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Annie Data Class\EXCEL\"/>
    </mc:Choice>
  </mc:AlternateContent>
  <xr:revisionPtr revIDLastSave="0" documentId="13_ncr:1_{3ED5653B-AF55-4E88-A907-5C7B13F3585E}" xr6:coauthVersionLast="47" xr6:coauthVersionMax="47" xr10:uidLastSave="{00000000-0000-0000-0000-000000000000}"/>
  <bookViews>
    <workbookView xWindow="-120" yWindow="-120" windowWidth="24240" windowHeight="13020" activeTab="2" xr2:uid="{2625CC61-8816-4902-AA52-996F04617055}"/>
  </bookViews>
  <sheets>
    <sheet name="Electricity Bill" sheetId="1" r:id="rId1"/>
    <sheet name="Pivot Tables" sheetId="5" r:id="rId2"/>
    <sheet name="Dashboard" sheetId="2" r:id="rId3"/>
  </sheets>
  <definedNames>
    <definedName name="NativeTimeline_Date_of_Purchase">#N/A</definedName>
  </definedNames>
  <calcPr calcId="191029"/>
  <pivotCaches>
    <pivotCache cacheId="0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H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F7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2" i="1"/>
</calcChain>
</file>

<file path=xl/sharedStrings.xml><?xml version="1.0" encoding="utf-8"?>
<sst xmlns="http://schemas.openxmlformats.org/spreadsheetml/2006/main" count="183" uniqueCount="47">
  <si>
    <t>id</t>
  </si>
  <si>
    <t>Cost Per Unit</t>
  </si>
  <si>
    <t>Disco Zone</t>
  </si>
  <si>
    <t>Units Bought (KWh)</t>
  </si>
  <si>
    <t>EEDC</t>
  </si>
  <si>
    <t>Sep</t>
  </si>
  <si>
    <t>Oct</t>
  </si>
  <si>
    <t>Nov</t>
  </si>
  <si>
    <t>Date of Purchase</t>
  </si>
  <si>
    <t>Duration (hrs)</t>
  </si>
  <si>
    <t>Amount Paid (#)</t>
  </si>
  <si>
    <t>Grand Total</t>
  </si>
  <si>
    <t>2024</t>
  </si>
  <si>
    <t>May</t>
  </si>
  <si>
    <t>Jun</t>
  </si>
  <si>
    <t>Jul</t>
  </si>
  <si>
    <t>Dec</t>
  </si>
  <si>
    <t>2025</t>
  </si>
  <si>
    <t>Jan</t>
  </si>
  <si>
    <t>Feb</t>
  </si>
  <si>
    <t>Mar</t>
  </si>
  <si>
    <t>Apr</t>
  </si>
  <si>
    <t>Sum of Amount Paid (#)</t>
  </si>
  <si>
    <t>Sum of Units Bought (KWh)</t>
  </si>
  <si>
    <t>ANALYSIS</t>
  </si>
  <si>
    <t>KPI</t>
  </si>
  <si>
    <t>Amount Category</t>
  </si>
  <si>
    <t>Duration Category</t>
  </si>
  <si>
    <t>Total Amount Spent</t>
  </si>
  <si>
    <t>Total Units Purchased</t>
  </si>
  <si>
    <t>Average Cost per Unit</t>
  </si>
  <si>
    <t>Average of Cost Per Unit</t>
  </si>
  <si>
    <t>Average duration per purchase</t>
  </si>
  <si>
    <t>Average of Duration (hrs)</t>
  </si>
  <si>
    <t>Electricity Cost Trend</t>
  </si>
  <si>
    <t>Medium</t>
  </si>
  <si>
    <t>Long</t>
  </si>
  <si>
    <t>Short</t>
  </si>
  <si>
    <t>Very Long</t>
  </si>
  <si>
    <t>Very Short</t>
  </si>
  <si>
    <t>Duration Group</t>
  </si>
  <si>
    <t>Count of money spent</t>
  </si>
  <si>
    <t>Year</t>
  </si>
  <si>
    <t>Monthly Spend vs Units Bought</t>
  </si>
  <si>
    <t>Number of Light Purchases by Duration</t>
  </si>
  <si>
    <t>Amount spent per duration</t>
  </si>
  <si>
    <t>Yearly Spending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</si>
</sst>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₦-470]#,##0.00"/>
    <numFmt numFmtId="165" formatCode="[$₦-470]#,##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34343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FFFFFF"/>
      </left>
      <right style="medium">
        <color rgb="FFFFFFFF"/>
      </right>
      <top style="medium">
        <color rgb="FF442F65"/>
      </top>
      <bottom style="medium">
        <color rgb="FFF8F9FA"/>
      </bottom>
      <diagonal/>
    </border>
    <border>
      <left style="medium">
        <color rgb="FFF8F9FA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442F65"/>
      </bottom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4" fontId="0" fillId="0" borderId="1" xfId="0" applyNumberFormat="1" applyFont="1" applyBorder="1"/>
    <xf numFmtId="164" fontId="0" fillId="0" borderId="0" xfId="0" applyNumberFormat="1"/>
    <xf numFmtId="164" fontId="0" fillId="0" borderId="1" xfId="0" applyNumberFormat="1" applyFont="1" applyBorder="1"/>
    <xf numFmtId="164" fontId="0" fillId="0" borderId="0" xfId="0" applyNumberFormat="1" applyFont="1" applyBorder="1"/>
    <xf numFmtId="0" fontId="2" fillId="0" borderId="0" xfId="0" applyFont="1"/>
    <xf numFmtId="0" fontId="0" fillId="0" borderId="0" xfId="0" applyAlignment="1">
      <alignment horizontal="left" indent="1"/>
    </xf>
    <xf numFmtId="165" fontId="0" fillId="0" borderId="0" xfId="0" applyNumberFormat="1"/>
    <xf numFmtId="10" fontId="0" fillId="0" borderId="0" xfId="0" applyNumberFormat="1"/>
    <xf numFmtId="165" fontId="0" fillId="0" borderId="0" xfId="0" pivotButton="1" applyNumberFormat="1"/>
    <xf numFmtId="0" fontId="3" fillId="2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59">
    <dxf>
      <numFmt numFmtId="3" formatCode="#,##0"/>
    </dxf>
    <dxf>
      <numFmt numFmtId="164" formatCode="[$₦-470]#,##0.00"/>
    </dxf>
    <dxf>
      <numFmt numFmtId="3" formatCode="#,##0"/>
    </dxf>
    <dxf>
      <numFmt numFmtId="165" formatCode="[$₦-470]#,##0"/>
    </dxf>
    <dxf>
      <numFmt numFmtId="3" formatCode="#,##0"/>
    </dxf>
    <dxf>
      <numFmt numFmtId="164" formatCode="[$₦-470]#,##0.00"/>
    </dxf>
    <dxf>
      <numFmt numFmtId="3" formatCode="#,##0"/>
    </dxf>
    <dxf>
      <numFmt numFmtId="165" formatCode="[$₦-470]#,##0"/>
    </dxf>
    <dxf>
      <numFmt numFmtId="3" formatCode="#,##0"/>
    </dxf>
    <dxf>
      <numFmt numFmtId="164" formatCode="[$₦-470]#,##0.00"/>
    </dxf>
    <dxf>
      <numFmt numFmtId="3" formatCode="#,##0"/>
    </dxf>
    <dxf>
      <numFmt numFmtId="165" formatCode="[$₦-470]#,##0"/>
    </dxf>
    <dxf>
      <numFmt numFmtId="3" formatCode="#,##0"/>
    </dxf>
    <dxf>
      <numFmt numFmtId="164" formatCode="[$₦-470]#,##0.00"/>
    </dxf>
    <dxf>
      <numFmt numFmtId="3" formatCode="#,##0"/>
    </dxf>
    <dxf>
      <numFmt numFmtId="165" formatCode="[$₦-470]#,##0"/>
    </dxf>
    <dxf>
      <numFmt numFmtId="3" formatCode="#,##0"/>
    </dxf>
    <dxf>
      <numFmt numFmtId="164" formatCode="[$₦-470]#,##0.00"/>
    </dxf>
    <dxf>
      <numFmt numFmtId="3" formatCode="#,##0"/>
    </dxf>
    <dxf>
      <numFmt numFmtId="165" formatCode="[$₦-470]#,##0"/>
    </dxf>
    <dxf>
      <numFmt numFmtId="3" formatCode="#,##0"/>
    </dxf>
    <dxf>
      <numFmt numFmtId="164" formatCode="[$₦-470]#,##0.00"/>
    </dxf>
    <dxf>
      <numFmt numFmtId="3" formatCode="#,##0"/>
    </dxf>
    <dxf>
      <numFmt numFmtId="165" formatCode="[$₦-470]#,##0"/>
    </dxf>
    <dxf>
      <numFmt numFmtId="3" formatCode="#,##0"/>
    </dxf>
    <dxf>
      <numFmt numFmtId="164" formatCode="[$₦-470]#,##0.00"/>
    </dxf>
    <dxf>
      <numFmt numFmtId="3" formatCode="#,##0"/>
    </dxf>
    <dxf>
      <numFmt numFmtId="165" formatCode="[$₦-470]#,##0"/>
    </dxf>
    <dxf>
      <numFmt numFmtId="3" formatCode="#,##0"/>
    </dxf>
    <dxf>
      <numFmt numFmtId="164" formatCode="[$₦-470]#,##0.00"/>
    </dxf>
    <dxf>
      <numFmt numFmtId="3" formatCode="#,##0"/>
    </dxf>
    <dxf>
      <numFmt numFmtId="165" formatCode="[$₦-470]#,##0"/>
    </dxf>
    <dxf>
      <numFmt numFmtId="3" formatCode="#,##0"/>
    </dxf>
    <dxf>
      <numFmt numFmtId="164" formatCode="[$₦-470]#,##0.00"/>
    </dxf>
    <dxf>
      <numFmt numFmtId="3" formatCode="#,##0"/>
    </dxf>
    <dxf>
      <numFmt numFmtId="165" formatCode="[$₦-470]#,##0"/>
    </dxf>
    <dxf>
      <font>
        <b/>
        <sz val="11"/>
        <color theme="1"/>
      </font>
    </dxf>
    <dxf>
      <font>
        <color rgb="FFC00000"/>
      </font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solid">
          <fgColor theme="0"/>
          <bgColor theme="5" tint="0.79998168889431442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solid">
          <fgColor theme="0"/>
          <bgColor rgb="FFC0000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numFmt numFmtId="3" formatCode="#,##0"/>
    </dxf>
    <dxf>
      <numFmt numFmtId="164" formatCode="[$₦-470]#,##0.00"/>
    </dxf>
    <dxf>
      <numFmt numFmtId="3" formatCode="#,##0"/>
    </dxf>
    <dxf>
      <numFmt numFmtId="165" formatCode="[$₦-470]#,##0"/>
    </dxf>
    <dxf>
      <numFmt numFmtId="165" formatCode="[$₦-470]#,##0"/>
    </dxf>
    <dxf>
      <numFmt numFmtId="14" formatCode="0.00%"/>
    </dxf>
    <dxf>
      <numFmt numFmtId="165" formatCode="[$₦-470]#,##0"/>
    </dxf>
    <dxf>
      <numFmt numFmtId="0" formatCode="General"/>
    </dxf>
    <dxf>
      <numFmt numFmtId="164" formatCode="[$₦-470]#,##0.00"/>
    </dxf>
    <dxf>
      <numFmt numFmtId="2" formatCode="0.00"/>
    </dxf>
    <dxf>
      <numFmt numFmtId="164" formatCode="[$₦-470]#,##0.00"/>
    </dxf>
    <dxf>
      <numFmt numFmtId="164" formatCode="[$₦-470]#,##0.00"/>
    </dxf>
    <dxf>
      <numFmt numFmtId="19" formatCode="m/d/yyyy"/>
    </dxf>
  </dxfs>
  <tableStyles count="5" defaultTableStyle="TableStyleMedium2" defaultPivotStyle="PivotStyleLight16">
    <tableStyle name="Timeline Style 1" pivot="0" table="0" count="8" xr9:uid="{EEE348B1-CE64-4A7C-9011-BD91C378B4E0}">
      <tableStyleElement type="wholeTable" dxfId="45"/>
      <tableStyleElement type="headerRow" dxfId="44"/>
    </tableStyle>
    <tableStyle name="Timeline Style 2" pivot="0" table="0" count="9" xr9:uid="{C365AEAE-2859-4CF9-BDD7-1E4156330030}">
      <tableStyleElement type="wholeTable" dxfId="43"/>
      <tableStyleElement type="headerRow" dxfId="42"/>
    </tableStyle>
    <tableStyle name="Timeline Style 3" pivot="0" table="0" count="8" xr9:uid="{946D398C-2BDF-4BBD-88CC-309366F8A539}">
      <tableStyleElement type="wholeTable" dxfId="41"/>
      <tableStyleElement type="headerRow" dxfId="40"/>
    </tableStyle>
    <tableStyle name="Timeline Style 4" pivot="0" table="0" count="8" xr9:uid="{14A9F014-6D6D-4352-B2E8-26D67AB3F092}">
      <tableStyleElement type="wholeTable" dxfId="39"/>
      <tableStyleElement type="headerRow" dxfId="38"/>
    </tableStyle>
    <tableStyle name="Timeline Style 5" pivot="0" table="0" count="8" xr9:uid="{5D38FCD5-2953-4170-9B28-41AB4E84BF7F}">
      <tableStyleElement type="wholeTable" dxfId="37"/>
      <tableStyleElement type="headerRow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31"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C00000"/>
            </patternFill>
          </fill>
        </dxf>
        <dxf>
          <fill>
            <patternFill>
              <bgColor rgb="FFC0000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28"/>
            <x15:timelineStyleElement type="timeLevel" dxfId="27"/>
            <x15:timelineStyleElement type="periodLabel1" dxfId="26"/>
            <x15:timelineStyleElement type="periodLabel2" dxfId="25"/>
            <x15:timelineStyleElement type="selectedTimeBlock" dxfId="30"/>
            <x15:timelineStyleElement type="unselectedTimeBlock" dxfId="29"/>
          </x15:timelineStyleElements>
        </x15:timelineStyle>
        <x15:timelineStyle name="Timeline Style 2">
          <x15:timelineStyleElements>
            <x15:timelineStyleElement type="selectionLabel" dxfId="22"/>
            <x15:timelineStyleElement type="timeLevel" dxfId="21"/>
            <x15:timelineStyleElement type="periodLabel1" dxfId="20"/>
            <x15:timelineStyleElement type="periodLabel2" dxfId="19"/>
            <x15:timelineStyleElement type="selectedTimeBlock" dxfId="24"/>
            <x15:timelineStyleElement type="unselectedTimeBlock" dxfId="23"/>
            <x15:timelineStyleElement type="selectedTimeBlockSpace" dxfId="18"/>
          </x15:timelineStyleElements>
        </x15:timelineStyle>
        <x15:timelineStyle name="Timeline Style 3">
          <x15:timelineStyleElements>
            <x15:timelineStyleElement type="selectionLabel" dxfId="15"/>
            <x15:timelineStyleElement type="timeLevel" dxfId="14"/>
            <x15:timelineStyleElement type="periodLabel1" dxfId="13"/>
            <x15:timelineStyleElement type="periodLabel2" dxfId="12"/>
            <x15:timelineStyleElement type="selectedTimeBlock" dxfId="17"/>
            <x15:timelineStyleElement type="unselectedTimeBlock" dxfId="16"/>
          </x15:timelineStyleElements>
        </x15:timelineStyle>
        <x15:timelineStyle name="Timeline Style 4">
          <x15:timelineStyleElements>
            <x15:timelineStyleElement type="selectionLabel" dxfId="9"/>
            <x15:timelineStyleElement type="timeLevel" dxfId="8"/>
            <x15:timelineStyleElement type="periodLabel1" dxfId="7"/>
            <x15:timelineStyleElement type="periodLabel2" dxfId="6"/>
            <x15:timelineStyleElement type="selectedTimeBlock" dxfId="11"/>
            <x15:timelineStyleElement type="unselectedTimeBlock" dxfId="10"/>
          </x15:timelineStyleElements>
        </x15:timelineStyle>
        <x15:timelineStyle name="Timeline Style 5">
          <x15:timelineStyleElements>
            <x15:timelineStyleElement type="selectionLabel" dxfId="3"/>
            <x15:timelineStyleElement type="timeLevel" dxfId="2"/>
            <x15:timelineStyleElement type="periodLabel1" dxfId="1"/>
            <x15:timelineStyleElement type="periodLabel2" dxfId="0"/>
            <x15:timelineStyleElement type="selectedTimeBlock" dxfId="5"/>
            <x15:timelineStyleElement type="unselectedTimeBlock" dxfId="4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[ELECTRICITY BILL TARIFF PERSONAL PROJECT.xlsx]Pivot Tables!PivotTable10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bg1"/>
                </a:solidFill>
              </a:rPr>
              <a:t>Number of Light purchase by Duration</a:t>
            </a:r>
          </a:p>
        </c:rich>
      </c:tx>
      <c:layout>
        <c:manualLayout>
          <c:xMode val="edge"/>
          <c:yMode val="edge"/>
          <c:x val="0.11927355349238061"/>
          <c:y val="2.721089892918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2747264284272154E-2"/>
          <c:y val="0.23548624341358146"/>
          <c:w val="0.95384066222491415"/>
          <c:h val="0.483922707629526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Tables'!$F$4:$F$19</c:f>
              <c:multiLvlStrCache>
                <c:ptCount val="10"/>
                <c:lvl>
                  <c:pt idx="0">
                    <c:v>2024</c:v>
                  </c:pt>
                  <c:pt idx="1">
                    <c:v>2025</c:v>
                  </c:pt>
                  <c:pt idx="2">
                    <c:v>2024</c:v>
                  </c:pt>
                  <c:pt idx="3">
                    <c:v>2025</c:v>
                  </c:pt>
                  <c:pt idx="4">
                    <c:v>2024</c:v>
                  </c:pt>
                  <c:pt idx="5">
                    <c:v>2025</c:v>
                  </c:pt>
                  <c:pt idx="6">
                    <c:v>2024</c:v>
                  </c:pt>
                  <c:pt idx="7">
                    <c:v>2025</c:v>
                  </c:pt>
                  <c:pt idx="8">
                    <c:v>2024</c:v>
                  </c:pt>
                  <c:pt idx="9">
                    <c:v>2025</c:v>
                  </c:pt>
                </c:lvl>
                <c:lvl>
                  <c:pt idx="0">
                    <c:v>Very Long</c:v>
                  </c:pt>
                  <c:pt idx="2">
                    <c:v>Long</c:v>
                  </c:pt>
                  <c:pt idx="4">
                    <c:v>Medium</c:v>
                  </c:pt>
                  <c:pt idx="6">
                    <c:v>Short</c:v>
                  </c:pt>
                  <c:pt idx="8">
                    <c:v>Very Short</c:v>
                  </c:pt>
                </c:lvl>
              </c:multiLvlStrCache>
            </c:multiLvlStrRef>
          </c:cat>
          <c:val>
            <c:numRef>
              <c:f>'Pivot Tables'!$G$4:$G$19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19</c:v>
                </c:pt>
                <c:pt idx="8">
                  <c:v>15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8-427F-988F-894922CB01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0886896"/>
        <c:axId val="880881904"/>
      </c:barChart>
      <c:catAx>
        <c:axId val="88088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81904"/>
        <c:crosses val="autoZero"/>
        <c:auto val="1"/>
        <c:lblAlgn val="ctr"/>
        <c:lblOffset val="100"/>
        <c:noMultiLvlLbl val="0"/>
      </c:catAx>
      <c:valAx>
        <c:axId val="880881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088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[ELECTRICITY BILL TARIFF PERSONAL PROJECT.xlsx]Pivot Tables!PivotTable12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Yearly Spending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909090909090917"/>
              <c:y val="0.238806094883114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333333333333336"/>
              <c:y val="-0.159204063255409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Tables'!$G$32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1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6D-48E3-AF2F-FB46BE650D8F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6D-48E3-AF2F-FB46BE650D8F}"/>
              </c:ext>
            </c:extLst>
          </c:dPt>
          <c:dLbls>
            <c:dLbl>
              <c:idx val="0"/>
              <c:layout>
                <c:manualLayout>
                  <c:x val="0.10909090909090917"/>
                  <c:y val="0.238806094883114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6D-48E3-AF2F-FB46BE650D8F}"/>
                </c:ext>
              </c:extLst>
            </c:dLbl>
            <c:dLbl>
              <c:idx val="1"/>
              <c:layout>
                <c:manualLayout>
                  <c:x val="-0.13333333333333336"/>
                  <c:y val="-0.159204063255409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6D-48E3-AF2F-FB46BE650D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Tables'!$F$33:$F$35</c:f>
              <c:strCache>
                <c:ptCount val="2"/>
                <c:pt idx="0">
                  <c:v>2024</c:v>
                </c:pt>
                <c:pt idx="1">
                  <c:v>2025</c:v>
                </c:pt>
              </c:strCache>
            </c:strRef>
          </c:cat>
          <c:val>
            <c:numRef>
              <c:f>'Pivot Tables'!$G$33:$G$35</c:f>
              <c:numCache>
                <c:formatCode>0.00%</c:formatCode>
                <c:ptCount val="2"/>
                <c:pt idx="0">
                  <c:v>0.41964785792116011</c:v>
                </c:pt>
                <c:pt idx="1">
                  <c:v>0.58035214207883989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6D-48E3-AF2F-FB46BE650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22611946233999"/>
          <c:y val="0.45469213235248029"/>
          <c:w val="0.16290486639989674"/>
          <c:h val="0.23637795275590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[ELECTRICITY BILL TARIFF PERSONAL PROJECT.xlsx]Pivot Tables!PivotTable8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spent by Duration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32552116594977"/>
          <c:y val="0.25974941811518842"/>
          <c:w val="0.73466387510809705"/>
          <c:h val="0.688686673599762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Tables'!$G$23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Tables'!$F$24:$F$29</c:f>
              <c:strCache>
                <c:ptCount val="5"/>
                <c:pt idx="0">
                  <c:v>Very Long</c:v>
                </c:pt>
                <c:pt idx="1">
                  <c:v>Long</c:v>
                </c:pt>
                <c:pt idx="2">
                  <c:v>Very Short</c:v>
                </c:pt>
                <c:pt idx="3">
                  <c:v>Medium</c:v>
                </c:pt>
                <c:pt idx="4">
                  <c:v>Short</c:v>
                </c:pt>
              </c:strCache>
            </c:strRef>
          </c:cat>
          <c:val>
            <c:numRef>
              <c:f>'Pivot Tables'!$G$24:$G$29</c:f>
              <c:numCache>
                <c:formatCode>[$₦-470]#,##0</c:formatCode>
                <c:ptCount val="5"/>
                <c:pt idx="0">
                  <c:v>68000</c:v>
                </c:pt>
                <c:pt idx="1">
                  <c:v>83000</c:v>
                </c:pt>
                <c:pt idx="2">
                  <c:v>103645</c:v>
                </c:pt>
                <c:pt idx="3">
                  <c:v>115000</c:v>
                </c:pt>
                <c:pt idx="4">
                  <c:v>121350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8-4527-BCA8-EC1A5AB98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0874416"/>
        <c:axId val="880886064"/>
      </c:barChart>
      <c:catAx>
        <c:axId val="88087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86064"/>
        <c:crosses val="autoZero"/>
        <c:auto val="1"/>
        <c:lblAlgn val="ctr"/>
        <c:lblOffset val="100"/>
        <c:noMultiLvlLbl val="0"/>
      </c:catAx>
      <c:valAx>
        <c:axId val="880886064"/>
        <c:scaling>
          <c:orientation val="minMax"/>
        </c:scaling>
        <c:delete val="1"/>
        <c:axPos val="b"/>
        <c:numFmt formatCode="[$₦-470]#,##0" sourceLinked="1"/>
        <c:majorTickMark val="none"/>
        <c:minorTickMark val="none"/>
        <c:tickLblPos val="nextTo"/>
        <c:crossAx val="88087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[ELECTRICITY BILL TARIFF PERSONAL PROJECT.xlsx]Pivot Tables!PivotTable3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Electricity Cost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889559720859429E-2"/>
          <c:y val="0.23052536465728668"/>
          <c:w val="0.95774781762946415"/>
          <c:h val="0.4793768689361590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Tables'!$C$4:$C$21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</c:lvl>
                <c:lvl>
                  <c:pt idx="0">
                    <c:v>2024</c:v>
                  </c:pt>
                  <c:pt idx="11">
                    <c:v>2025</c:v>
                  </c:pt>
                </c:lvl>
              </c:multiLvlStrCache>
            </c:multiLvlStrRef>
          </c:cat>
          <c:val>
            <c:numRef>
              <c:f>'Pivot Tables'!$D$4:$D$21</c:f>
              <c:numCache>
                <c:formatCode>[$₦-470]#,##0.00</c:formatCode>
                <c:ptCount val="15"/>
                <c:pt idx="0">
                  <c:v>81.366666666666674</c:v>
                </c:pt>
                <c:pt idx="1">
                  <c:v>77.637889688249402</c:v>
                </c:pt>
                <c:pt idx="2">
                  <c:v>89.65517241379311</c:v>
                </c:pt>
                <c:pt idx="3">
                  <c:v>88.888888888888872</c:v>
                </c:pt>
                <c:pt idx="4">
                  <c:v>71.942446043165461</c:v>
                </c:pt>
                <c:pt idx="5">
                  <c:v>79.65227817745803</c:v>
                </c:pt>
                <c:pt idx="6">
                  <c:v>72.847163796409177</c:v>
                </c:pt>
                <c:pt idx="7">
                  <c:v>71.530758226037193</c:v>
                </c:pt>
                <c:pt idx="8">
                  <c:v>71.530758226037193</c:v>
                </c:pt>
                <c:pt idx="9">
                  <c:v>71.547830006043398</c:v>
                </c:pt>
                <c:pt idx="10">
                  <c:v>71.545401165285099</c:v>
                </c:pt>
                <c:pt idx="11">
                  <c:v>71.911021311526468</c:v>
                </c:pt>
                <c:pt idx="12">
                  <c:v>72.033128661838262</c:v>
                </c:pt>
                <c:pt idx="13">
                  <c:v>72.112558455817933</c:v>
                </c:pt>
                <c:pt idx="14">
                  <c:v>228.63489025429254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7-41C2-8F47-07FB60FC79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40020735"/>
        <c:axId val="1040002847"/>
      </c:lineChart>
      <c:catAx>
        <c:axId val="1040020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02847"/>
        <c:crosses val="autoZero"/>
        <c:auto val="1"/>
        <c:lblAlgn val="ctr"/>
        <c:lblOffset val="100"/>
        <c:noMultiLvlLbl val="0"/>
      </c:catAx>
      <c:valAx>
        <c:axId val="1040002847"/>
        <c:scaling>
          <c:orientation val="minMax"/>
        </c:scaling>
        <c:delete val="1"/>
        <c:axPos val="l"/>
        <c:numFmt formatCode="[$₦-470]#,##0.00" sourceLinked="1"/>
        <c:majorTickMark val="out"/>
        <c:minorTickMark val="none"/>
        <c:tickLblPos val="nextTo"/>
        <c:crossAx val="104002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[ELECTRICITY BILL TARIFF PERSONAL PROJECT.xlsx]Pivot Tables!PivotTable4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Monthly Spend vs Units Bought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332161482425662"/>
          <c:y val="0.25778087041445402"/>
          <c:w val="0.74996650160997913"/>
          <c:h val="0.49113935176707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Tables'!$D$24</c:f>
              <c:strCache>
                <c:ptCount val="1"/>
                <c:pt idx="0">
                  <c:v>Sum of Amount Paid (#)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'Pivot Tables'!$C$25:$C$42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</c:lvl>
                <c:lvl>
                  <c:pt idx="0">
                    <c:v>2024</c:v>
                  </c:pt>
                  <c:pt idx="11">
                    <c:v>2025</c:v>
                  </c:pt>
                </c:lvl>
              </c:multiLvlStrCache>
            </c:multiLvlStrRef>
          </c:cat>
          <c:val>
            <c:numRef>
              <c:f>'Pivot Tables'!$D$25:$D$42</c:f>
              <c:numCache>
                <c:formatCode>[$₦-470]#,##0</c:formatCode>
                <c:ptCount val="15"/>
                <c:pt idx="0">
                  <c:v>2485</c:v>
                </c:pt>
                <c:pt idx="1">
                  <c:v>1500</c:v>
                </c:pt>
                <c:pt idx="2">
                  <c:v>260</c:v>
                </c:pt>
                <c:pt idx="3">
                  <c:v>1300</c:v>
                </c:pt>
                <c:pt idx="4">
                  <c:v>1000</c:v>
                </c:pt>
                <c:pt idx="5">
                  <c:v>2400</c:v>
                </c:pt>
                <c:pt idx="6">
                  <c:v>9100</c:v>
                </c:pt>
                <c:pt idx="7">
                  <c:v>25000</c:v>
                </c:pt>
                <c:pt idx="8">
                  <c:v>35000</c:v>
                </c:pt>
                <c:pt idx="9">
                  <c:v>51000</c:v>
                </c:pt>
                <c:pt idx="10">
                  <c:v>77000</c:v>
                </c:pt>
                <c:pt idx="11">
                  <c:v>62700</c:v>
                </c:pt>
                <c:pt idx="12">
                  <c:v>59650</c:v>
                </c:pt>
                <c:pt idx="13">
                  <c:v>84900</c:v>
                </c:pt>
                <c:pt idx="14">
                  <c:v>77700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A-468E-9784-027170D90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3446591"/>
        <c:axId val="963461151"/>
      </c:barChart>
      <c:lineChart>
        <c:grouping val="standard"/>
        <c:varyColors val="0"/>
        <c:ser>
          <c:idx val="1"/>
          <c:order val="1"/>
          <c:tx>
            <c:strRef>
              <c:f>'Pivot Tables'!$E$24</c:f>
              <c:strCache>
                <c:ptCount val="1"/>
                <c:pt idx="0">
                  <c:v>Sum of Units Bought (KWh)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Tables'!$C$25:$C$42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</c:lvl>
                <c:lvl>
                  <c:pt idx="0">
                    <c:v>2024</c:v>
                  </c:pt>
                  <c:pt idx="11">
                    <c:v>2025</c:v>
                  </c:pt>
                </c:lvl>
              </c:multiLvlStrCache>
            </c:multiLvlStrRef>
          </c:cat>
          <c:val>
            <c:numRef>
              <c:f>'Pivot Tables'!$E$25:$E$42</c:f>
              <c:numCache>
                <c:formatCode>#,##0</c:formatCode>
                <c:ptCount val="15"/>
                <c:pt idx="0">
                  <c:v>31</c:v>
                </c:pt>
                <c:pt idx="1">
                  <c:v>19.899999999999999</c:v>
                </c:pt>
                <c:pt idx="2">
                  <c:v>2.9</c:v>
                </c:pt>
                <c:pt idx="3">
                  <c:v>15</c:v>
                </c:pt>
                <c:pt idx="4">
                  <c:v>13.9</c:v>
                </c:pt>
                <c:pt idx="5">
                  <c:v>30.9</c:v>
                </c:pt>
                <c:pt idx="6">
                  <c:v>125.7</c:v>
                </c:pt>
                <c:pt idx="7">
                  <c:v>349.5</c:v>
                </c:pt>
                <c:pt idx="8">
                  <c:v>489.29999999999995</c:v>
                </c:pt>
                <c:pt idx="9">
                  <c:v>712.9</c:v>
                </c:pt>
                <c:pt idx="10">
                  <c:v>1076.3</c:v>
                </c:pt>
                <c:pt idx="11">
                  <c:v>873.00000000000011</c:v>
                </c:pt>
                <c:pt idx="12">
                  <c:v>830.80000000000007</c:v>
                </c:pt>
                <c:pt idx="13">
                  <c:v>1183.2</c:v>
                </c:pt>
                <c:pt idx="14">
                  <c:v>339.9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A-468E-9784-027170D90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044863"/>
        <c:axId val="1040034047"/>
      </c:lineChart>
      <c:catAx>
        <c:axId val="963446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61151"/>
        <c:crosses val="autoZero"/>
        <c:auto val="1"/>
        <c:lblAlgn val="ctr"/>
        <c:lblOffset val="100"/>
        <c:noMultiLvlLbl val="0"/>
      </c:catAx>
      <c:valAx>
        <c:axId val="963461151"/>
        <c:scaling>
          <c:orientation val="minMax"/>
        </c:scaling>
        <c:delete val="0"/>
        <c:axPos val="l"/>
        <c:numFmt formatCode="[$₦-470]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46591"/>
        <c:crosses val="autoZero"/>
        <c:crossBetween val="between"/>
      </c:valAx>
      <c:valAx>
        <c:axId val="104003404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44863"/>
        <c:crosses val="max"/>
        <c:crossBetween val="between"/>
      </c:valAx>
      <c:catAx>
        <c:axId val="104004486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040034047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hyperlink" Target="https://www.linkedin.com/in/victoriajaja/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jpe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19050</xdr:rowOff>
    </xdr:from>
    <xdr:to>
      <xdr:col>24</xdr:col>
      <xdr:colOff>0</xdr:colOff>
      <xdr:row>29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A7A62FB-C75B-4900-B47A-5AA2CA0C858A}"/>
            </a:ext>
          </a:extLst>
        </xdr:cNvPr>
        <xdr:cNvSpPr/>
      </xdr:nvSpPr>
      <xdr:spPr>
        <a:xfrm>
          <a:off x="57150" y="19050"/>
          <a:ext cx="14573250" cy="567690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solidFill>
            <a:schemeClr val="accent1">
              <a:shade val="50000"/>
            </a:schemeClr>
          </a:solidFill>
        </a:ln>
        <a:effectLst>
          <a:outerShdw blurRad="50800" dist="50800" dir="5400000" algn="ctr" rotWithShape="0">
            <a:schemeClr val="tx1">
              <a:lumMod val="65000"/>
              <a:lumOff val="35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133349</xdr:colOff>
      <xdr:row>0</xdr:row>
      <xdr:rowOff>57150</xdr:rowOff>
    </xdr:from>
    <xdr:to>
      <xdr:col>24</xdr:col>
      <xdr:colOff>28575</xdr:colOff>
      <xdr:row>2</xdr:row>
      <xdr:rowOff>104775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21F527C-649E-45D5-9F3D-0EC3298FE3FE}"/>
            </a:ext>
          </a:extLst>
        </xdr:cNvPr>
        <xdr:cNvSpPr/>
      </xdr:nvSpPr>
      <xdr:spPr>
        <a:xfrm>
          <a:off x="133349" y="57150"/>
          <a:ext cx="14525626" cy="42862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533400</xdr:colOff>
      <xdr:row>6</xdr:row>
      <xdr:rowOff>76199</xdr:rowOff>
    </xdr:from>
    <xdr:to>
      <xdr:col>7</xdr:col>
      <xdr:colOff>600075</xdr:colOff>
      <xdr:row>17</xdr:row>
      <xdr:rowOff>85724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FB0142B2-0F55-4B70-B15B-359F54F7E2B0}"/>
            </a:ext>
          </a:extLst>
        </xdr:cNvPr>
        <xdr:cNvSpPr/>
      </xdr:nvSpPr>
      <xdr:spPr>
        <a:xfrm>
          <a:off x="1752600" y="1219199"/>
          <a:ext cx="3114675" cy="2105025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50800" dist="50800" dir="5400000" algn="ctr" rotWithShape="0">
            <a:schemeClr val="tx1">
              <a:lumMod val="65000"/>
              <a:lumOff val="35000"/>
              <a:alpha val="47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523877</xdr:colOff>
      <xdr:row>17</xdr:row>
      <xdr:rowOff>190499</xdr:rowOff>
    </xdr:from>
    <xdr:to>
      <xdr:col>8</xdr:col>
      <xdr:colOff>9525</xdr:colOff>
      <xdr:row>29</xdr:row>
      <xdr:rowOff>104774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56B9428-8E25-486B-A675-0B21227C7B8E}"/>
            </a:ext>
          </a:extLst>
        </xdr:cNvPr>
        <xdr:cNvSpPr/>
      </xdr:nvSpPr>
      <xdr:spPr>
        <a:xfrm>
          <a:off x="1743077" y="3428999"/>
          <a:ext cx="3143248" cy="2200275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50800" dist="50800" dir="5400000" algn="ctr" rotWithShape="0">
            <a:schemeClr val="tx1">
              <a:lumMod val="65000"/>
              <a:lumOff val="35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95250</xdr:colOff>
      <xdr:row>6</xdr:row>
      <xdr:rowOff>57150</xdr:rowOff>
    </xdr:from>
    <xdr:to>
      <xdr:col>19</xdr:col>
      <xdr:colOff>314325</xdr:colOff>
      <xdr:row>17</xdr:row>
      <xdr:rowOff>66675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6E3BA008-64DD-42D0-94C6-C9BEA46286E8}"/>
            </a:ext>
          </a:extLst>
        </xdr:cNvPr>
        <xdr:cNvSpPr/>
      </xdr:nvSpPr>
      <xdr:spPr>
        <a:xfrm>
          <a:off x="4972050" y="1200150"/>
          <a:ext cx="6924675" cy="2105025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50800" dist="50800" dir="5400000" algn="ctr" rotWithShape="0">
            <a:schemeClr val="tx1">
              <a:lumMod val="65000"/>
              <a:lumOff val="35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95249</xdr:colOff>
      <xdr:row>17</xdr:row>
      <xdr:rowOff>190499</xdr:rowOff>
    </xdr:from>
    <xdr:to>
      <xdr:col>13</xdr:col>
      <xdr:colOff>381000</xdr:colOff>
      <xdr:row>29</xdr:row>
      <xdr:rowOff>104774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A90B8A8D-CE5A-4A0B-A8C3-8F0E25C2D74B}"/>
            </a:ext>
          </a:extLst>
        </xdr:cNvPr>
        <xdr:cNvSpPr/>
      </xdr:nvSpPr>
      <xdr:spPr>
        <a:xfrm>
          <a:off x="4972049" y="3428999"/>
          <a:ext cx="3333751" cy="2200275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50800" dist="50800" dir="5400000" algn="ctr" rotWithShape="0">
            <a:schemeClr val="tx1">
              <a:lumMod val="65000"/>
              <a:lumOff val="35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</xdr:colOff>
      <xdr:row>18</xdr:row>
      <xdr:rowOff>47625</xdr:rowOff>
    </xdr:from>
    <xdr:to>
      <xdr:col>7</xdr:col>
      <xdr:colOff>523875</xdr:colOff>
      <xdr:row>28</xdr:row>
      <xdr:rowOff>171449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4E4B65C-729E-4808-B399-3B3B33E23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6</xdr:row>
      <xdr:rowOff>152400</xdr:rowOff>
    </xdr:from>
    <xdr:to>
      <xdr:col>7</xdr:col>
      <xdr:colOff>447675</xdr:colOff>
      <xdr:row>17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B1B6A7-01E3-4729-905E-057998E85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133350</xdr:colOff>
      <xdr:row>18</xdr:row>
      <xdr:rowOff>28575</xdr:rowOff>
    </xdr:from>
    <xdr:to>
      <xdr:col>13</xdr:col>
      <xdr:colOff>381000</xdr:colOff>
      <xdr:row>29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D2DCCE1-DE08-4AFC-BE0B-8FBFF1AF2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171450</xdr:colOff>
      <xdr:row>7</xdr:row>
      <xdr:rowOff>47625</xdr:rowOff>
    </xdr:from>
    <xdr:to>
      <xdr:col>19</xdr:col>
      <xdr:colOff>209549</xdr:colOff>
      <xdr:row>16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ED4F0FA-5D58-4B3A-AF32-34D3C4C31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123824</xdr:colOff>
      <xdr:row>2</xdr:row>
      <xdr:rowOff>161925</xdr:rowOff>
    </xdr:from>
    <xdr:to>
      <xdr:col>16</xdr:col>
      <xdr:colOff>304800</xdr:colOff>
      <xdr:row>5</xdr:row>
      <xdr:rowOff>123825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4F8F622C-25E8-45F1-ABCF-456FBB5BE288}"/>
            </a:ext>
          </a:extLst>
        </xdr:cNvPr>
        <xdr:cNvGrpSpPr/>
      </xdr:nvGrpSpPr>
      <xdr:grpSpPr>
        <a:xfrm>
          <a:off x="3781424" y="542925"/>
          <a:ext cx="6276976" cy="533400"/>
          <a:chOff x="5648324" y="552450"/>
          <a:chExt cx="6276976" cy="533400"/>
        </a:xfrm>
      </xdr:grpSpPr>
      <xdr:sp macro="" textlink="">
        <xdr:nvSpPr>
          <xdr:cNvPr id="21" name="Rectangle: Rounded Corners 20">
            <a:extLst>
              <a:ext uri="{FF2B5EF4-FFF2-40B4-BE49-F238E27FC236}">
                <a16:creationId xmlns:a16="http://schemas.microsoft.com/office/drawing/2014/main" id="{97F3D6FB-5702-45BD-9C79-956E749EC9DB}"/>
              </a:ext>
            </a:extLst>
          </xdr:cNvPr>
          <xdr:cNvSpPr/>
        </xdr:nvSpPr>
        <xdr:spPr>
          <a:xfrm>
            <a:off x="5648324" y="561975"/>
            <a:ext cx="1476375" cy="514350"/>
          </a:xfrm>
          <a:prstGeom prst="roundRect">
            <a:avLst/>
          </a:prstGeom>
          <a:solidFill>
            <a:schemeClr val="tx1"/>
          </a:solidFill>
          <a:ln>
            <a:noFill/>
          </a:ln>
          <a:effectLst>
            <a:outerShdw blurRad="50800" dist="50800" dir="5400000" algn="ctr" rotWithShape="0">
              <a:schemeClr val="tx1">
                <a:lumMod val="65000"/>
                <a:lumOff val="35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3891ED5D-FCFD-4FD2-A91D-3E0D8D9BEC33}"/>
              </a:ext>
            </a:extLst>
          </xdr:cNvPr>
          <xdr:cNvSpPr/>
        </xdr:nvSpPr>
        <xdr:spPr>
          <a:xfrm>
            <a:off x="10429874" y="561976"/>
            <a:ext cx="1466851" cy="523874"/>
          </a:xfrm>
          <a:prstGeom prst="roundRect">
            <a:avLst/>
          </a:prstGeom>
          <a:solidFill>
            <a:schemeClr val="tx1"/>
          </a:solidFill>
          <a:ln>
            <a:noFill/>
          </a:ln>
          <a:effectLst>
            <a:outerShdw blurRad="50800" dist="50800" dir="5400000" algn="ctr" rotWithShape="0">
              <a:schemeClr val="tx1">
                <a:lumMod val="65000"/>
                <a:lumOff val="35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: Rounded Corners 22">
            <a:extLst>
              <a:ext uri="{FF2B5EF4-FFF2-40B4-BE49-F238E27FC236}">
                <a16:creationId xmlns:a16="http://schemas.microsoft.com/office/drawing/2014/main" id="{9BA5C07B-6A6B-4517-961E-11AE171C0790}"/>
              </a:ext>
            </a:extLst>
          </xdr:cNvPr>
          <xdr:cNvSpPr/>
        </xdr:nvSpPr>
        <xdr:spPr>
          <a:xfrm>
            <a:off x="8820149" y="561976"/>
            <a:ext cx="1495425" cy="523874"/>
          </a:xfrm>
          <a:prstGeom prst="roundRect">
            <a:avLst/>
          </a:prstGeom>
          <a:solidFill>
            <a:schemeClr val="tx1"/>
          </a:solidFill>
          <a:ln>
            <a:noFill/>
          </a:ln>
          <a:effectLst>
            <a:outerShdw blurRad="50800" dist="50800" dir="5400000" algn="ctr" rotWithShape="0">
              <a:schemeClr val="tx1">
                <a:lumMod val="65000"/>
                <a:lumOff val="35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" name="Rectangle: Rounded Corners 23">
            <a:extLst>
              <a:ext uri="{FF2B5EF4-FFF2-40B4-BE49-F238E27FC236}">
                <a16:creationId xmlns:a16="http://schemas.microsoft.com/office/drawing/2014/main" id="{6D7E30C5-32EA-454B-BE6E-B19D4A54D53D}"/>
              </a:ext>
            </a:extLst>
          </xdr:cNvPr>
          <xdr:cNvSpPr/>
        </xdr:nvSpPr>
        <xdr:spPr>
          <a:xfrm>
            <a:off x="7286624" y="561976"/>
            <a:ext cx="1409699" cy="523874"/>
          </a:xfrm>
          <a:prstGeom prst="roundRect">
            <a:avLst/>
          </a:prstGeom>
          <a:solidFill>
            <a:schemeClr val="tx1"/>
          </a:solidFill>
          <a:ln>
            <a:noFill/>
          </a:ln>
          <a:effectLst>
            <a:outerShdw blurRad="50800" dist="50800" dir="5400000" algn="ctr" rotWithShape="0">
              <a:schemeClr val="tx1">
                <a:lumMod val="65000"/>
                <a:lumOff val="35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621A3ED6-993C-4F59-9205-0E760D043C26}"/>
              </a:ext>
            </a:extLst>
          </xdr:cNvPr>
          <xdr:cNvSpPr txBox="1"/>
        </xdr:nvSpPr>
        <xdr:spPr>
          <a:xfrm>
            <a:off x="5705474" y="561975"/>
            <a:ext cx="1343025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0">
                <a:solidFill>
                  <a:schemeClr val="bg1"/>
                </a:solidFill>
              </a:rPr>
              <a:t>Total Amount</a:t>
            </a:r>
            <a:r>
              <a:rPr lang="en-US" sz="1100" b="0" baseline="0">
                <a:solidFill>
                  <a:schemeClr val="bg1"/>
                </a:solidFill>
              </a:rPr>
              <a:t> Spent</a:t>
            </a:r>
            <a:endParaRPr lang="en-US" sz="1100" b="0">
              <a:solidFill>
                <a:schemeClr val="bg1"/>
              </a:solidFill>
            </a:endParaRPr>
          </a:p>
        </xdr:txBody>
      </xdr:sp>
      <xdr:sp macro="" textlink="'Pivot Tables'!$A$4">
        <xdr:nvSpPr>
          <xdr:cNvPr id="26" name="TextBox 25">
            <a:extLst>
              <a:ext uri="{FF2B5EF4-FFF2-40B4-BE49-F238E27FC236}">
                <a16:creationId xmlns:a16="http://schemas.microsoft.com/office/drawing/2014/main" id="{8C369C19-296F-413D-9878-23CF2A1BCC1B}"/>
              </a:ext>
            </a:extLst>
          </xdr:cNvPr>
          <xdr:cNvSpPr txBox="1"/>
        </xdr:nvSpPr>
        <xdr:spPr>
          <a:xfrm>
            <a:off x="5953125" y="781050"/>
            <a:ext cx="828676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0A778CC1-6315-4FC2-A90E-3C18F9D3DC9E}" type="TxLink">
              <a:rPr lang="en-US" sz="1200" b="1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/>
              <a:t>₦490,995</a:t>
            </a:fld>
            <a:endParaRPr lang="en-US" sz="1200" b="1">
              <a:solidFill>
                <a:schemeClr val="bg1"/>
              </a:solidFill>
            </a:endParaRPr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41D9E63C-9F2A-47A2-9810-ACA8AECC91A2}"/>
              </a:ext>
            </a:extLst>
          </xdr:cNvPr>
          <xdr:cNvSpPr txBox="1"/>
        </xdr:nvSpPr>
        <xdr:spPr>
          <a:xfrm>
            <a:off x="10429874" y="561976"/>
            <a:ext cx="1495426" cy="2285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0">
                <a:solidFill>
                  <a:schemeClr val="bg1"/>
                </a:solidFill>
              </a:rPr>
              <a:t>Average Duration (hrs)</a:t>
            </a:r>
          </a:p>
        </xdr:txBody>
      </xdr:sp>
      <xdr:sp macro="" textlink="'Pivot Tables'!$A$19">
        <xdr:nvSpPr>
          <xdr:cNvPr id="28" name="TextBox 27">
            <a:extLst>
              <a:ext uri="{FF2B5EF4-FFF2-40B4-BE49-F238E27FC236}">
                <a16:creationId xmlns:a16="http://schemas.microsoft.com/office/drawing/2014/main" id="{B382F9B1-CCC7-4CC8-A98D-D5A6ADE40720}"/>
              </a:ext>
            </a:extLst>
          </xdr:cNvPr>
          <xdr:cNvSpPr txBox="1"/>
        </xdr:nvSpPr>
        <xdr:spPr>
          <a:xfrm>
            <a:off x="10896600" y="800100"/>
            <a:ext cx="533400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371E93AE-3D77-4442-B622-8F164F265909}" type="TxLink">
              <a:rPr lang="en-US" sz="1200" b="1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/>
              <a:t>118</a:t>
            </a:fld>
            <a:endParaRPr lang="en-US" sz="1200" b="1">
              <a:solidFill>
                <a:schemeClr val="bg1"/>
              </a:solidFill>
            </a:endParaRPr>
          </a:p>
        </xdr:txBody>
      </xdr:sp>
      <xdr:sp macro="" textlink="'Pivot Tables'!$A$14">
        <xdr:nvSpPr>
          <xdr:cNvPr id="29" name="TextBox 28">
            <a:extLst>
              <a:ext uri="{FF2B5EF4-FFF2-40B4-BE49-F238E27FC236}">
                <a16:creationId xmlns:a16="http://schemas.microsoft.com/office/drawing/2014/main" id="{66486013-8F00-4D7D-B02B-AC422C9F207A}"/>
              </a:ext>
            </a:extLst>
          </xdr:cNvPr>
          <xdr:cNvSpPr txBox="1"/>
        </xdr:nvSpPr>
        <xdr:spPr>
          <a:xfrm>
            <a:off x="9248775" y="781051"/>
            <a:ext cx="828676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887B9A46-74CB-4842-9E9C-71EDBFC9FF00}" type="TxLink">
              <a:rPr lang="en-US" sz="1200" b="1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/>
              <a:t>₦96.83</a:t>
            </a:fld>
            <a:endParaRPr lang="en-US" sz="1200" b="1">
              <a:solidFill>
                <a:schemeClr val="bg1"/>
              </a:solidFill>
            </a:endParaRPr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5657A691-D96F-47FA-AFDB-FEDDDB1BD41B}"/>
              </a:ext>
            </a:extLst>
          </xdr:cNvPr>
          <xdr:cNvSpPr txBox="1"/>
        </xdr:nvSpPr>
        <xdr:spPr>
          <a:xfrm>
            <a:off x="8839199" y="552451"/>
            <a:ext cx="1476376" cy="2190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0">
                <a:solidFill>
                  <a:schemeClr val="bg1"/>
                </a:solidFill>
              </a:rPr>
              <a:t>Average Cost per Unit</a:t>
            </a:r>
          </a:p>
        </xdr:txBody>
      </xdr:sp>
      <xdr:sp macro="" textlink="'Pivot Tables'!$A$9">
        <xdr:nvSpPr>
          <xdr:cNvPr id="31" name="TextBox 30">
            <a:extLst>
              <a:ext uri="{FF2B5EF4-FFF2-40B4-BE49-F238E27FC236}">
                <a16:creationId xmlns:a16="http://schemas.microsoft.com/office/drawing/2014/main" id="{2AAA47D0-99B8-4698-BB58-3A3972965BF1}"/>
              </a:ext>
            </a:extLst>
          </xdr:cNvPr>
          <xdr:cNvSpPr txBox="1"/>
        </xdr:nvSpPr>
        <xdr:spPr>
          <a:xfrm>
            <a:off x="7696200" y="790575"/>
            <a:ext cx="552450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7D5F1498-DCBC-46BD-B3E3-724251BD344C}" type="TxLink">
              <a:rPr lang="en-US" sz="1100" b="1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/>
              <a:t>6,094</a:t>
            </a:fld>
            <a:endParaRPr lang="en-US" sz="1200" b="1">
              <a:solidFill>
                <a:schemeClr val="bg1"/>
              </a:solidFill>
            </a:endParaRPr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B0D14877-45C1-426D-A21D-A22C0964D553}"/>
              </a:ext>
            </a:extLst>
          </xdr:cNvPr>
          <xdr:cNvSpPr txBox="1"/>
        </xdr:nvSpPr>
        <xdr:spPr>
          <a:xfrm>
            <a:off x="7324725" y="552450"/>
            <a:ext cx="1276350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0">
                <a:solidFill>
                  <a:schemeClr val="bg1"/>
                </a:solidFill>
              </a:rPr>
              <a:t>Total Units bought</a:t>
            </a:r>
          </a:p>
        </xdr:txBody>
      </xdr:sp>
    </xdr:grpSp>
    <xdr:clientData/>
  </xdr:twoCellAnchor>
  <xdr:twoCellAnchor>
    <xdr:from>
      <xdr:col>8</xdr:col>
      <xdr:colOff>542924</xdr:colOff>
      <xdr:row>0</xdr:row>
      <xdr:rowOff>66675</xdr:rowOff>
    </xdr:from>
    <xdr:to>
      <xdr:col>13</xdr:col>
      <xdr:colOff>600075</xdr:colOff>
      <xdr:row>2</xdr:row>
      <xdr:rowOff>57150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11A6293E-171C-497C-865E-C97784ACED53}"/>
            </a:ext>
          </a:extLst>
        </xdr:cNvPr>
        <xdr:cNvSpPr txBox="1"/>
      </xdr:nvSpPr>
      <xdr:spPr>
        <a:xfrm>
          <a:off x="5419724" y="66675"/>
          <a:ext cx="3105151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bg1"/>
              </a:solidFill>
            </a:rPr>
            <a:t>ELECTRICITY</a:t>
          </a:r>
          <a:r>
            <a:rPr lang="en-US" sz="2000" b="1" baseline="0">
              <a:solidFill>
                <a:schemeClr val="bg1"/>
              </a:solidFill>
            </a:rPr>
            <a:t> BILL ANALYSIS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457200</xdr:colOff>
      <xdr:row>17</xdr:row>
      <xdr:rowOff>180975</xdr:rowOff>
    </xdr:from>
    <xdr:to>
      <xdr:col>19</xdr:col>
      <xdr:colOff>314325</xdr:colOff>
      <xdr:row>29</xdr:row>
      <xdr:rowOff>66674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4EE66822-A5D7-497E-8C15-D01923188C5C}"/>
            </a:ext>
          </a:extLst>
        </xdr:cNvPr>
        <xdr:cNvSpPr/>
      </xdr:nvSpPr>
      <xdr:spPr>
        <a:xfrm>
          <a:off x="8382000" y="3419475"/>
          <a:ext cx="3514725" cy="2171699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50800" dist="50800" dir="5400000" algn="ctr" rotWithShape="0">
            <a:schemeClr val="tx1">
              <a:lumMod val="65000"/>
              <a:lumOff val="35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381000</xdr:colOff>
      <xdr:row>2</xdr:row>
      <xdr:rowOff>152400</xdr:rowOff>
    </xdr:from>
    <xdr:to>
      <xdr:col>23</xdr:col>
      <xdr:colOff>504826</xdr:colOff>
      <xdr:row>29</xdr:row>
      <xdr:rowOff>57151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367885D5-EEF1-465F-B86F-66F562307C57}"/>
            </a:ext>
          </a:extLst>
        </xdr:cNvPr>
        <xdr:cNvSpPr/>
      </xdr:nvSpPr>
      <xdr:spPr>
        <a:xfrm>
          <a:off x="11963400" y="533400"/>
          <a:ext cx="2562226" cy="5048251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50800" dist="50800" dir="5400000" algn="ctr" rotWithShape="0">
            <a:schemeClr val="tx1">
              <a:lumMod val="65000"/>
              <a:lumOff val="35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266700</xdr:colOff>
      <xdr:row>3</xdr:row>
      <xdr:rowOff>19050</xdr:rowOff>
    </xdr:from>
    <xdr:to>
      <xdr:col>23</xdr:col>
      <xdr:colOff>361950</xdr:colOff>
      <xdr:row>5</xdr:row>
      <xdr:rowOff>19050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63FC7701-6386-4811-8753-AAC339989CD6}"/>
            </a:ext>
          </a:extLst>
        </xdr:cNvPr>
        <xdr:cNvSpPr txBox="1"/>
      </xdr:nvSpPr>
      <xdr:spPr>
        <a:xfrm>
          <a:off x="12458700" y="590550"/>
          <a:ext cx="19240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bg1"/>
              </a:solidFill>
            </a:rPr>
            <a:t>SURVEY RESPONSES</a:t>
          </a:r>
        </a:p>
      </xdr:txBody>
    </xdr:sp>
    <xdr:clientData/>
  </xdr:twoCellAnchor>
  <xdr:twoCellAnchor>
    <xdr:from>
      <xdr:col>19</xdr:col>
      <xdr:colOff>514350</xdr:colOff>
      <xdr:row>5</xdr:row>
      <xdr:rowOff>28575</xdr:rowOff>
    </xdr:from>
    <xdr:to>
      <xdr:col>23</xdr:col>
      <xdr:colOff>438150</xdr:colOff>
      <xdr:row>16</xdr:row>
      <xdr:rowOff>142875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929F941C-8605-4CB2-BF61-2BC1CBF63206}"/>
            </a:ext>
          </a:extLst>
        </xdr:cNvPr>
        <xdr:cNvSpPr/>
      </xdr:nvSpPr>
      <xdr:spPr>
        <a:xfrm>
          <a:off x="12096750" y="981075"/>
          <a:ext cx="2362200" cy="2209800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50800" dist="50800" dir="5400000" algn="ctr" rotWithShape="0">
            <a:schemeClr val="tx1">
              <a:lumMod val="65000"/>
              <a:lumOff val="35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1"/>
            <a:t>"</a:t>
          </a:r>
          <a:r>
            <a:rPr lang="en-US" sz="1100" b="1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Omoo,</a:t>
          </a:r>
          <a:r>
            <a:rPr lang="en-US" sz="1100" b="1" i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 light"</a:t>
          </a:r>
        </a:p>
        <a:p>
          <a:pPr algn="l"/>
          <a:endParaRPr lang="en-US" sz="1100" b="1" i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 i="1"/>
            <a:t>"</a:t>
          </a:r>
          <a:r>
            <a:rPr lang="en-US" sz="1100" b="1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Very</a:t>
          </a:r>
          <a:r>
            <a:rPr lang="en-US" sz="1100" b="1" i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small units for a huge amount"</a:t>
          </a:r>
        </a:p>
        <a:p>
          <a:pPr algn="l"/>
          <a:br>
            <a:rPr lang="en-US" sz="1100" b="1" i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 i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"Price is very high, light is inconsistent, and national grid is always falling"</a:t>
          </a:r>
        </a:p>
        <a:p>
          <a:pPr algn="l"/>
          <a:endParaRPr lang="en-US" sz="1100" b="1" i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"Even after increasing the price, electricity is still not stable"</a:t>
          </a:r>
          <a:endParaRPr lang="en-US">
            <a:effectLst/>
          </a:endParaRPr>
        </a:p>
        <a:p>
          <a:pPr algn="l"/>
          <a:endParaRPr lang="en-US" sz="1100" b="1" i="1"/>
        </a:p>
      </xdr:txBody>
    </xdr:sp>
    <xdr:clientData/>
  </xdr:twoCellAnchor>
  <xdr:twoCellAnchor>
    <xdr:from>
      <xdr:col>19</xdr:col>
      <xdr:colOff>514350</xdr:colOff>
      <xdr:row>17</xdr:row>
      <xdr:rowOff>114301</xdr:rowOff>
    </xdr:from>
    <xdr:to>
      <xdr:col>23</xdr:col>
      <xdr:colOff>438150</xdr:colOff>
      <xdr:row>28</xdr:row>
      <xdr:rowOff>104775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50334352-7157-4533-8782-490F0B50E640}"/>
            </a:ext>
          </a:extLst>
        </xdr:cNvPr>
        <xdr:cNvSpPr/>
      </xdr:nvSpPr>
      <xdr:spPr>
        <a:xfrm>
          <a:off x="12096750" y="3352801"/>
          <a:ext cx="2362200" cy="2085974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50800" dist="50800" dir="5400000" algn="ctr" rotWithShape="0">
            <a:schemeClr val="tx1">
              <a:lumMod val="65000"/>
              <a:lumOff val="35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1"/>
            <a:t>"</a:t>
          </a:r>
          <a:r>
            <a:rPr lang="en-US" sz="1100" b="1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Reduce price jhoor"</a:t>
          </a:r>
        </a:p>
        <a:p>
          <a:pPr algn="l"/>
          <a:endParaRPr lang="en-US" sz="1100" b="1" i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 i="1"/>
            <a:t>"</a:t>
          </a:r>
          <a:r>
            <a:rPr lang="en-US" sz="1100" b="1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NEPA you are not God</a:t>
          </a:r>
          <a:r>
            <a:rPr lang="en-US" sz="1100" b="1" i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</a:t>
          </a:r>
        </a:p>
        <a:p>
          <a:pPr algn="l"/>
          <a:br>
            <a:rPr lang="en-US" sz="1100" b="1" i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 i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"We need uninterrupted power supply"</a:t>
          </a:r>
        </a:p>
        <a:p>
          <a:pPr algn="l"/>
          <a:endParaRPr lang="en-US" sz="1100" b="1" i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"You need to do more"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i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"Person wan crase, reduce tariff"</a:t>
          </a:r>
          <a:endParaRPr lang="en-US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algn="l"/>
          <a:endParaRPr lang="en-US" sz="1100" b="1" i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1" i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561976</xdr:colOff>
      <xdr:row>18</xdr:row>
      <xdr:rowOff>9525</xdr:rowOff>
    </xdr:from>
    <xdr:to>
      <xdr:col>19</xdr:col>
      <xdr:colOff>190500</xdr:colOff>
      <xdr:row>28</xdr:row>
      <xdr:rowOff>152400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F0FDE45-E6D2-4709-A3C5-3B02921B3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104775</xdr:colOff>
      <xdr:row>0</xdr:row>
      <xdr:rowOff>57150</xdr:rowOff>
    </xdr:from>
    <xdr:to>
      <xdr:col>2</xdr:col>
      <xdr:colOff>400050</xdr:colOff>
      <xdr:row>6</xdr:row>
      <xdr:rowOff>19049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EA204EE-7881-45CD-9DA3-F57E6891E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57150"/>
          <a:ext cx="1514475" cy="1104899"/>
        </a:xfrm>
        <a:prstGeom prst="rect">
          <a:avLst/>
        </a:prstGeom>
      </xdr:spPr>
    </xdr:pic>
    <xdr:clientData/>
  </xdr:twoCellAnchor>
  <xdr:twoCellAnchor>
    <xdr:from>
      <xdr:col>0</xdr:col>
      <xdr:colOff>133351</xdr:colOff>
      <xdr:row>6</xdr:row>
      <xdr:rowOff>19050</xdr:rowOff>
    </xdr:from>
    <xdr:to>
      <xdr:col>2</xdr:col>
      <xdr:colOff>390525</xdr:colOff>
      <xdr:row>29</xdr:row>
      <xdr:rowOff>123826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DEB9B42-1211-45A8-AF7A-11C28D16F091}"/>
            </a:ext>
          </a:extLst>
        </xdr:cNvPr>
        <xdr:cNvSpPr/>
      </xdr:nvSpPr>
      <xdr:spPr>
        <a:xfrm>
          <a:off x="133351" y="1162050"/>
          <a:ext cx="1476374" cy="4486276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50800" dist="50800" dir="5400000" algn="ctr" rotWithShape="0">
            <a:schemeClr val="tx1">
              <a:lumMod val="65000"/>
              <a:lumOff val="35000"/>
              <a:alpha val="47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171450</xdr:colOff>
      <xdr:row>6</xdr:row>
      <xdr:rowOff>95250</xdr:rowOff>
    </xdr:from>
    <xdr:to>
      <xdr:col>2</xdr:col>
      <xdr:colOff>295275</xdr:colOff>
      <xdr:row>13</xdr:row>
      <xdr:rowOff>133350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3" name="Date of Purchase">
              <a:extLst>
                <a:ext uri="{FF2B5EF4-FFF2-40B4-BE49-F238E27FC236}">
                  <a16:creationId xmlns:a16="http://schemas.microsoft.com/office/drawing/2014/main" id="{F0E00147-2E64-4E0A-B7A9-1537DDB048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of Purchas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1238250"/>
              <a:ext cx="13430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0</xdr:col>
      <xdr:colOff>419099</xdr:colOff>
      <xdr:row>27</xdr:row>
      <xdr:rowOff>28574</xdr:rowOff>
    </xdr:from>
    <xdr:to>
      <xdr:col>2</xdr:col>
      <xdr:colOff>180974</xdr:colOff>
      <xdr:row>28</xdr:row>
      <xdr:rowOff>95249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8A53763-E05B-4C35-8166-9E81A755C90C}"/>
            </a:ext>
          </a:extLst>
        </xdr:cNvPr>
        <xdr:cNvSpPr txBox="1"/>
      </xdr:nvSpPr>
      <xdr:spPr>
        <a:xfrm>
          <a:off x="419099" y="5172074"/>
          <a:ext cx="9810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chemeClr val="bg1"/>
              </a:solidFill>
            </a:rPr>
            <a:t>DESIGNED BY</a:t>
          </a:r>
        </a:p>
      </xdr:txBody>
    </xdr:sp>
    <xdr:clientData/>
  </xdr:twoCellAnchor>
  <xdr:twoCellAnchor>
    <xdr:from>
      <xdr:col>0</xdr:col>
      <xdr:colOff>219076</xdr:colOff>
      <xdr:row>27</xdr:row>
      <xdr:rowOff>180974</xdr:rowOff>
    </xdr:from>
    <xdr:to>
      <xdr:col>2</xdr:col>
      <xdr:colOff>342900</xdr:colOff>
      <xdr:row>29</xdr:row>
      <xdr:rowOff>95249</xdr:rowOff>
    </xdr:to>
    <xdr:sp macro="" textlink="">
      <xdr:nvSpPr>
        <xdr:cNvPr id="54" name="TextBox 5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4C8118-D0FE-4657-AA9C-643E38E37D16}"/>
            </a:ext>
          </a:extLst>
        </xdr:cNvPr>
        <xdr:cNvSpPr txBox="1"/>
      </xdr:nvSpPr>
      <xdr:spPr>
        <a:xfrm>
          <a:off x="219076" y="5324474"/>
          <a:ext cx="1343024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bg1"/>
              </a:solidFill>
            </a:rPr>
            <a:t>VICTORIA JAJA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780.419607175929" createdVersion="7" refreshedVersion="7" minRefreshableVersion="3" recordCount="87" xr:uid="{7987E022-B646-414E-942E-0B1B31719421}">
  <cacheSource type="worksheet">
    <worksheetSource name="Table1"/>
  </cacheSource>
  <cacheFields count="10">
    <cacheField name="id" numFmtId="0">
      <sharedItems containsSemiMixedTypes="0" containsString="0" containsNumber="1" containsInteger="1" minValue="1" maxValue="87"/>
    </cacheField>
    <cacheField name="Date of Purchase" numFmtId="14">
      <sharedItems containsSemiMixedTypes="0" containsNonDate="0" containsDate="1" containsString="0" minDate="2024-01-06T00:00:00" maxDate="2025-04-22T00:00:00" count="87">
        <d v="2024-01-06T00:00:00"/>
        <d v="2024-01-19T00:00:00"/>
        <d v="2024-02-03T00:00:00"/>
        <d v="2024-02-16T00:00:00"/>
        <d v="2024-03-06T00:00:00"/>
        <d v="2024-04-12T00:00:00"/>
        <d v="2024-04-21T00:00:00"/>
        <d v="2024-04-24T00:00:00"/>
        <d v="2024-05-19T00:00:00"/>
        <d v="2024-06-01T00:00:00"/>
        <d v="2024-06-17T00:00:00"/>
        <d v="2024-06-20T00:00:00"/>
        <d v="2024-06-25T00:00:00"/>
        <d v="2024-07-03T00:00:00"/>
        <d v="2024-07-04T00:00:00"/>
        <d v="2024-07-16T00:00:00"/>
        <d v="2024-09-01T00:00:00"/>
        <d v="2024-09-13T00:00:00"/>
        <d v="2024-09-27T00:00:00"/>
        <d v="2024-10-04T00:00:00"/>
        <d v="2024-10-20T00:00:00"/>
        <d v="2024-10-29T00:00:00"/>
        <d v="2024-10-30T00:00:00"/>
        <d v="2024-11-12T00:00:00"/>
        <d v="2024-11-15T00:00:00"/>
        <d v="2024-11-17T00:00:00"/>
        <d v="2024-11-19T00:00:00"/>
        <d v="2024-12-05T00:00:00"/>
        <d v="2024-12-11T00:00:00"/>
        <d v="2024-12-15T00:00:00"/>
        <d v="2024-12-18T00:00:00"/>
        <d v="2024-12-25T00:00:00"/>
        <d v="2024-12-27T00:00:00"/>
        <d v="2024-12-30T00:00:00"/>
        <d v="2024-12-31T00:00:00"/>
        <d v="2025-01-05T00:00:00"/>
        <d v="2025-01-08T00:00:00"/>
        <d v="2025-01-09T00:00:00"/>
        <d v="2025-01-11T00:00:00"/>
        <d v="2025-01-12T00:00:00"/>
        <d v="2025-01-14T00:00:00"/>
        <d v="2025-01-17T00:00:00"/>
        <d v="2025-01-18T00:00:00"/>
        <d v="2025-01-19T00:00:00"/>
        <d v="2025-01-20T00:00:00"/>
        <d v="2025-01-21T00:00:00"/>
        <d v="2025-01-27T00:00:00"/>
        <d v="2025-01-29T00:00:00"/>
        <d v="2025-02-01T00:00:00"/>
        <d v="2025-02-02T00:00:00"/>
        <d v="2025-02-07T00:00:00"/>
        <d v="2025-02-09T00:00:00"/>
        <d v="2025-02-11T00:00:00"/>
        <d v="2025-02-17T00:00:00"/>
        <d v="2025-02-18T00:00:00"/>
        <d v="2025-02-21T00:00:00"/>
        <d v="2025-02-24T00:00:00"/>
        <d v="2025-02-27T00:00:00"/>
        <d v="2025-02-28T00:00:00"/>
        <d v="2025-03-01T00:00:00"/>
        <d v="2025-03-02T00:00:00"/>
        <d v="2025-03-04T00:00:00"/>
        <d v="2025-03-05T00:00:00"/>
        <d v="2025-03-06T00:00:00"/>
        <d v="2025-03-09T00:00:00"/>
        <d v="2025-03-13T00:00:00"/>
        <d v="2025-03-14T00:00:00"/>
        <d v="2025-03-15T00:00:00"/>
        <d v="2025-03-16T00:00:00"/>
        <d v="2025-03-21T00:00:00"/>
        <d v="2025-03-26T00:00:00"/>
        <d v="2025-03-28T00:00:00"/>
        <d v="2025-03-30T00:00:00"/>
        <d v="2025-03-31T00:00:00"/>
        <d v="2025-04-01T00:00:00"/>
        <d v="2025-04-05T00:00:00"/>
        <d v="2025-04-09T00:00:00"/>
        <d v="2025-04-10T00:00:00"/>
        <d v="2025-04-12T00:00:00"/>
        <d v="2025-04-13T00:00:00"/>
        <d v="2025-04-14T00:00:00"/>
        <d v="2025-04-15T00:00:00"/>
        <d v="2025-04-17T00:00:00"/>
        <d v="2025-04-18T00:00:00"/>
        <d v="2025-04-19T00:00:00"/>
        <d v="2025-04-20T00:00:00"/>
        <d v="2025-04-21T00:00:00"/>
      </sharedItems>
      <fieldGroup par="9" base="1">
        <rangePr groupBy="months" startDate="2024-01-06T00:00:00" endDate="2025-04-22T00:00:00"/>
        <groupItems count="14">
          <s v="&lt;1/6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2/2025"/>
        </groupItems>
      </fieldGroup>
    </cacheField>
    <cacheField name="Amount Paid (#)" numFmtId="164">
      <sharedItems containsSemiMixedTypes="0" containsString="0" containsNumber="1" containsInteger="1" minValue="260" maxValue="30000"/>
    </cacheField>
    <cacheField name="Amount Category" numFmtId="164">
      <sharedItems count="5">
        <s v="Low"/>
        <s v="Very Low"/>
        <s v="Medium"/>
        <s v="High"/>
        <s v="Bulk"/>
      </sharedItems>
    </cacheField>
    <cacheField name="Units Bought (KWh)" numFmtId="2">
      <sharedItems containsSemiMixedTypes="0" containsString="0" containsNumber="1" minValue="2.9" maxValue="419.4"/>
    </cacheField>
    <cacheField name="Cost Per Unit" numFmtId="2">
      <sharedItems containsSemiMixedTypes="0" containsString="0" containsNumber="1" minValue="71.530758226037193" maxValue="247.74774774774775"/>
    </cacheField>
    <cacheField name="Duration (hrs)" numFmtId="0">
      <sharedItems containsSemiMixedTypes="0" containsString="0" containsNumber="1" containsInteger="1" minValue="1" maxValue="720"/>
    </cacheField>
    <cacheField name="Duration Category" numFmtId="0">
      <sharedItems count="5">
        <s v="Very Short"/>
        <s v="Medium"/>
        <s v="Short"/>
        <s v="Long"/>
        <s v="Very Long"/>
      </sharedItems>
    </cacheField>
    <cacheField name="Disco Zone" numFmtId="0">
      <sharedItems/>
    </cacheField>
    <cacheField name="Years" numFmtId="0" databaseField="0">
      <fieldGroup base="1">
        <rangePr groupBy="years" startDate="2024-01-06T00:00:00" endDate="2025-04-22T00:00:00"/>
        <groupItems count="4">
          <s v="&lt;1/6/2024"/>
          <s v="2024"/>
          <s v="2025"/>
          <s v="&gt;4/22/2025"/>
        </groupItems>
      </fieldGroup>
    </cacheField>
  </cacheFields>
  <extLst>
    <ext xmlns:x14="http://schemas.microsoft.com/office/spreadsheetml/2009/9/main" uri="{725AE2AE-9491-48be-B2B4-4EB974FC3084}">
      <x14:pivotCacheDefinition pivotCacheId="15765311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n v="1"/>
    <x v="0"/>
    <n v="1985"/>
    <x v="0"/>
    <n v="25"/>
    <n v="79.400000000000006"/>
    <n v="48"/>
    <x v="0"/>
    <s v="EEDC"/>
  </r>
  <r>
    <n v="2"/>
    <x v="1"/>
    <n v="500"/>
    <x v="1"/>
    <n v="6"/>
    <n v="83.333333333333329"/>
    <n v="24"/>
    <x v="0"/>
    <s v="EEDC"/>
  </r>
  <r>
    <n v="3"/>
    <x v="2"/>
    <n v="1000"/>
    <x v="0"/>
    <n v="13.9"/>
    <n v="71.942446043165461"/>
    <n v="24"/>
    <x v="0"/>
    <s v="EEDC"/>
  </r>
  <r>
    <n v="4"/>
    <x v="3"/>
    <n v="500"/>
    <x v="1"/>
    <n v="6"/>
    <n v="83.333333333333329"/>
    <n v="24"/>
    <x v="0"/>
    <s v="EEDC"/>
  </r>
  <r>
    <n v="5"/>
    <x v="4"/>
    <n v="260"/>
    <x v="1"/>
    <n v="2.9"/>
    <n v="89.65517241379311"/>
    <n v="12"/>
    <x v="0"/>
    <s v="EEDC"/>
  </r>
  <r>
    <n v="6"/>
    <x v="5"/>
    <n v="300"/>
    <x v="1"/>
    <n v="3"/>
    <n v="100"/>
    <n v="12"/>
    <x v="0"/>
    <s v="EEDC"/>
  </r>
  <r>
    <n v="7"/>
    <x v="6"/>
    <n v="500"/>
    <x v="1"/>
    <n v="6"/>
    <n v="83.333333333333329"/>
    <n v="24"/>
    <x v="0"/>
    <s v="EEDC"/>
  </r>
  <r>
    <n v="8"/>
    <x v="7"/>
    <n v="500"/>
    <x v="1"/>
    <n v="6"/>
    <n v="83.333333333333329"/>
    <n v="24"/>
    <x v="0"/>
    <s v="EEDC"/>
  </r>
  <r>
    <n v="9"/>
    <x v="8"/>
    <n v="1000"/>
    <x v="0"/>
    <n v="13.9"/>
    <n v="71.942446043165461"/>
    <n v="24"/>
    <x v="0"/>
    <s v="EEDC"/>
  </r>
  <r>
    <n v="10"/>
    <x v="9"/>
    <n v="500"/>
    <x v="1"/>
    <n v="6"/>
    <n v="83.333333333333329"/>
    <n v="24"/>
    <x v="0"/>
    <s v="EEDC"/>
  </r>
  <r>
    <n v="11"/>
    <x v="10"/>
    <n v="500"/>
    <x v="1"/>
    <n v="6"/>
    <n v="83.333333333333329"/>
    <n v="24"/>
    <x v="0"/>
    <s v="EEDC"/>
  </r>
  <r>
    <n v="12"/>
    <x v="11"/>
    <n v="400"/>
    <x v="1"/>
    <n v="5"/>
    <n v="80"/>
    <n v="24"/>
    <x v="0"/>
    <s v="EEDC"/>
  </r>
  <r>
    <n v="13"/>
    <x v="12"/>
    <n v="1000"/>
    <x v="0"/>
    <n v="13.9"/>
    <n v="71.942446043165461"/>
    <n v="24"/>
    <x v="0"/>
    <s v="EEDC"/>
  </r>
  <r>
    <n v="14"/>
    <x v="13"/>
    <n v="1000"/>
    <x v="0"/>
    <n v="13.9"/>
    <n v="71.942446043165461"/>
    <n v="24"/>
    <x v="0"/>
    <s v="EEDC"/>
  </r>
  <r>
    <n v="15"/>
    <x v="14"/>
    <n v="6000"/>
    <x v="2"/>
    <n v="83.8"/>
    <n v="71.599045346062056"/>
    <n v="144"/>
    <x v="1"/>
    <s v="EEDC"/>
  </r>
  <r>
    <n v="16"/>
    <x v="15"/>
    <n v="2100"/>
    <x v="0"/>
    <n v="28"/>
    <n v="75"/>
    <n v="48"/>
    <x v="0"/>
    <s v="EEDC"/>
  </r>
  <r>
    <n v="17"/>
    <x v="16"/>
    <n v="10000"/>
    <x v="3"/>
    <n v="139.80000000000001"/>
    <n v="71.530758226037193"/>
    <n v="240"/>
    <x v="1"/>
    <s v="EEDC"/>
  </r>
  <r>
    <n v="18"/>
    <x v="17"/>
    <n v="10000"/>
    <x v="3"/>
    <n v="139.80000000000001"/>
    <n v="71.530758226037193"/>
    <n v="240"/>
    <x v="1"/>
    <s v="EEDC"/>
  </r>
  <r>
    <n v="19"/>
    <x v="18"/>
    <n v="5000"/>
    <x v="2"/>
    <n v="69.900000000000006"/>
    <n v="71.530758226037193"/>
    <n v="120"/>
    <x v="2"/>
    <s v="EEDC"/>
  </r>
  <r>
    <n v="20"/>
    <x v="19"/>
    <n v="10000"/>
    <x v="3"/>
    <n v="139.80000000000001"/>
    <n v="71.530758226037193"/>
    <n v="240"/>
    <x v="1"/>
    <s v="EEDC"/>
  </r>
  <r>
    <n v="21"/>
    <x v="20"/>
    <n v="15000"/>
    <x v="4"/>
    <n v="209.7"/>
    <n v="71.530758226037193"/>
    <n v="360"/>
    <x v="3"/>
    <s v="EEDC"/>
  </r>
  <r>
    <n v="22"/>
    <x v="21"/>
    <n v="5000"/>
    <x v="2"/>
    <n v="69.900000000000006"/>
    <n v="71.530758226037193"/>
    <n v="120"/>
    <x v="2"/>
    <s v="EEDC"/>
  </r>
  <r>
    <n v="23"/>
    <x v="22"/>
    <n v="5000"/>
    <x v="2"/>
    <n v="69.900000000000006"/>
    <n v="71.530758226037193"/>
    <n v="120"/>
    <x v="2"/>
    <s v="EEDC"/>
  </r>
  <r>
    <n v="24"/>
    <x v="23"/>
    <n v="10000"/>
    <x v="3"/>
    <n v="139.80000000000001"/>
    <n v="71.530758226037193"/>
    <n v="240"/>
    <x v="1"/>
    <s v="EEDC"/>
  </r>
  <r>
    <n v="25"/>
    <x v="24"/>
    <n v="5000"/>
    <x v="2"/>
    <n v="69.900000000000006"/>
    <n v="71.530758226037193"/>
    <n v="120"/>
    <x v="2"/>
    <s v="EEDC"/>
  </r>
  <r>
    <n v="26"/>
    <x v="25"/>
    <n v="6000"/>
    <x v="2"/>
    <n v="83.8"/>
    <n v="71.599045346062056"/>
    <n v="144"/>
    <x v="1"/>
    <s v="EEDC"/>
  </r>
  <r>
    <n v="27"/>
    <x v="26"/>
    <n v="30000"/>
    <x v="4"/>
    <n v="419.4"/>
    <n v="71.530758226037193"/>
    <n v="720"/>
    <x v="4"/>
    <s v="EEDC"/>
  </r>
  <r>
    <n v="28"/>
    <x v="27"/>
    <n v="15000"/>
    <x v="4"/>
    <n v="209.7"/>
    <n v="71.530758226037193"/>
    <n v="360"/>
    <x v="3"/>
    <s v="EEDC"/>
  </r>
  <r>
    <n v="29"/>
    <x v="28"/>
    <n v="15000"/>
    <x v="4"/>
    <n v="209.7"/>
    <n v="71.530758226037193"/>
    <n v="360"/>
    <x v="3"/>
    <s v="EEDC"/>
  </r>
  <r>
    <n v="30"/>
    <x v="29"/>
    <n v="5000"/>
    <x v="2"/>
    <n v="69.900000000000006"/>
    <n v="71.530758226037193"/>
    <n v="120"/>
    <x v="2"/>
    <s v="EEDC"/>
  </r>
  <r>
    <n v="31"/>
    <x v="30"/>
    <n v="20000"/>
    <x v="4"/>
    <n v="279.60000000000002"/>
    <n v="71.530758226037193"/>
    <n v="480"/>
    <x v="4"/>
    <s v="EEDC"/>
  </r>
  <r>
    <n v="32"/>
    <x v="31"/>
    <n v="7000"/>
    <x v="3"/>
    <n v="97.7"/>
    <n v="71.647901740020473"/>
    <n v="168"/>
    <x v="1"/>
    <s v="EEDC"/>
  </r>
  <r>
    <n v="33"/>
    <x v="32"/>
    <n v="5000"/>
    <x v="2"/>
    <n v="69.900000000000006"/>
    <n v="71.530758226037193"/>
    <n v="120"/>
    <x v="2"/>
    <s v="EEDC"/>
  </r>
  <r>
    <n v="34"/>
    <x v="33"/>
    <n v="5000"/>
    <x v="2"/>
    <n v="69.900000000000006"/>
    <n v="71.530758226037193"/>
    <n v="120"/>
    <x v="2"/>
    <s v="EEDC"/>
  </r>
  <r>
    <n v="35"/>
    <x v="34"/>
    <n v="5000"/>
    <x v="2"/>
    <n v="69.900000000000006"/>
    <n v="71.530758226037193"/>
    <n v="120"/>
    <x v="2"/>
    <s v="EEDC"/>
  </r>
  <r>
    <n v="36"/>
    <x v="35"/>
    <n v="10000"/>
    <x v="3"/>
    <n v="139.80000000000001"/>
    <n v="71.530758226037193"/>
    <n v="240"/>
    <x v="1"/>
    <s v="EEDC"/>
  </r>
  <r>
    <n v="37"/>
    <x v="36"/>
    <n v="1000"/>
    <x v="0"/>
    <n v="13.9"/>
    <n v="71.942446043165461"/>
    <n v="24"/>
    <x v="0"/>
    <s v="EEDC"/>
  </r>
  <r>
    <n v="38"/>
    <x v="37"/>
    <n v="5500"/>
    <x v="2"/>
    <n v="75.900000000000006"/>
    <n v="72.463768115942017"/>
    <n v="120"/>
    <x v="2"/>
    <s v="EEDC"/>
  </r>
  <r>
    <n v="39"/>
    <x v="38"/>
    <n v="7000"/>
    <x v="3"/>
    <n v="97.7"/>
    <n v="71.647901740020473"/>
    <n v="168"/>
    <x v="1"/>
    <s v="EEDC"/>
  </r>
  <r>
    <n v="40"/>
    <x v="39"/>
    <n v="4200"/>
    <x v="2"/>
    <n v="57.6"/>
    <n v="72.916666666666671"/>
    <n v="96"/>
    <x v="2"/>
    <s v="EEDC"/>
  </r>
  <r>
    <n v="41"/>
    <x v="40"/>
    <n v="3000"/>
    <x v="2"/>
    <n v="41.7"/>
    <n v="71.942446043165461"/>
    <n v="72"/>
    <x v="2"/>
    <s v="EEDC"/>
  </r>
  <r>
    <n v="42"/>
    <x v="41"/>
    <n v="2000"/>
    <x v="0"/>
    <n v="27.8"/>
    <n v="71.942446043165461"/>
    <n v="48"/>
    <x v="0"/>
    <s v="EEDC"/>
  </r>
  <r>
    <n v="43"/>
    <x v="42"/>
    <n v="2000"/>
    <x v="0"/>
    <n v="27.8"/>
    <n v="71.942446043165461"/>
    <n v="48"/>
    <x v="0"/>
    <s v="EEDC"/>
  </r>
  <r>
    <n v="44"/>
    <x v="43"/>
    <n v="11000"/>
    <x v="3"/>
    <n v="153.69999999999999"/>
    <n v="71.567989590110614"/>
    <n v="264"/>
    <x v="3"/>
    <s v="EEDC"/>
  </r>
  <r>
    <n v="45"/>
    <x v="44"/>
    <n v="5000"/>
    <x v="2"/>
    <n v="69.900000000000006"/>
    <n v="71.530758226037193"/>
    <n v="120"/>
    <x v="2"/>
    <s v="EEDC"/>
  </r>
  <r>
    <n v="46"/>
    <x v="45"/>
    <n v="4000"/>
    <x v="2"/>
    <n v="55.6"/>
    <n v="71.942446043165461"/>
    <n v="96"/>
    <x v="2"/>
    <s v="EEDC"/>
  </r>
  <r>
    <n v="47"/>
    <x v="46"/>
    <n v="5000"/>
    <x v="2"/>
    <n v="69.900000000000006"/>
    <n v="71.530758226037193"/>
    <n v="120"/>
    <x v="2"/>
    <s v="EEDC"/>
  </r>
  <r>
    <n v="48"/>
    <x v="47"/>
    <n v="3000"/>
    <x v="2"/>
    <n v="41.7"/>
    <n v="71.942446043165461"/>
    <n v="72"/>
    <x v="2"/>
    <s v="EEDC"/>
  </r>
  <r>
    <n v="49"/>
    <x v="48"/>
    <n v="2000"/>
    <x v="0"/>
    <n v="27.8"/>
    <n v="71.942446043165461"/>
    <n v="48"/>
    <x v="0"/>
    <s v="EEDC"/>
  </r>
  <r>
    <n v="50"/>
    <x v="49"/>
    <n v="8000"/>
    <x v="3"/>
    <n v="111.6"/>
    <n v="71.68458781362007"/>
    <n v="192"/>
    <x v="1"/>
    <s v="EEDC"/>
  </r>
  <r>
    <n v="51"/>
    <x v="50"/>
    <n v="5000"/>
    <x v="2"/>
    <n v="69.900000000000006"/>
    <n v="71.530758226037193"/>
    <n v="120"/>
    <x v="2"/>
    <s v="EEDC"/>
  </r>
  <r>
    <n v="52"/>
    <x v="51"/>
    <n v="7000"/>
    <x v="3"/>
    <n v="97.7"/>
    <n v="71.647901740020473"/>
    <n v="168"/>
    <x v="1"/>
    <s v="EEDC"/>
  </r>
  <r>
    <n v="53"/>
    <x v="52"/>
    <n v="12000"/>
    <x v="3"/>
    <n v="167.6"/>
    <n v="71.599045346062056"/>
    <n v="288"/>
    <x v="3"/>
    <s v="EEDC"/>
  </r>
  <r>
    <n v="54"/>
    <x v="53"/>
    <n v="2650"/>
    <x v="0"/>
    <n v="35.299999999999997"/>
    <n v="75.070821529745047"/>
    <n v="72"/>
    <x v="2"/>
    <s v="EEDC"/>
  </r>
  <r>
    <n v="55"/>
    <x v="54"/>
    <n v="3000"/>
    <x v="2"/>
    <n v="41.7"/>
    <n v="71.942446043165461"/>
    <n v="72"/>
    <x v="2"/>
    <s v="EEDC"/>
  </r>
  <r>
    <n v="56"/>
    <x v="55"/>
    <n v="10000"/>
    <x v="3"/>
    <n v="139.80000000000001"/>
    <n v="71.530758226037193"/>
    <n v="240"/>
    <x v="1"/>
    <s v="EEDC"/>
  </r>
  <r>
    <n v="57"/>
    <x v="56"/>
    <n v="5000"/>
    <x v="2"/>
    <n v="69.900000000000006"/>
    <n v="71.530758226037193"/>
    <n v="120"/>
    <x v="2"/>
    <s v="EEDC"/>
  </r>
  <r>
    <n v="58"/>
    <x v="57"/>
    <n v="4000"/>
    <x v="2"/>
    <n v="55.6"/>
    <n v="71.942446043165461"/>
    <n v="96"/>
    <x v="2"/>
    <s v="EEDC"/>
  </r>
  <r>
    <n v="59"/>
    <x v="58"/>
    <n v="1000"/>
    <x v="0"/>
    <n v="13.9"/>
    <n v="71.942446043165461"/>
    <n v="24"/>
    <x v="0"/>
    <s v="EEDC"/>
  </r>
  <r>
    <n v="60"/>
    <x v="59"/>
    <n v="5000"/>
    <x v="2"/>
    <n v="69.900000000000006"/>
    <n v="71.530758226037193"/>
    <n v="120"/>
    <x v="2"/>
    <s v="EEDC"/>
  </r>
  <r>
    <n v="61"/>
    <x v="60"/>
    <n v="5000"/>
    <x v="2"/>
    <n v="69.900000000000006"/>
    <n v="71.530758226037193"/>
    <n v="120"/>
    <x v="2"/>
    <s v="EEDC"/>
  </r>
  <r>
    <n v="62"/>
    <x v="61"/>
    <n v="1400"/>
    <x v="0"/>
    <n v="18.899999999999999"/>
    <n v="74.074074074074076"/>
    <n v="48"/>
    <x v="0"/>
    <s v="EEDC"/>
  </r>
  <r>
    <n v="63"/>
    <x v="62"/>
    <n v="5000"/>
    <x v="2"/>
    <n v="69.900000000000006"/>
    <n v="71.530758226037193"/>
    <n v="120"/>
    <x v="2"/>
    <s v="EEDC"/>
  </r>
  <r>
    <n v="64"/>
    <x v="63"/>
    <n v="8000"/>
    <x v="3"/>
    <n v="111.6"/>
    <n v="71.68458781362007"/>
    <n v="192"/>
    <x v="1"/>
    <s v="EEDC"/>
  </r>
  <r>
    <n v="65"/>
    <x v="64"/>
    <n v="15000"/>
    <x v="4"/>
    <n v="209.7"/>
    <n v="71.530758226037193"/>
    <n v="360"/>
    <x v="3"/>
    <s v="EEDC"/>
  </r>
  <r>
    <n v="66"/>
    <x v="65"/>
    <n v="1000"/>
    <x v="0"/>
    <n v="13.9"/>
    <n v="71.942446043165461"/>
    <n v="24"/>
    <x v="0"/>
    <s v="EEDC"/>
  </r>
  <r>
    <n v="67"/>
    <x v="66"/>
    <n v="3000"/>
    <x v="2"/>
    <n v="41.7"/>
    <n v="71.942446043165461"/>
    <n v="72"/>
    <x v="2"/>
    <s v="EEDC"/>
  </r>
  <r>
    <n v="68"/>
    <x v="67"/>
    <n v="2000"/>
    <x v="0"/>
    <n v="27.8"/>
    <n v="71.942446043165461"/>
    <n v="48"/>
    <x v="0"/>
    <s v="EEDC"/>
  </r>
  <r>
    <n v="69"/>
    <x v="68"/>
    <n v="1500"/>
    <x v="0"/>
    <n v="19.899999999999999"/>
    <n v="75.376884422110564"/>
    <n v="48"/>
    <x v="0"/>
    <s v="EEDC"/>
  </r>
  <r>
    <n v="70"/>
    <x v="69"/>
    <n v="18000"/>
    <x v="4"/>
    <n v="251.2"/>
    <n v="71.656050955414017"/>
    <n v="432"/>
    <x v="4"/>
    <s v="EEDC"/>
  </r>
  <r>
    <n v="71"/>
    <x v="70"/>
    <n v="5000"/>
    <x v="2"/>
    <n v="69.900000000000006"/>
    <n v="71.530758226037193"/>
    <n v="120"/>
    <x v="2"/>
    <s v="EEDC"/>
  </r>
  <r>
    <n v="72"/>
    <x v="71"/>
    <n v="5000"/>
    <x v="2"/>
    <n v="69.900000000000006"/>
    <n v="71.530758226037193"/>
    <n v="120"/>
    <x v="2"/>
    <s v="EEDC"/>
  </r>
  <r>
    <n v="73"/>
    <x v="72"/>
    <n v="6000"/>
    <x v="2"/>
    <n v="83.4"/>
    <n v="71.942446043165461"/>
    <n v="144"/>
    <x v="1"/>
    <s v="EEDC"/>
  </r>
  <r>
    <n v="74"/>
    <x v="73"/>
    <n v="4000"/>
    <x v="2"/>
    <n v="55.6"/>
    <n v="71.942446043165461"/>
    <n v="96"/>
    <x v="2"/>
    <s v="EEDC"/>
  </r>
  <r>
    <n v="75"/>
    <x v="74"/>
    <n v="6000"/>
    <x v="2"/>
    <n v="26.4"/>
    <n v="227.27272727272728"/>
    <n v="24"/>
    <x v="0"/>
    <s v="EEDC"/>
  </r>
  <r>
    <n v="76"/>
    <x v="75"/>
    <n v="7000"/>
    <x v="3"/>
    <n v="31"/>
    <n v="225.80645161290323"/>
    <n v="26"/>
    <x v="0"/>
    <s v="EEDC"/>
  </r>
  <r>
    <n v="77"/>
    <x v="76"/>
    <n v="2000"/>
    <x v="0"/>
    <n v="8.8000000000000007"/>
    <n v="227.27272727272725"/>
    <n v="3"/>
    <x v="0"/>
    <s v="EEDC"/>
  </r>
  <r>
    <n v="78"/>
    <x v="77"/>
    <n v="12200"/>
    <x v="3"/>
    <n v="53"/>
    <n v="230.18867924528303"/>
    <n v="48"/>
    <x v="0"/>
    <s v="EEDC"/>
  </r>
  <r>
    <n v="79"/>
    <x v="78"/>
    <n v="7000"/>
    <x v="3"/>
    <n v="31"/>
    <n v="225.80645161290323"/>
    <n v="26"/>
    <x v="0"/>
    <s v="EEDC"/>
  </r>
  <r>
    <n v="80"/>
    <x v="79"/>
    <n v="5500"/>
    <x v="2"/>
    <n v="22.2"/>
    <n v="247.74774774774775"/>
    <n v="24"/>
    <x v="0"/>
    <s v="EEDC"/>
  </r>
  <r>
    <n v="81"/>
    <x v="80"/>
    <n v="6000"/>
    <x v="2"/>
    <n v="26.4"/>
    <n v="227.27272727272728"/>
    <n v="24"/>
    <x v="0"/>
    <s v="EEDC"/>
  </r>
  <r>
    <n v="82"/>
    <x v="81"/>
    <n v="7000"/>
    <x v="3"/>
    <n v="31"/>
    <n v="225.80645161290323"/>
    <n v="26"/>
    <x v="0"/>
    <s v="EEDC"/>
  </r>
  <r>
    <n v="83"/>
    <x v="82"/>
    <n v="8000"/>
    <x v="3"/>
    <n v="35.200000000000003"/>
    <n v="227.27272727272725"/>
    <n v="27"/>
    <x v="0"/>
    <s v="EEDC"/>
  </r>
  <r>
    <n v="84"/>
    <x v="83"/>
    <n v="4000"/>
    <x v="2"/>
    <n v="17.7"/>
    <n v="225.98870056497177"/>
    <n v="4"/>
    <x v="0"/>
    <s v="EEDC"/>
  </r>
  <r>
    <n v="85"/>
    <x v="84"/>
    <n v="3000"/>
    <x v="2"/>
    <n v="13.2"/>
    <n v="227.27272727272728"/>
    <n v="3"/>
    <x v="0"/>
    <s v="EEDC"/>
  </r>
  <r>
    <n v="86"/>
    <x v="85"/>
    <n v="2000"/>
    <x v="0"/>
    <n v="8.8000000000000007"/>
    <n v="227.27272727272725"/>
    <n v="1"/>
    <x v="0"/>
    <s v="EEDC"/>
  </r>
  <r>
    <n v="87"/>
    <x v="86"/>
    <n v="8000"/>
    <x v="3"/>
    <n v="35.200000000000003"/>
    <n v="227.27272727272725"/>
    <n v="27"/>
    <x v="0"/>
    <s v="EED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A79147-6DB1-4228-B433-73074AD34C98}" name="PivotTable1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4">
  <location ref="A3:A4" firstHeaderRow="1" firstDataRow="1" firstDataCol="0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showAll="0">
      <items count="6">
        <item x="4"/>
        <item x="3"/>
        <item x="0"/>
        <item x="2"/>
        <item x="1"/>
        <item t="default"/>
      </items>
    </pivotField>
    <pivotField numFmtId="2" showAll="0"/>
    <pivotField numFmtId="2" showAll="0"/>
    <pivotField showAll="0"/>
    <pivotField showAll="0">
      <items count="6">
        <item x="3"/>
        <item x="1"/>
        <item x="2"/>
        <item x="4"/>
        <item x="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</pivotFields>
  <rowItems count="1">
    <i/>
  </rowItems>
  <colItems count="1">
    <i/>
  </colItems>
  <dataFields count="1">
    <dataField name="Sum of Amount Paid (#)" fld="2" baseField="0" baseItem="0" numFmtId="165"/>
  </dataFields>
  <formats count="1">
    <format dxfId="5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D7534-CA21-4B54-848A-705895BB0E6F}" name="PivotTable6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4">
  <location ref="A13:A14" firstHeaderRow="1" firstDataRow="1" firstDataCol="0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numFmtId="2" showAll="0"/>
    <pivotField dataField="1" numFmtId="2" showAll="0"/>
    <pivotField showAll="0"/>
    <pivotField showAll="0">
      <items count="6">
        <item x="3"/>
        <item x="1"/>
        <item x="2"/>
        <item x="4"/>
        <item x="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</pivotFields>
  <rowItems count="1">
    <i/>
  </rowItems>
  <colItems count="1">
    <i/>
  </colItems>
  <dataFields count="1">
    <dataField name="Average of Cost Per Unit" fld="5" subtotal="average" baseField="0" baseItem="9" numFmtId="164"/>
  </dataFields>
  <formats count="1">
    <format dxfId="4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FE341-D11B-4FFF-AE2E-B2A5BEC70DAC}" name="PivotTable8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23" rowHeaderCaption="Duration Group">
  <location ref="F23:G29" firstHeaderRow="1" firstDataRow="1" firstDataCol="1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showAll="0">
      <items count="6">
        <item x="4"/>
        <item x="3"/>
        <item x="0"/>
        <item x="2"/>
        <item x="1"/>
        <item t="default"/>
      </items>
    </pivotField>
    <pivotField numFmtId="2" showAll="0"/>
    <pivotField numFmtId="2" showAll="0"/>
    <pivotField showAll="0"/>
    <pivotField axis="axisRow" showAll="0" sortType="ascending">
      <items count="6">
        <item x="3"/>
        <item x="1"/>
        <item x="2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5">
        <item x="0"/>
        <item x="1"/>
        <item x="2"/>
        <item x="3"/>
        <item t="default"/>
      </items>
    </pivotField>
  </pivotFields>
  <rowFields count="1">
    <field x="7"/>
  </rowFields>
  <rowItems count="6">
    <i>
      <x v="3"/>
    </i>
    <i>
      <x/>
    </i>
    <i>
      <x v="4"/>
    </i>
    <i>
      <x v="1"/>
    </i>
    <i>
      <x v="2"/>
    </i>
    <i t="grand">
      <x/>
    </i>
  </rowItems>
  <colItems count="1">
    <i/>
  </colItems>
  <dataFields count="1">
    <dataField name="Sum of Amount Paid (#)" fld="2" baseField="7" baseItem="0" numFmtId="165"/>
  </dataFields>
  <chartFormats count="1">
    <chartFormat chart="2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84772-19BE-4366-99D3-2CCDACEEC85F}" name="PivotTable2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4">
  <location ref="A8:A9" firstHeaderRow="1" firstDataRow="1" firstDataCol="0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dataField="1" numFmtId="2" showAll="0"/>
    <pivotField numFmtId="2" showAll="0"/>
    <pivotField showAll="0"/>
    <pivotField showAll="0">
      <items count="6">
        <item x="3"/>
        <item x="1"/>
        <item x="2"/>
        <item x="4"/>
        <item x="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</pivotFields>
  <rowItems count="1">
    <i/>
  </rowItems>
  <colItems count="1">
    <i/>
  </colItems>
  <dataFields count="1">
    <dataField name="Sum of Units Bought (KWh)" fld="4" baseField="0" baseItem="0" numFmtId="3"/>
  </dataFields>
  <formats count="1">
    <format dxfId="4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051FDA-CE67-4900-8D50-A4352E95C008}" name="PivotTable1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8" rowHeaderCaption="Year">
  <location ref="F32:G35" firstHeaderRow="1" firstDataRow="1" firstDataCol="1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showAll="0">
      <items count="6">
        <item x="4"/>
        <item x="3"/>
        <item x="0"/>
        <item x="2"/>
        <item x="1"/>
        <item t="default"/>
      </items>
    </pivotField>
    <pivotField numFmtId="2" showAll="0"/>
    <pivotField numFmtId="2" showAll="0"/>
    <pivotField showAll="0"/>
    <pivotField showAll="0">
      <items count="6">
        <item x="3"/>
        <item x="1"/>
        <item x="2"/>
        <item x="4"/>
        <item x="0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9"/>
  </rowFields>
  <rowItems count="3">
    <i>
      <x v="1"/>
    </i>
    <i>
      <x v="2"/>
    </i>
    <i t="grand">
      <x/>
    </i>
  </rowItems>
  <colItems count="1">
    <i/>
  </colItems>
  <dataFields count="1">
    <dataField name="Sum of Amount Paid (#)" fld="2" showDataAs="percentOfTotal" baseField="0" baseItem="0" numFmtId="10"/>
  </dataFields>
  <formats count="3">
    <format dxfId="49">
      <pivotArea field="9" type="button" dataOnly="0" labelOnly="1" outline="0" axis="axisRow" fieldPosition="0"/>
    </format>
    <format dxfId="50">
      <pivotArea collapsedLevelsAreSubtotals="1" fieldPosition="0">
        <references count="1">
          <reference field="9" count="1">
            <x v="1"/>
          </reference>
        </references>
      </pivotArea>
    </format>
    <format dxfId="51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2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5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FD43E2-69FD-4F15-9160-5BFA983DDAD1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9" rowHeaderCaption="Date of Purchase">
  <location ref="C24:E42" firstHeaderRow="0" firstDataRow="1" firstDataCol="1"/>
  <pivotFields count="10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showAll="0"/>
    <pivotField dataField="1" numFmtId="2" showAll="0"/>
    <pivotField numFmtId="2" showAll="0"/>
    <pivotField showAll="0"/>
    <pivotField showAll="0">
      <items count="6">
        <item x="3"/>
        <item x="1"/>
        <item x="2"/>
        <item x="4"/>
        <item x="0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2">
    <field x="9"/>
    <field x="1"/>
  </rowFields>
  <rowItems count="18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 Paid (#)" fld="2" baseField="0" baseItem="0" numFmtId="165"/>
    <dataField name="Sum of Units Bought (KWh)" fld="4" baseField="0" baseItem="0" numFmtId="3"/>
  </dataFields>
  <chartFormats count="4"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5FC2A5-514D-4374-9689-63E886C7B1A1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 rowHeaderCaption="Date of Purchase">
  <location ref="C3:D21" firstHeaderRow="1" firstDataRow="1" firstDataCol="1"/>
  <pivotFields count="10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numFmtId="2" showAll="0"/>
    <pivotField dataField="1" numFmtId="2" showAll="0"/>
    <pivotField showAll="0"/>
    <pivotField showAll="0">
      <items count="6">
        <item x="3"/>
        <item x="1"/>
        <item x="2"/>
        <item x="4"/>
        <item x="0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2">
    <field x="9"/>
    <field x="1"/>
  </rowFields>
  <rowItems count="18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Cost Per Unit" fld="5" subtotal="average" baseField="9" baseItem="1" numFmtId="164"/>
  </dataFields>
  <chartFormats count="2"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D01FB7-D4B3-4BD2-A717-58B8F425FC9D}" name="PivotTable7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4">
  <location ref="A18:A19" firstHeaderRow="1" firstDataRow="1" firstDataCol="0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numFmtId="2" showAll="0"/>
    <pivotField numFmtId="2" showAll="0"/>
    <pivotField dataField="1" showAll="0"/>
    <pivotField showAll="0">
      <items count="6">
        <item x="3"/>
        <item x="1"/>
        <item x="2"/>
        <item x="4"/>
        <item x="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</pivotFields>
  <rowItems count="1">
    <i/>
  </rowItems>
  <colItems count="1">
    <i/>
  </colItems>
  <dataFields count="1">
    <dataField name="Average of Duration (hrs)" fld="6" subtotal="average" baseField="0" baseItem="9"/>
  </dataFields>
  <formats count="1">
    <format dxfId="4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094BC-F274-4673-8E2B-86648BA066A6}" name="PivotTable10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24" rowHeaderCaption="Duration Group">
  <location ref="F3:G19" firstHeaderRow="1" firstDataRow="1" firstDataCol="1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showAll="0">
      <items count="6">
        <item x="4"/>
        <item x="3"/>
        <item x="0"/>
        <item x="2"/>
        <item x="1"/>
        <item t="default"/>
      </items>
    </pivotField>
    <pivotField numFmtId="2" showAll="0"/>
    <pivotField numFmtId="2" showAll="0"/>
    <pivotField showAll="0"/>
    <pivotField axis="axisRow" showAll="0" sortType="ascending">
      <items count="6">
        <item x="3"/>
        <item x="1"/>
        <item x="2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2">
    <field x="7"/>
    <field x="9"/>
  </rowFields>
  <rowItems count="16">
    <i>
      <x v="3"/>
    </i>
    <i r="1">
      <x v="1"/>
    </i>
    <i r="1">
      <x v="2"/>
    </i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>
      <x v="4"/>
    </i>
    <i r="1">
      <x v="1"/>
    </i>
    <i r="1">
      <x v="2"/>
    </i>
    <i t="grand">
      <x/>
    </i>
  </rowItems>
  <colItems count="1">
    <i/>
  </colItems>
  <dataFields count="1">
    <dataField name="Count of money spent" fld="2" subtotal="count" baseField="7" baseItem="1"/>
  </dataFields>
  <chartFormats count="2"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0AF2E0-E371-493D-BA4E-F8F20A321F7A}" name="Table1" displayName="Table1" ref="A1:I88" totalsRowShown="0">
  <autoFilter ref="A1:I88" xr:uid="{930AF2E0-E371-493D-BA4E-F8F20A321F7A}"/>
  <tableColumns count="9">
    <tableColumn id="1" xr3:uid="{B9DF61CB-9160-4BA5-B9A0-A31ADA17A643}" name="id"/>
    <tableColumn id="2" xr3:uid="{D5DD7D6A-5C96-418E-95BE-DB4615F864D4}" name="Date of Purchase" dataDxfId="58"/>
    <tableColumn id="3" xr3:uid="{6A27C7C2-20C2-4B95-AB28-3405ABD12B39}" name="Amount Paid (#)" dataDxfId="57"/>
    <tableColumn id="9" xr3:uid="{57AA8C76-FE62-4970-BC63-E4F0E8543F43}" name="Amount Category" dataDxfId="56">
      <calculatedColumnFormula>IF(C2&lt;1000,"Very Low",
IF(C2&lt;3000,"Low",
IF(C2&lt;7000,"Medium",
IF(C2&lt;15000,"High","Bulk"))))</calculatedColumnFormula>
    </tableColumn>
    <tableColumn id="4" xr3:uid="{4CC41BF1-B503-4D2B-BA33-11A5B2F3606A}" name="Units Bought (KWh)" dataDxfId="55"/>
    <tableColumn id="5" xr3:uid="{FB892864-45EA-40AC-A2F3-DCB558E447CC}" name="Cost Per Unit" dataDxfId="54">
      <calculatedColumnFormula>C2/E2</calculatedColumnFormula>
    </tableColumn>
    <tableColumn id="7" xr3:uid="{FD842545-67C2-4118-AB2F-F16C563CDF21}" name="Duration (hrs)"/>
    <tableColumn id="11" xr3:uid="{B7670314-1904-4737-8784-C732466BA92C}" name="Duration Category" dataDxfId="53">
      <calculatedColumnFormula>IF(G2&lt;=48,"Very Short",
IF(G2&lt;=120,"Short",
IF(G2&lt;=240,"Medium",
IF(G2&lt;=400,"Long","Very Long"))))</calculatedColumnFormula>
    </tableColumn>
    <tableColumn id="8" xr3:uid="{7CA3E252-473D-4B12-B9AF-71F23B4F4EED}" name="Disco Z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_of_Purchase" xr10:uid="{FE0C0561-7C66-4D38-BFB3-E1F6F379F384}" sourceName="Date of Purchase">
  <pivotTables>
    <pivotTable tabId="5" name="PivotTable1"/>
    <pivotTable tabId="5" name="PivotTable2"/>
    <pivotTable tabId="5" name="PivotTable6"/>
    <pivotTable tabId="5" name="PivotTable7"/>
    <pivotTable tabId="5" name="PivotTable10"/>
    <pivotTable tabId="5" name="PivotTable8"/>
  </pivotTables>
  <state minimalRefreshVersion="6" lastRefreshVersion="6" pivotCacheId="1576531105" filterType="unknown">
    <bounds startDate="2024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of Purchase" xr10:uid="{1A943426-60D9-408E-A59A-2A1D91B7A087}" cache="NativeTimeline_Date_of_Purchase" caption="Date of Purchase" level="2" selectionLevel="2" scrollPosition="2024-01-01T00:00:00" style="Timeline Style 3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2E90-98FD-4F51-8752-0C1FA26A7858}">
  <dimension ref="A1:I88"/>
  <sheetViews>
    <sheetView workbookViewId="0">
      <selection activeCell="K30" sqref="K30"/>
    </sheetView>
  </sheetViews>
  <sheetFormatPr defaultRowHeight="15" x14ac:dyDescent="0.25"/>
  <cols>
    <col min="2" max="2" width="18" customWidth="1"/>
    <col min="3" max="3" width="17.42578125" style="9" customWidth="1"/>
    <col min="4" max="4" width="18.85546875" style="9" customWidth="1"/>
    <col min="5" max="5" width="20.7109375" customWidth="1"/>
    <col min="6" max="6" width="14.7109375" style="9" customWidth="1"/>
    <col min="7" max="7" width="19.42578125" customWidth="1"/>
    <col min="8" max="8" width="21.42578125" customWidth="1"/>
    <col min="9" max="9" width="14.28515625" customWidth="1"/>
    <col min="10" max="11" width="21.42578125" customWidth="1"/>
    <col min="12" max="12" width="16.42578125" customWidth="1"/>
  </cols>
  <sheetData>
    <row r="1" spans="1:9" x14ac:dyDescent="0.25">
      <c r="A1" t="s">
        <v>0</v>
      </c>
      <c r="B1" t="s">
        <v>8</v>
      </c>
      <c r="C1" s="9" t="s">
        <v>10</v>
      </c>
      <c r="D1" s="9" t="s">
        <v>26</v>
      </c>
      <c r="E1" t="s">
        <v>3</v>
      </c>
      <c r="F1" s="9" t="s">
        <v>1</v>
      </c>
      <c r="G1" t="s">
        <v>9</v>
      </c>
      <c r="H1" t="s">
        <v>27</v>
      </c>
      <c r="I1" t="s">
        <v>2</v>
      </c>
    </row>
    <row r="2" spans="1:9" x14ac:dyDescent="0.25">
      <c r="A2">
        <v>1</v>
      </c>
      <c r="B2" s="8">
        <v>45297</v>
      </c>
      <c r="C2" s="10">
        <v>1985</v>
      </c>
      <c r="D2" s="11" t="str">
        <f>IF(C2&lt;1000,"Very Low",
IF(C2&lt;3000,"Low",
IF(C2&lt;7000,"Medium",
IF(C2&lt;15000,"High","Bulk"))))</f>
        <v>Low</v>
      </c>
      <c r="E2" s="4">
        <v>25</v>
      </c>
      <c r="F2" s="9">
        <f>C2/E2</f>
        <v>79.400000000000006</v>
      </c>
      <c r="G2">
        <v>48</v>
      </c>
      <c r="H2" t="str">
        <f t="shared" ref="H2:H33" si="0">IF(G2&lt;=48,"Very Short",
IF(G2&lt;=120,"Short",
IF(G2&lt;=240,"Medium",
IF(G2&lt;=400,"Long","Very Long"))))</f>
        <v>Very Short</v>
      </c>
      <c r="I2" t="s">
        <v>4</v>
      </c>
    </row>
    <row r="3" spans="1:9" x14ac:dyDescent="0.25">
      <c r="A3">
        <v>2</v>
      </c>
      <c r="B3" s="2">
        <v>45310</v>
      </c>
      <c r="C3" s="9">
        <v>500</v>
      </c>
      <c r="D3" s="9" t="str">
        <f t="shared" ref="D3:D33" si="1">IF(C3&lt;1000,"Very Low",
IF(C3&lt;3000,"Low",
IF(C3&lt;7000,"Medium",
IF(C3&lt;15000,"High","Bulk"))))</f>
        <v>Very Low</v>
      </c>
      <c r="E3" s="4">
        <v>6</v>
      </c>
      <c r="F3" s="9">
        <f t="shared" ref="F3:F66" si="2">C3/E3</f>
        <v>83.333333333333329</v>
      </c>
      <c r="G3">
        <v>24</v>
      </c>
      <c r="H3" t="str">
        <f t="shared" si="0"/>
        <v>Very Short</v>
      </c>
      <c r="I3" t="s">
        <v>4</v>
      </c>
    </row>
    <row r="4" spans="1:9" x14ac:dyDescent="0.25">
      <c r="A4">
        <v>3</v>
      </c>
      <c r="B4" s="2">
        <v>45325</v>
      </c>
      <c r="C4" s="9">
        <v>1000</v>
      </c>
      <c r="D4" s="9" t="str">
        <f t="shared" si="1"/>
        <v>Low</v>
      </c>
      <c r="E4" s="4">
        <v>13.9</v>
      </c>
      <c r="F4" s="9">
        <f t="shared" si="2"/>
        <v>71.942446043165461</v>
      </c>
      <c r="G4">
        <v>24</v>
      </c>
      <c r="H4" t="str">
        <f t="shared" si="0"/>
        <v>Very Short</v>
      </c>
      <c r="I4" t="s">
        <v>4</v>
      </c>
    </row>
    <row r="5" spans="1:9" x14ac:dyDescent="0.25">
      <c r="A5">
        <v>4</v>
      </c>
      <c r="B5" s="2">
        <v>45338</v>
      </c>
      <c r="C5" s="9">
        <v>500</v>
      </c>
      <c r="D5" s="9" t="str">
        <f t="shared" si="1"/>
        <v>Very Low</v>
      </c>
      <c r="E5" s="4">
        <v>6</v>
      </c>
      <c r="F5" s="9">
        <f t="shared" si="2"/>
        <v>83.333333333333329</v>
      </c>
      <c r="G5">
        <v>24</v>
      </c>
      <c r="H5" t="str">
        <f t="shared" si="0"/>
        <v>Very Short</v>
      </c>
      <c r="I5" t="s">
        <v>4</v>
      </c>
    </row>
    <row r="6" spans="1:9" x14ac:dyDescent="0.25">
      <c r="A6">
        <v>5</v>
      </c>
      <c r="B6" s="2">
        <v>45357</v>
      </c>
      <c r="C6" s="9">
        <v>260</v>
      </c>
      <c r="D6" s="9" t="str">
        <f t="shared" si="1"/>
        <v>Very Low</v>
      </c>
      <c r="E6" s="4">
        <v>2.9</v>
      </c>
      <c r="F6" s="9">
        <f t="shared" si="2"/>
        <v>89.65517241379311</v>
      </c>
      <c r="G6">
        <v>12</v>
      </c>
      <c r="H6" t="str">
        <f t="shared" si="0"/>
        <v>Very Short</v>
      </c>
      <c r="I6" t="s">
        <v>4</v>
      </c>
    </row>
    <row r="7" spans="1:9" x14ac:dyDescent="0.25">
      <c r="A7">
        <v>6</v>
      </c>
      <c r="B7" s="2">
        <v>45394</v>
      </c>
      <c r="C7" s="9">
        <v>300</v>
      </c>
      <c r="D7" s="9" t="str">
        <f t="shared" si="1"/>
        <v>Very Low</v>
      </c>
      <c r="E7" s="4">
        <v>3</v>
      </c>
      <c r="F7" s="9">
        <f t="shared" si="2"/>
        <v>100</v>
      </c>
      <c r="G7">
        <v>12</v>
      </c>
      <c r="H7" t="str">
        <f t="shared" si="0"/>
        <v>Very Short</v>
      </c>
      <c r="I7" t="s">
        <v>4</v>
      </c>
    </row>
    <row r="8" spans="1:9" x14ac:dyDescent="0.25">
      <c r="A8">
        <v>7</v>
      </c>
      <c r="B8" s="2">
        <v>45403</v>
      </c>
      <c r="C8" s="9">
        <v>500</v>
      </c>
      <c r="D8" s="9" t="str">
        <f t="shared" si="1"/>
        <v>Very Low</v>
      </c>
      <c r="E8" s="4">
        <v>6</v>
      </c>
      <c r="F8" s="9">
        <f t="shared" si="2"/>
        <v>83.333333333333329</v>
      </c>
      <c r="G8">
        <v>24</v>
      </c>
      <c r="H8" t="str">
        <f t="shared" si="0"/>
        <v>Very Short</v>
      </c>
      <c r="I8" t="s">
        <v>4</v>
      </c>
    </row>
    <row r="9" spans="1:9" x14ac:dyDescent="0.25">
      <c r="A9">
        <v>8</v>
      </c>
      <c r="B9" s="2">
        <v>45406</v>
      </c>
      <c r="C9" s="9">
        <v>500</v>
      </c>
      <c r="D9" s="9" t="str">
        <f t="shared" si="1"/>
        <v>Very Low</v>
      </c>
      <c r="E9" s="4">
        <v>6</v>
      </c>
      <c r="F9" s="9">
        <f t="shared" si="2"/>
        <v>83.333333333333329</v>
      </c>
      <c r="G9">
        <v>24</v>
      </c>
      <c r="H9" t="str">
        <f t="shared" si="0"/>
        <v>Very Short</v>
      </c>
      <c r="I9" t="s">
        <v>4</v>
      </c>
    </row>
    <row r="10" spans="1:9" x14ac:dyDescent="0.25">
      <c r="A10">
        <v>9</v>
      </c>
      <c r="B10" s="2">
        <v>45431</v>
      </c>
      <c r="C10" s="9">
        <v>1000</v>
      </c>
      <c r="D10" s="9" t="str">
        <f t="shared" si="1"/>
        <v>Low</v>
      </c>
      <c r="E10" s="4">
        <v>13.9</v>
      </c>
      <c r="F10" s="9">
        <f t="shared" si="2"/>
        <v>71.942446043165461</v>
      </c>
      <c r="G10">
        <v>24</v>
      </c>
      <c r="H10" t="str">
        <f t="shared" si="0"/>
        <v>Very Short</v>
      </c>
      <c r="I10" t="s">
        <v>4</v>
      </c>
    </row>
    <row r="11" spans="1:9" x14ac:dyDescent="0.25">
      <c r="A11">
        <v>10</v>
      </c>
      <c r="B11" s="2">
        <v>45444</v>
      </c>
      <c r="C11" s="9">
        <v>500</v>
      </c>
      <c r="D11" s="9" t="str">
        <f t="shared" si="1"/>
        <v>Very Low</v>
      </c>
      <c r="E11" s="4">
        <v>6</v>
      </c>
      <c r="F11" s="9">
        <f t="shared" si="2"/>
        <v>83.333333333333329</v>
      </c>
      <c r="G11">
        <v>24</v>
      </c>
      <c r="H11" t="str">
        <f t="shared" si="0"/>
        <v>Very Short</v>
      </c>
      <c r="I11" t="s">
        <v>4</v>
      </c>
    </row>
    <row r="12" spans="1:9" x14ac:dyDescent="0.25">
      <c r="A12">
        <v>11</v>
      </c>
      <c r="B12" s="2">
        <v>45460</v>
      </c>
      <c r="C12" s="9">
        <v>500</v>
      </c>
      <c r="D12" s="9" t="str">
        <f t="shared" si="1"/>
        <v>Very Low</v>
      </c>
      <c r="E12" s="4">
        <v>6</v>
      </c>
      <c r="F12" s="9">
        <f t="shared" si="2"/>
        <v>83.333333333333329</v>
      </c>
      <c r="G12">
        <v>24</v>
      </c>
      <c r="H12" t="str">
        <f t="shared" si="0"/>
        <v>Very Short</v>
      </c>
      <c r="I12" t="s">
        <v>4</v>
      </c>
    </row>
    <row r="13" spans="1:9" x14ac:dyDescent="0.25">
      <c r="A13">
        <v>12</v>
      </c>
      <c r="B13" s="2">
        <v>45463</v>
      </c>
      <c r="C13" s="9">
        <v>400</v>
      </c>
      <c r="D13" s="9" t="str">
        <f t="shared" si="1"/>
        <v>Very Low</v>
      </c>
      <c r="E13" s="4">
        <v>5</v>
      </c>
      <c r="F13" s="9">
        <f t="shared" si="2"/>
        <v>80</v>
      </c>
      <c r="G13">
        <v>24</v>
      </c>
      <c r="H13" t="str">
        <f t="shared" si="0"/>
        <v>Very Short</v>
      </c>
      <c r="I13" t="s">
        <v>4</v>
      </c>
    </row>
    <row r="14" spans="1:9" x14ac:dyDescent="0.25">
      <c r="A14">
        <v>13</v>
      </c>
      <c r="B14" s="2">
        <v>45468</v>
      </c>
      <c r="C14" s="9">
        <v>1000</v>
      </c>
      <c r="D14" s="9" t="str">
        <f t="shared" si="1"/>
        <v>Low</v>
      </c>
      <c r="E14" s="4">
        <v>13.9</v>
      </c>
      <c r="F14" s="9">
        <f t="shared" si="2"/>
        <v>71.942446043165461</v>
      </c>
      <c r="G14">
        <v>24</v>
      </c>
      <c r="H14" t="str">
        <f t="shared" si="0"/>
        <v>Very Short</v>
      </c>
      <c r="I14" t="s">
        <v>4</v>
      </c>
    </row>
    <row r="15" spans="1:9" x14ac:dyDescent="0.25">
      <c r="A15">
        <v>14</v>
      </c>
      <c r="B15" s="2">
        <v>45476</v>
      </c>
      <c r="C15" s="9">
        <v>1000</v>
      </c>
      <c r="D15" s="9" t="str">
        <f t="shared" si="1"/>
        <v>Low</v>
      </c>
      <c r="E15" s="4">
        <v>13.9</v>
      </c>
      <c r="F15" s="9">
        <f t="shared" si="2"/>
        <v>71.942446043165461</v>
      </c>
      <c r="G15">
        <v>24</v>
      </c>
      <c r="H15" t="str">
        <f>IF(G15&lt;=48,"Very Short",
IF(G15&lt;=120,"Short",
IF(G15&lt;=240,"Medium",
IF(G15&lt;=400,"Long","Very Long"))))</f>
        <v>Very Short</v>
      </c>
      <c r="I15" t="s">
        <v>4</v>
      </c>
    </row>
    <row r="16" spans="1:9" x14ac:dyDescent="0.25">
      <c r="A16">
        <v>15</v>
      </c>
      <c r="B16" s="2">
        <v>45477</v>
      </c>
      <c r="C16" s="9">
        <v>6000</v>
      </c>
      <c r="D16" s="9" t="str">
        <f t="shared" si="1"/>
        <v>Medium</v>
      </c>
      <c r="E16" s="4">
        <v>83.8</v>
      </c>
      <c r="F16" s="9">
        <f t="shared" si="2"/>
        <v>71.599045346062056</v>
      </c>
      <c r="G16">
        <v>144</v>
      </c>
      <c r="H16" t="str">
        <f t="shared" si="0"/>
        <v>Medium</v>
      </c>
      <c r="I16" t="s">
        <v>4</v>
      </c>
    </row>
    <row r="17" spans="1:9" x14ac:dyDescent="0.25">
      <c r="A17">
        <v>16</v>
      </c>
      <c r="B17" s="2">
        <v>45489</v>
      </c>
      <c r="C17" s="9">
        <v>2100</v>
      </c>
      <c r="D17" s="9" t="str">
        <f t="shared" si="1"/>
        <v>Low</v>
      </c>
      <c r="E17" s="4">
        <v>28</v>
      </c>
      <c r="F17" s="9">
        <f t="shared" si="2"/>
        <v>75</v>
      </c>
      <c r="G17">
        <v>48</v>
      </c>
      <c r="H17" t="str">
        <f t="shared" si="0"/>
        <v>Very Short</v>
      </c>
      <c r="I17" t="s">
        <v>4</v>
      </c>
    </row>
    <row r="18" spans="1:9" x14ac:dyDescent="0.25">
      <c r="A18">
        <v>17</v>
      </c>
      <c r="B18" s="2">
        <v>45536</v>
      </c>
      <c r="C18" s="9">
        <v>10000</v>
      </c>
      <c r="D18" s="9" t="str">
        <f t="shared" si="1"/>
        <v>High</v>
      </c>
      <c r="E18" s="4">
        <v>139.80000000000001</v>
      </c>
      <c r="F18" s="9">
        <f t="shared" si="2"/>
        <v>71.530758226037193</v>
      </c>
      <c r="G18">
        <v>240</v>
      </c>
      <c r="H18" t="str">
        <f t="shared" si="0"/>
        <v>Medium</v>
      </c>
      <c r="I18" t="s">
        <v>4</v>
      </c>
    </row>
    <row r="19" spans="1:9" x14ac:dyDescent="0.25">
      <c r="A19">
        <v>18</v>
      </c>
      <c r="B19" s="2">
        <v>45548</v>
      </c>
      <c r="C19" s="9">
        <v>10000</v>
      </c>
      <c r="D19" s="9" t="str">
        <f t="shared" si="1"/>
        <v>High</v>
      </c>
      <c r="E19" s="4">
        <v>139.80000000000001</v>
      </c>
      <c r="F19" s="9">
        <f t="shared" si="2"/>
        <v>71.530758226037193</v>
      </c>
      <c r="G19">
        <v>240</v>
      </c>
      <c r="H19" t="str">
        <f t="shared" si="0"/>
        <v>Medium</v>
      </c>
      <c r="I19" t="s">
        <v>4</v>
      </c>
    </row>
    <row r="20" spans="1:9" x14ac:dyDescent="0.25">
      <c r="A20">
        <v>19</v>
      </c>
      <c r="B20" s="2">
        <v>45562</v>
      </c>
      <c r="C20" s="9">
        <v>5000</v>
      </c>
      <c r="D20" s="9" t="str">
        <f t="shared" si="1"/>
        <v>Medium</v>
      </c>
      <c r="E20" s="4">
        <v>69.900000000000006</v>
      </c>
      <c r="F20" s="9">
        <f t="shared" si="2"/>
        <v>71.530758226037193</v>
      </c>
      <c r="G20">
        <v>120</v>
      </c>
      <c r="H20" t="str">
        <f t="shared" si="0"/>
        <v>Short</v>
      </c>
      <c r="I20" t="s">
        <v>4</v>
      </c>
    </row>
    <row r="21" spans="1:9" x14ac:dyDescent="0.25">
      <c r="A21">
        <v>20</v>
      </c>
      <c r="B21" s="2">
        <v>45569</v>
      </c>
      <c r="C21" s="9">
        <v>10000</v>
      </c>
      <c r="D21" s="9" t="str">
        <f t="shared" si="1"/>
        <v>High</v>
      </c>
      <c r="E21" s="4">
        <v>139.80000000000001</v>
      </c>
      <c r="F21" s="9">
        <f t="shared" si="2"/>
        <v>71.530758226037193</v>
      </c>
      <c r="G21">
        <v>240</v>
      </c>
      <c r="H21" t="str">
        <f t="shared" si="0"/>
        <v>Medium</v>
      </c>
      <c r="I21" t="s">
        <v>4</v>
      </c>
    </row>
    <row r="22" spans="1:9" x14ac:dyDescent="0.25">
      <c r="A22">
        <v>21</v>
      </c>
      <c r="B22" s="2">
        <v>45585</v>
      </c>
      <c r="C22" s="9">
        <v>15000</v>
      </c>
      <c r="D22" s="9" t="str">
        <f t="shared" si="1"/>
        <v>Bulk</v>
      </c>
      <c r="E22" s="4">
        <v>209.7</v>
      </c>
      <c r="F22" s="9">
        <f t="shared" si="2"/>
        <v>71.530758226037193</v>
      </c>
      <c r="G22">
        <v>360</v>
      </c>
      <c r="H22" t="str">
        <f t="shared" si="0"/>
        <v>Long</v>
      </c>
      <c r="I22" t="s">
        <v>4</v>
      </c>
    </row>
    <row r="23" spans="1:9" x14ac:dyDescent="0.25">
      <c r="A23">
        <v>22</v>
      </c>
      <c r="B23" s="2">
        <v>45594</v>
      </c>
      <c r="C23" s="9">
        <v>5000</v>
      </c>
      <c r="D23" s="9" t="str">
        <f t="shared" si="1"/>
        <v>Medium</v>
      </c>
      <c r="E23" s="4">
        <v>69.900000000000006</v>
      </c>
      <c r="F23" s="9">
        <f t="shared" si="2"/>
        <v>71.530758226037193</v>
      </c>
      <c r="G23">
        <v>120</v>
      </c>
      <c r="H23" t="str">
        <f t="shared" si="0"/>
        <v>Short</v>
      </c>
      <c r="I23" t="s">
        <v>4</v>
      </c>
    </row>
    <row r="24" spans="1:9" x14ac:dyDescent="0.25">
      <c r="A24">
        <v>23</v>
      </c>
      <c r="B24" s="2">
        <v>45595</v>
      </c>
      <c r="C24" s="9">
        <v>5000</v>
      </c>
      <c r="D24" s="9" t="str">
        <f t="shared" si="1"/>
        <v>Medium</v>
      </c>
      <c r="E24" s="4">
        <v>69.900000000000006</v>
      </c>
      <c r="F24" s="9">
        <f t="shared" si="2"/>
        <v>71.530758226037193</v>
      </c>
      <c r="G24">
        <v>120</v>
      </c>
      <c r="H24" t="str">
        <f t="shared" si="0"/>
        <v>Short</v>
      </c>
      <c r="I24" t="s">
        <v>4</v>
      </c>
    </row>
    <row r="25" spans="1:9" x14ac:dyDescent="0.25">
      <c r="A25">
        <v>24</v>
      </c>
      <c r="B25" s="2">
        <v>45608</v>
      </c>
      <c r="C25" s="9">
        <v>10000</v>
      </c>
      <c r="D25" s="9" t="str">
        <f t="shared" si="1"/>
        <v>High</v>
      </c>
      <c r="E25" s="4">
        <v>139.80000000000001</v>
      </c>
      <c r="F25" s="9">
        <f t="shared" si="2"/>
        <v>71.530758226037193</v>
      </c>
      <c r="G25">
        <v>240</v>
      </c>
      <c r="H25" t="str">
        <f t="shared" si="0"/>
        <v>Medium</v>
      </c>
      <c r="I25" t="s">
        <v>4</v>
      </c>
    </row>
    <row r="26" spans="1:9" x14ac:dyDescent="0.25">
      <c r="A26">
        <v>25</v>
      </c>
      <c r="B26" s="2">
        <v>45611</v>
      </c>
      <c r="C26" s="9">
        <v>5000</v>
      </c>
      <c r="D26" s="9" t="str">
        <f t="shared" si="1"/>
        <v>Medium</v>
      </c>
      <c r="E26" s="4">
        <v>69.900000000000006</v>
      </c>
      <c r="F26" s="9">
        <f t="shared" si="2"/>
        <v>71.530758226037193</v>
      </c>
      <c r="G26">
        <v>120</v>
      </c>
      <c r="H26" t="str">
        <f t="shared" si="0"/>
        <v>Short</v>
      </c>
      <c r="I26" t="s">
        <v>4</v>
      </c>
    </row>
    <row r="27" spans="1:9" x14ac:dyDescent="0.25">
      <c r="A27">
        <v>26</v>
      </c>
      <c r="B27" s="2">
        <v>45613</v>
      </c>
      <c r="C27" s="9">
        <v>6000</v>
      </c>
      <c r="D27" s="9" t="str">
        <f t="shared" si="1"/>
        <v>Medium</v>
      </c>
      <c r="E27" s="4">
        <v>83.8</v>
      </c>
      <c r="F27" s="9">
        <f t="shared" si="2"/>
        <v>71.599045346062056</v>
      </c>
      <c r="G27">
        <v>144</v>
      </c>
      <c r="H27" t="str">
        <f t="shared" si="0"/>
        <v>Medium</v>
      </c>
      <c r="I27" t="s">
        <v>4</v>
      </c>
    </row>
    <row r="28" spans="1:9" x14ac:dyDescent="0.25">
      <c r="A28">
        <v>27</v>
      </c>
      <c r="B28" s="2">
        <v>45615</v>
      </c>
      <c r="C28" s="9">
        <v>30000</v>
      </c>
      <c r="D28" s="9" t="str">
        <f t="shared" si="1"/>
        <v>Bulk</v>
      </c>
      <c r="E28" s="4">
        <v>419.4</v>
      </c>
      <c r="F28" s="9">
        <f t="shared" si="2"/>
        <v>71.530758226037193</v>
      </c>
      <c r="G28">
        <v>720</v>
      </c>
      <c r="H28" t="str">
        <f t="shared" si="0"/>
        <v>Very Long</v>
      </c>
      <c r="I28" t="s">
        <v>4</v>
      </c>
    </row>
    <row r="29" spans="1:9" x14ac:dyDescent="0.25">
      <c r="A29">
        <v>28</v>
      </c>
      <c r="B29" s="2">
        <v>45631</v>
      </c>
      <c r="C29" s="9">
        <v>15000</v>
      </c>
      <c r="D29" s="9" t="str">
        <f t="shared" si="1"/>
        <v>Bulk</v>
      </c>
      <c r="E29" s="4">
        <v>209.7</v>
      </c>
      <c r="F29" s="9">
        <f t="shared" si="2"/>
        <v>71.530758226037193</v>
      </c>
      <c r="G29">
        <v>360</v>
      </c>
      <c r="H29" t="str">
        <f t="shared" si="0"/>
        <v>Long</v>
      </c>
      <c r="I29" t="s">
        <v>4</v>
      </c>
    </row>
    <row r="30" spans="1:9" x14ac:dyDescent="0.25">
      <c r="A30">
        <v>29</v>
      </c>
      <c r="B30" s="2">
        <v>45637</v>
      </c>
      <c r="C30" s="9">
        <v>15000</v>
      </c>
      <c r="D30" s="9" t="str">
        <f t="shared" si="1"/>
        <v>Bulk</v>
      </c>
      <c r="E30" s="4">
        <v>209.7</v>
      </c>
      <c r="F30" s="9">
        <f t="shared" si="2"/>
        <v>71.530758226037193</v>
      </c>
      <c r="G30">
        <v>360</v>
      </c>
      <c r="H30" t="str">
        <f t="shared" si="0"/>
        <v>Long</v>
      </c>
      <c r="I30" t="s">
        <v>4</v>
      </c>
    </row>
    <row r="31" spans="1:9" x14ac:dyDescent="0.25">
      <c r="A31">
        <v>30</v>
      </c>
      <c r="B31" s="2">
        <v>45641</v>
      </c>
      <c r="C31" s="9">
        <v>5000</v>
      </c>
      <c r="D31" s="9" t="str">
        <f t="shared" si="1"/>
        <v>Medium</v>
      </c>
      <c r="E31" s="4">
        <v>69.900000000000006</v>
      </c>
      <c r="F31" s="9">
        <f t="shared" si="2"/>
        <v>71.530758226037193</v>
      </c>
      <c r="G31">
        <v>120</v>
      </c>
      <c r="H31" t="str">
        <f t="shared" si="0"/>
        <v>Short</v>
      </c>
      <c r="I31" t="s">
        <v>4</v>
      </c>
    </row>
    <row r="32" spans="1:9" x14ac:dyDescent="0.25">
      <c r="A32">
        <v>31</v>
      </c>
      <c r="B32" s="2">
        <v>45644</v>
      </c>
      <c r="C32" s="9">
        <v>20000</v>
      </c>
      <c r="D32" s="9" t="str">
        <f t="shared" si="1"/>
        <v>Bulk</v>
      </c>
      <c r="E32" s="4">
        <v>279.60000000000002</v>
      </c>
      <c r="F32" s="9">
        <f t="shared" si="2"/>
        <v>71.530758226037193</v>
      </c>
      <c r="G32">
        <v>480</v>
      </c>
      <c r="H32" t="str">
        <f t="shared" si="0"/>
        <v>Very Long</v>
      </c>
      <c r="I32" t="s">
        <v>4</v>
      </c>
    </row>
    <row r="33" spans="1:9" x14ac:dyDescent="0.25">
      <c r="A33">
        <v>32</v>
      </c>
      <c r="B33" s="2">
        <v>45651</v>
      </c>
      <c r="C33" s="9">
        <v>7000</v>
      </c>
      <c r="D33" s="9" t="str">
        <f t="shared" si="1"/>
        <v>High</v>
      </c>
      <c r="E33" s="4">
        <v>97.7</v>
      </c>
      <c r="F33" s="9">
        <f t="shared" si="2"/>
        <v>71.647901740020473</v>
      </c>
      <c r="G33">
        <v>168</v>
      </c>
      <c r="H33" t="str">
        <f t="shared" si="0"/>
        <v>Medium</v>
      </c>
      <c r="I33" t="s">
        <v>4</v>
      </c>
    </row>
    <row r="34" spans="1:9" x14ac:dyDescent="0.25">
      <c r="A34">
        <v>33</v>
      </c>
      <c r="B34" s="2">
        <v>45653</v>
      </c>
      <c r="C34" s="9">
        <v>5000</v>
      </c>
      <c r="D34" s="9" t="str">
        <f t="shared" ref="D34:D65" si="3">IF(C34&lt;1000,"Very Low",
IF(C34&lt;3000,"Low",
IF(C34&lt;7000,"Medium",
IF(C34&lt;15000,"High","Bulk"))))</f>
        <v>Medium</v>
      </c>
      <c r="E34" s="4">
        <v>69.900000000000006</v>
      </c>
      <c r="F34" s="9">
        <f t="shared" si="2"/>
        <v>71.530758226037193</v>
      </c>
      <c r="G34">
        <v>120</v>
      </c>
      <c r="H34" t="str">
        <f t="shared" ref="H34:H65" si="4">IF(G34&lt;=48,"Very Short",
IF(G34&lt;=120,"Short",
IF(G34&lt;=240,"Medium",
IF(G34&lt;=400,"Long","Very Long"))))</f>
        <v>Short</v>
      </c>
      <c r="I34" t="s">
        <v>4</v>
      </c>
    </row>
    <row r="35" spans="1:9" x14ac:dyDescent="0.25">
      <c r="A35">
        <v>34</v>
      </c>
      <c r="B35" s="2">
        <v>45656</v>
      </c>
      <c r="C35" s="9">
        <v>5000</v>
      </c>
      <c r="D35" s="9" t="str">
        <f t="shared" si="3"/>
        <v>Medium</v>
      </c>
      <c r="E35" s="4">
        <v>69.900000000000006</v>
      </c>
      <c r="F35" s="9">
        <f t="shared" si="2"/>
        <v>71.530758226037193</v>
      </c>
      <c r="G35">
        <v>120</v>
      </c>
      <c r="H35" t="str">
        <f t="shared" si="4"/>
        <v>Short</v>
      </c>
      <c r="I35" t="s">
        <v>4</v>
      </c>
    </row>
    <row r="36" spans="1:9" x14ac:dyDescent="0.25">
      <c r="A36">
        <v>35</v>
      </c>
      <c r="B36" s="2">
        <v>45657</v>
      </c>
      <c r="C36" s="9">
        <v>5000</v>
      </c>
      <c r="D36" s="9" t="str">
        <f t="shared" si="3"/>
        <v>Medium</v>
      </c>
      <c r="E36" s="4">
        <v>69.900000000000006</v>
      </c>
      <c r="F36" s="9">
        <f t="shared" si="2"/>
        <v>71.530758226037193</v>
      </c>
      <c r="G36">
        <v>120</v>
      </c>
      <c r="H36" t="str">
        <f t="shared" si="4"/>
        <v>Short</v>
      </c>
      <c r="I36" t="s">
        <v>4</v>
      </c>
    </row>
    <row r="37" spans="1:9" x14ac:dyDescent="0.25">
      <c r="A37">
        <v>36</v>
      </c>
      <c r="B37" s="2">
        <v>45662</v>
      </c>
      <c r="C37" s="9">
        <v>10000</v>
      </c>
      <c r="D37" s="9" t="str">
        <f t="shared" si="3"/>
        <v>High</v>
      </c>
      <c r="E37" s="4">
        <v>139.80000000000001</v>
      </c>
      <c r="F37" s="9">
        <f t="shared" si="2"/>
        <v>71.530758226037193</v>
      </c>
      <c r="G37">
        <v>240</v>
      </c>
      <c r="H37" t="str">
        <f t="shared" si="4"/>
        <v>Medium</v>
      </c>
      <c r="I37" t="s">
        <v>4</v>
      </c>
    </row>
    <row r="38" spans="1:9" x14ac:dyDescent="0.25">
      <c r="A38">
        <v>37</v>
      </c>
      <c r="B38" s="2">
        <v>45665</v>
      </c>
      <c r="C38" s="9">
        <v>1000</v>
      </c>
      <c r="D38" s="9" t="str">
        <f t="shared" si="3"/>
        <v>Low</v>
      </c>
      <c r="E38" s="4">
        <v>13.9</v>
      </c>
      <c r="F38" s="9">
        <f t="shared" si="2"/>
        <v>71.942446043165461</v>
      </c>
      <c r="G38">
        <v>24</v>
      </c>
      <c r="H38" t="str">
        <f t="shared" si="4"/>
        <v>Very Short</v>
      </c>
      <c r="I38" t="s">
        <v>4</v>
      </c>
    </row>
    <row r="39" spans="1:9" x14ac:dyDescent="0.25">
      <c r="A39">
        <v>38</v>
      </c>
      <c r="B39" s="2">
        <v>45666</v>
      </c>
      <c r="C39" s="9">
        <v>5500</v>
      </c>
      <c r="D39" s="9" t="str">
        <f t="shared" si="3"/>
        <v>Medium</v>
      </c>
      <c r="E39" s="4">
        <v>75.900000000000006</v>
      </c>
      <c r="F39" s="9">
        <f t="shared" si="2"/>
        <v>72.463768115942017</v>
      </c>
      <c r="G39">
        <v>120</v>
      </c>
      <c r="H39" t="str">
        <f t="shared" si="4"/>
        <v>Short</v>
      </c>
      <c r="I39" t="s">
        <v>4</v>
      </c>
    </row>
    <row r="40" spans="1:9" x14ac:dyDescent="0.25">
      <c r="A40">
        <v>39</v>
      </c>
      <c r="B40" s="2">
        <v>45668</v>
      </c>
      <c r="C40" s="9">
        <v>7000</v>
      </c>
      <c r="D40" s="9" t="str">
        <f t="shared" si="3"/>
        <v>High</v>
      </c>
      <c r="E40" s="4">
        <v>97.7</v>
      </c>
      <c r="F40" s="9">
        <f t="shared" si="2"/>
        <v>71.647901740020473</v>
      </c>
      <c r="G40">
        <v>168</v>
      </c>
      <c r="H40" t="str">
        <f t="shared" si="4"/>
        <v>Medium</v>
      </c>
      <c r="I40" t="s">
        <v>4</v>
      </c>
    </row>
    <row r="41" spans="1:9" x14ac:dyDescent="0.25">
      <c r="A41">
        <v>40</v>
      </c>
      <c r="B41" s="2">
        <v>45669</v>
      </c>
      <c r="C41" s="9">
        <v>4200</v>
      </c>
      <c r="D41" s="9" t="str">
        <f t="shared" si="3"/>
        <v>Medium</v>
      </c>
      <c r="E41" s="4">
        <v>57.6</v>
      </c>
      <c r="F41" s="9">
        <f t="shared" si="2"/>
        <v>72.916666666666671</v>
      </c>
      <c r="G41">
        <v>96</v>
      </c>
      <c r="H41" t="str">
        <f t="shared" si="4"/>
        <v>Short</v>
      </c>
      <c r="I41" t="s">
        <v>4</v>
      </c>
    </row>
    <row r="42" spans="1:9" x14ac:dyDescent="0.25">
      <c r="A42">
        <v>41</v>
      </c>
      <c r="B42" s="2">
        <v>45671</v>
      </c>
      <c r="C42" s="9">
        <v>3000</v>
      </c>
      <c r="D42" s="9" t="str">
        <f t="shared" si="3"/>
        <v>Medium</v>
      </c>
      <c r="E42" s="4">
        <v>41.7</v>
      </c>
      <c r="F42" s="9">
        <f t="shared" si="2"/>
        <v>71.942446043165461</v>
      </c>
      <c r="G42">
        <v>72</v>
      </c>
      <c r="H42" t="str">
        <f t="shared" si="4"/>
        <v>Short</v>
      </c>
      <c r="I42" t="s">
        <v>4</v>
      </c>
    </row>
    <row r="43" spans="1:9" x14ac:dyDescent="0.25">
      <c r="A43">
        <v>42</v>
      </c>
      <c r="B43" s="2">
        <v>45674</v>
      </c>
      <c r="C43" s="9">
        <v>2000</v>
      </c>
      <c r="D43" s="9" t="str">
        <f t="shared" si="3"/>
        <v>Low</v>
      </c>
      <c r="E43" s="4">
        <v>27.8</v>
      </c>
      <c r="F43" s="9">
        <f t="shared" si="2"/>
        <v>71.942446043165461</v>
      </c>
      <c r="G43">
        <v>48</v>
      </c>
      <c r="H43" t="str">
        <f t="shared" si="4"/>
        <v>Very Short</v>
      </c>
      <c r="I43" t="s">
        <v>4</v>
      </c>
    </row>
    <row r="44" spans="1:9" x14ac:dyDescent="0.25">
      <c r="A44">
        <v>43</v>
      </c>
      <c r="B44" s="2">
        <v>45675</v>
      </c>
      <c r="C44" s="9">
        <v>2000</v>
      </c>
      <c r="D44" s="9" t="str">
        <f t="shared" si="3"/>
        <v>Low</v>
      </c>
      <c r="E44" s="4">
        <v>27.8</v>
      </c>
      <c r="F44" s="9">
        <f t="shared" si="2"/>
        <v>71.942446043165461</v>
      </c>
      <c r="G44">
        <v>48</v>
      </c>
      <c r="H44" t="str">
        <f t="shared" si="4"/>
        <v>Very Short</v>
      </c>
      <c r="I44" t="s">
        <v>4</v>
      </c>
    </row>
    <row r="45" spans="1:9" x14ac:dyDescent="0.25">
      <c r="A45">
        <v>44</v>
      </c>
      <c r="B45" s="2">
        <v>45676</v>
      </c>
      <c r="C45" s="9">
        <v>11000</v>
      </c>
      <c r="D45" s="9" t="str">
        <f t="shared" si="3"/>
        <v>High</v>
      </c>
      <c r="E45" s="4">
        <v>153.69999999999999</v>
      </c>
      <c r="F45" s="9">
        <f t="shared" si="2"/>
        <v>71.567989590110614</v>
      </c>
      <c r="G45">
        <v>264</v>
      </c>
      <c r="H45" t="str">
        <f t="shared" si="4"/>
        <v>Long</v>
      </c>
      <c r="I45" t="s">
        <v>4</v>
      </c>
    </row>
    <row r="46" spans="1:9" x14ac:dyDescent="0.25">
      <c r="A46">
        <v>45</v>
      </c>
      <c r="B46" s="2">
        <v>45677</v>
      </c>
      <c r="C46" s="9">
        <v>5000</v>
      </c>
      <c r="D46" s="9" t="str">
        <f t="shared" si="3"/>
        <v>Medium</v>
      </c>
      <c r="E46" s="4">
        <v>69.900000000000006</v>
      </c>
      <c r="F46" s="9">
        <f t="shared" si="2"/>
        <v>71.530758226037193</v>
      </c>
      <c r="G46">
        <v>120</v>
      </c>
      <c r="H46" t="str">
        <f t="shared" si="4"/>
        <v>Short</v>
      </c>
      <c r="I46" t="s">
        <v>4</v>
      </c>
    </row>
    <row r="47" spans="1:9" x14ac:dyDescent="0.25">
      <c r="A47">
        <v>46</v>
      </c>
      <c r="B47" s="2">
        <v>45678</v>
      </c>
      <c r="C47" s="9">
        <v>4000</v>
      </c>
      <c r="D47" s="9" t="str">
        <f t="shared" si="3"/>
        <v>Medium</v>
      </c>
      <c r="E47" s="4">
        <v>55.6</v>
      </c>
      <c r="F47" s="9">
        <f t="shared" si="2"/>
        <v>71.942446043165461</v>
      </c>
      <c r="G47">
        <v>96</v>
      </c>
      <c r="H47" t="str">
        <f t="shared" si="4"/>
        <v>Short</v>
      </c>
      <c r="I47" t="s">
        <v>4</v>
      </c>
    </row>
    <row r="48" spans="1:9" x14ac:dyDescent="0.25">
      <c r="A48">
        <v>47</v>
      </c>
      <c r="B48" s="2">
        <v>45684</v>
      </c>
      <c r="C48" s="9">
        <v>5000</v>
      </c>
      <c r="D48" s="9" t="str">
        <f t="shared" si="3"/>
        <v>Medium</v>
      </c>
      <c r="E48" s="4">
        <v>69.900000000000006</v>
      </c>
      <c r="F48" s="9">
        <f t="shared" si="2"/>
        <v>71.530758226037193</v>
      </c>
      <c r="G48">
        <v>120</v>
      </c>
      <c r="H48" t="str">
        <f t="shared" si="4"/>
        <v>Short</v>
      </c>
      <c r="I48" t="s">
        <v>4</v>
      </c>
    </row>
    <row r="49" spans="1:9" x14ac:dyDescent="0.25">
      <c r="A49">
        <v>48</v>
      </c>
      <c r="B49" s="2">
        <v>45686</v>
      </c>
      <c r="C49" s="9">
        <v>3000</v>
      </c>
      <c r="D49" s="9" t="str">
        <f t="shared" si="3"/>
        <v>Medium</v>
      </c>
      <c r="E49" s="4">
        <v>41.7</v>
      </c>
      <c r="F49" s="9">
        <f t="shared" si="2"/>
        <v>71.942446043165461</v>
      </c>
      <c r="G49">
        <v>72</v>
      </c>
      <c r="H49" t="str">
        <f t="shared" si="4"/>
        <v>Short</v>
      </c>
      <c r="I49" t="s">
        <v>4</v>
      </c>
    </row>
    <row r="50" spans="1:9" x14ac:dyDescent="0.25">
      <c r="A50">
        <v>49</v>
      </c>
      <c r="B50" s="2">
        <v>45689</v>
      </c>
      <c r="C50" s="9">
        <v>2000</v>
      </c>
      <c r="D50" s="9" t="str">
        <f t="shared" si="3"/>
        <v>Low</v>
      </c>
      <c r="E50" s="4">
        <v>27.8</v>
      </c>
      <c r="F50" s="9">
        <f t="shared" si="2"/>
        <v>71.942446043165461</v>
      </c>
      <c r="G50">
        <v>48</v>
      </c>
      <c r="H50" t="str">
        <f t="shared" si="4"/>
        <v>Very Short</v>
      </c>
      <c r="I50" t="s">
        <v>4</v>
      </c>
    </row>
    <row r="51" spans="1:9" x14ac:dyDescent="0.25">
      <c r="A51">
        <v>50</v>
      </c>
      <c r="B51" s="2">
        <v>45690</v>
      </c>
      <c r="C51" s="9">
        <v>8000</v>
      </c>
      <c r="D51" s="9" t="str">
        <f t="shared" si="3"/>
        <v>High</v>
      </c>
      <c r="E51" s="4">
        <v>111.6</v>
      </c>
      <c r="F51" s="9">
        <f t="shared" si="2"/>
        <v>71.68458781362007</v>
      </c>
      <c r="G51">
        <v>192</v>
      </c>
      <c r="H51" t="str">
        <f t="shared" si="4"/>
        <v>Medium</v>
      </c>
      <c r="I51" t="s">
        <v>4</v>
      </c>
    </row>
    <row r="52" spans="1:9" x14ac:dyDescent="0.25">
      <c r="A52">
        <v>51</v>
      </c>
      <c r="B52" s="2">
        <v>45695</v>
      </c>
      <c r="C52" s="9">
        <v>5000</v>
      </c>
      <c r="D52" s="9" t="str">
        <f t="shared" si="3"/>
        <v>Medium</v>
      </c>
      <c r="E52" s="4">
        <v>69.900000000000006</v>
      </c>
      <c r="F52" s="9">
        <f t="shared" si="2"/>
        <v>71.530758226037193</v>
      </c>
      <c r="G52">
        <v>120</v>
      </c>
      <c r="H52" t="str">
        <f t="shared" si="4"/>
        <v>Short</v>
      </c>
      <c r="I52" t="s">
        <v>4</v>
      </c>
    </row>
    <row r="53" spans="1:9" x14ac:dyDescent="0.25">
      <c r="A53">
        <v>52</v>
      </c>
      <c r="B53" s="2">
        <v>45697</v>
      </c>
      <c r="C53" s="9">
        <v>7000</v>
      </c>
      <c r="D53" s="9" t="str">
        <f t="shared" si="3"/>
        <v>High</v>
      </c>
      <c r="E53" s="4">
        <v>97.7</v>
      </c>
      <c r="F53" s="9">
        <f t="shared" si="2"/>
        <v>71.647901740020473</v>
      </c>
      <c r="G53">
        <v>168</v>
      </c>
      <c r="H53" t="str">
        <f t="shared" si="4"/>
        <v>Medium</v>
      </c>
      <c r="I53" t="s">
        <v>4</v>
      </c>
    </row>
    <row r="54" spans="1:9" x14ac:dyDescent="0.25">
      <c r="A54">
        <v>53</v>
      </c>
      <c r="B54" s="2">
        <v>45699</v>
      </c>
      <c r="C54" s="9">
        <v>12000</v>
      </c>
      <c r="D54" s="9" t="str">
        <f t="shared" si="3"/>
        <v>High</v>
      </c>
      <c r="E54" s="4">
        <v>167.6</v>
      </c>
      <c r="F54" s="9">
        <f t="shared" si="2"/>
        <v>71.599045346062056</v>
      </c>
      <c r="G54">
        <v>288</v>
      </c>
      <c r="H54" t="str">
        <f t="shared" si="4"/>
        <v>Long</v>
      </c>
      <c r="I54" t="s">
        <v>4</v>
      </c>
    </row>
    <row r="55" spans="1:9" x14ac:dyDescent="0.25">
      <c r="A55">
        <v>54</v>
      </c>
      <c r="B55" s="2">
        <v>45705</v>
      </c>
      <c r="C55" s="9">
        <v>2650</v>
      </c>
      <c r="D55" s="9" t="str">
        <f t="shared" si="3"/>
        <v>Low</v>
      </c>
      <c r="E55" s="4">
        <v>35.299999999999997</v>
      </c>
      <c r="F55" s="9">
        <f t="shared" si="2"/>
        <v>75.070821529745047</v>
      </c>
      <c r="G55">
        <v>72</v>
      </c>
      <c r="H55" t="str">
        <f t="shared" si="4"/>
        <v>Short</v>
      </c>
      <c r="I55" t="s">
        <v>4</v>
      </c>
    </row>
    <row r="56" spans="1:9" x14ac:dyDescent="0.25">
      <c r="A56">
        <v>55</v>
      </c>
      <c r="B56" s="2">
        <v>45706</v>
      </c>
      <c r="C56" s="9">
        <v>3000</v>
      </c>
      <c r="D56" s="9" t="str">
        <f t="shared" si="3"/>
        <v>Medium</v>
      </c>
      <c r="E56" s="4">
        <v>41.7</v>
      </c>
      <c r="F56" s="9">
        <f t="shared" si="2"/>
        <v>71.942446043165461</v>
      </c>
      <c r="G56">
        <v>72</v>
      </c>
      <c r="H56" t="str">
        <f t="shared" si="4"/>
        <v>Short</v>
      </c>
      <c r="I56" t="s">
        <v>4</v>
      </c>
    </row>
    <row r="57" spans="1:9" x14ac:dyDescent="0.25">
      <c r="A57">
        <v>56</v>
      </c>
      <c r="B57" s="2">
        <v>45709</v>
      </c>
      <c r="C57" s="9">
        <v>10000</v>
      </c>
      <c r="D57" s="9" t="str">
        <f t="shared" si="3"/>
        <v>High</v>
      </c>
      <c r="E57" s="4">
        <v>139.80000000000001</v>
      </c>
      <c r="F57" s="9">
        <f t="shared" si="2"/>
        <v>71.530758226037193</v>
      </c>
      <c r="G57">
        <v>240</v>
      </c>
      <c r="H57" t="str">
        <f t="shared" si="4"/>
        <v>Medium</v>
      </c>
      <c r="I57" t="s">
        <v>4</v>
      </c>
    </row>
    <row r="58" spans="1:9" x14ac:dyDescent="0.25">
      <c r="A58">
        <v>57</v>
      </c>
      <c r="B58" s="2">
        <v>45712</v>
      </c>
      <c r="C58" s="9">
        <v>5000</v>
      </c>
      <c r="D58" s="9" t="str">
        <f t="shared" si="3"/>
        <v>Medium</v>
      </c>
      <c r="E58" s="4">
        <v>69.900000000000006</v>
      </c>
      <c r="F58" s="9">
        <f t="shared" si="2"/>
        <v>71.530758226037193</v>
      </c>
      <c r="G58">
        <v>120</v>
      </c>
      <c r="H58" t="str">
        <f t="shared" si="4"/>
        <v>Short</v>
      </c>
      <c r="I58" t="s">
        <v>4</v>
      </c>
    </row>
    <row r="59" spans="1:9" x14ac:dyDescent="0.25">
      <c r="A59">
        <v>58</v>
      </c>
      <c r="B59" s="2">
        <v>45715</v>
      </c>
      <c r="C59" s="9">
        <v>4000</v>
      </c>
      <c r="D59" s="9" t="str">
        <f t="shared" si="3"/>
        <v>Medium</v>
      </c>
      <c r="E59" s="4">
        <v>55.6</v>
      </c>
      <c r="F59" s="9">
        <f t="shared" si="2"/>
        <v>71.942446043165461</v>
      </c>
      <c r="G59">
        <v>96</v>
      </c>
      <c r="H59" t="str">
        <f t="shared" si="4"/>
        <v>Short</v>
      </c>
      <c r="I59" t="s">
        <v>4</v>
      </c>
    </row>
    <row r="60" spans="1:9" x14ac:dyDescent="0.25">
      <c r="A60">
        <v>59</v>
      </c>
      <c r="B60" s="2">
        <v>45716</v>
      </c>
      <c r="C60" s="9">
        <v>1000</v>
      </c>
      <c r="D60" s="9" t="str">
        <f t="shared" si="3"/>
        <v>Low</v>
      </c>
      <c r="E60" s="4">
        <v>13.9</v>
      </c>
      <c r="F60" s="9">
        <f t="shared" si="2"/>
        <v>71.942446043165461</v>
      </c>
      <c r="G60">
        <v>24</v>
      </c>
      <c r="H60" t="str">
        <f t="shared" si="4"/>
        <v>Very Short</v>
      </c>
      <c r="I60" t="s">
        <v>4</v>
      </c>
    </row>
    <row r="61" spans="1:9" x14ac:dyDescent="0.25">
      <c r="A61">
        <v>60</v>
      </c>
      <c r="B61" s="2">
        <v>45717</v>
      </c>
      <c r="C61" s="9">
        <v>5000</v>
      </c>
      <c r="D61" s="9" t="str">
        <f t="shared" si="3"/>
        <v>Medium</v>
      </c>
      <c r="E61" s="4">
        <v>69.900000000000006</v>
      </c>
      <c r="F61" s="9">
        <f t="shared" si="2"/>
        <v>71.530758226037193</v>
      </c>
      <c r="G61">
        <v>120</v>
      </c>
      <c r="H61" t="str">
        <f t="shared" si="4"/>
        <v>Short</v>
      </c>
      <c r="I61" t="s">
        <v>4</v>
      </c>
    </row>
    <row r="62" spans="1:9" x14ac:dyDescent="0.25">
      <c r="A62">
        <v>61</v>
      </c>
      <c r="B62" s="2">
        <v>45718</v>
      </c>
      <c r="C62" s="9">
        <v>5000</v>
      </c>
      <c r="D62" s="9" t="str">
        <f t="shared" si="3"/>
        <v>Medium</v>
      </c>
      <c r="E62" s="4">
        <v>69.900000000000006</v>
      </c>
      <c r="F62" s="9">
        <f t="shared" si="2"/>
        <v>71.530758226037193</v>
      </c>
      <c r="G62">
        <v>120</v>
      </c>
      <c r="H62" t="str">
        <f t="shared" si="4"/>
        <v>Short</v>
      </c>
      <c r="I62" t="s">
        <v>4</v>
      </c>
    </row>
    <row r="63" spans="1:9" x14ac:dyDescent="0.25">
      <c r="A63">
        <v>62</v>
      </c>
      <c r="B63" s="2">
        <v>45720</v>
      </c>
      <c r="C63" s="9">
        <v>1400</v>
      </c>
      <c r="D63" s="9" t="str">
        <f t="shared" si="3"/>
        <v>Low</v>
      </c>
      <c r="E63" s="4">
        <v>18.899999999999999</v>
      </c>
      <c r="F63" s="9">
        <f t="shared" si="2"/>
        <v>74.074074074074076</v>
      </c>
      <c r="G63">
        <v>48</v>
      </c>
      <c r="H63" t="str">
        <f t="shared" si="4"/>
        <v>Very Short</v>
      </c>
      <c r="I63" t="s">
        <v>4</v>
      </c>
    </row>
    <row r="64" spans="1:9" x14ac:dyDescent="0.25">
      <c r="A64">
        <v>63</v>
      </c>
      <c r="B64" s="2">
        <v>45721</v>
      </c>
      <c r="C64" s="9">
        <v>5000</v>
      </c>
      <c r="D64" s="9" t="str">
        <f t="shared" si="3"/>
        <v>Medium</v>
      </c>
      <c r="E64" s="4">
        <v>69.900000000000006</v>
      </c>
      <c r="F64" s="9">
        <f t="shared" si="2"/>
        <v>71.530758226037193</v>
      </c>
      <c r="G64">
        <v>120</v>
      </c>
      <c r="H64" t="str">
        <f t="shared" si="4"/>
        <v>Short</v>
      </c>
      <c r="I64" t="s">
        <v>4</v>
      </c>
    </row>
    <row r="65" spans="1:9" x14ac:dyDescent="0.25">
      <c r="A65">
        <v>64</v>
      </c>
      <c r="B65" s="2">
        <v>45722</v>
      </c>
      <c r="C65" s="9">
        <v>8000</v>
      </c>
      <c r="D65" s="9" t="str">
        <f t="shared" si="3"/>
        <v>High</v>
      </c>
      <c r="E65" s="4">
        <v>111.6</v>
      </c>
      <c r="F65" s="9">
        <f t="shared" si="2"/>
        <v>71.68458781362007</v>
      </c>
      <c r="G65">
        <v>192</v>
      </c>
      <c r="H65" t="str">
        <f t="shared" si="4"/>
        <v>Medium</v>
      </c>
      <c r="I65" t="s">
        <v>4</v>
      </c>
    </row>
    <row r="66" spans="1:9" x14ac:dyDescent="0.25">
      <c r="A66">
        <v>65</v>
      </c>
      <c r="B66" s="2">
        <v>45725</v>
      </c>
      <c r="C66" s="9">
        <v>15000</v>
      </c>
      <c r="D66" s="9" t="str">
        <f t="shared" ref="D66:D88" si="5">IF(C66&lt;1000,"Very Low",
IF(C66&lt;3000,"Low",
IF(C66&lt;7000,"Medium",
IF(C66&lt;15000,"High","Bulk"))))</f>
        <v>Bulk</v>
      </c>
      <c r="E66" s="4">
        <v>209.7</v>
      </c>
      <c r="F66" s="9">
        <f t="shared" si="2"/>
        <v>71.530758226037193</v>
      </c>
      <c r="G66">
        <v>360</v>
      </c>
      <c r="H66" t="str">
        <f t="shared" ref="H66:H88" si="6">IF(G66&lt;=48,"Very Short",
IF(G66&lt;=120,"Short",
IF(G66&lt;=240,"Medium",
IF(G66&lt;=400,"Long","Very Long"))))</f>
        <v>Long</v>
      </c>
      <c r="I66" t="s">
        <v>4</v>
      </c>
    </row>
    <row r="67" spans="1:9" x14ac:dyDescent="0.25">
      <c r="A67">
        <v>66</v>
      </c>
      <c r="B67" s="2">
        <v>45729</v>
      </c>
      <c r="C67" s="9">
        <v>1000</v>
      </c>
      <c r="D67" s="9" t="str">
        <f t="shared" si="5"/>
        <v>Low</v>
      </c>
      <c r="E67" s="4">
        <v>13.9</v>
      </c>
      <c r="F67" s="9">
        <f t="shared" ref="F67:F88" si="7">C67/E67</f>
        <v>71.942446043165461</v>
      </c>
      <c r="G67">
        <v>24</v>
      </c>
      <c r="H67" t="str">
        <f t="shared" si="6"/>
        <v>Very Short</v>
      </c>
      <c r="I67" t="s">
        <v>4</v>
      </c>
    </row>
    <row r="68" spans="1:9" x14ac:dyDescent="0.25">
      <c r="A68">
        <v>67</v>
      </c>
      <c r="B68" s="2">
        <v>45730</v>
      </c>
      <c r="C68" s="9">
        <v>3000</v>
      </c>
      <c r="D68" s="9" t="str">
        <f t="shared" si="5"/>
        <v>Medium</v>
      </c>
      <c r="E68" s="4">
        <v>41.7</v>
      </c>
      <c r="F68" s="9">
        <f t="shared" si="7"/>
        <v>71.942446043165461</v>
      </c>
      <c r="G68">
        <v>72</v>
      </c>
      <c r="H68" t="str">
        <f t="shared" si="6"/>
        <v>Short</v>
      </c>
      <c r="I68" t="s">
        <v>4</v>
      </c>
    </row>
    <row r="69" spans="1:9" x14ac:dyDescent="0.25">
      <c r="A69">
        <v>68</v>
      </c>
      <c r="B69" s="2">
        <v>45731</v>
      </c>
      <c r="C69" s="9">
        <v>2000</v>
      </c>
      <c r="D69" s="9" t="str">
        <f t="shared" si="5"/>
        <v>Low</v>
      </c>
      <c r="E69" s="4">
        <v>27.8</v>
      </c>
      <c r="F69" s="9">
        <f t="shared" si="7"/>
        <v>71.942446043165461</v>
      </c>
      <c r="G69">
        <v>48</v>
      </c>
      <c r="H69" t="str">
        <f t="shared" si="6"/>
        <v>Very Short</v>
      </c>
      <c r="I69" t="s">
        <v>4</v>
      </c>
    </row>
    <row r="70" spans="1:9" x14ac:dyDescent="0.25">
      <c r="A70">
        <v>69</v>
      </c>
      <c r="B70" s="2">
        <v>45732</v>
      </c>
      <c r="C70" s="9">
        <v>1500</v>
      </c>
      <c r="D70" s="9" t="str">
        <f t="shared" si="5"/>
        <v>Low</v>
      </c>
      <c r="E70" s="4">
        <v>19.899999999999999</v>
      </c>
      <c r="F70" s="9">
        <f t="shared" si="7"/>
        <v>75.376884422110564</v>
      </c>
      <c r="G70">
        <v>48</v>
      </c>
      <c r="H70" t="str">
        <f t="shared" si="6"/>
        <v>Very Short</v>
      </c>
      <c r="I70" t="s">
        <v>4</v>
      </c>
    </row>
    <row r="71" spans="1:9" x14ac:dyDescent="0.25">
      <c r="A71">
        <v>70</v>
      </c>
      <c r="B71" s="2">
        <v>45737</v>
      </c>
      <c r="C71" s="9">
        <v>18000</v>
      </c>
      <c r="D71" s="9" t="str">
        <f t="shared" si="5"/>
        <v>Bulk</v>
      </c>
      <c r="E71" s="4">
        <v>251.2</v>
      </c>
      <c r="F71" s="9">
        <f t="shared" si="7"/>
        <v>71.656050955414017</v>
      </c>
      <c r="G71">
        <v>432</v>
      </c>
      <c r="H71" t="str">
        <f t="shared" si="6"/>
        <v>Very Long</v>
      </c>
      <c r="I71" t="s">
        <v>4</v>
      </c>
    </row>
    <row r="72" spans="1:9" x14ac:dyDescent="0.25">
      <c r="A72">
        <v>71</v>
      </c>
      <c r="B72" s="2">
        <v>45742</v>
      </c>
      <c r="C72" s="9">
        <v>5000</v>
      </c>
      <c r="D72" s="9" t="str">
        <f t="shared" si="5"/>
        <v>Medium</v>
      </c>
      <c r="E72" s="4">
        <v>69.900000000000006</v>
      </c>
      <c r="F72" s="9">
        <f t="shared" si="7"/>
        <v>71.530758226037193</v>
      </c>
      <c r="G72">
        <v>120</v>
      </c>
      <c r="H72" t="str">
        <f t="shared" si="6"/>
        <v>Short</v>
      </c>
      <c r="I72" t="s">
        <v>4</v>
      </c>
    </row>
    <row r="73" spans="1:9" x14ac:dyDescent="0.25">
      <c r="A73">
        <v>72</v>
      </c>
      <c r="B73" s="2">
        <v>45744</v>
      </c>
      <c r="C73" s="9">
        <v>5000</v>
      </c>
      <c r="D73" s="9" t="str">
        <f t="shared" si="5"/>
        <v>Medium</v>
      </c>
      <c r="E73" s="4">
        <v>69.900000000000006</v>
      </c>
      <c r="F73" s="9">
        <f t="shared" si="7"/>
        <v>71.530758226037193</v>
      </c>
      <c r="G73">
        <v>120</v>
      </c>
      <c r="H73" t="str">
        <f t="shared" si="6"/>
        <v>Short</v>
      </c>
      <c r="I73" t="s">
        <v>4</v>
      </c>
    </row>
    <row r="74" spans="1:9" x14ac:dyDescent="0.25">
      <c r="A74">
        <v>73</v>
      </c>
      <c r="B74" s="2">
        <v>45746</v>
      </c>
      <c r="C74" s="9">
        <v>6000</v>
      </c>
      <c r="D74" s="9" t="str">
        <f t="shared" si="5"/>
        <v>Medium</v>
      </c>
      <c r="E74" s="4">
        <v>83.4</v>
      </c>
      <c r="F74" s="9">
        <f t="shared" si="7"/>
        <v>71.942446043165461</v>
      </c>
      <c r="G74">
        <v>144</v>
      </c>
      <c r="H74" t="str">
        <f t="shared" si="6"/>
        <v>Medium</v>
      </c>
      <c r="I74" t="s">
        <v>4</v>
      </c>
    </row>
    <row r="75" spans="1:9" x14ac:dyDescent="0.25">
      <c r="A75">
        <v>74</v>
      </c>
      <c r="B75" s="2">
        <v>45747</v>
      </c>
      <c r="C75" s="9">
        <v>4000</v>
      </c>
      <c r="D75" s="9" t="str">
        <f t="shared" si="5"/>
        <v>Medium</v>
      </c>
      <c r="E75" s="4">
        <v>55.6</v>
      </c>
      <c r="F75" s="9">
        <f>C75/E75</f>
        <v>71.942446043165461</v>
      </c>
      <c r="G75">
        <v>96</v>
      </c>
      <c r="H75" t="str">
        <f t="shared" si="6"/>
        <v>Short</v>
      </c>
      <c r="I75" t="s">
        <v>4</v>
      </c>
    </row>
    <row r="76" spans="1:9" x14ac:dyDescent="0.25">
      <c r="A76">
        <v>75</v>
      </c>
      <c r="B76" s="2">
        <v>45748</v>
      </c>
      <c r="C76" s="9">
        <v>6000</v>
      </c>
      <c r="D76" s="9" t="str">
        <f t="shared" si="5"/>
        <v>Medium</v>
      </c>
      <c r="E76" s="4">
        <v>26.4</v>
      </c>
      <c r="F76" s="9">
        <f t="shared" si="7"/>
        <v>227.27272727272728</v>
      </c>
      <c r="G76">
        <v>24</v>
      </c>
      <c r="H76" t="str">
        <f t="shared" si="6"/>
        <v>Very Short</v>
      </c>
      <c r="I76" t="s">
        <v>4</v>
      </c>
    </row>
    <row r="77" spans="1:9" x14ac:dyDescent="0.25">
      <c r="A77">
        <v>76</v>
      </c>
      <c r="B77" s="2">
        <v>45752</v>
      </c>
      <c r="C77" s="9">
        <v>7000</v>
      </c>
      <c r="D77" s="9" t="str">
        <f t="shared" si="5"/>
        <v>High</v>
      </c>
      <c r="E77" s="4">
        <v>31</v>
      </c>
      <c r="F77" s="9">
        <f t="shared" si="7"/>
        <v>225.80645161290323</v>
      </c>
      <c r="G77">
        <v>26</v>
      </c>
      <c r="H77" t="str">
        <f t="shared" si="6"/>
        <v>Very Short</v>
      </c>
      <c r="I77" t="s">
        <v>4</v>
      </c>
    </row>
    <row r="78" spans="1:9" x14ac:dyDescent="0.25">
      <c r="A78">
        <v>77</v>
      </c>
      <c r="B78" s="2">
        <v>45756</v>
      </c>
      <c r="C78" s="9">
        <v>2000</v>
      </c>
      <c r="D78" s="9" t="str">
        <f t="shared" si="5"/>
        <v>Low</v>
      </c>
      <c r="E78" s="4">
        <v>8.8000000000000007</v>
      </c>
      <c r="F78" s="9">
        <f t="shared" si="7"/>
        <v>227.27272727272725</v>
      </c>
      <c r="G78">
        <v>3</v>
      </c>
      <c r="H78" t="str">
        <f t="shared" si="6"/>
        <v>Very Short</v>
      </c>
      <c r="I78" t="s">
        <v>4</v>
      </c>
    </row>
    <row r="79" spans="1:9" x14ac:dyDescent="0.25">
      <c r="A79">
        <v>78</v>
      </c>
      <c r="B79" s="2">
        <v>45757</v>
      </c>
      <c r="C79" s="9">
        <v>12200</v>
      </c>
      <c r="D79" s="9" t="str">
        <f t="shared" si="5"/>
        <v>High</v>
      </c>
      <c r="E79" s="4">
        <v>53</v>
      </c>
      <c r="F79" s="9">
        <f t="shared" si="7"/>
        <v>230.18867924528303</v>
      </c>
      <c r="G79">
        <v>48</v>
      </c>
      <c r="H79" t="str">
        <f t="shared" si="6"/>
        <v>Very Short</v>
      </c>
      <c r="I79" t="s">
        <v>4</v>
      </c>
    </row>
    <row r="80" spans="1:9" x14ac:dyDescent="0.25">
      <c r="A80">
        <v>79</v>
      </c>
      <c r="B80" s="2">
        <v>45759</v>
      </c>
      <c r="C80" s="9">
        <v>7000</v>
      </c>
      <c r="D80" s="9" t="str">
        <f t="shared" si="5"/>
        <v>High</v>
      </c>
      <c r="E80" s="4">
        <v>31</v>
      </c>
      <c r="F80" s="9">
        <f t="shared" si="7"/>
        <v>225.80645161290323</v>
      </c>
      <c r="G80">
        <v>26</v>
      </c>
      <c r="H80" t="str">
        <f t="shared" si="6"/>
        <v>Very Short</v>
      </c>
      <c r="I80" t="s">
        <v>4</v>
      </c>
    </row>
    <row r="81" spans="1:9" x14ac:dyDescent="0.25">
      <c r="A81">
        <v>80</v>
      </c>
      <c r="B81" s="2">
        <v>45760</v>
      </c>
      <c r="C81" s="9">
        <v>5500</v>
      </c>
      <c r="D81" s="9" t="str">
        <f t="shared" si="5"/>
        <v>Medium</v>
      </c>
      <c r="E81" s="4">
        <v>22.2</v>
      </c>
      <c r="F81" s="9">
        <f t="shared" si="7"/>
        <v>247.74774774774775</v>
      </c>
      <c r="G81">
        <v>24</v>
      </c>
      <c r="H81" t="str">
        <f t="shared" si="6"/>
        <v>Very Short</v>
      </c>
      <c r="I81" t="s">
        <v>4</v>
      </c>
    </row>
    <row r="82" spans="1:9" x14ac:dyDescent="0.25">
      <c r="A82">
        <v>81</v>
      </c>
      <c r="B82" s="2">
        <v>45761</v>
      </c>
      <c r="C82" s="9">
        <v>6000</v>
      </c>
      <c r="D82" s="9" t="str">
        <f t="shared" si="5"/>
        <v>Medium</v>
      </c>
      <c r="E82" s="4">
        <v>26.4</v>
      </c>
      <c r="F82" s="9">
        <f t="shared" si="7"/>
        <v>227.27272727272728</v>
      </c>
      <c r="G82">
        <v>24</v>
      </c>
      <c r="H82" t="str">
        <f t="shared" si="6"/>
        <v>Very Short</v>
      </c>
      <c r="I82" t="s">
        <v>4</v>
      </c>
    </row>
    <row r="83" spans="1:9" x14ac:dyDescent="0.25">
      <c r="A83">
        <v>82</v>
      </c>
      <c r="B83" s="2">
        <v>45762</v>
      </c>
      <c r="C83" s="9">
        <v>7000</v>
      </c>
      <c r="D83" s="9" t="str">
        <f t="shared" si="5"/>
        <v>High</v>
      </c>
      <c r="E83" s="4">
        <v>31</v>
      </c>
      <c r="F83" s="9">
        <f t="shared" si="7"/>
        <v>225.80645161290323</v>
      </c>
      <c r="G83">
        <v>26</v>
      </c>
      <c r="H83" t="str">
        <f t="shared" si="6"/>
        <v>Very Short</v>
      </c>
      <c r="I83" t="s">
        <v>4</v>
      </c>
    </row>
    <row r="84" spans="1:9" x14ac:dyDescent="0.25">
      <c r="A84">
        <v>83</v>
      </c>
      <c r="B84" s="2">
        <v>45764</v>
      </c>
      <c r="C84" s="9">
        <v>8000</v>
      </c>
      <c r="D84" s="9" t="str">
        <f t="shared" si="5"/>
        <v>High</v>
      </c>
      <c r="E84" s="4">
        <v>35.200000000000003</v>
      </c>
      <c r="F84" s="9">
        <f t="shared" si="7"/>
        <v>227.27272727272725</v>
      </c>
      <c r="G84">
        <v>27</v>
      </c>
      <c r="H84" t="str">
        <f t="shared" si="6"/>
        <v>Very Short</v>
      </c>
      <c r="I84" t="s">
        <v>4</v>
      </c>
    </row>
    <row r="85" spans="1:9" x14ac:dyDescent="0.25">
      <c r="A85">
        <v>84</v>
      </c>
      <c r="B85" s="2">
        <v>45765</v>
      </c>
      <c r="C85" s="9">
        <v>4000</v>
      </c>
      <c r="D85" s="9" t="str">
        <f t="shared" si="5"/>
        <v>Medium</v>
      </c>
      <c r="E85" s="4">
        <v>17.7</v>
      </c>
      <c r="F85" s="9">
        <f t="shared" si="7"/>
        <v>225.98870056497177</v>
      </c>
      <c r="G85">
        <v>4</v>
      </c>
      <c r="H85" t="str">
        <f t="shared" si="6"/>
        <v>Very Short</v>
      </c>
      <c r="I85" t="s">
        <v>4</v>
      </c>
    </row>
    <row r="86" spans="1:9" x14ac:dyDescent="0.25">
      <c r="A86">
        <v>85</v>
      </c>
      <c r="B86" s="2">
        <v>45766</v>
      </c>
      <c r="C86" s="9">
        <v>3000</v>
      </c>
      <c r="D86" s="9" t="str">
        <f t="shared" si="5"/>
        <v>Medium</v>
      </c>
      <c r="E86" s="4">
        <v>13.2</v>
      </c>
      <c r="F86" s="9">
        <f t="shared" si="7"/>
        <v>227.27272727272728</v>
      </c>
      <c r="G86">
        <v>3</v>
      </c>
      <c r="H86" t="str">
        <f t="shared" si="6"/>
        <v>Very Short</v>
      </c>
      <c r="I86" t="s">
        <v>4</v>
      </c>
    </row>
    <row r="87" spans="1:9" x14ac:dyDescent="0.25">
      <c r="A87">
        <v>86</v>
      </c>
      <c r="B87" s="2">
        <v>45767</v>
      </c>
      <c r="C87" s="9">
        <v>2000</v>
      </c>
      <c r="D87" s="9" t="str">
        <f t="shared" si="5"/>
        <v>Low</v>
      </c>
      <c r="E87" s="4">
        <v>8.8000000000000007</v>
      </c>
      <c r="F87" s="9">
        <f t="shared" si="7"/>
        <v>227.27272727272725</v>
      </c>
      <c r="G87">
        <v>1</v>
      </c>
      <c r="H87" t="str">
        <f t="shared" si="6"/>
        <v>Very Short</v>
      </c>
      <c r="I87" t="s">
        <v>4</v>
      </c>
    </row>
    <row r="88" spans="1:9" x14ac:dyDescent="0.25">
      <c r="A88">
        <v>87</v>
      </c>
      <c r="B88" s="2">
        <v>45768</v>
      </c>
      <c r="C88" s="9">
        <v>8000</v>
      </c>
      <c r="D88" s="9" t="str">
        <f t="shared" si="5"/>
        <v>High</v>
      </c>
      <c r="E88" s="4">
        <v>35.200000000000003</v>
      </c>
      <c r="F88" s="9">
        <f t="shared" si="7"/>
        <v>227.27272727272725</v>
      </c>
      <c r="G88">
        <v>27</v>
      </c>
      <c r="H88" t="str">
        <f t="shared" si="6"/>
        <v>Very Short</v>
      </c>
      <c r="I88" t="s">
        <v>4</v>
      </c>
    </row>
  </sheetData>
  <phoneticPr fontId="1" type="noConversion"/>
  <pageMargins left="0.7" right="0.7" top="0.75" bottom="0.75" header="0.3" footer="0.3"/>
  <ignoredErrors>
    <ignoredError sqref="F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0EE04-6B32-4EC7-9A2D-B9B628556AC9}">
  <dimension ref="A1:K42"/>
  <sheetViews>
    <sheetView workbookViewId="0">
      <selection activeCell="F8" sqref="F8"/>
    </sheetView>
  </sheetViews>
  <sheetFormatPr defaultRowHeight="15" x14ac:dyDescent="0.25"/>
  <cols>
    <col min="1" max="1" width="23.7109375" bestFit="1" customWidth="1"/>
    <col min="2" max="2" width="19.42578125" bestFit="1" customWidth="1"/>
    <col min="3" max="3" width="18.28515625" bestFit="1" customWidth="1"/>
    <col min="4" max="4" width="23" bestFit="1" customWidth="1"/>
    <col min="5" max="5" width="25.7109375" bestFit="1" customWidth="1"/>
    <col min="6" max="6" width="17.140625" bestFit="1" customWidth="1"/>
    <col min="7" max="7" width="22.28515625" bestFit="1" customWidth="1"/>
    <col min="8" max="8" width="12" customWidth="1"/>
    <col min="9" max="9" width="18.85546875" customWidth="1"/>
    <col min="10" max="10" width="21.5703125" customWidth="1"/>
    <col min="11" max="11" width="25.7109375" bestFit="1" customWidth="1"/>
    <col min="12" max="12" width="20.140625" bestFit="1" customWidth="1"/>
  </cols>
  <sheetData>
    <row r="1" spans="1:7" x14ac:dyDescent="0.25">
      <c r="A1" s="12" t="s">
        <v>25</v>
      </c>
      <c r="C1" s="12" t="s">
        <v>24</v>
      </c>
    </row>
    <row r="2" spans="1:7" x14ac:dyDescent="0.25">
      <c r="A2" s="12" t="s">
        <v>28</v>
      </c>
      <c r="C2" s="12" t="s">
        <v>34</v>
      </c>
      <c r="F2" s="21" t="s">
        <v>44</v>
      </c>
    </row>
    <row r="3" spans="1:7" x14ac:dyDescent="0.25">
      <c r="A3" t="s">
        <v>22</v>
      </c>
      <c r="C3" s="5" t="s">
        <v>8</v>
      </c>
      <c r="D3" t="s">
        <v>31</v>
      </c>
      <c r="F3" s="5" t="s">
        <v>40</v>
      </c>
      <c r="G3" t="s">
        <v>41</v>
      </c>
    </row>
    <row r="4" spans="1:7" x14ac:dyDescent="0.25">
      <c r="A4" s="14">
        <v>490995</v>
      </c>
      <c r="C4" s="6" t="s">
        <v>12</v>
      </c>
      <c r="D4" s="9">
        <v>75.505538253178059</v>
      </c>
      <c r="F4" s="6" t="s">
        <v>38</v>
      </c>
      <c r="G4" s="3">
        <v>3</v>
      </c>
    </row>
    <row r="5" spans="1:7" x14ac:dyDescent="0.25">
      <c r="C5" s="7" t="s">
        <v>18</v>
      </c>
      <c r="D5" s="9">
        <v>81.366666666666674</v>
      </c>
      <c r="F5" s="13" t="s">
        <v>12</v>
      </c>
      <c r="G5" s="3">
        <v>2</v>
      </c>
    </row>
    <row r="6" spans="1:7" x14ac:dyDescent="0.25">
      <c r="C6" s="7" t="s">
        <v>19</v>
      </c>
      <c r="D6" s="9">
        <v>77.637889688249402</v>
      </c>
      <c r="F6" s="13" t="s">
        <v>17</v>
      </c>
      <c r="G6" s="3">
        <v>1</v>
      </c>
    </row>
    <row r="7" spans="1:7" x14ac:dyDescent="0.25">
      <c r="A7" s="12" t="s">
        <v>29</v>
      </c>
      <c r="C7" s="7" t="s">
        <v>20</v>
      </c>
      <c r="D7" s="9">
        <v>89.65517241379311</v>
      </c>
      <c r="F7" s="6" t="s">
        <v>36</v>
      </c>
      <c r="G7" s="3">
        <v>6</v>
      </c>
    </row>
    <row r="8" spans="1:7" x14ac:dyDescent="0.25">
      <c r="A8" t="s">
        <v>23</v>
      </c>
      <c r="C8" s="7" t="s">
        <v>21</v>
      </c>
      <c r="D8" s="9">
        <v>88.888888888888872</v>
      </c>
      <c r="F8" s="13" t="s">
        <v>12</v>
      </c>
      <c r="G8" s="3">
        <v>3</v>
      </c>
    </row>
    <row r="9" spans="1:7" x14ac:dyDescent="0.25">
      <c r="A9" s="1">
        <v>6094.1999999999962</v>
      </c>
      <c r="C9" s="7" t="s">
        <v>13</v>
      </c>
      <c r="D9" s="9">
        <v>71.942446043165461</v>
      </c>
      <c r="F9" s="13" t="s">
        <v>17</v>
      </c>
      <c r="G9" s="3">
        <v>3</v>
      </c>
    </row>
    <row r="10" spans="1:7" x14ac:dyDescent="0.25">
      <c r="C10" s="7" t="s">
        <v>14</v>
      </c>
      <c r="D10" s="9">
        <v>79.65227817745803</v>
      </c>
      <c r="F10" s="6" t="s">
        <v>35</v>
      </c>
      <c r="G10" s="3">
        <v>14</v>
      </c>
    </row>
    <row r="11" spans="1:7" x14ac:dyDescent="0.25">
      <c r="C11" s="7" t="s">
        <v>15</v>
      </c>
      <c r="D11" s="9">
        <v>72.847163796409177</v>
      </c>
      <c r="F11" s="13" t="s">
        <v>12</v>
      </c>
      <c r="G11" s="3">
        <v>7</v>
      </c>
    </row>
    <row r="12" spans="1:7" x14ac:dyDescent="0.25">
      <c r="A12" s="12" t="s">
        <v>30</v>
      </c>
      <c r="C12" s="7" t="s">
        <v>5</v>
      </c>
      <c r="D12" s="9">
        <v>71.530758226037193</v>
      </c>
      <c r="F12" s="13" t="s">
        <v>17</v>
      </c>
      <c r="G12" s="3">
        <v>7</v>
      </c>
    </row>
    <row r="13" spans="1:7" x14ac:dyDescent="0.25">
      <c r="A13" t="s">
        <v>31</v>
      </c>
      <c r="C13" s="7" t="s">
        <v>6</v>
      </c>
      <c r="D13" s="9">
        <v>71.530758226037193</v>
      </c>
      <c r="F13" s="6" t="s">
        <v>37</v>
      </c>
      <c r="G13" s="3">
        <v>27</v>
      </c>
    </row>
    <row r="14" spans="1:7" x14ac:dyDescent="0.25">
      <c r="A14" s="9">
        <v>96.825787141774384</v>
      </c>
      <c r="C14" s="7" t="s">
        <v>7</v>
      </c>
      <c r="D14" s="9">
        <v>71.547830006043398</v>
      </c>
      <c r="F14" s="13" t="s">
        <v>12</v>
      </c>
      <c r="G14" s="3">
        <v>8</v>
      </c>
    </row>
    <row r="15" spans="1:7" x14ac:dyDescent="0.25">
      <c r="C15" s="7" t="s">
        <v>16</v>
      </c>
      <c r="D15" s="9">
        <v>71.545401165285099</v>
      </c>
      <c r="F15" s="13" t="s">
        <v>17</v>
      </c>
      <c r="G15" s="3">
        <v>19</v>
      </c>
    </row>
    <row r="16" spans="1:7" x14ac:dyDescent="0.25">
      <c r="C16" s="6" t="s">
        <v>17</v>
      </c>
      <c r="D16" s="9">
        <v>111.17595466294493</v>
      </c>
      <c r="F16" s="6" t="s">
        <v>39</v>
      </c>
      <c r="G16" s="3">
        <v>37</v>
      </c>
    </row>
    <row r="17" spans="1:11" x14ac:dyDescent="0.25">
      <c r="A17" s="12" t="s">
        <v>32</v>
      </c>
      <c r="C17" s="7" t="s">
        <v>18</v>
      </c>
      <c r="D17" s="9">
        <v>71.911021311526468</v>
      </c>
      <c r="F17" s="13" t="s">
        <v>12</v>
      </c>
      <c r="G17" s="3">
        <v>15</v>
      </c>
    </row>
    <row r="18" spans="1:11" x14ac:dyDescent="0.25">
      <c r="A18" t="s">
        <v>33</v>
      </c>
      <c r="C18" s="7" t="s">
        <v>19</v>
      </c>
      <c r="D18" s="9">
        <v>72.033128661838262</v>
      </c>
      <c r="F18" s="13" t="s">
        <v>17</v>
      </c>
      <c r="G18" s="3">
        <v>22</v>
      </c>
    </row>
    <row r="19" spans="1:11" x14ac:dyDescent="0.25">
      <c r="A19" s="1">
        <v>118.33333333333333</v>
      </c>
      <c r="C19" s="7" t="s">
        <v>20</v>
      </c>
      <c r="D19" s="9">
        <v>72.112558455817933</v>
      </c>
      <c r="F19" s="6" t="s">
        <v>11</v>
      </c>
      <c r="G19" s="3">
        <v>87</v>
      </c>
    </row>
    <row r="20" spans="1:11" x14ac:dyDescent="0.25">
      <c r="C20" s="7" t="s">
        <v>21</v>
      </c>
      <c r="D20" s="9">
        <v>228.63489025429254</v>
      </c>
    </row>
    <row r="21" spans="1:11" ht="15.75" thickBot="1" x14ac:dyDescent="0.3">
      <c r="C21" s="6" t="s">
        <v>11</v>
      </c>
      <c r="D21" s="9">
        <v>96.825787141774384</v>
      </c>
    </row>
    <row r="22" spans="1:11" ht="15.75" thickBot="1" x14ac:dyDescent="0.3">
      <c r="F22" s="21" t="s">
        <v>45</v>
      </c>
      <c r="K22" s="17"/>
    </row>
    <row r="23" spans="1:11" ht="15.75" thickBot="1" x14ac:dyDescent="0.3">
      <c r="C23" s="12" t="s">
        <v>43</v>
      </c>
      <c r="F23" s="5" t="s">
        <v>40</v>
      </c>
      <c r="G23" t="s">
        <v>22</v>
      </c>
      <c r="K23" s="18"/>
    </row>
    <row r="24" spans="1:11" ht="15.75" thickBot="1" x14ac:dyDescent="0.3">
      <c r="C24" s="5" t="s">
        <v>8</v>
      </c>
      <c r="D24" t="s">
        <v>22</v>
      </c>
      <c r="E24" t="s">
        <v>23</v>
      </c>
      <c r="F24" s="6" t="s">
        <v>38</v>
      </c>
      <c r="G24" s="14">
        <v>68000</v>
      </c>
      <c r="K24" s="18"/>
    </row>
    <row r="25" spans="1:11" ht="15.75" thickBot="1" x14ac:dyDescent="0.3">
      <c r="C25" s="6" t="s">
        <v>12</v>
      </c>
      <c r="D25" s="14">
        <v>206045</v>
      </c>
      <c r="E25" s="1">
        <v>2867.3</v>
      </c>
      <c r="F25" s="6" t="s">
        <v>36</v>
      </c>
      <c r="G25" s="14">
        <v>83000</v>
      </c>
      <c r="K25" s="18"/>
    </row>
    <row r="26" spans="1:11" ht="15.75" thickBot="1" x14ac:dyDescent="0.3">
      <c r="C26" s="7" t="s">
        <v>18</v>
      </c>
      <c r="D26" s="14">
        <v>2485</v>
      </c>
      <c r="E26" s="1">
        <v>31</v>
      </c>
      <c r="F26" s="6" t="s">
        <v>39</v>
      </c>
      <c r="G26" s="14">
        <v>103645</v>
      </c>
      <c r="K26" s="19"/>
    </row>
    <row r="27" spans="1:11" ht="15.75" thickBot="1" x14ac:dyDescent="0.3">
      <c r="C27" s="7" t="s">
        <v>19</v>
      </c>
      <c r="D27" s="14">
        <v>1500</v>
      </c>
      <c r="E27" s="1">
        <v>19.899999999999999</v>
      </c>
      <c r="F27" s="6" t="s">
        <v>35</v>
      </c>
      <c r="G27" s="14">
        <v>115000</v>
      </c>
    </row>
    <row r="28" spans="1:11" ht="15.75" thickBot="1" x14ac:dyDescent="0.3">
      <c r="C28" s="7" t="s">
        <v>20</v>
      </c>
      <c r="D28" s="14">
        <v>260</v>
      </c>
      <c r="E28" s="1">
        <v>2.9</v>
      </c>
      <c r="F28" s="6" t="s">
        <v>37</v>
      </c>
      <c r="G28" s="14">
        <v>121350</v>
      </c>
      <c r="K28" s="19"/>
    </row>
    <row r="29" spans="1:11" ht="15.75" thickBot="1" x14ac:dyDescent="0.3">
      <c r="C29" s="7" t="s">
        <v>21</v>
      </c>
      <c r="D29" s="14">
        <v>1300</v>
      </c>
      <c r="E29" s="1">
        <v>15</v>
      </c>
      <c r="F29" s="6" t="s">
        <v>11</v>
      </c>
      <c r="G29" s="14">
        <v>490995</v>
      </c>
      <c r="K29" s="18"/>
    </row>
    <row r="30" spans="1:11" ht="15.75" thickBot="1" x14ac:dyDescent="0.3">
      <c r="C30" s="7" t="s">
        <v>13</v>
      </c>
      <c r="D30" s="14">
        <v>1000</v>
      </c>
      <c r="E30" s="1">
        <v>13.9</v>
      </c>
      <c r="K30" s="20"/>
    </row>
    <row r="31" spans="1:11" x14ac:dyDescent="0.25">
      <c r="C31" s="7" t="s">
        <v>14</v>
      </c>
      <c r="D31" s="14">
        <v>2400</v>
      </c>
      <c r="E31" s="1">
        <v>30.9</v>
      </c>
      <c r="F31" s="22" t="s">
        <v>46</v>
      </c>
    </row>
    <row r="32" spans="1:11" x14ac:dyDescent="0.25">
      <c r="C32" s="7" t="s">
        <v>15</v>
      </c>
      <c r="D32" s="14">
        <v>9100</v>
      </c>
      <c r="E32" s="1">
        <v>125.7</v>
      </c>
      <c r="F32" s="16" t="s">
        <v>42</v>
      </c>
      <c r="G32" t="s">
        <v>22</v>
      </c>
    </row>
    <row r="33" spans="3:7" x14ac:dyDescent="0.25">
      <c r="C33" s="7" t="s">
        <v>5</v>
      </c>
      <c r="D33" s="14">
        <v>25000</v>
      </c>
      <c r="E33" s="1">
        <v>349.5</v>
      </c>
      <c r="F33" s="6" t="s">
        <v>12</v>
      </c>
      <c r="G33" s="15">
        <v>0.41964785792116011</v>
      </c>
    </row>
    <row r="34" spans="3:7" x14ac:dyDescent="0.25">
      <c r="C34" s="7" t="s">
        <v>6</v>
      </c>
      <c r="D34" s="14">
        <v>35000</v>
      </c>
      <c r="E34" s="1">
        <v>489.29999999999995</v>
      </c>
      <c r="F34" s="6" t="s">
        <v>17</v>
      </c>
      <c r="G34" s="15">
        <v>0.58035214207883989</v>
      </c>
    </row>
    <row r="35" spans="3:7" x14ac:dyDescent="0.25">
      <c r="C35" s="7" t="s">
        <v>7</v>
      </c>
      <c r="D35" s="14">
        <v>51000</v>
      </c>
      <c r="E35" s="1">
        <v>712.9</v>
      </c>
      <c r="F35" s="6" t="s">
        <v>11</v>
      </c>
      <c r="G35" s="15">
        <v>1</v>
      </c>
    </row>
    <row r="36" spans="3:7" x14ac:dyDescent="0.25">
      <c r="C36" s="7" t="s">
        <v>16</v>
      </c>
      <c r="D36" s="14">
        <v>77000</v>
      </c>
      <c r="E36" s="1">
        <v>1076.3</v>
      </c>
    </row>
    <row r="37" spans="3:7" x14ac:dyDescent="0.25">
      <c r="C37" s="6" t="s">
        <v>17</v>
      </c>
      <c r="D37" s="14">
        <v>284950</v>
      </c>
      <c r="E37" s="1">
        <v>3226.9</v>
      </c>
    </row>
    <row r="38" spans="3:7" x14ac:dyDescent="0.25">
      <c r="C38" s="7" t="s">
        <v>18</v>
      </c>
      <c r="D38" s="14">
        <v>62700</v>
      </c>
      <c r="E38" s="1">
        <v>873.00000000000011</v>
      </c>
    </row>
    <row r="39" spans="3:7" x14ac:dyDescent="0.25">
      <c r="C39" s="7" t="s">
        <v>19</v>
      </c>
      <c r="D39" s="14">
        <v>59650</v>
      </c>
      <c r="E39" s="1">
        <v>830.80000000000007</v>
      </c>
    </row>
    <row r="40" spans="3:7" x14ac:dyDescent="0.25">
      <c r="C40" s="7" t="s">
        <v>20</v>
      </c>
      <c r="D40" s="14">
        <v>84900</v>
      </c>
      <c r="E40" s="1">
        <v>1183.2</v>
      </c>
    </row>
    <row r="41" spans="3:7" x14ac:dyDescent="0.25">
      <c r="C41" s="7" t="s">
        <v>21</v>
      </c>
      <c r="D41" s="14">
        <v>77700</v>
      </c>
      <c r="E41" s="1">
        <v>339.9</v>
      </c>
    </row>
    <row r="42" spans="3:7" x14ac:dyDescent="0.25">
      <c r="C42" s="6" t="s">
        <v>11</v>
      </c>
      <c r="D42" s="14">
        <v>490995</v>
      </c>
      <c r="E42" s="1">
        <v>6094.2</v>
      </c>
    </row>
  </sheetData>
  <pageMargins left="0.7" right="0.7" top="0.75" bottom="0.75" header="0.3" footer="0.3"/>
  <pageSetup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070D-0822-4289-8152-9D502E282599}">
  <dimension ref="A1"/>
  <sheetViews>
    <sheetView showGridLines="0" tabSelected="1" workbookViewId="0">
      <selection activeCell="R31" sqref="R31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Electricity Bill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</cp:lastModifiedBy>
  <dcterms:created xsi:type="dcterms:W3CDTF">2025-04-19T12:06:43Z</dcterms:created>
  <dcterms:modified xsi:type="dcterms:W3CDTF">2025-05-06T02:08:39Z</dcterms:modified>
</cp:coreProperties>
</file>