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 activeTab="2"/>
  </bookViews>
  <sheets>
    <sheet name="Vlookup" sheetId="1" r:id="rId1"/>
    <sheet name="HLookup" sheetId="2" r:id="rId2"/>
    <sheet name="Vlookup Exercise" sheetId="3" r:id="rId3"/>
  </sheets>
  <definedNames>
    <definedName name="Marks">Vlookup!$A$3:$D$11</definedName>
  </definedNames>
  <calcPr calcId="152511" calcMode="manual"/>
</workbook>
</file>

<file path=xl/calcChain.xml><?xml version="1.0" encoding="utf-8"?>
<calcChain xmlns="http://schemas.openxmlformats.org/spreadsheetml/2006/main">
  <c r="J42" i="1" l="1"/>
  <c r="J43" i="1"/>
  <c r="J44" i="1"/>
  <c r="J45" i="1"/>
  <c r="J46" i="1"/>
  <c r="J47" i="1"/>
  <c r="J48" i="1"/>
  <c r="J49" i="1"/>
  <c r="J50" i="1"/>
  <c r="J41" i="1"/>
  <c r="C10" i="2"/>
  <c r="D10" i="2"/>
  <c r="E10" i="2"/>
  <c r="F10" i="2"/>
  <c r="G10" i="2"/>
  <c r="H10" i="2"/>
  <c r="I10" i="2"/>
  <c r="B10" i="2"/>
  <c r="C9" i="2"/>
  <c r="D9" i="2"/>
  <c r="E9" i="2"/>
  <c r="F9" i="2"/>
  <c r="G9" i="2"/>
  <c r="H9" i="2"/>
  <c r="I9" i="2"/>
  <c r="B9" i="2"/>
  <c r="C8" i="2"/>
  <c r="D8" i="2"/>
  <c r="E8" i="2"/>
  <c r="F8" i="2"/>
  <c r="G8" i="2"/>
  <c r="H8" i="2"/>
  <c r="I8" i="2"/>
  <c r="B8" i="2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1" i="3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B17" i="1"/>
  <c r="B18" i="1"/>
  <c r="B19" i="1"/>
  <c r="B20" i="1"/>
  <c r="B21" i="1"/>
  <c r="B22" i="1"/>
  <c r="B23" i="1"/>
  <c r="B16" i="1"/>
  <c r="E70" i="1"/>
  <c r="E71" i="1"/>
  <c r="E72" i="1"/>
  <c r="E73" i="1"/>
  <c r="E74" i="1"/>
  <c r="E75" i="1"/>
  <c r="E76" i="1"/>
  <c r="E77" i="1"/>
  <c r="E78" i="1"/>
  <c r="E69" i="1"/>
  <c r="I42" i="1"/>
  <c r="I43" i="1"/>
  <c r="I44" i="1"/>
  <c r="I45" i="1"/>
  <c r="I46" i="1"/>
  <c r="I47" i="1"/>
  <c r="I48" i="1"/>
  <c r="I49" i="1"/>
  <c r="I50" i="1"/>
  <c r="I41" i="1"/>
  <c r="D70" i="1"/>
  <c r="D71" i="1"/>
  <c r="D72" i="1"/>
  <c r="D73" i="1"/>
  <c r="D74" i="1"/>
  <c r="D75" i="1"/>
  <c r="D76" i="1"/>
  <c r="D77" i="1"/>
  <c r="D78" i="1"/>
  <c r="D69" i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H50" i="1"/>
  <c r="H49" i="1"/>
  <c r="H48" i="1"/>
  <c r="H47" i="1"/>
  <c r="H46" i="1"/>
  <c r="H45" i="1"/>
  <c r="H44" i="1"/>
  <c r="H43" i="1"/>
  <c r="H42" i="1"/>
  <c r="H41" i="1"/>
</calcChain>
</file>

<file path=xl/sharedStrings.xml><?xml version="1.0" encoding="utf-8"?>
<sst xmlns="http://schemas.openxmlformats.org/spreadsheetml/2006/main" count="214" uniqueCount="117">
  <si>
    <t>VLOOKUP</t>
  </si>
  <si>
    <t>EmpNo</t>
  </si>
  <si>
    <t>Name</t>
  </si>
  <si>
    <t>Address</t>
  </si>
  <si>
    <t>Phone</t>
  </si>
  <si>
    <t>Anand</t>
  </si>
  <si>
    <t>E001</t>
  </si>
  <si>
    <t>Domlur</t>
  </si>
  <si>
    <t>Q. Write a Vlookup function to lookup for the phone numbers of all employees based on the EmpNo</t>
  </si>
  <si>
    <t>Kiran</t>
  </si>
  <si>
    <t>E002</t>
  </si>
  <si>
    <t>Jaynagar</t>
  </si>
  <si>
    <t>Amit</t>
  </si>
  <si>
    <t>E003</t>
  </si>
  <si>
    <t>Richmond</t>
  </si>
  <si>
    <t>Hema</t>
  </si>
  <si>
    <t>E004</t>
  </si>
  <si>
    <t>Indiranagar</t>
  </si>
  <si>
    <t>Deepa</t>
  </si>
  <si>
    <t>E005</t>
  </si>
  <si>
    <t>HAL</t>
  </si>
  <si>
    <t>Raj</t>
  </si>
  <si>
    <t>E006</t>
  </si>
  <si>
    <t>RT Nagar</t>
  </si>
  <si>
    <t>Harish</t>
  </si>
  <si>
    <t>E007</t>
  </si>
  <si>
    <t>E008</t>
  </si>
  <si>
    <t>Lookup Function</t>
  </si>
  <si>
    <t>EXERCISES</t>
  </si>
  <si>
    <t>Items</t>
  </si>
  <si>
    <t>Price</t>
  </si>
  <si>
    <t>Burgers</t>
  </si>
  <si>
    <t>Chips</t>
  </si>
  <si>
    <t>Fish</t>
  </si>
  <si>
    <t>Lasange</t>
  </si>
  <si>
    <t>Pies</t>
  </si>
  <si>
    <t>Pizzas</t>
  </si>
  <si>
    <t>Quiche</t>
  </si>
  <si>
    <t>Salads</t>
  </si>
  <si>
    <t>Sandwiches</t>
  </si>
  <si>
    <t>Soup</t>
  </si>
  <si>
    <t>The following table shows the sales of various food items at Al's Diner over a six-day period:</t>
  </si>
  <si>
    <t>Mon</t>
  </si>
  <si>
    <t>Tue</t>
  </si>
  <si>
    <t>Wed</t>
  </si>
  <si>
    <t>Thur</t>
  </si>
  <si>
    <t>Fri</t>
  </si>
  <si>
    <t>Sat</t>
  </si>
  <si>
    <t>Total Sales</t>
  </si>
  <si>
    <t>Total Income</t>
  </si>
  <si>
    <t>1. Calculate total sales of each item over the six days.</t>
  </si>
  <si>
    <t>2. Show the total income for the sales of each item during the six-day period.</t>
  </si>
  <si>
    <t>EXERCISE 2</t>
  </si>
  <si>
    <t>Summer Camp 2001 offers the following details concerning instructors' salary rates and the number of weeks worked by each instructor:</t>
  </si>
  <si>
    <t>Activity</t>
  </si>
  <si>
    <t>Weekly Salary</t>
  </si>
  <si>
    <t>Badminton</t>
  </si>
  <si>
    <t>Canoeing</t>
  </si>
  <si>
    <t>Football</t>
  </si>
  <si>
    <t>Orienteering</t>
  </si>
  <si>
    <t>Swimming</t>
  </si>
  <si>
    <t>Tennis</t>
  </si>
  <si>
    <t>Instructor</t>
  </si>
  <si>
    <t>Weeks</t>
  </si>
  <si>
    <t>Payment to each instructor</t>
  </si>
  <si>
    <t>Total Payment</t>
  </si>
  <si>
    <t>J Bradley</t>
  </si>
  <si>
    <t>L Cantwell</t>
  </si>
  <si>
    <t>L Feakins</t>
  </si>
  <si>
    <t>P Hughes</t>
  </si>
  <si>
    <t>D Milton</t>
  </si>
  <si>
    <t>R Norris</t>
  </si>
  <si>
    <t>J Rock</t>
  </si>
  <si>
    <t>K Stevens</t>
  </si>
  <si>
    <t>O Willis</t>
  </si>
  <si>
    <t>Y Wright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</si>
  <si>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Arial"/>
        <family val="2"/>
      </rPr>
      <t>Show the payment each instructor received (Use the lookup function).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</si>
  <si>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Arial"/>
        <family val="2"/>
      </rPr>
      <t>Obtain the total amount of money paid to instructors.</t>
    </r>
  </si>
  <si>
    <t>Emp. ID.</t>
  </si>
  <si>
    <t>Department</t>
  </si>
  <si>
    <t>Ext. No.</t>
  </si>
  <si>
    <t>Email</t>
  </si>
  <si>
    <t>Rupali Shenoy</t>
  </si>
  <si>
    <t xml:space="preserve">Trade &amp; Risk Management </t>
  </si>
  <si>
    <t xml:space="preserve">rupali.shenoy@reuters.com </t>
  </si>
  <si>
    <t>Ashis Bhattacharya</t>
  </si>
  <si>
    <t xml:space="preserve">ashis.bhattacharya@reuters.com </t>
  </si>
  <si>
    <t>Shweta Jaju</t>
  </si>
  <si>
    <t xml:space="preserve">shweta.jaju@reuters.com </t>
  </si>
  <si>
    <t>Vinod Kale</t>
  </si>
  <si>
    <t xml:space="preserve">vinod.kale@reuters.com </t>
  </si>
  <si>
    <t>Jasbir Singh</t>
  </si>
  <si>
    <t>Client Training</t>
  </si>
  <si>
    <t xml:space="preserve">jasbir.singh@reuters.com </t>
  </si>
  <si>
    <t xml:space="preserve">Ina Dsouza </t>
  </si>
  <si>
    <t xml:space="preserve">ina.dsouza@reuters.com </t>
  </si>
  <si>
    <t>Mrinal Sawarkar</t>
  </si>
  <si>
    <t xml:space="preserve">mrinal.sawarkar@reuters.com </t>
  </si>
  <si>
    <t xml:space="preserve">Abhishek Mishra </t>
  </si>
  <si>
    <t xml:space="preserve">abhishek.mishra@reuters.com </t>
  </si>
  <si>
    <t xml:space="preserve">Sweta Vaishnav </t>
  </si>
  <si>
    <t xml:space="preserve">sweta.vaishnav@reuters.com </t>
  </si>
  <si>
    <t>Deepali Khot</t>
  </si>
  <si>
    <t xml:space="preserve">Business Direct </t>
  </si>
  <si>
    <t>deepali.khot@reuters.com</t>
  </si>
  <si>
    <t>Rashmi Dabholkar</t>
  </si>
  <si>
    <t xml:space="preserve">rashmi.dabholkar@reuters.com </t>
  </si>
  <si>
    <t xml:space="preserve">Payal Mittal </t>
  </si>
  <si>
    <t xml:space="preserve">payal.mittal@reuters.com </t>
  </si>
  <si>
    <t>Jacinta D'Souza</t>
  </si>
  <si>
    <t>jacinta.dsouza@reuters.com</t>
  </si>
  <si>
    <t>Teresa Quadras</t>
  </si>
  <si>
    <t xml:space="preserve">teresa.quadras@reuters.com </t>
  </si>
  <si>
    <t xml:space="preserve">Griselia Martins </t>
  </si>
  <si>
    <t xml:space="preserve">griselia.martins@reuters.com </t>
  </si>
  <si>
    <t>Vivek Oak</t>
  </si>
  <si>
    <t xml:space="preserve">vivek.oak@reuters.com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</si>
</sst>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"/>
    <numFmt numFmtId="165" formatCode="[$£-809]#,##0;\-[$£-809]#,##0"/>
    <numFmt numFmtId="166" formatCode="[$£-809]#,##0"/>
  </numFmts>
  <fonts count="13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2"/>
      <name val="Arial"/>
      <family val="2"/>
    </font>
    <font>
      <sz val="10"/>
      <name val="Helv"/>
    </font>
    <font>
      <sz val="11"/>
      <name val="Helv"/>
    </font>
    <font>
      <b/>
      <sz val="11"/>
      <name val="Helv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6" fillId="0" borderId="0"/>
  </cellStyleXfs>
  <cellXfs count="98">
    <xf numFmtId="0" fontId="0" fillId="0" borderId="0" xfId="0"/>
    <xf numFmtId="0" fontId="2" fillId="0" borderId="0" xfId="0" applyFont="1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0" fontId="1" fillId="5" borderId="8" xfId="0" applyFont="1" applyFill="1" applyBorder="1"/>
    <xf numFmtId="0" fontId="1" fillId="5" borderId="9" xfId="0" quotePrefix="1" applyFont="1" applyFill="1" applyBorder="1" applyAlignment="1">
      <alignment horizontal="right"/>
    </xf>
    <xf numFmtId="0" fontId="2" fillId="0" borderId="14" xfId="0" applyFont="1" applyBorder="1"/>
    <xf numFmtId="2" fontId="2" fillId="0" borderId="15" xfId="0" applyNumberFormat="1" applyFont="1" applyBorder="1"/>
    <xf numFmtId="0" fontId="2" fillId="0" borderId="24" xfId="0" applyFont="1" applyBorder="1"/>
    <xf numFmtId="2" fontId="2" fillId="0" borderId="25" xfId="0" applyNumberFormat="1" applyFont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quotePrefix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0" fontId="2" fillId="0" borderId="27" xfId="0" applyFont="1" applyBorder="1"/>
    <xf numFmtId="0" fontId="2" fillId="0" borderId="0" xfId="0" applyFont="1" applyAlignment="1">
      <alignment horizontal="left" indent="2"/>
    </xf>
    <xf numFmtId="0" fontId="7" fillId="0" borderId="0" xfId="1" applyFont="1"/>
    <xf numFmtId="0" fontId="8" fillId="0" borderId="28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7" fillId="0" borderId="29" xfId="1" applyFont="1" applyBorder="1" applyAlignment="1">
      <alignment horizontal="center"/>
    </xf>
    <xf numFmtId="3" fontId="7" fillId="0" borderId="30" xfId="1" applyNumberFormat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3" fontId="7" fillId="0" borderId="32" xfId="1" applyNumberFormat="1" applyFont="1" applyBorder="1" applyAlignment="1">
      <alignment horizontal="center"/>
    </xf>
    <xf numFmtId="164" fontId="2" fillId="0" borderId="0" xfId="0" applyNumberFormat="1" applyFont="1"/>
    <xf numFmtId="0" fontId="7" fillId="0" borderId="33" xfId="1" applyFont="1" applyBorder="1" applyAlignment="1">
      <alignment horizontal="center"/>
    </xf>
    <xf numFmtId="3" fontId="7" fillId="0" borderId="34" xfId="1" applyNumberFormat="1" applyFont="1" applyBorder="1" applyAlignment="1">
      <alignment horizontal="center"/>
    </xf>
    <xf numFmtId="0" fontId="7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6" borderId="4" xfId="1" applyFont="1" applyFill="1" applyBorder="1" applyAlignment="1">
      <alignment horizontal="center"/>
    </xf>
    <xf numFmtId="0" fontId="8" fillId="6" borderId="5" xfId="1" applyFont="1" applyFill="1" applyBorder="1" applyAlignment="1">
      <alignment horizontal="center"/>
    </xf>
    <xf numFmtId="0" fontId="8" fillId="6" borderId="26" xfId="1" applyFont="1" applyFill="1" applyBorder="1" applyAlignment="1">
      <alignment horizontal="center"/>
    </xf>
    <xf numFmtId="0" fontId="8" fillId="6" borderId="6" xfId="1" applyFont="1" applyFill="1" applyBorder="1" applyAlignment="1">
      <alignment horizontal="center"/>
    </xf>
    <xf numFmtId="0" fontId="7" fillId="0" borderId="8" xfId="1" applyFont="1" applyBorder="1"/>
    <xf numFmtId="0" fontId="7" fillId="0" borderId="7" xfId="1" applyFont="1" applyBorder="1"/>
    <xf numFmtId="0" fontId="7" fillId="0" borderId="7" xfId="1" applyFont="1" applyBorder="1" applyAlignment="1">
      <alignment horizontal="center"/>
    </xf>
    <xf numFmtId="0" fontId="7" fillId="0" borderId="7" xfId="1" applyNumberFormat="1" applyFont="1" applyBorder="1" applyAlignment="1">
      <alignment horizontal="left"/>
    </xf>
    <xf numFmtId="0" fontId="7" fillId="2" borderId="9" xfId="1" applyNumberFormat="1" applyFont="1" applyFill="1" applyBorder="1" applyAlignment="1">
      <alignment horizontal="left"/>
    </xf>
    <xf numFmtId="0" fontId="7" fillId="0" borderId="14" xfId="1" applyFont="1" applyBorder="1"/>
    <xf numFmtId="0" fontId="7" fillId="0" borderId="13" xfId="1" applyFont="1" applyBorder="1"/>
    <xf numFmtId="0" fontId="7" fillId="0" borderId="13" xfId="1" applyFont="1" applyBorder="1" applyAlignment="1">
      <alignment horizontal="center"/>
    </xf>
    <xf numFmtId="0" fontId="7" fillId="0" borderId="24" xfId="1" applyFont="1" applyBorder="1"/>
    <xf numFmtId="0" fontId="7" fillId="0" borderId="27" xfId="1" applyFont="1" applyBorder="1"/>
    <xf numFmtId="0" fontId="7" fillId="0" borderId="27" xfId="1" applyFont="1" applyBorder="1" applyAlignment="1">
      <alignment horizontal="center"/>
    </xf>
    <xf numFmtId="166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6" fontId="7" fillId="0" borderId="0" xfId="1" applyNumberFormat="1" applyFont="1" applyAlignment="1">
      <alignment horizontal="center"/>
    </xf>
    <xf numFmtId="0" fontId="3" fillId="3" borderId="10" xfId="0" applyFont="1" applyFill="1" applyBorder="1"/>
    <xf numFmtId="0" fontId="4" fillId="0" borderId="13" xfId="0" applyFont="1" applyBorder="1"/>
    <xf numFmtId="0" fontId="3" fillId="3" borderId="26" xfId="0" applyFont="1" applyFill="1" applyBorder="1"/>
    <xf numFmtId="0" fontId="10" fillId="7" borderId="4" xfId="0" applyFont="1" applyFill="1" applyBorder="1"/>
    <xf numFmtId="0" fontId="10" fillId="7" borderId="5" xfId="0" applyFont="1" applyFill="1" applyBorder="1"/>
    <xf numFmtId="0" fontId="10" fillId="7" borderId="6" xfId="0" applyFont="1" applyFill="1" applyBorder="1"/>
    <xf numFmtId="0" fontId="10" fillId="0" borderId="0" xfId="0" applyFont="1"/>
    <xf numFmtId="0" fontId="11" fillId="0" borderId="8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14" xfId="0" applyFont="1" applyBorder="1"/>
    <xf numFmtId="0" fontId="11" fillId="0" borderId="13" xfId="0" applyFont="1" applyBorder="1"/>
    <xf numFmtId="0" fontId="11" fillId="0" borderId="15" xfId="0" applyFont="1" applyBorder="1"/>
    <xf numFmtId="0" fontId="11" fillId="0" borderId="24" xfId="0" applyFont="1" applyBorder="1"/>
    <xf numFmtId="0" fontId="11" fillId="0" borderId="27" xfId="0" applyFont="1" applyBorder="1"/>
    <xf numFmtId="0" fontId="11" fillId="0" borderId="25" xfId="0" applyFont="1" applyBorder="1"/>
    <xf numFmtId="0" fontId="12" fillId="8" borderId="7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1" fillId="0" borderId="35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4" borderId="7" xfId="0" applyNumberFormat="1" applyFont="1" applyFill="1" applyBorder="1"/>
    <xf numFmtId="0" fontId="4" fillId="4" borderId="8" xfId="0" applyNumberFormat="1" applyFont="1" applyFill="1" applyBorder="1"/>
    <xf numFmtId="0" fontId="4" fillId="4" borderId="9" xfId="0" applyNumberFormat="1" applyFont="1" applyFill="1" applyBorder="1"/>
    <xf numFmtId="0" fontId="4" fillId="4" borderId="13" xfId="0" applyNumberFormat="1" applyFont="1" applyFill="1" applyBorder="1"/>
    <xf numFmtId="0" fontId="4" fillId="4" borderId="14" xfId="0" applyNumberFormat="1" applyFont="1" applyFill="1" applyBorder="1"/>
    <xf numFmtId="0" fontId="4" fillId="4" borderId="15" xfId="0" applyNumberFormat="1" applyFont="1" applyFill="1" applyBorder="1"/>
    <xf numFmtId="0" fontId="4" fillId="4" borderId="21" xfId="0" applyNumberFormat="1" applyFont="1" applyFill="1" applyBorder="1"/>
    <xf numFmtId="0" fontId="4" fillId="4" borderId="22" xfId="0" applyNumberFormat="1" applyFont="1" applyFill="1" applyBorder="1"/>
    <xf numFmtId="0" fontId="4" fillId="4" borderId="23" xfId="0" applyNumberFormat="1" applyFont="1" applyFill="1" applyBorder="1"/>
    <xf numFmtId="0" fontId="4" fillId="3" borderId="13" xfId="0" applyFont="1" applyFill="1" applyBorder="1"/>
    <xf numFmtId="0" fontId="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3" xfId="0" applyFont="1" applyFill="1" applyBorder="1"/>
    <xf numFmtId="0" fontId="0" fillId="0" borderId="13" xfId="0" applyBorder="1" applyAlignment="1">
      <alignment horizontal="center"/>
    </xf>
  </cellXfs>
  <cellStyles count="2">
    <cellStyle name="Normal" xfId="0" builtinId="0"/>
    <cellStyle name="Normal_CAMP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100" zoomScale="115" workbookViewId="0">
      <selection activeCell="J41" sqref="J41:J50"/>
    </sheetView>
  </sheetViews>
  <sheetFormatPr defaultRowHeight="14.25" x14ac:dyDescent="0.2"/>
  <cols>
    <col min="1" max="1" width="11.28515625" style="1" customWidth="1"/>
    <col min="2" max="2" width="16.42578125" style="1" customWidth="1"/>
    <col min="3" max="3" width="17.42578125" style="1" customWidth="1"/>
    <col min="4" max="4" width="28.7109375" style="1" customWidth="1"/>
    <col min="5" max="5" width="18.28515625" style="1" customWidth="1"/>
    <col min="6" max="7" width="9.140625" style="1"/>
    <col min="8" max="8" width="13.140625" style="1" customWidth="1"/>
    <col min="9" max="9" width="14.5703125" style="1" customWidth="1"/>
    <col min="10" max="10" width="15" style="1" customWidth="1"/>
    <col min="11" max="16384" width="9.140625" style="1"/>
  </cols>
  <sheetData>
    <row r="1" spans="1:9" ht="15.75" thickBot="1" x14ac:dyDescent="0.3">
      <c r="A1" s="71" t="s">
        <v>0</v>
      </c>
      <c r="B1" s="72"/>
      <c r="C1" s="72"/>
      <c r="D1" s="73"/>
    </row>
    <row r="2" spans="1:9" ht="15.75" thickBot="1" x14ac:dyDescent="0.3">
      <c r="A2" s="2">
        <v>1</v>
      </c>
      <c r="B2" s="2">
        <v>2</v>
      </c>
      <c r="C2" s="2">
        <v>3</v>
      </c>
      <c r="D2" s="2">
        <v>4</v>
      </c>
    </row>
    <row r="3" spans="1:9" ht="15" thickBot="1" x14ac:dyDescent="0.25">
      <c r="A3" s="3" t="s">
        <v>1</v>
      </c>
      <c r="B3" s="4" t="s">
        <v>2</v>
      </c>
      <c r="C3" s="4" t="s">
        <v>3</v>
      </c>
      <c r="D3" s="5" t="s">
        <v>4</v>
      </c>
    </row>
    <row r="4" spans="1:9" ht="16.5" x14ac:dyDescent="0.3">
      <c r="A4" s="85" t="s">
        <v>6</v>
      </c>
      <c r="B4" s="84" t="s">
        <v>5</v>
      </c>
      <c r="C4" s="84" t="s">
        <v>7</v>
      </c>
      <c r="D4" s="86">
        <v>5446578</v>
      </c>
      <c r="F4" s="74" t="s">
        <v>8</v>
      </c>
      <c r="G4" s="75"/>
      <c r="H4" s="75"/>
      <c r="I4" s="76"/>
    </row>
    <row r="5" spans="1:9" ht="16.5" x14ac:dyDescent="0.3">
      <c r="A5" s="88" t="s">
        <v>10</v>
      </c>
      <c r="B5" s="87" t="s">
        <v>9</v>
      </c>
      <c r="C5" s="87" t="s">
        <v>11</v>
      </c>
      <c r="D5" s="89">
        <v>6634554</v>
      </c>
      <c r="F5" s="77"/>
      <c r="G5" s="78"/>
      <c r="H5" s="78"/>
      <c r="I5" s="79"/>
    </row>
    <row r="6" spans="1:9" ht="16.5" x14ac:dyDescent="0.3">
      <c r="A6" s="88" t="s">
        <v>13</v>
      </c>
      <c r="B6" s="87" t="s">
        <v>12</v>
      </c>
      <c r="C6" s="87" t="s">
        <v>14</v>
      </c>
      <c r="D6" s="89">
        <v>2234567</v>
      </c>
      <c r="F6" s="77"/>
      <c r="G6" s="78"/>
      <c r="H6" s="78"/>
      <c r="I6" s="79"/>
    </row>
    <row r="7" spans="1:9" ht="17.25" thickBot="1" x14ac:dyDescent="0.35">
      <c r="A7" s="88" t="s">
        <v>16</v>
      </c>
      <c r="B7" s="87" t="s">
        <v>15</v>
      </c>
      <c r="C7" s="87" t="s">
        <v>17</v>
      </c>
      <c r="D7" s="89">
        <v>3365124</v>
      </c>
      <c r="F7" s="80"/>
      <c r="G7" s="81"/>
      <c r="H7" s="81"/>
      <c r="I7" s="82"/>
    </row>
    <row r="8" spans="1:9" ht="16.5" x14ac:dyDescent="0.3">
      <c r="A8" s="91" t="s">
        <v>19</v>
      </c>
      <c r="B8" s="90" t="s">
        <v>18</v>
      </c>
      <c r="C8" s="90" t="s">
        <v>20</v>
      </c>
      <c r="D8" s="92">
        <v>5561243</v>
      </c>
    </row>
    <row r="9" spans="1:9" ht="16.5" x14ac:dyDescent="0.3">
      <c r="A9" s="87" t="s">
        <v>22</v>
      </c>
      <c r="B9" s="87" t="s">
        <v>21</v>
      </c>
      <c r="C9" s="87" t="s">
        <v>23</v>
      </c>
      <c r="D9" s="87">
        <v>5692039</v>
      </c>
    </row>
    <row r="10" spans="1:9" ht="16.5" x14ac:dyDescent="0.3">
      <c r="A10" s="87" t="s">
        <v>25</v>
      </c>
      <c r="B10" s="87" t="s">
        <v>24</v>
      </c>
      <c r="C10" s="87" t="s">
        <v>7</v>
      </c>
      <c r="D10" s="87">
        <v>4559300</v>
      </c>
    </row>
    <row r="11" spans="1:9" ht="16.5" x14ac:dyDescent="0.3">
      <c r="A11" s="87" t="s">
        <v>26</v>
      </c>
      <c r="B11" s="87" t="s">
        <v>9</v>
      </c>
      <c r="C11" s="87" t="s">
        <v>17</v>
      </c>
      <c r="D11" s="87">
        <v>4954959</v>
      </c>
    </row>
    <row r="12" spans="1:9" ht="16.5" x14ac:dyDescent="0.3">
      <c r="A12" s="6"/>
      <c r="B12" s="6"/>
      <c r="C12" s="6"/>
      <c r="D12" s="6"/>
    </row>
    <row r="13" spans="1:9" ht="16.5" x14ac:dyDescent="0.3">
      <c r="A13" s="83" t="s">
        <v>27</v>
      </c>
      <c r="B13" s="83"/>
      <c r="C13" s="6"/>
      <c r="D13" s="6"/>
    </row>
    <row r="14" spans="1:9" ht="16.5" x14ac:dyDescent="0.3">
      <c r="A14" s="6"/>
      <c r="B14" s="6"/>
      <c r="C14" s="6"/>
      <c r="D14" s="6"/>
    </row>
    <row r="15" spans="1:9" ht="16.5" x14ac:dyDescent="0.3">
      <c r="A15" s="93" t="s">
        <v>1</v>
      </c>
      <c r="B15" s="93" t="s">
        <v>2</v>
      </c>
      <c r="C15" s="93" t="s">
        <v>3</v>
      </c>
      <c r="D15" s="93" t="s">
        <v>4</v>
      </c>
    </row>
    <row r="16" spans="1:9" ht="16.5" x14ac:dyDescent="0.3">
      <c r="A16" s="53" t="s">
        <v>19</v>
      </c>
      <c r="B16" s="53" t="str">
        <f>VLOOKUP($A16,$A$4:$D$11,B$2,0)</f>
        <v>Deepa</v>
      </c>
      <c r="C16" s="53" t="str">
        <f t="shared" ref="C16:D16" si="0">VLOOKUP($A16,$A$4:$D$11,C$2,0)</f>
        <v>HAL</v>
      </c>
      <c r="D16" s="53">
        <f t="shared" si="0"/>
        <v>5561243</v>
      </c>
    </row>
    <row r="17" spans="1:4" ht="16.5" x14ac:dyDescent="0.3">
      <c r="A17" s="53" t="s">
        <v>26</v>
      </c>
      <c r="B17" s="53" t="str">
        <f t="shared" ref="B17:D23" si="1">VLOOKUP($A17,$A$4:$D$11,B$2,0)</f>
        <v>Kiran</v>
      </c>
      <c r="C17" s="53" t="str">
        <f t="shared" si="1"/>
        <v>Indiranagar</v>
      </c>
      <c r="D17" s="53">
        <f t="shared" si="1"/>
        <v>4954959</v>
      </c>
    </row>
    <row r="18" spans="1:4" ht="16.5" x14ac:dyDescent="0.3">
      <c r="A18" s="53" t="s">
        <v>13</v>
      </c>
      <c r="B18" s="53" t="str">
        <f t="shared" si="1"/>
        <v>Amit</v>
      </c>
      <c r="C18" s="53" t="str">
        <f t="shared" si="1"/>
        <v>Richmond</v>
      </c>
      <c r="D18" s="53">
        <f t="shared" si="1"/>
        <v>2234567</v>
      </c>
    </row>
    <row r="19" spans="1:4" ht="16.5" x14ac:dyDescent="0.3">
      <c r="A19" s="53" t="s">
        <v>16</v>
      </c>
      <c r="B19" s="53" t="str">
        <f t="shared" si="1"/>
        <v>Hema</v>
      </c>
      <c r="C19" s="53" t="str">
        <f t="shared" si="1"/>
        <v>Indiranagar</v>
      </c>
      <c r="D19" s="53">
        <f t="shared" si="1"/>
        <v>3365124</v>
      </c>
    </row>
    <row r="20" spans="1:4" ht="16.5" x14ac:dyDescent="0.3">
      <c r="A20" s="53" t="s">
        <v>25</v>
      </c>
      <c r="B20" s="53" t="str">
        <f t="shared" si="1"/>
        <v>Harish</v>
      </c>
      <c r="C20" s="53" t="str">
        <f t="shared" si="1"/>
        <v>Domlur</v>
      </c>
      <c r="D20" s="53">
        <f t="shared" si="1"/>
        <v>4559300</v>
      </c>
    </row>
    <row r="21" spans="1:4" ht="16.5" x14ac:dyDescent="0.3">
      <c r="A21" s="53" t="s">
        <v>22</v>
      </c>
      <c r="B21" s="53" t="str">
        <f t="shared" si="1"/>
        <v>Raj</v>
      </c>
      <c r="C21" s="53" t="str">
        <f t="shared" si="1"/>
        <v>RT Nagar</v>
      </c>
      <c r="D21" s="53">
        <f t="shared" si="1"/>
        <v>5692039</v>
      </c>
    </row>
    <row r="22" spans="1:4" ht="16.5" x14ac:dyDescent="0.3">
      <c r="A22" s="53" t="s">
        <v>6</v>
      </c>
      <c r="B22" s="53" t="str">
        <f t="shared" si="1"/>
        <v>Anand</v>
      </c>
      <c r="C22" s="53" t="str">
        <f t="shared" si="1"/>
        <v>Domlur</v>
      </c>
      <c r="D22" s="53">
        <f t="shared" si="1"/>
        <v>5446578</v>
      </c>
    </row>
    <row r="23" spans="1:4" ht="16.5" x14ac:dyDescent="0.3">
      <c r="A23" s="53" t="s">
        <v>10</v>
      </c>
      <c r="B23" s="53" t="str">
        <f t="shared" si="1"/>
        <v>Kiran</v>
      </c>
      <c r="C23" s="53" t="str">
        <f t="shared" si="1"/>
        <v>Jaynagar</v>
      </c>
      <c r="D23" s="53">
        <f t="shared" si="1"/>
        <v>6634554</v>
      </c>
    </row>
    <row r="24" spans="1:4" ht="15" thickBot="1" x14ac:dyDescent="0.25"/>
    <row r="25" spans="1:4" ht="15.75" thickBot="1" x14ac:dyDescent="0.3">
      <c r="A25" s="71" t="s">
        <v>28</v>
      </c>
      <c r="B25" s="72"/>
      <c r="C25" s="72"/>
      <c r="D25" s="73"/>
    </row>
    <row r="26" spans="1:4" ht="15" thickBot="1" x14ac:dyDescent="0.25"/>
    <row r="27" spans="1:4" ht="15" x14ac:dyDescent="0.25">
      <c r="B27" s="7" t="s">
        <v>29</v>
      </c>
      <c r="C27" s="8" t="s">
        <v>30</v>
      </c>
    </row>
    <row r="28" spans="1:4" x14ac:dyDescent="0.2">
      <c r="B28" s="9" t="s">
        <v>31</v>
      </c>
      <c r="C28" s="10">
        <v>0.85</v>
      </c>
    </row>
    <row r="29" spans="1:4" x14ac:dyDescent="0.2">
      <c r="B29" s="9" t="s">
        <v>32</v>
      </c>
      <c r="C29" s="10">
        <v>0.5</v>
      </c>
    </row>
    <row r="30" spans="1:4" x14ac:dyDescent="0.2">
      <c r="B30" s="9" t="s">
        <v>33</v>
      </c>
      <c r="C30" s="10">
        <v>1.3</v>
      </c>
    </row>
    <row r="31" spans="1:4" x14ac:dyDescent="0.2">
      <c r="B31" s="9" t="s">
        <v>34</v>
      </c>
      <c r="C31" s="10">
        <v>1.95</v>
      </c>
    </row>
    <row r="32" spans="1:4" x14ac:dyDescent="0.2">
      <c r="B32" s="9" t="s">
        <v>35</v>
      </c>
      <c r="C32" s="10">
        <v>1.05</v>
      </c>
    </row>
    <row r="33" spans="1:10" x14ac:dyDescent="0.2">
      <c r="B33" s="9" t="s">
        <v>36</v>
      </c>
      <c r="C33" s="10">
        <v>1.75</v>
      </c>
    </row>
    <row r="34" spans="1:10" x14ac:dyDescent="0.2">
      <c r="B34" s="9" t="s">
        <v>37</v>
      </c>
      <c r="C34" s="10">
        <v>2.2000000000000002</v>
      </c>
    </row>
    <row r="35" spans="1:10" x14ac:dyDescent="0.2">
      <c r="B35" s="9" t="s">
        <v>38</v>
      </c>
      <c r="C35" s="10">
        <v>1.6</v>
      </c>
    </row>
    <row r="36" spans="1:10" x14ac:dyDescent="0.2">
      <c r="B36" s="9" t="s">
        <v>39</v>
      </c>
      <c r="C36" s="10">
        <v>0.95</v>
      </c>
    </row>
    <row r="37" spans="1:10" ht="15" thickBot="1" x14ac:dyDescent="0.25">
      <c r="B37" s="11" t="s">
        <v>40</v>
      </c>
      <c r="C37" s="12">
        <v>0.75</v>
      </c>
    </row>
    <row r="38" spans="1:10" ht="15" thickBot="1" x14ac:dyDescent="0.25"/>
    <row r="39" spans="1:10" ht="15.75" thickBot="1" x14ac:dyDescent="0.3">
      <c r="A39" s="71" t="s">
        <v>41</v>
      </c>
      <c r="B39" s="72"/>
      <c r="C39" s="72"/>
      <c r="D39" s="72"/>
      <c r="E39" s="72"/>
      <c r="F39" s="72"/>
      <c r="G39" s="72"/>
      <c r="H39" s="72"/>
      <c r="I39" s="72"/>
      <c r="J39" s="73"/>
    </row>
    <row r="40" spans="1:10" ht="15" x14ac:dyDescent="0.25">
      <c r="A40" s="13" t="s">
        <v>29</v>
      </c>
      <c r="B40" s="14" t="s">
        <v>42</v>
      </c>
      <c r="C40" s="14" t="s">
        <v>43</v>
      </c>
      <c r="D40" s="14" t="s">
        <v>44</v>
      </c>
      <c r="E40" s="15" t="s">
        <v>45</v>
      </c>
      <c r="F40" s="14" t="s">
        <v>46</v>
      </c>
      <c r="G40" s="16" t="s">
        <v>47</v>
      </c>
      <c r="H40" s="14" t="s">
        <v>48</v>
      </c>
      <c r="I40" s="14" t="s">
        <v>30</v>
      </c>
      <c r="J40" s="17" t="s">
        <v>49</v>
      </c>
    </row>
    <row r="41" spans="1:10" x14ac:dyDescent="0.2">
      <c r="A41" s="9" t="s">
        <v>34</v>
      </c>
      <c r="B41" s="18">
        <v>23</v>
      </c>
      <c r="C41" s="18">
        <v>18</v>
      </c>
      <c r="D41" s="18">
        <v>11</v>
      </c>
      <c r="E41" s="18">
        <v>17</v>
      </c>
      <c r="F41" s="18">
        <v>27</v>
      </c>
      <c r="G41" s="18">
        <v>33</v>
      </c>
      <c r="H41" s="18">
        <f>SUM(B41:G41)</f>
        <v>129</v>
      </c>
      <c r="I41" s="18">
        <f>VLOOKUP(A41,$B$28:$C$37,2,0)</f>
        <v>1.95</v>
      </c>
      <c r="J41" s="19">
        <f>H41*I41</f>
        <v>251.54999999999998</v>
      </c>
    </row>
    <row r="42" spans="1:10" x14ac:dyDescent="0.2">
      <c r="A42" s="9" t="s">
        <v>38</v>
      </c>
      <c r="B42" s="18">
        <v>18</v>
      </c>
      <c r="C42" s="18">
        <v>25</v>
      </c>
      <c r="D42" s="18">
        <v>28</v>
      </c>
      <c r="E42" s="18">
        <v>33</v>
      </c>
      <c r="F42" s="18">
        <v>29</v>
      </c>
      <c r="G42" s="18">
        <v>44</v>
      </c>
      <c r="H42" s="18">
        <f t="shared" ref="H42:H50" si="2">SUM(B42:G42)</f>
        <v>177</v>
      </c>
      <c r="I42" s="18">
        <f t="shared" ref="I42:I50" si="3">VLOOKUP(A42,$B$28:$C$37,2,0)</f>
        <v>1.6</v>
      </c>
      <c r="J42" s="19">
        <f t="shared" ref="J42:J50" si="4">H42*I42</f>
        <v>283.2</v>
      </c>
    </row>
    <row r="43" spans="1:10" x14ac:dyDescent="0.2">
      <c r="A43" s="9" t="s">
        <v>37</v>
      </c>
      <c r="B43" s="18">
        <v>10</v>
      </c>
      <c r="C43" s="18">
        <v>13</v>
      </c>
      <c r="D43" s="18">
        <v>15</v>
      </c>
      <c r="E43" s="18">
        <v>9</v>
      </c>
      <c r="F43" s="18">
        <v>5</v>
      </c>
      <c r="G43" s="18">
        <v>11</v>
      </c>
      <c r="H43" s="18">
        <f t="shared" si="2"/>
        <v>63</v>
      </c>
      <c r="I43" s="18">
        <f t="shared" si="3"/>
        <v>2.2000000000000002</v>
      </c>
      <c r="J43" s="19">
        <f t="shared" si="4"/>
        <v>138.60000000000002</v>
      </c>
    </row>
    <row r="44" spans="1:10" x14ac:dyDescent="0.2">
      <c r="A44" s="9" t="s">
        <v>31</v>
      </c>
      <c r="B44" s="18">
        <v>40</v>
      </c>
      <c r="C44" s="18">
        <v>35</v>
      </c>
      <c r="D44" s="18">
        <v>28</v>
      </c>
      <c r="E44" s="18">
        <v>39</v>
      </c>
      <c r="F44" s="18">
        <v>42</v>
      </c>
      <c r="G44" s="18">
        <v>56</v>
      </c>
      <c r="H44" s="18">
        <f t="shared" si="2"/>
        <v>240</v>
      </c>
      <c r="I44" s="18">
        <f t="shared" si="3"/>
        <v>0.85</v>
      </c>
      <c r="J44" s="19">
        <f t="shared" si="4"/>
        <v>204</v>
      </c>
    </row>
    <row r="45" spans="1:10" x14ac:dyDescent="0.2">
      <c r="A45" s="9" t="s">
        <v>35</v>
      </c>
      <c r="B45" s="18">
        <v>14</v>
      </c>
      <c r="C45" s="18">
        <v>17</v>
      </c>
      <c r="D45" s="18">
        <v>12</v>
      </c>
      <c r="E45" s="18">
        <v>8</v>
      </c>
      <c r="F45" s="18">
        <v>19</v>
      </c>
      <c r="G45" s="18">
        <v>29</v>
      </c>
      <c r="H45" s="18">
        <f t="shared" si="2"/>
        <v>99</v>
      </c>
      <c r="I45" s="18">
        <f t="shared" si="3"/>
        <v>1.05</v>
      </c>
      <c r="J45" s="19">
        <f t="shared" si="4"/>
        <v>103.95</v>
      </c>
    </row>
    <row r="46" spans="1:10" x14ac:dyDescent="0.2">
      <c r="A46" s="9" t="s">
        <v>40</v>
      </c>
      <c r="B46" s="18">
        <v>12</v>
      </c>
      <c r="C46" s="18">
        <v>13</v>
      </c>
      <c r="D46" s="18">
        <v>15</v>
      </c>
      <c r="E46" s="18">
        <v>17</v>
      </c>
      <c r="F46" s="18">
        <v>11</v>
      </c>
      <c r="G46" s="18">
        <v>19</v>
      </c>
      <c r="H46" s="18">
        <f t="shared" si="2"/>
        <v>87</v>
      </c>
      <c r="I46" s="18">
        <f t="shared" si="3"/>
        <v>0.75</v>
      </c>
      <c r="J46" s="19">
        <f t="shared" si="4"/>
        <v>65.25</v>
      </c>
    </row>
    <row r="47" spans="1:10" x14ac:dyDescent="0.2">
      <c r="A47" s="9" t="s">
        <v>39</v>
      </c>
      <c r="B47" s="18">
        <v>25</v>
      </c>
      <c r="C47" s="18">
        <v>28</v>
      </c>
      <c r="D47" s="18">
        <v>32</v>
      </c>
      <c r="E47" s="18">
        <v>24</v>
      </c>
      <c r="F47" s="18">
        <v>26</v>
      </c>
      <c r="G47" s="18">
        <v>27</v>
      </c>
      <c r="H47" s="18">
        <f t="shared" si="2"/>
        <v>162</v>
      </c>
      <c r="I47" s="18">
        <f t="shared" si="3"/>
        <v>0.95</v>
      </c>
      <c r="J47" s="19">
        <f t="shared" si="4"/>
        <v>153.9</v>
      </c>
    </row>
    <row r="48" spans="1:10" x14ac:dyDescent="0.2">
      <c r="A48" s="9" t="s">
        <v>32</v>
      </c>
      <c r="B48" s="18">
        <v>48</v>
      </c>
      <c r="C48" s="18">
        <v>43</v>
      </c>
      <c r="D48" s="18">
        <v>40</v>
      </c>
      <c r="E48" s="18">
        <v>47</v>
      </c>
      <c r="F48" s="18">
        <v>51</v>
      </c>
      <c r="G48" s="18">
        <v>63</v>
      </c>
      <c r="H48" s="18">
        <f t="shared" si="2"/>
        <v>292</v>
      </c>
      <c r="I48" s="18">
        <f t="shared" si="3"/>
        <v>0.5</v>
      </c>
      <c r="J48" s="19">
        <f t="shared" si="4"/>
        <v>146</v>
      </c>
    </row>
    <row r="49" spans="1:10" x14ac:dyDescent="0.2">
      <c r="A49" s="9" t="s">
        <v>33</v>
      </c>
      <c r="B49" s="18">
        <v>22</v>
      </c>
      <c r="C49" s="18">
        <v>19</v>
      </c>
      <c r="D49" s="18">
        <v>23</v>
      </c>
      <c r="E49" s="18">
        <v>27</v>
      </c>
      <c r="F49" s="18">
        <v>21</v>
      </c>
      <c r="G49" s="18">
        <v>25</v>
      </c>
      <c r="H49" s="18">
        <f t="shared" si="2"/>
        <v>137</v>
      </c>
      <c r="I49" s="18">
        <f t="shared" si="3"/>
        <v>1.3</v>
      </c>
      <c r="J49" s="19">
        <f t="shared" si="4"/>
        <v>178.1</v>
      </c>
    </row>
    <row r="50" spans="1:10" ht="15" thickBot="1" x14ac:dyDescent="0.25">
      <c r="A50" s="11" t="s">
        <v>36</v>
      </c>
      <c r="B50" s="20">
        <v>20</v>
      </c>
      <c r="C50" s="20">
        <v>18</v>
      </c>
      <c r="D50" s="20">
        <v>22</v>
      </c>
      <c r="E50" s="20">
        <v>16</v>
      </c>
      <c r="F50" s="20">
        <v>14</v>
      </c>
      <c r="G50" s="20">
        <v>20</v>
      </c>
      <c r="H50" s="20">
        <f t="shared" si="2"/>
        <v>110</v>
      </c>
      <c r="I50" s="18">
        <f t="shared" si="3"/>
        <v>1.75</v>
      </c>
      <c r="J50" s="19">
        <f t="shared" si="4"/>
        <v>192.5</v>
      </c>
    </row>
    <row r="51" spans="1:10" ht="15" x14ac:dyDescent="0.25">
      <c r="I51" s="2"/>
    </row>
    <row r="52" spans="1:10" x14ac:dyDescent="0.2">
      <c r="A52" s="21" t="s">
        <v>50</v>
      </c>
    </row>
    <row r="53" spans="1:10" x14ac:dyDescent="0.2">
      <c r="A53" s="21" t="s">
        <v>51</v>
      </c>
    </row>
    <row r="54" spans="1:10" ht="15" thickBot="1" x14ac:dyDescent="0.25"/>
    <row r="55" spans="1:10" ht="15.75" thickBot="1" x14ac:dyDescent="0.3">
      <c r="A55" s="71" t="s">
        <v>52</v>
      </c>
      <c r="B55" s="72"/>
      <c r="C55" s="72"/>
      <c r="D55" s="73"/>
    </row>
    <row r="56" spans="1:10" ht="15" x14ac:dyDescent="0.25">
      <c r="A56" s="2"/>
      <c r="B56" s="22"/>
      <c r="C56" s="22"/>
      <c r="D56" s="22"/>
      <c r="E56" s="22"/>
    </row>
    <row r="57" spans="1:10" x14ac:dyDescent="0.2">
      <c r="A57" s="1" t="s">
        <v>53</v>
      </c>
      <c r="B57" s="22"/>
      <c r="C57" s="22"/>
      <c r="D57" s="22"/>
      <c r="E57" s="22"/>
    </row>
    <row r="58" spans="1:10" ht="15" thickBot="1" x14ac:dyDescent="0.25">
      <c r="A58" s="22"/>
      <c r="B58" s="22"/>
      <c r="C58" s="22"/>
      <c r="D58" s="22"/>
      <c r="E58" s="22"/>
    </row>
    <row r="59" spans="1:10" ht="15" thickBot="1" x14ac:dyDescent="0.25">
      <c r="A59" s="22"/>
      <c r="B59" s="22"/>
      <c r="C59" s="23" t="s">
        <v>54</v>
      </c>
      <c r="D59" s="24" t="s">
        <v>55</v>
      </c>
      <c r="E59" s="22"/>
    </row>
    <row r="60" spans="1:10" x14ac:dyDescent="0.2">
      <c r="A60" s="22"/>
      <c r="B60" s="22"/>
      <c r="C60" s="25" t="s">
        <v>56</v>
      </c>
      <c r="D60" s="26">
        <v>125</v>
      </c>
      <c r="E60" s="22"/>
    </row>
    <row r="61" spans="1:10" x14ac:dyDescent="0.2">
      <c r="A61" s="22"/>
      <c r="B61" s="22"/>
      <c r="C61" s="27" t="s">
        <v>57</v>
      </c>
      <c r="D61" s="28">
        <v>220</v>
      </c>
      <c r="E61" s="22"/>
    </row>
    <row r="62" spans="1:10" x14ac:dyDescent="0.2">
      <c r="A62" s="22"/>
      <c r="B62" s="22"/>
      <c r="C62" s="27" t="s">
        <v>58</v>
      </c>
      <c r="D62" s="28">
        <v>165</v>
      </c>
      <c r="E62" s="22"/>
    </row>
    <row r="63" spans="1:10" x14ac:dyDescent="0.2">
      <c r="A63" s="22"/>
      <c r="B63" s="22"/>
      <c r="C63" s="27" t="s">
        <v>59</v>
      </c>
      <c r="D63" s="28">
        <v>185</v>
      </c>
      <c r="E63" s="22"/>
    </row>
    <row r="64" spans="1:10" x14ac:dyDescent="0.2">
      <c r="A64" s="22"/>
      <c r="B64" s="22"/>
      <c r="C64" s="27" t="s">
        <v>60</v>
      </c>
      <c r="D64" s="28">
        <v>220</v>
      </c>
      <c r="E64" s="22"/>
      <c r="H64" s="29"/>
    </row>
    <row r="65" spans="1:5" ht="15" thickBot="1" x14ac:dyDescent="0.25">
      <c r="A65" s="22"/>
      <c r="B65" s="22"/>
      <c r="C65" s="30" t="s">
        <v>61</v>
      </c>
      <c r="D65" s="31">
        <v>150</v>
      </c>
      <c r="E65" s="22"/>
    </row>
    <row r="66" spans="1:5" x14ac:dyDescent="0.2">
      <c r="A66" s="22"/>
      <c r="B66" s="22"/>
      <c r="C66" s="22"/>
      <c r="D66" s="22"/>
      <c r="E66" s="22"/>
    </row>
    <row r="67" spans="1:5" ht="15" thickBot="1" x14ac:dyDescent="0.25">
      <c r="A67" s="32"/>
      <c r="B67" s="33"/>
      <c r="C67" s="22"/>
      <c r="D67" s="22"/>
      <c r="E67" s="22"/>
    </row>
    <row r="68" spans="1:5" ht="15" thickBot="1" x14ac:dyDescent="0.25">
      <c r="A68" s="34" t="s">
        <v>62</v>
      </c>
      <c r="B68" s="35" t="s">
        <v>54</v>
      </c>
      <c r="C68" s="35" t="s">
        <v>63</v>
      </c>
      <c r="D68" s="36" t="s">
        <v>64</v>
      </c>
      <c r="E68" s="37" t="s">
        <v>65</v>
      </c>
    </row>
    <row r="69" spans="1:5" ht="15" thickBot="1" x14ac:dyDescent="0.25">
      <c r="A69" s="38" t="s">
        <v>66</v>
      </c>
      <c r="B69" s="39" t="s">
        <v>58</v>
      </c>
      <c r="C69" s="40">
        <v>2</v>
      </c>
      <c r="D69" s="41">
        <f>VLOOKUP(B69,$C$60:$D$65,2,0)</f>
        <v>165</v>
      </c>
      <c r="E69" s="42">
        <f>D69*C69</f>
        <v>330</v>
      </c>
    </row>
    <row r="70" spans="1:5" ht="15" thickBot="1" x14ac:dyDescent="0.25">
      <c r="A70" s="43" t="s">
        <v>67</v>
      </c>
      <c r="B70" s="44" t="s">
        <v>60</v>
      </c>
      <c r="C70" s="45">
        <v>3</v>
      </c>
      <c r="D70" s="41">
        <f t="shared" ref="D70:D78" si="5">VLOOKUP(B70,$C$60:$D$65,2,0)</f>
        <v>220</v>
      </c>
      <c r="E70" s="42">
        <f t="shared" ref="E70:E78" si="6">D70*C70</f>
        <v>660</v>
      </c>
    </row>
    <row r="71" spans="1:5" ht="15" thickBot="1" x14ac:dyDescent="0.25">
      <c r="A71" s="43" t="s">
        <v>68</v>
      </c>
      <c r="B71" s="44" t="s">
        <v>56</v>
      </c>
      <c r="C71" s="45">
        <v>6</v>
      </c>
      <c r="D71" s="41">
        <f t="shared" si="5"/>
        <v>125</v>
      </c>
      <c r="E71" s="42">
        <f t="shared" si="6"/>
        <v>750</v>
      </c>
    </row>
    <row r="72" spans="1:5" ht="15" thickBot="1" x14ac:dyDescent="0.25">
      <c r="A72" s="43" t="s">
        <v>69</v>
      </c>
      <c r="B72" s="44" t="s">
        <v>60</v>
      </c>
      <c r="C72" s="45">
        <v>1</v>
      </c>
      <c r="D72" s="41">
        <f t="shared" si="5"/>
        <v>220</v>
      </c>
      <c r="E72" s="42">
        <f t="shared" si="6"/>
        <v>220</v>
      </c>
    </row>
    <row r="73" spans="1:5" ht="15" thickBot="1" x14ac:dyDescent="0.25">
      <c r="A73" s="43" t="s">
        <v>70</v>
      </c>
      <c r="B73" s="44" t="s">
        <v>61</v>
      </c>
      <c r="C73" s="45">
        <v>6</v>
      </c>
      <c r="D73" s="41">
        <f t="shared" si="5"/>
        <v>150</v>
      </c>
      <c r="E73" s="42">
        <f t="shared" si="6"/>
        <v>900</v>
      </c>
    </row>
    <row r="74" spans="1:5" ht="15" thickBot="1" x14ac:dyDescent="0.25">
      <c r="A74" s="43" t="s">
        <v>71</v>
      </c>
      <c r="B74" s="44" t="s">
        <v>57</v>
      </c>
      <c r="C74" s="45">
        <v>6</v>
      </c>
      <c r="D74" s="41">
        <f t="shared" si="5"/>
        <v>220</v>
      </c>
      <c r="E74" s="42">
        <f t="shared" si="6"/>
        <v>1320</v>
      </c>
    </row>
    <row r="75" spans="1:5" ht="15" thickBot="1" x14ac:dyDescent="0.25">
      <c r="A75" s="43" t="s">
        <v>72</v>
      </c>
      <c r="B75" s="44" t="s">
        <v>58</v>
      </c>
      <c r="C75" s="45">
        <v>4</v>
      </c>
      <c r="D75" s="41">
        <f t="shared" si="5"/>
        <v>165</v>
      </c>
      <c r="E75" s="42">
        <f t="shared" si="6"/>
        <v>660</v>
      </c>
    </row>
    <row r="76" spans="1:5" ht="15" thickBot="1" x14ac:dyDescent="0.25">
      <c r="A76" s="43" t="s">
        <v>73</v>
      </c>
      <c r="B76" s="44" t="s">
        <v>60</v>
      </c>
      <c r="C76" s="45">
        <v>2</v>
      </c>
      <c r="D76" s="41">
        <f t="shared" si="5"/>
        <v>220</v>
      </c>
      <c r="E76" s="42">
        <f t="shared" si="6"/>
        <v>440</v>
      </c>
    </row>
    <row r="77" spans="1:5" ht="15" thickBot="1" x14ac:dyDescent="0.25">
      <c r="A77" s="43" t="s">
        <v>74</v>
      </c>
      <c r="B77" s="44" t="s">
        <v>59</v>
      </c>
      <c r="C77" s="45">
        <v>6</v>
      </c>
      <c r="D77" s="41">
        <f t="shared" si="5"/>
        <v>185</v>
      </c>
      <c r="E77" s="42">
        <f t="shared" si="6"/>
        <v>1110</v>
      </c>
    </row>
    <row r="78" spans="1:5" ht="15" thickBot="1" x14ac:dyDescent="0.25">
      <c r="A78" s="46" t="s">
        <v>75</v>
      </c>
      <c r="B78" s="47" t="s">
        <v>57</v>
      </c>
      <c r="C78" s="48">
        <v>6</v>
      </c>
      <c r="D78" s="41">
        <f t="shared" si="5"/>
        <v>220</v>
      </c>
      <c r="E78" s="42">
        <f t="shared" si="6"/>
        <v>1320</v>
      </c>
    </row>
    <row r="79" spans="1:5" x14ac:dyDescent="0.2">
      <c r="A79" s="22"/>
      <c r="B79" s="22"/>
      <c r="C79" s="32"/>
      <c r="D79" s="49"/>
      <c r="E79" s="50"/>
    </row>
    <row r="80" spans="1:5" x14ac:dyDescent="0.2">
      <c r="A80" s="22"/>
      <c r="B80" s="22"/>
      <c r="C80" s="32"/>
      <c r="D80" s="51"/>
      <c r="E80" s="22"/>
    </row>
    <row r="81" spans="1:8" ht="15" x14ac:dyDescent="0.25">
      <c r="A81" s="21" t="s">
        <v>76</v>
      </c>
      <c r="B81" s="22"/>
      <c r="C81" s="22"/>
      <c r="D81" s="22"/>
      <c r="E81" s="22"/>
    </row>
    <row r="82" spans="1:8" ht="15" x14ac:dyDescent="0.25">
      <c r="A82" s="21" t="s">
        <v>77</v>
      </c>
      <c r="B82" s="22"/>
      <c r="C82" s="22"/>
      <c r="D82" s="22"/>
      <c r="E82" s="22"/>
    </row>
    <row r="83" spans="1:8" x14ac:dyDescent="0.2">
      <c r="A83" s="21"/>
      <c r="B83" s="22"/>
      <c r="C83" s="22"/>
      <c r="D83" s="22"/>
      <c r="E83" s="22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</sheetData>
  <mergeCells count="6">
    <mergeCell ref="A55:D55"/>
    <mergeCell ref="A1:D1"/>
    <mergeCell ref="F4:I7"/>
    <mergeCell ref="A13:B13"/>
    <mergeCell ref="A25:D25"/>
    <mergeCell ref="A39:J3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8" sqref="I18"/>
    </sheetView>
  </sheetViews>
  <sheetFormatPr defaultRowHeight="12.75" x14ac:dyDescent="0.2"/>
  <cols>
    <col min="1" max="1" width="9.28515625" bestFit="1" customWidth="1"/>
    <col min="2" max="2" width="9" style="95" bestFit="1" customWidth="1"/>
    <col min="3" max="3" width="10.85546875" style="95" bestFit="1" customWidth="1"/>
    <col min="4" max="4" width="11.42578125" style="95" bestFit="1" customWidth="1"/>
    <col min="5" max="5" width="13.42578125" style="95" bestFit="1" customWidth="1"/>
    <col min="6" max="6" width="9" style="95" bestFit="1" customWidth="1"/>
    <col min="7" max="7" width="10.140625" style="95" bestFit="1" customWidth="1"/>
    <col min="8" max="8" width="9" style="95" bestFit="1" customWidth="1"/>
    <col min="9" max="9" width="13.42578125" style="95" bestFit="1" customWidth="1"/>
  </cols>
  <sheetData>
    <row r="1" spans="1:9" ht="17.25" thickBot="1" x14ac:dyDescent="0.35">
      <c r="A1" s="52" t="s">
        <v>1</v>
      </c>
      <c r="B1" s="94" t="s">
        <v>6</v>
      </c>
      <c r="C1" s="94" t="s">
        <v>10</v>
      </c>
      <c r="D1" s="94" t="s">
        <v>13</v>
      </c>
      <c r="E1" s="94" t="s">
        <v>16</v>
      </c>
      <c r="F1" s="94" t="s">
        <v>19</v>
      </c>
      <c r="G1" s="94" t="s">
        <v>22</v>
      </c>
      <c r="H1" s="94" t="s">
        <v>25</v>
      </c>
      <c r="I1" s="94" t="s">
        <v>26</v>
      </c>
    </row>
    <row r="2" spans="1:9" ht="17.25" thickBot="1" x14ac:dyDescent="0.35">
      <c r="A2" s="54" t="s">
        <v>2</v>
      </c>
      <c r="B2" s="94" t="s">
        <v>5</v>
      </c>
      <c r="C2" s="94" t="s">
        <v>9</v>
      </c>
      <c r="D2" s="94" t="s">
        <v>12</v>
      </c>
      <c r="E2" s="94" t="s">
        <v>15</v>
      </c>
      <c r="F2" s="94" t="s">
        <v>18</v>
      </c>
      <c r="G2" s="94" t="s">
        <v>21</v>
      </c>
      <c r="H2" s="94" t="s">
        <v>24</v>
      </c>
      <c r="I2" s="94" t="s">
        <v>9</v>
      </c>
    </row>
    <row r="3" spans="1:9" ht="17.25" thickBot="1" x14ac:dyDescent="0.35">
      <c r="A3" s="54" t="s">
        <v>3</v>
      </c>
      <c r="B3" s="94" t="s">
        <v>7</v>
      </c>
      <c r="C3" s="94" t="s">
        <v>11</v>
      </c>
      <c r="D3" s="94" t="s">
        <v>14</v>
      </c>
      <c r="E3" s="94" t="s">
        <v>17</v>
      </c>
      <c r="F3" s="94" t="s">
        <v>20</v>
      </c>
      <c r="G3" s="94" t="s">
        <v>23</v>
      </c>
      <c r="H3" s="94" t="s">
        <v>7</v>
      </c>
      <c r="I3" s="94" t="s">
        <v>17</v>
      </c>
    </row>
    <row r="4" spans="1:9" ht="16.5" x14ac:dyDescent="0.3">
      <c r="A4" s="54" t="s">
        <v>4</v>
      </c>
      <c r="B4" s="94">
        <v>5446578</v>
      </c>
      <c r="C4" s="94">
        <v>6634554</v>
      </c>
      <c r="D4" s="94">
        <v>2234567</v>
      </c>
      <c r="E4" s="94">
        <v>3365124</v>
      </c>
      <c r="F4" s="94">
        <v>5561243</v>
      </c>
      <c r="G4" s="94">
        <v>5692039</v>
      </c>
      <c r="H4" s="94">
        <v>4559300</v>
      </c>
      <c r="I4" s="94">
        <v>4954959</v>
      </c>
    </row>
    <row r="7" spans="1:9" ht="16.5" x14ac:dyDescent="0.3">
      <c r="A7" s="96" t="s">
        <v>1</v>
      </c>
      <c r="B7" s="94" t="s">
        <v>6</v>
      </c>
      <c r="C7" s="94" t="s">
        <v>10</v>
      </c>
      <c r="D7" s="94" t="s">
        <v>13</v>
      </c>
      <c r="E7" s="94" t="s">
        <v>16</v>
      </c>
      <c r="F7" s="94" t="s">
        <v>19</v>
      </c>
      <c r="G7" s="94" t="s">
        <v>22</v>
      </c>
      <c r="H7" s="94" t="s">
        <v>25</v>
      </c>
      <c r="I7" s="94" t="s">
        <v>26</v>
      </c>
    </row>
    <row r="8" spans="1:9" ht="14.25" x14ac:dyDescent="0.2">
      <c r="A8" s="96" t="s">
        <v>2</v>
      </c>
      <c r="B8" s="97" t="str">
        <f>HLOOKUP(B7,$B$1:$I$4,2,0)</f>
        <v>Anand</v>
      </c>
      <c r="C8" s="97" t="str">
        <f t="shared" ref="C8:I8" si="0">HLOOKUP(C7,$B$1:$I$4,2,0)</f>
        <v>Kiran</v>
      </c>
      <c r="D8" s="97" t="str">
        <f t="shared" si="0"/>
        <v>Amit</v>
      </c>
      <c r="E8" s="97" t="str">
        <f t="shared" si="0"/>
        <v>Hema</v>
      </c>
      <c r="F8" s="97" t="str">
        <f t="shared" si="0"/>
        <v>Deepa</v>
      </c>
      <c r="G8" s="97" t="str">
        <f t="shared" si="0"/>
        <v>Raj</v>
      </c>
      <c r="H8" s="97" t="str">
        <f t="shared" si="0"/>
        <v>Harish</v>
      </c>
      <c r="I8" s="97" t="str">
        <f t="shared" si="0"/>
        <v>Kiran</v>
      </c>
    </row>
    <row r="9" spans="1:9" ht="14.25" x14ac:dyDescent="0.2">
      <c r="A9" s="96" t="s">
        <v>3</v>
      </c>
      <c r="B9" s="97" t="str">
        <f>HLOOKUP(B7,$A$1:$I$4,3,0)</f>
        <v>Domlur</v>
      </c>
      <c r="C9" s="97" t="str">
        <f t="shared" ref="C9:I9" si="1">HLOOKUP(C7,$A$1:$I$4,3,0)</f>
        <v>Jaynagar</v>
      </c>
      <c r="D9" s="97" t="str">
        <f t="shared" si="1"/>
        <v>Richmond</v>
      </c>
      <c r="E9" s="97" t="str">
        <f t="shared" si="1"/>
        <v>Indiranagar</v>
      </c>
      <c r="F9" s="97" t="str">
        <f t="shared" si="1"/>
        <v>HAL</v>
      </c>
      <c r="G9" s="97" t="str">
        <f t="shared" si="1"/>
        <v>RT Nagar</v>
      </c>
      <c r="H9" s="97" t="str">
        <f t="shared" si="1"/>
        <v>Domlur</v>
      </c>
      <c r="I9" s="97" t="str">
        <f t="shared" si="1"/>
        <v>Indiranagar</v>
      </c>
    </row>
    <row r="10" spans="1:9" ht="14.25" x14ac:dyDescent="0.2">
      <c r="A10" s="96" t="s">
        <v>4</v>
      </c>
      <c r="B10" s="97">
        <f>HLOOKUP(B7,$A$1:$I$4,4,0)</f>
        <v>5446578</v>
      </c>
      <c r="C10" s="97">
        <f t="shared" ref="C10:I10" si="2">HLOOKUP(C7,$A$1:$I$4,4,0)</f>
        <v>6634554</v>
      </c>
      <c r="D10" s="97">
        <f t="shared" si="2"/>
        <v>2234567</v>
      </c>
      <c r="E10" s="97">
        <f t="shared" si="2"/>
        <v>3365124</v>
      </c>
      <c r="F10" s="97">
        <f t="shared" si="2"/>
        <v>5561243</v>
      </c>
      <c r="G10" s="97">
        <f t="shared" si="2"/>
        <v>5692039</v>
      </c>
      <c r="H10" s="97">
        <f t="shared" si="2"/>
        <v>4559300</v>
      </c>
      <c r="I10" s="97">
        <f t="shared" si="2"/>
        <v>4954959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21" sqref="C21:E36"/>
    </sheetView>
  </sheetViews>
  <sheetFormatPr defaultRowHeight="12.75" x14ac:dyDescent="0.2"/>
  <cols>
    <col min="1" max="1" width="17.5703125" customWidth="1"/>
    <col min="2" max="2" width="8.5703125" customWidth="1"/>
    <col min="3" max="3" width="24" bestFit="1" customWidth="1"/>
    <col min="4" max="4" width="8" customWidth="1"/>
    <col min="5" max="5" width="29.7109375" customWidth="1"/>
  </cols>
  <sheetData>
    <row r="1" spans="1:5" ht="13.5" thickBot="1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s="58" customFormat="1" ht="13.5" thickBot="1" x14ac:dyDescent="0.25">
      <c r="A2" s="55" t="s">
        <v>2</v>
      </c>
      <c r="B2" s="56" t="s">
        <v>78</v>
      </c>
      <c r="C2" s="56" t="s">
        <v>79</v>
      </c>
      <c r="D2" s="56" t="s">
        <v>80</v>
      </c>
      <c r="E2" s="57" t="s">
        <v>81</v>
      </c>
    </row>
    <row r="3" spans="1:5" x14ac:dyDescent="0.2">
      <c r="A3" s="59" t="s">
        <v>82</v>
      </c>
      <c r="B3" s="60">
        <v>209732</v>
      </c>
      <c r="C3" s="60" t="s">
        <v>83</v>
      </c>
      <c r="D3" s="60">
        <v>9142</v>
      </c>
      <c r="E3" s="61" t="s">
        <v>84</v>
      </c>
    </row>
    <row r="4" spans="1:5" x14ac:dyDescent="0.2">
      <c r="A4" s="62" t="s">
        <v>85</v>
      </c>
      <c r="B4" s="63">
        <v>192218</v>
      </c>
      <c r="C4" s="63" t="s">
        <v>83</v>
      </c>
      <c r="D4" s="63">
        <v>9060</v>
      </c>
      <c r="E4" s="64" t="s">
        <v>86</v>
      </c>
    </row>
    <row r="5" spans="1:5" x14ac:dyDescent="0.2">
      <c r="A5" s="62" t="s">
        <v>87</v>
      </c>
      <c r="B5" s="63">
        <v>207475</v>
      </c>
      <c r="C5" s="63" t="s">
        <v>83</v>
      </c>
      <c r="D5" s="63">
        <v>9214</v>
      </c>
      <c r="E5" s="64" t="s">
        <v>88</v>
      </c>
    </row>
    <row r="6" spans="1:5" x14ac:dyDescent="0.2">
      <c r="A6" s="62" t="s">
        <v>89</v>
      </c>
      <c r="B6" s="63">
        <v>197810</v>
      </c>
      <c r="C6" s="63" t="s">
        <v>83</v>
      </c>
      <c r="D6" s="63">
        <v>9083</v>
      </c>
      <c r="E6" s="64" t="s">
        <v>90</v>
      </c>
    </row>
    <row r="7" spans="1:5" x14ac:dyDescent="0.2">
      <c r="A7" s="62" t="s">
        <v>91</v>
      </c>
      <c r="B7" s="63">
        <v>183574</v>
      </c>
      <c r="C7" s="63" t="s">
        <v>92</v>
      </c>
      <c r="D7" s="63">
        <v>5600</v>
      </c>
      <c r="E7" s="64" t="s">
        <v>93</v>
      </c>
    </row>
    <row r="8" spans="1:5" x14ac:dyDescent="0.2">
      <c r="A8" s="62" t="s">
        <v>94</v>
      </c>
      <c r="B8" s="63">
        <v>216354</v>
      </c>
      <c r="C8" s="63" t="s">
        <v>92</v>
      </c>
      <c r="D8" s="63">
        <v>9098</v>
      </c>
      <c r="E8" s="64" t="s">
        <v>95</v>
      </c>
    </row>
    <row r="9" spans="1:5" x14ac:dyDescent="0.2">
      <c r="A9" s="62" t="s">
        <v>96</v>
      </c>
      <c r="B9" s="63">
        <v>196980</v>
      </c>
      <c r="C9" s="63" t="s">
        <v>92</v>
      </c>
      <c r="D9" s="63">
        <v>9212</v>
      </c>
      <c r="E9" s="64" t="s">
        <v>97</v>
      </c>
    </row>
    <row r="10" spans="1:5" x14ac:dyDescent="0.2">
      <c r="A10" s="62" t="s">
        <v>98</v>
      </c>
      <c r="B10" s="63">
        <v>213449</v>
      </c>
      <c r="C10" s="63" t="s">
        <v>92</v>
      </c>
      <c r="D10" s="63">
        <v>7350</v>
      </c>
      <c r="E10" s="64" t="s">
        <v>99</v>
      </c>
    </row>
    <row r="11" spans="1:5" x14ac:dyDescent="0.2">
      <c r="A11" s="62" t="s">
        <v>100</v>
      </c>
      <c r="B11" s="63">
        <v>197340</v>
      </c>
      <c r="C11" s="63" t="s">
        <v>92</v>
      </c>
      <c r="D11" s="63">
        <v>9089</v>
      </c>
      <c r="E11" s="64" t="s">
        <v>101</v>
      </c>
    </row>
    <row r="12" spans="1:5" x14ac:dyDescent="0.2">
      <c r="A12" s="62" t="s">
        <v>102</v>
      </c>
      <c r="B12" s="63">
        <v>206433</v>
      </c>
      <c r="C12" s="63" t="s">
        <v>103</v>
      </c>
      <c r="D12" s="63"/>
      <c r="E12" s="64" t="s">
        <v>104</v>
      </c>
    </row>
    <row r="13" spans="1:5" x14ac:dyDescent="0.2">
      <c r="A13" s="62" t="s">
        <v>105</v>
      </c>
      <c r="B13" s="63">
        <v>172072</v>
      </c>
      <c r="C13" s="63" t="s">
        <v>103</v>
      </c>
      <c r="D13" s="63">
        <v>9045</v>
      </c>
      <c r="E13" s="64" t="s">
        <v>106</v>
      </c>
    </row>
    <row r="14" spans="1:5" x14ac:dyDescent="0.2">
      <c r="A14" s="62" t="s">
        <v>107</v>
      </c>
      <c r="B14" s="63">
        <v>139106</v>
      </c>
      <c r="C14" s="63" t="s">
        <v>103</v>
      </c>
      <c r="D14" s="63">
        <v>9044</v>
      </c>
      <c r="E14" s="64" t="s">
        <v>108</v>
      </c>
    </row>
    <row r="15" spans="1:5" x14ac:dyDescent="0.2">
      <c r="A15" s="62" t="s">
        <v>109</v>
      </c>
      <c r="B15" s="63">
        <v>183974</v>
      </c>
      <c r="C15" s="63" t="s">
        <v>103</v>
      </c>
      <c r="D15" s="63">
        <v>9052</v>
      </c>
      <c r="E15" s="64" t="s">
        <v>110</v>
      </c>
    </row>
    <row r="16" spans="1:5" x14ac:dyDescent="0.2">
      <c r="A16" s="62" t="s">
        <v>111</v>
      </c>
      <c r="B16" s="63">
        <v>200541</v>
      </c>
      <c r="C16" s="63" t="s">
        <v>103</v>
      </c>
      <c r="D16" s="63">
        <v>7302</v>
      </c>
      <c r="E16" s="64" t="s">
        <v>112</v>
      </c>
    </row>
    <row r="17" spans="1:5" x14ac:dyDescent="0.2">
      <c r="A17" s="62" t="s">
        <v>113</v>
      </c>
      <c r="B17" s="63">
        <v>200474</v>
      </c>
      <c r="C17" s="63" t="s">
        <v>103</v>
      </c>
      <c r="D17" s="63">
        <v>7301</v>
      </c>
      <c r="E17" s="64" t="s">
        <v>114</v>
      </c>
    </row>
    <row r="18" spans="1:5" ht="13.5" thickBot="1" x14ac:dyDescent="0.25">
      <c r="A18" s="65" t="s">
        <v>115</v>
      </c>
      <c r="B18" s="66">
        <v>200548</v>
      </c>
      <c r="C18" s="66" t="s">
        <v>103</v>
      </c>
      <c r="D18" s="66">
        <v>7311</v>
      </c>
      <c r="E18" s="67" t="s">
        <v>116</v>
      </c>
    </row>
    <row r="19" spans="1:5" ht="13.5" thickBot="1" x14ac:dyDescent="0.25"/>
    <row r="20" spans="1:5" ht="13.5" thickBot="1" x14ac:dyDescent="0.25">
      <c r="A20" s="68" t="s">
        <v>2</v>
      </c>
      <c r="B20" s="68" t="s">
        <v>78</v>
      </c>
      <c r="C20" s="68" t="s">
        <v>79</v>
      </c>
      <c r="D20" s="68" t="s">
        <v>80</v>
      </c>
      <c r="E20" s="69" t="s">
        <v>81</v>
      </c>
    </row>
    <row r="21" spans="1:5" x14ac:dyDescent="0.2">
      <c r="A21" s="70" t="str">
        <f>INDEX($A$3:$E$18,MATCH($B21,$B$3:$B$18,0),A$1)</f>
        <v>Rupali Shenoy</v>
      </c>
      <c r="B21" s="60">
        <v>209732</v>
      </c>
      <c r="C21" s="70" t="str">
        <f>VLOOKUP($A21,$A$3:$E$18,C$1,0)</f>
        <v xml:space="preserve">Trade &amp; Risk Management </v>
      </c>
      <c r="D21" s="70">
        <f t="shared" ref="D21:E21" si="0">VLOOKUP($A21,$A$3:$E$18,D$1,0)</f>
        <v>9142</v>
      </c>
      <c r="E21" s="70" t="str">
        <f t="shared" si="0"/>
        <v xml:space="preserve">rupali.shenoy@reuters.com </v>
      </c>
    </row>
    <row r="22" spans="1:5" x14ac:dyDescent="0.2">
      <c r="A22" s="70" t="str">
        <f t="shared" ref="A22:A36" si="1">INDEX($A$3:$E$18,MATCH($B22,$B$3:$B$18,0),A$1)</f>
        <v>Ashis Bhattacharya</v>
      </c>
      <c r="B22" s="63">
        <v>192218</v>
      </c>
      <c r="C22" s="70" t="str">
        <f t="shared" ref="C22:E36" si="2">VLOOKUP($A22,$A$3:$E$18,C$1,0)</f>
        <v xml:space="preserve">Trade &amp; Risk Management </v>
      </c>
      <c r="D22" s="70">
        <f t="shared" si="2"/>
        <v>9060</v>
      </c>
      <c r="E22" s="70" t="str">
        <f t="shared" si="2"/>
        <v xml:space="preserve">ashis.bhattacharya@reuters.com </v>
      </c>
    </row>
    <row r="23" spans="1:5" x14ac:dyDescent="0.2">
      <c r="A23" s="70" t="str">
        <f t="shared" si="1"/>
        <v>Shweta Jaju</v>
      </c>
      <c r="B23" s="63">
        <v>207475</v>
      </c>
      <c r="C23" s="70" t="str">
        <f t="shared" si="2"/>
        <v xml:space="preserve">Trade &amp; Risk Management </v>
      </c>
      <c r="D23" s="70">
        <f t="shared" si="2"/>
        <v>9214</v>
      </c>
      <c r="E23" s="70" t="str">
        <f t="shared" si="2"/>
        <v xml:space="preserve">shweta.jaju@reuters.com </v>
      </c>
    </row>
    <row r="24" spans="1:5" x14ac:dyDescent="0.2">
      <c r="A24" s="70" t="str">
        <f t="shared" si="1"/>
        <v>Vinod Kale</v>
      </c>
      <c r="B24" s="63">
        <v>197810</v>
      </c>
      <c r="C24" s="70" t="str">
        <f t="shared" si="2"/>
        <v xml:space="preserve">Trade &amp; Risk Management </v>
      </c>
      <c r="D24" s="70">
        <f t="shared" si="2"/>
        <v>9083</v>
      </c>
      <c r="E24" s="70" t="str">
        <f t="shared" si="2"/>
        <v xml:space="preserve">vinod.kale@reuters.com </v>
      </c>
    </row>
    <row r="25" spans="1:5" x14ac:dyDescent="0.2">
      <c r="A25" s="70" t="str">
        <f t="shared" si="1"/>
        <v>Jasbir Singh</v>
      </c>
      <c r="B25" s="63">
        <v>183574</v>
      </c>
      <c r="C25" s="70" t="str">
        <f t="shared" si="2"/>
        <v>Client Training</v>
      </c>
      <c r="D25" s="70">
        <f t="shared" si="2"/>
        <v>5600</v>
      </c>
      <c r="E25" s="70" t="str">
        <f t="shared" si="2"/>
        <v xml:space="preserve">jasbir.singh@reuters.com </v>
      </c>
    </row>
    <row r="26" spans="1:5" x14ac:dyDescent="0.2">
      <c r="A26" s="70" t="str">
        <f t="shared" si="1"/>
        <v xml:space="preserve">Ina Dsouza </v>
      </c>
      <c r="B26" s="63">
        <v>216354</v>
      </c>
      <c r="C26" s="70" t="str">
        <f t="shared" si="2"/>
        <v>Client Training</v>
      </c>
      <c r="D26" s="70">
        <f t="shared" si="2"/>
        <v>9098</v>
      </c>
      <c r="E26" s="70" t="str">
        <f t="shared" si="2"/>
        <v xml:space="preserve">ina.dsouza@reuters.com </v>
      </c>
    </row>
    <row r="27" spans="1:5" x14ac:dyDescent="0.2">
      <c r="A27" s="70" t="str">
        <f t="shared" si="1"/>
        <v>Mrinal Sawarkar</v>
      </c>
      <c r="B27" s="63">
        <v>196980</v>
      </c>
      <c r="C27" s="70" t="str">
        <f t="shared" si="2"/>
        <v>Client Training</v>
      </c>
      <c r="D27" s="70">
        <f t="shared" si="2"/>
        <v>9212</v>
      </c>
      <c r="E27" s="70" t="str">
        <f t="shared" si="2"/>
        <v xml:space="preserve">mrinal.sawarkar@reuters.com </v>
      </c>
    </row>
    <row r="28" spans="1:5" x14ac:dyDescent="0.2">
      <c r="A28" s="70" t="str">
        <f t="shared" si="1"/>
        <v xml:space="preserve">Abhishek Mishra </v>
      </c>
      <c r="B28" s="63">
        <v>213449</v>
      </c>
      <c r="C28" s="70" t="str">
        <f t="shared" si="2"/>
        <v>Client Training</v>
      </c>
      <c r="D28" s="70">
        <f t="shared" si="2"/>
        <v>7350</v>
      </c>
      <c r="E28" s="70" t="str">
        <f t="shared" si="2"/>
        <v xml:space="preserve">abhishek.mishra@reuters.com </v>
      </c>
    </row>
    <row r="29" spans="1:5" x14ac:dyDescent="0.2">
      <c r="A29" s="70" t="str">
        <f t="shared" si="1"/>
        <v xml:space="preserve">Sweta Vaishnav </v>
      </c>
      <c r="B29" s="63">
        <v>197340</v>
      </c>
      <c r="C29" s="70" t="str">
        <f t="shared" si="2"/>
        <v>Client Training</v>
      </c>
      <c r="D29" s="70">
        <f t="shared" si="2"/>
        <v>9089</v>
      </c>
      <c r="E29" s="70" t="str">
        <f t="shared" si="2"/>
        <v xml:space="preserve">sweta.vaishnav@reuters.com </v>
      </c>
    </row>
    <row r="30" spans="1:5" x14ac:dyDescent="0.2">
      <c r="A30" s="70" t="str">
        <f t="shared" si="1"/>
        <v>Deepali Khot</v>
      </c>
      <c r="B30" s="63">
        <v>206433</v>
      </c>
      <c r="C30" s="70" t="str">
        <f t="shared" si="2"/>
        <v xml:space="preserve">Business Direct </v>
      </c>
      <c r="D30" s="70">
        <f t="shared" si="2"/>
        <v>0</v>
      </c>
      <c r="E30" s="70" t="str">
        <f t="shared" si="2"/>
        <v>deepali.khot@reuters.com</v>
      </c>
    </row>
    <row r="31" spans="1:5" x14ac:dyDescent="0.2">
      <c r="A31" s="70" t="str">
        <f t="shared" si="1"/>
        <v>Rashmi Dabholkar</v>
      </c>
      <c r="B31" s="63">
        <v>172072</v>
      </c>
      <c r="C31" s="70" t="str">
        <f t="shared" si="2"/>
        <v xml:space="preserve">Business Direct </v>
      </c>
      <c r="D31" s="70">
        <f t="shared" si="2"/>
        <v>9045</v>
      </c>
      <c r="E31" s="70" t="str">
        <f t="shared" si="2"/>
        <v xml:space="preserve">rashmi.dabholkar@reuters.com </v>
      </c>
    </row>
    <row r="32" spans="1:5" x14ac:dyDescent="0.2">
      <c r="A32" s="70" t="str">
        <f t="shared" si="1"/>
        <v xml:space="preserve">Payal Mittal </v>
      </c>
      <c r="B32" s="63">
        <v>139106</v>
      </c>
      <c r="C32" s="70" t="str">
        <f t="shared" si="2"/>
        <v xml:space="preserve">Business Direct </v>
      </c>
      <c r="D32" s="70">
        <f t="shared" si="2"/>
        <v>9044</v>
      </c>
      <c r="E32" s="70" t="str">
        <f t="shared" si="2"/>
        <v xml:space="preserve">payal.mittal@reuters.com </v>
      </c>
    </row>
    <row r="33" spans="1:5" x14ac:dyDescent="0.2">
      <c r="A33" s="70" t="str">
        <f t="shared" si="1"/>
        <v>Jacinta D'Souza</v>
      </c>
      <c r="B33" s="63">
        <v>183974</v>
      </c>
      <c r="C33" s="70" t="str">
        <f t="shared" si="2"/>
        <v xml:space="preserve">Business Direct </v>
      </c>
      <c r="D33" s="70">
        <f t="shared" si="2"/>
        <v>9052</v>
      </c>
      <c r="E33" s="70" t="str">
        <f t="shared" si="2"/>
        <v>jacinta.dsouza@reuters.com</v>
      </c>
    </row>
    <row r="34" spans="1:5" x14ac:dyDescent="0.2">
      <c r="A34" s="70" t="str">
        <f t="shared" si="1"/>
        <v>Teresa Quadras</v>
      </c>
      <c r="B34" s="63">
        <v>200541</v>
      </c>
      <c r="C34" s="70" t="str">
        <f t="shared" si="2"/>
        <v xml:space="preserve">Business Direct </v>
      </c>
      <c r="D34" s="70">
        <f t="shared" si="2"/>
        <v>7302</v>
      </c>
      <c r="E34" s="70" t="str">
        <f t="shared" si="2"/>
        <v xml:space="preserve">teresa.quadras@reuters.com </v>
      </c>
    </row>
    <row r="35" spans="1:5" x14ac:dyDescent="0.2">
      <c r="A35" s="70" t="str">
        <f t="shared" si="1"/>
        <v xml:space="preserve">Griselia Martins </v>
      </c>
      <c r="B35" s="63">
        <v>200474</v>
      </c>
      <c r="C35" s="70" t="str">
        <f t="shared" si="2"/>
        <v xml:space="preserve">Business Direct </v>
      </c>
      <c r="D35" s="70">
        <f t="shared" si="2"/>
        <v>7301</v>
      </c>
      <c r="E35" s="70" t="str">
        <f t="shared" si="2"/>
        <v xml:space="preserve">griselia.martins@reuters.com </v>
      </c>
    </row>
    <row r="36" spans="1:5" ht="13.5" thickBot="1" x14ac:dyDescent="0.25">
      <c r="A36" s="70" t="str">
        <f t="shared" si="1"/>
        <v>Vivek Oak</v>
      </c>
      <c r="B36" s="66">
        <v>200548</v>
      </c>
      <c r="C36" s="70" t="str">
        <f t="shared" si="2"/>
        <v xml:space="preserve">Business Direct </v>
      </c>
      <c r="D36" s="70">
        <f t="shared" si="2"/>
        <v>7311</v>
      </c>
      <c r="E36" s="70" t="str">
        <f t="shared" si="2"/>
        <v xml:space="preserve">vivek.oak@reuters.com 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Vlookup</vt:lpstr>
      <vt:lpstr>HLookup</vt:lpstr>
      <vt:lpstr>Vlookup Exercise</vt:lpstr>
      <vt:lpstr>Marks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2015-11-13T04:16:22Z</dcterms:created>
  <dcterms:modified xsi:type="dcterms:W3CDTF">2021-11-02T01:32:42Z</dcterms:modified>
</cp:coreProperties>
</file>