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RecHomepageExp/RecHome-V3/FinalResults/"/>
    </mc:Choice>
  </mc:AlternateContent>
  <xr:revisionPtr revIDLastSave="0" documentId="13_ncr:1_{4D69ED71-3590-684E-A1ED-308F0119849A}" xr6:coauthVersionLast="45" xr6:coauthVersionMax="45" xr10:uidLastSave="{00000000-0000-0000-0000-000000000000}"/>
  <bookViews>
    <workbookView xWindow="0" yWindow="460" windowWidth="38400" windowHeight="21140" activeTab="5" xr2:uid="{68B6E768-4B38-B345-A0CC-D0056A0D6807}"/>
  </bookViews>
  <sheets>
    <sheet name="All users" sheetId="1" r:id="rId1"/>
    <sheet name="Age splits" sheetId="2" r:id="rId2"/>
    <sheet name="Variant performance" sheetId="3" r:id="rId3"/>
    <sheet name="think analytics" sheetId="4" r:id="rId4"/>
    <sheet name="Entire Homepage" sheetId="5" r:id="rId5"/>
    <sheet name="Not new or dormant" sheetId="6" r:id="rId6"/>
    <sheet name="user frequency" sheetId="7" r:id="rId7"/>
  </sheets>
  <definedNames>
    <definedName name="_xlnm._FilterDatabase" localSheetId="3" hidden="1">'think analytics'!$A$1:$D$8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6" l="1"/>
  <c r="D18" i="6"/>
  <c r="E18" i="6"/>
  <c r="F18" i="6"/>
  <c r="G18" i="6"/>
  <c r="C18" i="6"/>
  <c r="E3" i="7"/>
  <c r="E4" i="7"/>
  <c r="E5" i="7"/>
  <c r="E6" i="7"/>
  <c r="E7" i="7"/>
  <c r="E8" i="7"/>
  <c r="E9" i="7"/>
  <c r="E10" i="7"/>
  <c r="E2" i="7"/>
  <c r="H17" i="6"/>
  <c r="J11" i="5" l="1"/>
  <c r="G11" i="5"/>
  <c r="I11" i="5"/>
  <c r="F11" i="5"/>
  <c r="H11" i="5"/>
  <c r="E11" i="5"/>
  <c r="H10" i="5"/>
  <c r="I10" i="5"/>
  <c r="J10" i="5"/>
  <c r="K10" i="5"/>
  <c r="L10" i="5"/>
  <c r="M10" i="5"/>
  <c r="F10" i="5"/>
  <c r="G10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L3" i="5"/>
  <c r="M3" i="5"/>
  <c r="K3" i="5"/>
  <c r="H17" i="1"/>
  <c r="H16" i="1"/>
  <c r="D18" i="1" l="1"/>
  <c r="E18" i="1"/>
  <c r="F18" i="1"/>
  <c r="G18" i="1"/>
  <c r="C18" i="1"/>
  <c r="E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tc={C6F1B5ED-0CAF-1F44-9419-A6A4EC80EE1E}</author>
    <author>tc={206815BC-6669-EF43-983B-AD9E6E008A63}</author>
  </authors>
  <commentList>
    <comment ref="E1" authorId="0" shapeId="0" xr:uid="{C6F1B5ED-0CAF-1F44-9419-A6A4EC80E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the rec module</t>
      </text>
    </comment>
    <comment ref="A9" authorId="1" shapeId="0" xr:uid="{206815BC-6669-EF43-983B-AD9E6E008A6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summation of these will duplicate users who used both platforms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tc={3E3A9B9F-0783-8B40-A051-4E231C0BFB4E}</author>
    <author>tc={9ACAC029-2B4E-9641-929E-8208237CE6C3}</author>
    <author>tc={8A81C997-94FE-1240-B319-CC97649ABF34}</author>
  </authors>
  <commentList>
    <comment ref="E1" authorId="0" shapeId="0" xr:uid="{3E3A9B9F-0783-8B40-A051-4E231C0B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the rec module</t>
      </text>
    </comment>
    <comment ref="A9" authorId="1" shapeId="0" xr:uid="{9ACAC029-2B4E-9641-929E-8208237CE6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summation of these will duplicate users who used both platforms</t>
      </text>
    </comment>
    <comment ref="C23" authorId="2" shapeId="0" xr:uid="{8A81C997-94FE-1240-B319-CC97649ABF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numbers come from Optimizely so can’t split out dormant users.</t>
      </text>
    </comment>
  </commentList>
</comments>
</file>

<file path=xl/sharedStrings.xml><?xml version="1.0" encoding="utf-8"?>
<sst xmlns="http://schemas.openxmlformats.org/spreadsheetml/2006/main" count="312" uniqueCount="69">
  <si>
    <t>platform</t>
  </si>
  <si>
    <t>exp_group</t>
  </si>
  <si>
    <t>num_visits</t>
  </si>
  <si>
    <t>num_starts</t>
  </si>
  <si>
    <t>num_watched</t>
  </si>
  <si>
    <t>num_clicks_to_module</t>
  </si>
  <si>
    <t>bigscreen</t>
  </si>
  <si>
    <t>control</t>
  </si>
  <si>
    <t>variation_1</t>
  </si>
  <si>
    <t>variation_2</t>
  </si>
  <si>
    <t>web</t>
  </si>
  <si>
    <t>all</t>
  </si>
  <si>
    <t>web &amp; bigscreen</t>
  </si>
  <si>
    <t>web &amp; bigscreen &amp; mobile</t>
  </si>
  <si>
    <t>num_signed_in_users</t>
  </si>
  <si>
    <t>num_visits_saw_module</t>
  </si>
  <si>
    <t>age_range</t>
  </si>
  <si>
    <t>16-24</t>
  </si>
  <si>
    <t>25-34</t>
  </si>
  <si>
    <t>35+</t>
  </si>
  <si>
    <t>unknown</t>
  </si>
  <si>
    <t>11-15</t>
  </si>
  <si>
    <t>Platform</t>
  </si>
  <si>
    <t>all ages</t>
  </si>
  <si>
    <t>control vs variant 1</t>
  </si>
  <si>
    <t>control vs variant 2</t>
  </si>
  <si>
    <t>variant 1 vs variant 2</t>
  </si>
  <si>
    <t>num starts</t>
  </si>
  <si>
    <t>num watched</t>
  </si>
  <si>
    <t>click_think_group</t>
  </si>
  <si>
    <t>Row Labels</t>
  </si>
  <si>
    <t>Grand Total</t>
  </si>
  <si>
    <t>Total</t>
  </si>
  <si>
    <t>Rec Module</t>
  </si>
  <si>
    <t>Not Rec Module</t>
  </si>
  <si>
    <t>entire homepage</t>
  </si>
  <si>
    <t>think vc irex1</t>
  </si>
  <si>
    <t>irex 1 vs 2</t>
  </si>
  <si>
    <t>think vs irex 2</t>
  </si>
  <si>
    <t>irex 2 is worse than 1</t>
  </si>
  <si>
    <t>not significant</t>
  </si>
  <si>
    <t>irex2 is worse than think</t>
  </si>
  <si>
    <t>no statistical difference</t>
  </si>
  <si>
    <t>n/a</t>
  </si>
  <si>
    <t>num_clicks</t>
  </si>
  <si>
    <t>REC=irex-next-episode</t>
  </si>
  <si>
    <t>REC=irex-v1.1-personal</t>
  </si>
  <si>
    <t>REC=irex-v1.2-personal</t>
  </si>
  <si>
    <t>REC=mixed-iplayer-homepg-tvforyou</t>
  </si>
  <si>
    <t>REC=nonpersonal-iplayer-homepg-tvforyou</t>
  </si>
  <si>
    <t>REC=personal-iplayer-homepg-tvforyou</t>
  </si>
  <si>
    <t>Sum of starts/clicks</t>
  </si>
  <si>
    <t>Sum of watched/click</t>
  </si>
  <si>
    <t>Sum of watched/starts</t>
  </si>
  <si>
    <t>frequency_band</t>
  </si>
  <si>
    <t>frequency_group_aggregated</t>
  </si>
  <si>
    <t>weekly</t>
  </si>
  <si>
    <t>infrequent</t>
  </si>
  <si>
    <t>re-activated</t>
  </si>
  <si>
    <t>A. daily (5+ days per week)</t>
  </si>
  <si>
    <t>B. 2-5 days per week</t>
  </si>
  <si>
    <t>C. 1-2 days per week</t>
  </si>
  <si>
    <t>D. fortnightly</t>
  </si>
  <si>
    <t>E. monthly</t>
  </si>
  <si>
    <t>F. less than monthly</t>
  </si>
  <si>
    <t>G. last seen 13-26 weeks ago</t>
  </si>
  <si>
    <t>H. last seen 26-52 weeks ago</t>
  </si>
  <si>
    <t>I. dormant</t>
  </si>
  <si>
    <t>avg_visit_per_user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</si>
</sst>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0000000000%"/>
    <numFmt numFmtId="173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Font="1"/>
    <xf numFmtId="9" fontId="0" fillId="0" borderId="0" xfId="2" applyFont="1"/>
    <xf numFmtId="10" fontId="0" fillId="0" borderId="0" xfId="2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0" fillId="0" borderId="0" xfId="0" applyAlignment="1"/>
    <xf numFmtId="3" fontId="0" fillId="0" borderId="0" xfId="0" applyNumberFormat="1"/>
    <xf numFmtId="17" fontId="0" fillId="0" borderId="0" xfId="0" applyNumberForma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0" fontId="0" fillId="5" borderId="0" xfId="0" applyFill="1"/>
    <xf numFmtId="9" fontId="0" fillId="5" borderId="0" xfId="2" applyFont="1" applyFill="1"/>
    <xf numFmtId="0" fontId="0" fillId="3" borderId="0" xfId="0" applyFill="1"/>
    <xf numFmtId="9" fontId="0" fillId="3" borderId="0" xfId="2" applyFont="1" applyFill="1"/>
    <xf numFmtId="165" fontId="0" fillId="0" borderId="0" xfId="2" applyNumberFormat="1" applyFont="1"/>
    <xf numFmtId="166" fontId="0" fillId="0" borderId="0" xfId="0" applyNumberFormat="1"/>
    <xf numFmtId="9" fontId="0" fillId="0" borderId="0" xfId="2" applyNumberFormat="1" applyFont="1"/>
    <xf numFmtId="9" fontId="0" fillId="5" borderId="0" xfId="0" applyNumberFormat="1" applyFont="1" applyFill="1"/>
    <xf numFmtId="9" fontId="0" fillId="3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73" fontId="0" fillId="0" borderId="0" xfId="0" applyNumberForma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ky Banks" id="{39DF2A6D-5C59-7E4A-918C-F30FCC4C9EAE}" userId="S::vicky.banks@bbc.co.uk::ddf0aa2b-5b45-48ff-bcdc-c239c9689e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33.534337847224" createdVersion="6" refreshedVersion="6" minRefreshableVersion="3" recordCount="7" xr:uid="{9A72B052-CC77-E747-9677-770327E488C9}">
  <cacheSource type="worksheet">
    <worksheetSource ref="A1:D8" sheet="think analytics"/>
  </cacheSource>
  <cacheFields count="7">
    <cacheField name="click_think_group" numFmtId="0">
      <sharedItems containsBlank="1" count="7">
        <m/>
        <s v="REC=irex-next-episode"/>
        <s v="REC=irex-v1.1-personal"/>
        <s v="REC=irex-v1.2-personal"/>
        <s v="REC=mixed-iplayer-homepg-tvforyou"/>
        <s v="REC=nonpersonal-iplayer-homepg-tvforyou"/>
        <s v="REC=personal-iplayer-homepg-tvforyou"/>
      </sharedItems>
    </cacheField>
    <cacheField name="num_clicks" numFmtId="0">
      <sharedItems containsSemiMixedTypes="0" containsString="0" containsNumber="1" containsInteger="1" minValue="11201" maxValue="6384279"/>
    </cacheField>
    <cacheField name="num_starts" numFmtId="0">
      <sharedItems containsSemiMixedTypes="0" containsString="0" containsNumber="1" containsInteger="1" minValue="0" maxValue="111602"/>
    </cacheField>
    <cacheField name="num_watched" numFmtId="0">
      <sharedItems containsSemiMixedTypes="0" containsString="0" containsNumber="1" containsInteger="1" minValue="0" maxValue="63913"/>
    </cacheField>
    <cacheField name="starts/clicks" numFmtId="0" formula="num_starts/num_clicks" databaseField="0"/>
    <cacheField name="watched/click" numFmtId="0" formula="num_watched/num_clicks" databaseField="0"/>
    <cacheField name="watched/starts" numFmtId="0" formula="num_watched/num_star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6384279"/>
    <n v="0"/>
    <n v="0"/>
  </r>
  <r>
    <x v="1"/>
    <n v="87940"/>
    <n v="61113"/>
    <n v="35241"/>
  </r>
  <r>
    <x v="2"/>
    <n v="122022"/>
    <n v="111602"/>
    <n v="63913"/>
  </r>
  <r>
    <x v="3"/>
    <n v="97249"/>
    <n v="81040"/>
    <n v="46050"/>
  </r>
  <r>
    <x v="4"/>
    <n v="11201"/>
    <n v="8125"/>
    <n v="4628"/>
  </r>
  <r>
    <x v="5"/>
    <n v="83740"/>
    <n v="63748"/>
    <n v="39106"/>
  </r>
  <r>
    <x v="6"/>
    <n v="75388"/>
    <n v="62394"/>
    <n v="34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7FF95-30F5-C64A-896E-F033EF822B2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8" firstHeaderRow="0" firstDataRow="1" firstDataCol="1"/>
  <pivotFields count="7">
    <pivotField axis="axisRow" showAll="0">
      <items count="8">
        <item x="1"/>
        <item x="2"/>
        <item x="3"/>
        <item x="4"/>
        <item x="5"/>
        <item x="6"/>
        <item h="1" x="0"/>
        <item t="default"/>
      </items>
    </pivotField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rts/clicks" fld="4" baseField="0" baseItem="0"/>
    <dataField name="Sum of watched/click" fld="5" baseField="0" baseItem="0"/>
    <dataField name="Sum of watched/starts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7-20T10:08:55.87" personId="{39DF2A6D-5C59-7E4A-918C-F30FCC4C9EAE}" id="{C6F1B5ED-0CAF-1F44-9419-A6A4EC80EE1E}">
    <text>to the rec module</text>
  </threadedComment>
  <threadedComment ref="A9" dT="2020-05-01T15:24:21.90" personId="{39DF2A6D-5C59-7E4A-918C-F30FCC4C9EAE}" id="{206815BC-6669-EF43-983B-AD9E6E008A63}">
    <text>The summation of these will duplicate users who used both platforms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7-20T10:08:55.87" personId="{39DF2A6D-5C59-7E4A-918C-F30FCC4C9EAE}" id="{3E3A9B9F-0783-8B40-A051-4E231C0BFB4E}">
    <text>to the rec module</text>
  </threadedComment>
  <threadedComment ref="A9" dT="2020-05-01T15:24:21.90" personId="{39DF2A6D-5C59-7E4A-918C-F30FCC4C9EAE}" id="{9ACAC029-2B4E-9641-929E-8208237CE6C3}">
    <text>The summation of these will duplicate users who used both platforms</text>
  </threadedComment>
  <threadedComment ref="C23" dT="2020-07-27T10:07:20.42" personId="{39DF2A6D-5C59-7E4A-918C-F30FCC4C9EAE}" id="{8A81C997-94FE-1240-B319-CC97649ABF34}">
    <text>These numbers come from Optimizely so can’t split out dormant users.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6CD4-B594-B84E-BEEE-9A8290DB1617}">
  <dimension ref="A1:L36"/>
  <sheetViews>
    <sheetView zoomScale="150" zoomScaleNormal="150" workbookViewId="0">
      <selection activeCell="M28" sqref="E22:M28"/>
    </sheetView>
  </sheetViews>
  <sheetFormatPr baseColWidth="10" defaultRowHeight="16" x14ac:dyDescent="0.2"/>
  <cols>
    <col min="1" max="1" width="14.83203125" bestFit="1" customWidth="1"/>
    <col min="2" max="2" width="13" bestFit="1" customWidth="1"/>
    <col min="3" max="3" width="19.33203125" bestFit="1" customWidth="1"/>
    <col min="4" max="4" width="14.1640625" bestFit="1" customWidth="1"/>
    <col min="5" max="5" width="14" bestFit="1" customWidth="1"/>
    <col min="6" max="6" width="14.33203125" bestFit="1" customWidth="1"/>
    <col min="7" max="7" width="20.83203125" bestFit="1" customWidth="1"/>
    <col min="8" max="8" width="22.33203125" bestFit="1" customWidth="1"/>
    <col min="9" max="9" width="20.6640625" bestFit="1" customWidth="1"/>
    <col min="10" max="10" width="11.6640625" bestFit="1" customWidth="1"/>
    <col min="11" max="11" width="11.5" bestFit="1" customWidth="1"/>
    <col min="12" max="12" width="20.33203125" bestFit="1" customWidth="1"/>
  </cols>
  <sheetData>
    <row r="1" spans="1:9" x14ac:dyDescent="0.2">
      <c r="A1" t="s">
        <v>0</v>
      </c>
      <c r="B1" t="s">
        <v>1</v>
      </c>
      <c r="C1" t="s">
        <v>14</v>
      </c>
      <c r="D1" t="s">
        <v>2</v>
      </c>
      <c r="E1" s="1" t="s">
        <v>3</v>
      </c>
      <c r="F1" s="1" t="s">
        <v>4</v>
      </c>
      <c r="G1" t="s">
        <v>5</v>
      </c>
      <c r="H1" t="s">
        <v>15</v>
      </c>
    </row>
    <row r="2" spans="1:9" x14ac:dyDescent="0.2">
      <c r="A2" t="s">
        <v>6</v>
      </c>
      <c r="B2" s="1" t="s">
        <v>7</v>
      </c>
      <c r="C2" s="1">
        <v>2059843</v>
      </c>
      <c r="D2" s="1">
        <v>9535125</v>
      </c>
      <c r="E2" s="1">
        <v>120805</v>
      </c>
      <c r="F2" s="1">
        <v>70795</v>
      </c>
      <c r="G2" s="1">
        <v>180274</v>
      </c>
      <c r="H2" s="4" t="s">
        <v>43</v>
      </c>
      <c r="I2" s="3"/>
    </row>
    <row r="3" spans="1:9" x14ac:dyDescent="0.2">
      <c r="A3" t="s">
        <v>6</v>
      </c>
      <c r="B3" s="1" t="s">
        <v>8</v>
      </c>
      <c r="C3" s="1">
        <v>2061488</v>
      </c>
      <c r="D3" s="1">
        <v>9536459</v>
      </c>
      <c r="E3" s="1">
        <v>126392</v>
      </c>
      <c r="F3" s="1">
        <v>72536</v>
      </c>
      <c r="G3" s="1">
        <v>175372</v>
      </c>
      <c r="H3" s="4" t="s">
        <v>43</v>
      </c>
      <c r="I3" s="3"/>
    </row>
    <row r="4" spans="1:9" x14ac:dyDescent="0.2">
      <c r="A4" t="s">
        <v>6</v>
      </c>
      <c r="B4" s="1" t="s">
        <v>9</v>
      </c>
      <c r="C4" s="1">
        <v>2058834</v>
      </c>
      <c r="D4" s="1">
        <v>9505808</v>
      </c>
      <c r="E4" s="1">
        <v>101034</v>
      </c>
      <c r="F4" s="1">
        <v>57731</v>
      </c>
      <c r="G4" s="1">
        <v>146525</v>
      </c>
      <c r="H4" s="4" t="s">
        <v>43</v>
      </c>
      <c r="I4" s="3"/>
    </row>
    <row r="5" spans="1:9" x14ac:dyDescent="0.2">
      <c r="A5" t="s">
        <v>10</v>
      </c>
      <c r="B5" t="s">
        <v>7</v>
      </c>
      <c r="C5" s="1">
        <v>294700</v>
      </c>
      <c r="D5" s="1">
        <v>1097323</v>
      </c>
      <c r="E5" s="1">
        <v>13080</v>
      </c>
      <c r="F5" s="1">
        <v>7619</v>
      </c>
      <c r="G5" s="1">
        <v>25771</v>
      </c>
      <c r="H5" s="1">
        <v>150422</v>
      </c>
      <c r="I5" s="3"/>
    </row>
    <row r="6" spans="1:9" x14ac:dyDescent="0.2">
      <c r="A6" t="s">
        <v>10</v>
      </c>
      <c r="B6" t="s">
        <v>8</v>
      </c>
      <c r="C6" s="1">
        <v>294404</v>
      </c>
      <c r="D6" s="1">
        <v>1100704</v>
      </c>
      <c r="E6" s="1">
        <v>15466</v>
      </c>
      <c r="F6" s="1">
        <v>8749</v>
      </c>
      <c r="G6" s="1">
        <v>29454</v>
      </c>
      <c r="H6" s="1">
        <v>148251</v>
      </c>
      <c r="I6" s="3"/>
    </row>
    <row r="7" spans="1:9" x14ac:dyDescent="0.2">
      <c r="A7" t="s">
        <v>10</v>
      </c>
      <c r="B7" t="s">
        <v>9</v>
      </c>
      <c r="C7" s="1">
        <v>293866</v>
      </c>
      <c r="D7" s="1">
        <v>1099025</v>
      </c>
      <c r="E7" s="1">
        <v>11245</v>
      </c>
      <c r="F7" s="1">
        <v>6394</v>
      </c>
      <c r="G7" s="1">
        <v>22363</v>
      </c>
      <c r="H7" s="1">
        <v>144976</v>
      </c>
      <c r="I7" s="3"/>
    </row>
    <row r="8" spans="1:9" x14ac:dyDescent="0.2">
      <c r="C8" s="1"/>
      <c r="D8" s="1"/>
      <c r="E8" s="1"/>
      <c r="F8" s="1"/>
      <c r="G8" s="1"/>
    </row>
    <row r="9" spans="1:9" x14ac:dyDescent="0.2">
      <c r="A9" t="s">
        <v>0</v>
      </c>
      <c r="B9" t="s">
        <v>1</v>
      </c>
      <c r="C9" s="1" t="s">
        <v>14</v>
      </c>
      <c r="D9" s="1" t="s">
        <v>2</v>
      </c>
      <c r="E9" s="1" t="s">
        <v>3</v>
      </c>
      <c r="F9" s="1" t="s">
        <v>4</v>
      </c>
      <c r="G9" t="s">
        <v>5</v>
      </c>
    </row>
    <row r="10" spans="1:9" x14ac:dyDescent="0.2">
      <c r="A10" t="s">
        <v>6</v>
      </c>
      <c r="B10" s="29" t="s">
        <v>11</v>
      </c>
      <c r="C10" s="1">
        <v>6180165</v>
      </c>
      <c r="D10" s="1">
        <v>28577392</v>
      </c>
      <c r="E10" s="1">
        <v>348231</v>
      </c>
      <c r="F10" s="1">
        <v>201062</v>
      </c>
      <c r="G10" s="1">
        <v>502171</v>
      </c>
      <c r="H10" s="10"/>
    </row>
    <row r="11" spans="1:9" x14ac:dyDescent="0.2">
      <c r="A11" t="s">
        <v>10</v>
      </c>
      <c r="B11" s="29"/>
      <c r="C11" s="1">
        <v>882855</v>
      </c>
      <c r="D11" s="1">
        <v>3297052</v>
      </c>
      <c r="E11" s="1">
        <v>39791</v>
      </c>
      <c r="F11" s="1">
        <v>22762</v>
      </c>
      <c r="G11" s="1">
        <v>77588</v>
      </c>
      <c r="H11" s="10"/>
    </row>
    <row r="12" spans="1:9" x14ac:dyDescent="0.2">
      <c r="C12" s="3"/>
      <c r="D12" s="1"/>
      <c r="E12" s="1"/>
      <c r="F12" s="1"/>
      <c r="G12" s="1"/>
    </row>
    <row r="13" spans="1:9" x14ac:dyDescent="0.2">
      <c r="C13" s="1"/>
      <c r="D13" s="1"/>
      <c r="E13" s="1"/>
      <c r="F13" s="1"/>
      <c r="G13" s="1"/>
    </row>
    <row r="14" spans="1:9" x14ac:dyDescent="0.2">
      <c r="A14" t="s">
        <v>0</v>
      </c>
      <c r="B14" t="s">
        <v>1</v>
      </c>
      <c r="C14" t="s">
        <v>14</v>
      </c>
      <c r="D14" t="s">
        <v>2</v>
      </c>
      <c r="E14" t="s">
        <v>3</v>
      </c>
      <c r="F14" t="s">
        <v>4</v>
      </c>
      <c r="G14" t="s">
        <v>5</v>
      </c>
    </row>
    <row r="15" spans="1:9" x14ac:dyDescent="0.2">
      <c r="A15" s="30" t="s">
        <v>12</v>
      </c>
      <c r="B15" t="s">
        <v>7</v>
      </c>
      <c r="C15" s="1">
        <v>2277903</v>
      </c>
      <c r="D15" s="1">
        <v>10632448</v>
      </c>
      <c r="E15" s="1">
        <v>133885</v>
      </c>
      <c r="F15" s="1">
        <v>78414</v>
      </c>
      <c r="G15" s="1">
        <v>206045</v>
      </c>
      <c r="H15" s="22"/>
      <c r="I15" s="20"/>
    </row>
    <row r="16" spans="1:9" x14ac:dyDescent="0.2">
      <c r="A16" s="30"/>
      <c r="B16" t="s">
        <v>8</v>
      </c>
      <c r="C16" s="1">
        <v>2279085</v>
      </c>
      <c r="D16" s="1">
        <v>10637163</v>
      </c>
      <c r="E16" s="1">
        <v>141858</v>
      </c>
      <c r="F16" s="1">
        <v>81285</v>
      </c>
      <c r="G16" s="1">
        <v>204826</v>
      </c>
      <c r="H16" s="22">
        <f>(F16-F15)/F15</f>
        <v>3.6613359859208813E-2</v>
      </c>
      <c r="I16" s="8"/>
    </row>
    <row r="17" spans="1:12" x14ac:dyDescent="0.2">
      <c r="A17" s="30"/>
      <c r="B17" t="s">
        <v>9</v>
      </c>
      <c r="C17" s="1">
        <v>2276315</v>
      </c>
      <c r="D17" s="1">
        <v>10604833</v>
      </c>
      <c r="E17" s="1">
        <v>112279</v>
      </c>
      <c r="F17" s="1">
        <v>64125</v>
      </c>
      <c r="G17" s="1">
        <v>168888</v>
      </c>
      <c r="H17" s="22">
        <f>(F17-F15)/F15</f>
        <v>-0.18222511286249904</v>
      </c>
      <c r="I17" s="8"/>
    </row>
    <row r="18" spans="1:12" x14ac:dyDescent="0.2">
      <c r="A18" s="30"/>
      <c r="B18" s="2" t="s">
        <v>32</v>
      </c>
      <c r="C18" s="1">
        <f>SUM(C15:C17)</f>
        <v>6833303</v>
      </c>
      <c r="D18" s="1">
        <f t="shared" ref="D18:G18" si="0">SUM(D15:D17)</f>
        <v>31874444</v>
      </c>
      <c r="E18" s="1">
        <f t="shared" si="0"/>
        <v>388022</v>
      </c>
      <c r="F18" s="1">
        <f t="shared" si="0"/>
        <v>223824</v>
      </c>
      <c r="G18" s="1">
        <f t="shared" si="0"/>
        <v>579759</v>
      </c>
      <c r="H18" s="22"/>
    </row>
    <row r="22" spans="1:12" x14ac:dyDescent="0.2">
      <c r="B22" t="s">
        <v>1</v>
      </c>
      <c r="C22" t="s">
        <v>14</v>
      </c>
    </row>
    <row r="23" spans="1:12" x14ac:dyDescent="0.2">
      <c r="A23" s="30" t="s">
        <v>13</v>
      </c>
      <c r="B23" t="s">
        <v>7</v>
      </c>
      <c r="C23" s="11">
        <v>3205881</v>
      </c>
      <c r="F23" s="1"/>
      <c r="G23" s="1"/>
      <c r="H23" s="1"/>
      <c r="I23" s="1"/>
      <c r="J23" s="1"/>
      <c r="K23" s="4"/>
    </row>
    <row r="24" spans="1:12" x14ac:dyDescent="0.2">
      <c r="A24" s="30"/>
      <c r="B24" t="s">
        <v>8</v>
      </c>
      <c r="C24" s="11">
        <v>3207375</v>
      </c>
      <c r="F24" s="1"/>
      <c r="G24" s="1"/>
      <c r="H24" s="1"/>
      <c r="I24" s="1"/>
      <c r="J24" s="1"/>
      <c r="K24" s="4"/>
      <c r="L24" s="21"/>
    </row>
    <row r="25" spans="1:12" x14ac:dyDescent="0.2">
      <c r="A25" s="30"/>
      <c r="B25" t="s">
        <v>9</v>
      </c>
      <c r="C25" s="11">
        <v>3205014</v>
      </c>
      <c r="F25" s="1"/>
      <c r="G25" s="1"/>
      <c r="H25" s="1"/>
      <c r="I25" s="1"/>
      <c r="J25" s="1"/>
      <c r="K25" s="4"/>
    </row>
    <row r="26" spans="1:12" x14ac:dyDescent="0.2">
      <c r="E26" s="1"/>
      <c r="F26" s="1"/>
      <c r="G26" s="1"/>
      <c r="H26" s="1"/>
      <c r="I26" s="1"/>
      <c r="J26" s="1"/>
      <c r="K26" s="1"/>
    </row>
    <row r="27" spans="1:12" x14ac:dyDescent="0.2">
      <c r="E27" s="1"/>
      <c r="F27" s="1"/>
      <c r="G27" s="1"/>
      <c r="H27" s="1"/>
      <c r="I27" s="1"/>
      <c r="J27" s="1"/>
      <c r="K27" s="1"/>
    </row>
    <row r="28" spans="1:12" x14ac:dyDescent="0.2">
      <c r="E28" s="1"/>
      <c r="F28" s="1"/>
      <c r="G28" s="1"/>
      <c r="H28" s="1"/>
      <c r="I28" s="1"/>
      <c r="J28" s="1"/>
      <c r="K28" s="1"/>
    </row>
    <row r="29" spans="1:12" x14ac:dyDescent="0.2">
      <c r="C29" s="1"/>
      <c r="D29" s="1"/>
      <c r="E29" s="1"/>
      <c r="F29" s="1"/>
      <c r="G29" s="1"/>
      <c r="H29" s="1"/>
      <c r="I29" s="1"/>
      <c r="J29" s="1"/>
      <c r="K29" s="1"/>
    </row>
    <row r="30" spans="1:12" x14ac:dyDescent="0.2">
      <c r="C30" s="1"/>
      <c r="D30" s="1"/>
      <c r="E30" s="1"/>
      <c r="F30" s="1"/>
      <c r="G30" s="1"/>
      <c r="H30" s="1"/>
      <c r="I30" s="1"/>
      <c r="J30" s="1"/>
      <c r="K30" s="1"/>
    </row>
    <row r="31" spans="1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C34" s="9"/>
      <c r="D34" s="9"/>
      <c r="E34" s="9"/>
      <c r="F34" s="9"/>
      <c r="G34" s="9"/>
    </row>
    <row r="35" spans="2:11" x14ac:dyDescent="0.2">
      <c r="C35" s="9"/>
      <c r="D35" s="9"/>
      <c r="E35" s="9"/>
      <c r="F35" s="9"/>
      <c r="G35" s="9"/>
    </row>
    <row r="36" spans="2:11" x14ac:dyDescent="0.2">
      <c r="E36" s="4"/>
    </row>
  </sheetData>
  <mergeCells count="3">
    <mergeCell ref="B10:B11"/>
    <mergeCell ref="A15:A18"/>
    <mergeCell ref="A23:A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E05F-7A17-0649-9432-577D1CC565E2}">
  <dimension ref="A1:N33"/>
  <sheetViews>
    <sheetView zoomScale="150" zoomScaleNormal="150" workbookViewId="0">
      <selection activeCell="L26" sqref="L26"/>
    </sheetView>
  </sheetViews>
  <sheetFormatPr baseColWidth="10" defaultRowHeight="16" x14ac:dyDescent="0.2"/>
  <cols>
    <col min="1" max="1" width="9" bestFit="1" customWidth="1"/>
    <col min="2" max="2" width="10.33203125" bestFit="1" customWidth="1"/>
    <col min="3" max="3" width="9.83203125" style="5" bestFit="1" customWidth="1"/>
    <col min="4" max="4" width="20.5" style="1" bestFit="1" customWidth="1"/>
    <col min="5" max="5" width="13" style="1" bestFit="1" customWidth="1"/>
    <col min="6" max="6" width="11.83203125" style="1" bestFit="1" customWidth="1"/>
    <col min="7" max="7" width="14.1640625" style="1" bestFit="1" customWidth="1"/>
    <col min="8" max="8" width="20.1640625" style="1" customWidth="1"/>
    <col min="9" max="9" width="21.83203125" style="1" customWidth="1"/>
  </cols>
  <sheetData>
    <row r="1" spans="1:11" x14ac:dyDescent="0.2">
      <c r="A1" t="s">
        <v>0</v>
      </c>
      <c r="B1" t="s">
        <v>1</v>
      </c>
      <c r="C1" s="5" t="s">
        <v>16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  <c r="I1" t="s">
        <v>15</v>
      </c>
    </row>
    <row r="2" spans="1:11" x14ac:dyDescent="0.2">
      <c r="A2" t="s">
        <v>6</v>
      </c>
      <c r="B2" t="s">
        <v>7</v>
      </c>
      <c r="C2" s="5" t="s">
        <v>21</v>
      </c>
      <c r="D2" s="1">
        <v>13384</v>
      </c>
      <c r="E2" s="1">
        <v>61898</v>
      </c>
      <c r="F2" s="1">
        <v>122</v>
      </c>
      <c r="G2" s="1">
        <v>68</v>
      </c>
      <c r="H2" s="1">
        <v>183</v>
      </c>
    </row>
    <row r="3" spans="1:11" x14ac:dyDescent="0.2">
      <c r="A3" t="s">
        <v>6</v>
      </c>
      <c r="B3" t="s">
        <v>7</v>
      </c>
      <c r="C3" s="5" t="s">
        <v>17</v>
      </c>
      <c r="D3" s="1">
        <v>191058</v>
      </c>
      <c r="E3" s="1">
        <v>727165</v>
      </c>
      <c r="F3" s="1">
        <v>8920</v>
      </c>
      <c r="G3" s="1">
        <v>5162</v>
      </c>
      <c r="H3" s="1">
        <v>14585</v>
      </c>
      <c r="K3" s="5"/>
    </row>
    <row r="4" spans="1:11" x14ac:dyDescent="0.2">
      <c r="A4" t="s">
        <v>6</v>
      </c>
      <c r="B4" t="s">
        <v>7</v>
      </c>
      <c r="C4" s="5" t="s">
        <v>18</v>
      </c>
      <c r="D4" s="1">
        <v>368515</v>
      </c>
      <c r="E4" s="1">
        <v>1627520</v>
      </c>
      <c r="F4" s="1">
        <v>22254</v>
      </c>
      <c r="G4" s="1">
        <v>13399</v>
      </c>
      <c r="H4" s="1">
        <v>34376</v>
      </c>
    </row>
    <row r="5" spans="1:11" x14ac:dyDescent="0.2">
      <c r="A5" t="s">
        <v>6</v>
      </c>
      <c r="B5" t="s">
        <v>7</v>
      </c>
      <c r="C5" s="5" t="s">
        <v>19</v>
      </c>
      <c r="D5" s="1">
        <v>1287792</v>
      </c>
      <c r="E5" s="1">
        <v>6118381</v>
      </c>
      <c r="F5" s="1">
        <v>78250</v>
      </c>
      <c r="G5" s="1">
        <v>45528</v>
      </c>
      <c r="H5" s="1">
        <v>114414</v>
      </c>
    </row>
    <row r="6" spans="1:11" x14ac:dyDescent="0.2">
      <c r="A6" t="s">
        <v>6</v>
      </c>
      <c r="B6" t="s">
        <v>7</v>
      </c>
      <c r="C6" s="5" t="s">
        <v>20</v>
      </c>
      <c r="D6" s="1">
        <v>197922</v>
      </c>
      <c r="E6" s="1">
        <v>990269</v>
      </c>
      <c r="F6" s="1">
        <v>11259</v>
      </c>
      <c r="G6" s="1">
        <v>6638</v>
      </c>
      <c r="H6" s="1">
        <v>16716</v>
      </c>
    </row>
    <row r="7" spans="1:11" x14ac:dyDescent="0.2">
      <c r="A7" t="s">
        <v>6</v>
      </c>
      <c r="B7" t="s">
        <v>8</v>
      </c>
      <c r="C7" s="5" t="s">
        <v>21</v>
      </c>
      <c r="D7" s="1">
        <v>13332</v>
      </c>
      <c r="E7" s="1">
        <v>63151</v>
      </c>
      <c r="F7" s="1">
        <v>112</v>
      </c>
      <c r="G7" s="1">
        <v>66</v>
      </c>
      <c r="H7" s="1">
        <v>149</v>
      </c>
    </row>
    <row r="8" spans="1:11" x14ac:dyDescent="0.2">
      <c r="A8" t="s">
        <v>6</v>
      </c>
      <c r="B8" t="s">
        <v>8</v>
      </c>
      <c r="C8" s="5" t="s">
        <v>17</v>
      </c>
      <c r="D8" s="1">
        <v>191449</v>
      </c>
      <c r="E8" s="1">
        <v>732394</v>
      </c>
      <c r="F8" s="1">
        <v>9622</v>
      </c>
      <c r="G8" s="1">
        <v>5541</v>
      </c>
      <c r="H8" s="1">
        <v>14262</v>
      </c>
      <c r="K8" s="5"/>
    </row>
    <row r="9" spans="1:11" x14ac:dyDescent="0.2">
      <c r="A9" t="s">
        <v>6</v>
      </c>
      <c r="B9" t="s">
        <v>8</v>
      </c>
      <c r="C9" s="5" t="s">
        <v>18</v>
      </c>
      <c r="D9" s="1">
        <v>369585</v>
      </c>
      <c r="E9" s="1">
        <v>1624903</v>
      </c>
      <c r="F9" s="1">
        <v>23936</v>
      </c>
      <c r="G9" s="1">
        <v>13917</v>
      </c>
      <c r="H9" s="1">
        <v>34169</v>
      </c>
    </row>
    <row r="10" spans="1:11" x14ac:dyDescent="0.2">
      <c r="A10" t="s">
        <v>6</v>
      </c>
      <c r="B10" t="s">
        <v>8</v>
      </c>
      <c r="C10" s="5" t="s">
        <v>19</v>
      </c>
      <c r="D10" s="1">
        <v>1288257</v>
      </c>
      <c r="E10" s="1">
        <v>6111600</v>
      </c>
      <c r="F10" s="1">
        <v>80690</v>
      </c>
      <c r="G10" s="1">
        <v>46098</v>
      </c>
      <c r="H10" s="1">
        <v>109915</v>
      </c>
    </row>
    <row r="11" spans="1:11" x14ac:dyDescent="0.2">
      <c r="A11" t="s">
        <v>6</v>
      </c>
      <c r="B11" t="s">
        <v>8</v>
      </c>
      <c r="C11" s="5" t="s">
        <v>20</v>
      </c>
      <c r="D11" s="1">
        <v>197724</v>
      </c>
      <c r="E11" s="1">
        <v>994859</v>
      </c>
      <c r="F11" s="1">
        <v>12031</v>
      </c>
      <c r="G11" s="1">
        <v>6914</v>
      </c>
      <c r="H11" s="1">
        <v>16876</v>
      </c>
    </row>
    <row r="12" spans="1:11" x14ac:dyDescent="0.2">
      <c r="A12" t="s">
        <v>6</v>
      </c>
      <c r="B12" t="s">
        <v>9</v>
      </c>
      <c r="C12" s="5" t="s">
        <v>21</v>
      </c>
      <c r="D12" s="1">
        <v>13419</v>
      </c>
      <c r="E12" s="1">
        <v>62339</v>
      </c>
      <c r="F12" s="1">
        <v>85</v>
      </c>
      <c r="G12" s="1">
        <v>44</v>
      </c>
      <c r="H12" s="1">
        <v>124</v>
      </c>
    </row>
    <row r="13" spans="1:11" x14ac:dyDescent="0.2">
      <c r="A13" t="s">
        <v>6</v>
      </c>
      <c r="B13" t="s">
        <v>9</v>
      </c>
      <c r="C13" s="5" t="s">
        <v>17</v>
      </c>
      <c r="D13" s="1">
        <v>191888</v>
      </c>
      <c r="E13" s="1">
        <v>730347</v>
      </c>
      <c r="F13" s="1">
        <v>8137</v>
      </c>
      <c r="G13" s="1">
        <v>4653</v>
      </c>
      <c r="H13" s="1">
        <v>12524</v>
      </c>
      <c r="K13" s="5"/>
    </row>
    <row r="14" spans="1:11" x14ac:dyDescent="0.2">
      <c r="A14" t="s">
        <v>6</v>
      </c>
      <c r="B14" t="s">
        <v>9</v>
      </c>
      <c r="C14" s="5" t="s">
        <v>18</v>
      </c>
      <c r="D14" s="1">
        <v>368311</v>
      </c>
      <c r="E14" s="1">
        <v>1619971</v>
      </c>
      <c r="F14" s="1">
        <v>19932</v>
      </c>
      <c r="G14" s="1">
        <v>11751</v>
      </c>
      <c r="H14" s="1">
        <v>29562</v>
      </c>
    </row>
    <row r="15" spans="1:11" x14ac:dyDescent="0.2">
      <c r="A15" t="s">
        <v>6</v>
      </c>
      <c r="B15" t="s">
        <v>9</v>
      </c>
      <c r="C15" s="5" t="s">
        <v>19</v>
      </c>
      <c r="D15" s="1">
        <v>1286998</v>
      </c>
      <c r="E15" s="1">
        <v>6098399</v>
      </c>
      <c r="F15" s="1">
        <v>63813</v>
      </c>
      <c r="G15" s="1">
        <v>36059</v>
      </c>
      <c r="H15" s="1">
        <v>90991</v>
      </c>
    </row>
    <row r="16" spans="1:11" x14ac:dyDescent="0.2">
      <c r="A16" t="s">
        <v>6</v>
      </c>
      <c r="B16" t="s">
        <v>9</v>
      </c>
      <c r="C16" s="5" t="s">
        <v>20</v>
      </c>
      <c r="D16" s="1">
        <v>197054</v>
      </c>
      <c r="E16" s="1">
        <v>985538</v>
      </c>
      <c r="F16" s="1">
        <v>9067</v>
      </c>
      <c r="G16" s="1">
        <v>5224</v>
      </c>
      <c r="H16" s="1">
        <v>13324</v>
      </c>
    </row>
    <row r="17" spans="1:14" x14ac:dyDescent="0.2">
      <c r="A17" t="s">
        <v>10</v>
      </c>
      <c r="B17" t="s">
        <v>7</v>
      </c>
      <c r="C17" s="5" t="s">
        <v>21</v>
      </c>
      <c r="D17" s="1">
        <v>3642</v>
      </c>
      <c r="E17" s="1">
        <v>13243</v>
      </c>
      <c r="F17" s="1">
        <v>25</v>
      </c>
      <c r="G17" s="1">
        <v>16</v>
      </c>
      <c r="H17" s="1">
        <v>42</v>
      </c>
      <c r="I17" s="1">
        <v>252</v>
      </c>
    </row>
    <row r="18" spans="1:14" x14ac:dyDescent="0.2">
      <c r="A18" t="s">
        <v>10</v>
      </c>
      <c r="B18" t="s">
        <v>7</v>
      </c>
      <c r="C18" s="5" t="s">
        <v>17</v>
      </c>
      <c r="D18" s="1">
        <v>31473</v>
      </c>
      <c r="E18" s="1">
        <v>94525</v>
      </c>
      <c r="F18" s="1">
        <v>1182</v>
      </c>
      <c r="G18" s="1">
        <v>668</v>
      </c>
      <c r="H18" s="1">
        <v>2517</v>
      </c>
      <c r="I18" s="1">
        <v>15426</v>
      </c>
      <c r="K18" s="5"/>
    </row>
    <row r="19" spans="1:14" x14ac:dyDescent="0.2">
      <c r="A19" t="s">
        <v>10</v>
      </c>
      <c r="B19" t="s">
        <v>7</v>
      </c>
      <c r="C19" s="5" t="s">
        <v>18</v>
      </c>
      <c r="D19" s="1">
        <v>50000</v>
      </c>
      <c r="E19" s="1">
        <v>156523</v>
      </c>
      <c r="F19" s="1">
        <v>2175</v>
      </c>
      <c r="G19" s="1">
        <v>1269</v>
      </c>
      <c r="H19" s="1">
        <v>4199</v>
      </c>
      <c r="I19" s="1">
        <v>26060</v>
      </c>
      <c r="K19" s="12"/>
    </row>
    <row r="20" spans="1:14" x14ac:dyDescent="0.2">
      <c r="A20" t="s">
        <v>10</v>
      </c>
      <c r="B20" t="s">
        <v>7</v>
      </c>
      <c r="C20" s="5" t="s">
        <v>19</v>
      </c>
      <c r="D20" s="1">
        <v>166337</v>
      </c>
      <c r="E20" s="1">
        <v>660959</v>
      </c>
      <c r="F20" s="1">
        <v>7878</v>
      </c>
      <c r="G20" s="1">
        <v>4598</v>
      </c>
      <c r="H20" s="1">
        <v>15303</v>
      </c>
      <c r="I20" s="1">
        <v>87243</v>
      </c>
    </row>
    <row r="21" spans="1:14" x14ac:dyDescent="0.2">
      <c r="A21" t="s">
        <v>10</v>
      </c>
      <c r="B21" t="s">
        <v>7</v>
      </c>
      <c r="C21" s="5" t="s">
        <v>20</v>
      </c>
      <c r="D21" s="1">
        <v>43055</v>
      </c>
      <c r="E21" s="1">
        <v>171380</v>
      </c>
      <c r="F21" s="1">
        <v>1820</v>
      </c>
      <c r="G21" s="1">
        <v>1068</v>
      </c>
      <c r="H21" s="1">
        <v>3710</v>
      </c>
      <c r="I21" s="1">
        <v>22080</v>
      </c>
    </row>
    <row r="22" spans="1:14" x14ac:dyDescent="0.2">
      <c r="A22" t="s">
        <v>10</v>
      </c>
      <c r="B22" t="s">
        <v>8</v>
      </c>
      <c r="C22" s="5" t="s">
        <v>21</v>
      </c>
      <c r="D22" s="1">
        <v>3590</v>
      </c>
      <c r="E22" s="1">
        <v>13153</v>
      </c>
      <c r="F22" s="1">
        <v>30</v>
      </c>
      <c r="G22" s="1">
        <v>21</v>
      </c>
      <c r="H22" s="1">
        <v>59</v>
      </c>
      <c r="I22" s="1">
        <v>234</v>
      </c>
    </row>
    <row r="23" spans="1:14" x14ac:dyDescent="0.2">
      <c r="A23" t="s">
        <v>10</v>
      </c>
      <c r="B23" t="s">
        <v>8</v>
      </c>
      <c r="C23" s="5" t="s">
        <v>17</v>
      </c>
      <c r="D23" s="1">
        <v>31207</v>
      </c>
      <c r="E23" s="1">
        <v>95349</v>
      </c>
      <c r="F23" s="1">
        <v>1349</v>
      </c>
      <c r="G23" s="1">
        <v>748</v>
      </c>
      <c r="H23" s="1">
        <v>2822</v>
      </c>
      <c r="I23" s="1">
        <v>15027</v>
      </c>
      <c r="K23" s="5"/>
      <c r="N23" s="12"/>
    </row>
    <row r="24" spans="1:14" x14ac:dyDescent="0.2">
      <c r="A24" t="s">
        <v>10</v>
      </c>
      <c r="B24" t="s">
        <v>8</v>
      </c>
      <c r="C24" s="5" t="s">
        <v>18</v>
      </c>
      <c r="D24" s="1">
        <v>50311</v>
      </c>
      <c r="E24" s="1">
        <v>157127</v>
      </c>
      <c r="F24" s="1">
        <v>2433</v>
      </c>
      <c r="G24" s="1">
        <v>1334</v>
      </c>
      <c r="H24" s="1">
        <v>4687</v>
      </c>
      <c r="I24" s="1">
        <v>25764</v>
      </c>
      <c r="K24" s="12"/>
    </row>
    <row r="25" spans="1:14" x14ac:dyDescent="0.2">
      <c r="A25" t="s">
        <v>10</v>
      </c>
      <c r="B25" t="s">
        <v>8</v>
      </c>
      <c r="C25" s="5" t="s">
        <v>19</v>
      </c>
      <c r="D25" s="1">
        <v>165775</v>
      </c>
      <c r="E25" s="1">
        <v>662442</v>
      </c>
      <c r="F25" s="1">
        <v>9471</v>
      </c>
      <c r="G25" s="1">
        <v>5408</v>
      </c>
      <c r="H25" s="1">
        <v>17604</v>
      </c>
      <c r="I25" s="1">
        <v>86013</v>
      </c>
    </row>
    <row r="26" spans="1:14" x14ac:dyDescent="0.2">
      <c r="A26" t="s">
        <v>10</v>
      </c>
      <c r="B26" t="s">
        <v>8</v>
      </c>
      <c r="C26" s="5" t="s">
        <v>20</v>
      </c>
      <c r="D26" s="1">
        <v>43321</v>
      </c>
      <c r="E26" s="1">
        <v>171892</v>
      </c>
      <c r="F26" s="1">
        <v>2183</v>
      </c>
      <c r="G26" s="1">
        <v>1238</v>
      </c>
      <c r="H26" s="1">
        <v>4282</v>
      </c>
      <c r="I26" s="1">
        <v>21820</v>
      </c>
    </row>
    <row r="27" spans="1:14" x14ac:dyDescent="0.2">
      <c r="A27" t="s">
        <v>10</v>
      </c>
      <c r="B27" t="s">
        <v>9</v>
      </c>
      <c r="C27" s="5" t="s">
        <v>21</v>
      </c>
      <c r="D27" s="1">
        <v>3592</v>
      </c>
      <c r="E27" s="1">
        <v>12999</v>
      </c>
      <c r="F27" s="1">
        <v>23</v>
      </c>
      <c r="G27" s="1">
        <v>12</v>
      </c>
      <c r="H27" s="1">
        <v>37</v>
      </c>
      <c r="I27" s="1">
        <v>247</v>
      </c>
    </row>
    <row r="28" spans="1:14" x14ac:dyDescent="0.2">
      <c r="A28" t="s">
        <v>10</v>
      </c>
      <c r="B28" t="s">
        <v>9</v>
      </c>
      <c r="C28" s="5" t="s">
        <v>17</v>
      </c>
      <c r="D28" s="1">
        <v>31694</v>
      </c>
      <c r="E28" s="1">
        <v>94622</v>
      </c>
      <c r="F28" s="1">
        <v>980</v>
      </c>
      <c r="G28" s="1">
        <v>551</v>
      </c>
      <c r="H28" s="1">
        <v>2146</v>
      </c>
      <c r="I28" s="1">
        <v>14560</v>
      </c>
      <c r="K28" s="5"/>
      <c r="N28" s="12"/>
    </row>
    <row r="29" spans="1:14" x14ac:dyDescent="0.2">
      <c r="A29" t="s">
        <v>10</v>
      </c>
      <c r="B29" t="s">
        <v>9</v>
      </c>
      <c r="C29" s="5" t="s">
        <v>18</v>
      </c>
      <c r="D29" s="1">
        <v>49984</v>
      </c>
      <c r="E29" s="1">
        <v>157585</v>
      </c>
      <c r="F29" s="1">
        <v>1880</v>
      </c>
      <c r="G29" s="1">
        <v>1059</v>
      </c>
      <c r="H29" s="1">
        <v>3699</v>
      </c>
      <c r="I29" s="1">
        <v>25380</v>
      </c>
      <c r="K29" s="12"/>
    </row>
    <row r="30" spans="1:14" x14ac:dyDescent="0.2">
      <c r="A30" t="s">
        <v>10</v>
      </c>
      <c r="B30" t="s">
        <v>9</v>
      </c>
      <c r="C30" s="5" t="s">
        <v>19</v>
      </c>
      <c r="D30" s="1">
        <v>165578</v>
      </c>
      <c r="E30" s="1">
        <v>662062</v>
      </c>
      <c r="F30" s="1">
        <v>6804</v>
      </c>
      <c r="G30" s="1">
        <v>3871</v>
      </c>
      <c r="H30" s="1">
        <v>13258</v>
      </c>
      <c r="I30" s="1">
        <v>83870</v>
      </c>
    </row>
    <row r="31" spans="1:14" x14ac:dyDescent="0.2">
      <c r="A31" t="s">
        <v>10</v>
      </c>
      <c r="B31" t="s">
        <v>9</v>
      </c>
      <c r="C31" s="5" t="s">
        <v>20</v>
      </c>
      <c r="D31" s="1">
        <v>42825</v>
      </c>
      <c r="E31" s="1">
        <v>171060</v>
      </c>
      <c r="F31" s="1">
        <v>1558</v>
      </c>
      <c r="G31" s="1">
        <v>901</v>
      </c>
      <c r="H31" s="1">
        <v>3223</v>
      </c>
      <c r="I31" s="1">
        <v>21508</v>
      </c>
    </row>
    <row r="33" spans="14:14" x14ac:dyDescent="0.2">
      <c r="N33" s="1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AA65-543B-2142-B0D0-A283B3C3EAFD}">
  <dimension ref="A1:H15"/>
  <sheetViews>
    <sheetView zoomScale="150" zoomScaleNormal="150" workbookViewId="0">
      <selection activeCell="G16" sqref="G16"/>
    </sheetView>
  </sheetViews>
  <sheetFormatPr baseColWidth="10" defaultRowHeight="16" x14ac:dyDescent="0.2"/>
  <cols>
    <col min="1" max="1" width="16.6640625" bestFit="1" customWidth="1"/>
    <col min="3" max="3" width="17" bestFit="1" customWidth="1"/>
    <col min="4" max="4" width="16.83203125" bestFit="1" customWidth="1"/>
    <col min="5" max="5" width="18.33203125" bestFit="1" customWidth="1"/>
    <col min="6" max="6" width="20.6640625" bestFit="1" customWidth="1"/>
    <col min="7" max="7" width="21.5" bestFit="1" customWidth="1"/>
    <col min="8" max="8" width="18.83203125" bestFit="1" customWidth="1"/>
  </cols>
  <sheetData>
    <row r="1" spans="1:8" x14ac:dyDescent="0.2">
      <c r="C1" s="31" t="s">
        <v>27</v>
      </c>
      <c r="D1" s="31"/>
      <c r="E1" s="31"/>
      <c r="F1" s="32" t="s">
        <v>28</v>
      </c>
      <c r="G1" s="32"/>
      <c r="H1" s="32"/>
    </row>
    <row r="2" spans="1:8" x14ac:dyDescent="0.2">
      <c r="A2" t="s">
        <v>22</v>
      </c>
      <c r="B2" t="s">
        <v>16</v>
      </c>
      <c r="C2" s="16" t="s">
        <v>24</v>
      </c>
      <c r="D2" s="16" t="s">
        <v>25</v>
      </c>
      <c r="E2" s="16" t="s">
        <v>26</v>
      </c>
      <c r="F2" s="18" t="s">
        <v>24</v>
      </c>
      <c r="G2" s="18" t="s">
        <v>25</v>
      </c>
      <c r="H2" s="18" t="s">
        <v>26</v>
      </c>
    </row>
    <row r="3" spans="1:8" x14ac:dyDescent="0.2">
      <c r="A3" t="s">
        <v>12</v>
      </c>
      <c r="B3" t="s">
        <v>23</v>
      </c>
      <c r="C3" s="23">
        <v>0.04</v>
      </c>
      <c r="D3" s="17">
        <v>-0.17</v>
      </c>
      <c r="E3" s="23">
        <v>-0.2</v>
      </c>
      <c r="F3" s="24" t="s">
        <v>40</v>
      </c>
      <c r="G3" s="24">
        <v>-0.19</v>
      </c>
      <c r="H3" s="24">
        <v>-0.2</v>
      </c>
    </row>
    <row r="4" spans="1:8" x14ac:dyDescent="0.2">
      <c r="A4" t="s">
        <v>12</v>
      </c>
      <c r="B4" t="s">
        <v>17</v>
      </c>
      <c r="C4" s="17">
        <v>0.06</v>
      </c>
      <c r="D4" s="17">
        <v>-0.11</v>
      </c>
      <c r="E4" s="17">
        <v>-0.16</v>
      </c>
      <c r="F4" s="24" t="s">
        <v>40</v>
      </c>
      <c r="G4" s="19">
        <v>-0.13</v>
      </c>
      <c r="H4" s="19">
        <v>-0.16</v>
      </c>
    </row>
    <row r="5" spans="1:8" x14ac:dyDescent="0.2">
      <c r="A5" t="s">
        <v>12</v>
      </c>
      <c r="B5" t="s">
        <v>18</v>
      </c>
      <c r="C5" s="17">
        <v>0.05</v>
      </c>
      <c r="D5" s="17">
        <v>-0.12</v>
      </c>
      <c r="E5" s="17">
        <v>-0.16</v>
      </c>
      <c r="F5" s="24" t="s">
        <v>40</v>
      </c>
      <c r="G5" s="19">
        <v>-0.14000000000000001</v>
      </c>
      <c r="H5" s="19">
        <v>-0.14000000000000001</v>
      </c>
    </row>
    <row r="6" spans="1:8" x14ac:dyDescent="0.2">
      <c r="A6" t="s">
        <v>12</v>
      </c>
      <c r="B6" t="s">
        <v>19</v>
      </c>
      <c r="C6" s="17">
        <v>0.03</v>
      </c>
      <c r="D6" s="17">
        <v>-0.19</v>
      </c>
      <c r="E6" s="17">
        <v>-0.21</v>
      </c>
      <c r="F6" s="24" t="s">
        <v>40</v>
      </c>
      <c r="G6" s="19">
        <v>-0.21</v>
      </c>
      <c r="H6" s="19">
        <v>-0.22</v>
      </c>
    </row>
    <row r="7" spans="1:8" x14ac:dyDescent="0.2">
      <c r="C7" s="3"/>
      <c r="D7" s="3"/>
      <c r="E7" s="3"/>
      <c r="F7" s="3" t="s">
        <v>36</v>
      </c>
      <c r="G7" s="3" t="s">
        <v>38</v>
      </c>
      <c r="H7" s="3" t="s">
        <v>37</v>
      </c>
    </row>
    <row r="8" spans="1:8" x14ac:dyDescent="0.2">
      <c r="C8" s="3"/>
      <c r="D8" s="3"/>
      <c r="E8" s="3"/>
      <c r="F8" s="3" t="s">
        <v>42</v>
      </c>
      <c r="G8" s="3" t="s">
        <v>41</v>
      </c>
      <c r="H8" s="3" t="s">
        <v>39</v>
      </c>
    </row>
    <row r="9" spans="1:8" x14ac:dyDescent="0.2">
      <c r="C9" s="3"/>
      <c r="D9" s="3"/>
      <c r="E9" s="3"/>
    </row>
    <row r="10" spans="1:8" x14ac:dyDescent="0.2">
      <c r="A10" t="s">
        <v>35</v>
      </c>
      <c r="B10" t="s">
        <v>23</v>
      </c>
      <c r="C10" s="23" t="s">
        <v>40</v>
      </c>
      <c r="D10" s="23" t="s">
        <v>40</v>
      </c>
      <c r="E10" s="23" t="s">
        <v>40</v>
      </c>
      <c r="F10" s="24" t="s">
        <v>40</v>
      </c>
      <c r="G10" s="24" t="s">
        <v>40</v>
      </c>
      <c r="H10" s="24" t="s">
        <v>40</v>
      </c>
    </row>
    <row r="11" spans="1:8" x14ac:dyDescent="0.2">
      <c r="C11" s="3"/>
      <c r="D11" s="3"/>
      <c r="E11" s="3"/>
      <c r="F11" s="3"/>
      <c r="G11" s="3"/>
      <c r="H11" s="3"/>
    </row>
    <row r="12" spans="1:8" x14ac:dyDescent="0.2">
      <c r="C12" s="3"/>
      <c r="D12" s="3"/>
      <c r="E12" s="3"/>
      <c r="F12" s="3"/>
      <c r="G12" s="3"/>
      <c r="H12" s="3"/>
    </row>
    <row r="13" spans="1:8" x14ac:dyDescent="0.2">
      <c r="C13" s="3"/>
      <c r="D13" s="3"/>
      <c r="E13" s="3"/>
      <c r="F13" s="3"/>
      <c r="G13" s="3"/>
      <c r="H13" s="3"/>
    </row>
    <row r="14" spans="1:8" x14ac:dyDescent="0.2">
      <c r="C14" s="3"/>
      <c r="D14" s="3"/>
      <c r="E14" s="3"/>
      <c r="F14" s="3"/>
      <c r="G14" s="3"/>
      <c r="H14" s="3"/>
    </row>
    <row r="15" spans="1:8" x14ac:dyDescent="0.2">
      <c r="C15" s="3"/>
      <c r="D15" s="3"/>
      <c r="E15" s="3"/>
      <c r="F15" s="3"/>
      <c r="G15" s="3"/>
      <c r="H15" s="3"/>
    </row>
  </sheetData>
  <mergeCells count="2">
    <mergeCell ref="C1:E1"/>
    <mergeCell ref="F1:H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7C15-F0AE-3445-A539-39CB7B6C93D1}">
  <dimension ref="A1:J8"/>
  <sheetViews>
    <sheetView zoomScale="150" zoomScaleNormal="150" workbookViewId="0">
      <selection activeCell="H14" sqref="H14"/>
    </sheetView>
  </sheetViews>
  <sheetFormatPr baseColWidth="10" defaultRowHeight="16" x14ac:dyDescent="0.2"/>
  <cols>
    <col min="1" max="1" width="46.1640625" bestFit="1" customWidth="1"/>
    <col min="2" max="2" width="10.5" bestFit="1" customWidth="1"/>
    <col min="3" max="3" width="12.83203125" bestFit="1" customWidth="1"/>
    <col min="6" max="6" width="17" bestFit="1" customWidth="1"/>
    <col min="7" max="7" width="37" bestFit="1" customWidth="1"/>
    <col min="8" max="8" width="17.6640625" bestFit="1" customWidth="1"/>
    <col min="9" max="9" width="19.33203125" bestFit="1" customWidth="1"/>
    <col min="10" max="10" width="20.33203125" bestFit="1" customWidth="1"/>
    <col min="11" max="11" width="17" bestFit="1" customWidth="1"/>
    <col min="12" max="12" width="19.6640625" bestFit="1" customWidth="1"/>
    <col min="13" max="13" width="21.83203125" bestFit="1" customWidth="1"/>
    <col min="14" max="14" width="24.5" bestFit="1" customWidth="1"/>
  </cols>
  <sheetData>
    <row r="1" spans="1:10" x14ac:dyDescent="0.2">
      <c r="A1" t="s">
        <v>29</v>
      </c>
      <c r="B1" t="s">
        <v>44</v>
      </c>
      <c r="C1" t="s">
        <v>3</v>
      </c>
      <c r="D1" t="s">
        <v>4</v>
      </c>
      <c r="G1" s="6" t="s">
        <v>30</v>
      </c>
      <c r="H1" t="s">
        <v>51</v>
      </c>
      <c r="I1" t="s">
        <v>52</v>
      </c>
      <c r="J1" t="s">
        <v>53</v>
      </c>
    </row>
    <row r="2" spans="1:10" x14ac:dyDescent="0.2">
      <c r="B2">
        <v>6384279</v>
      </c>
      <c r="C2">
        <v>0</v>
      </c>
      <c r="D2">
        <v>0</v>
      </c>
      <c r="G2" s="7" t="s">
        <v>45</v>
      </c>
      <c r="H2" s="8">
        <v>0.69493973163520584</v>
      </c>
      <c r="I2" s="8">
        <v>0.40073914032294744</v>
      </c>
      <c r="J2" s="8">
        <v>0.57665308526827352</v>
      </c>
    </row>
    <row r="3" spans="1:10" x14ac:dyDescent="0.2">
      <c r="A3" t="s">
        <v>45</v>
      </c>
      <c r="B3">
        <v>87940</v>
      </c>
      <c r="C3">
        <v>61113</v>
      </c>
      <c r="D3">
        <v>35241</v>
      </c>
      <c r="G3" s="7" t="s">
        <v>46</v>
      </c>
      <c r="H3" s="8">
        <v>0.91460556293127471</v>
      </c>
      <c r="I3" s="8">
        <v>0.52378259658094439</v>
      </c>
      <c r="J3" s="8">
        <v>0.57268686941094249</v>
      </c>
    </row>
    <row r="4" spans="1:10" x14ac:dyDescent="0.2">
      <c r="A4" t="s">
        <v>46</v>
      </c>
      <c r="B4">
        <v>122022</v>
      </c>
      <c r="C4">
        <v>111602</v>
      </c>
      <c r="D4">
        <v>63913</v>
      </c>
      <c r="G4" s="7" t="s">
        <v>47</v>
      </c>
      <c r="H4" s="8">
        <v>0.83332476426492819</v>
      </c>
      <c r="I4" s="8">
        <v>0.47352672006910096</v>
      </c>
      <c r="J4" s="8">
        <v>0.56823790720631784</v>
      </c>
    </row>
    <row r="5" spans="1:10" x14ac:dyDescent="0.2">
      <c r="A5" t="s">
        <v>47</v>
      </c>
      <c r="B5">
        <v>97249</v>
      </c>
      <c r="C5">
        <v>81040</v>
      </c>
      <c r="D5">
        <v>46050</v>
      </c>
      <c r="G5" s="7" t="s">
        <v>48</v>
      </c>
      <c r="H5" s="8">
        <v>0.72538166235157575</v>
      </c>
      <c r="I5" s="8">
        <v>0.41317739487545757</v>
      </c>
      <c r="J5" s="8">
        <v>0.5696</v>
      </c>
    </row>
    <row r="6" spans="1:10" x14ac:dyDescent="0.2">
      <c r="A6" t="s">
        <v>48</v>
      </c>
      <c r="B6">
        <v>11201</v>
      </c>
      <c r="C6">
        <v>8125</v>
      </c>
      <c r="D6">
        <v>4628</v>
      </c>
      <c r="G6" s="7" t="s">
        <v>49</v>
      </c>
      <c r="H6" s="8">
        <v>0.76126104609505607</v>
      </c>
      <c r="I6" s="8">
        <v>0.46699307379985672</v>
      </c>
      <c r="J6" s="8">
        <v>0.61344669636694482</v>
      </c>
    </row>
    <row r="7" spans="1:10" x14ac:dyDescent="0.2">
      <c r="A7" t="s">
        <v>49</v>
      </c>
      <c r="B7">
        <v>83740</v>
      </c>
      <c r="C7">
        <v>63748</v>
      </c>
      <c r="D7">
        <v>39106</v>
      </c>
      <c r="G7" s="7" t="s">
        <v>50</v>
      </c>
      <c r="H7" s="8">
        <v>0.82763835093118265</v>
      </c>
      <c r="I7" s="8">
        <v>0.46275269273624448</v>
      </c>
      <c r="J7" s="8">
        <v>0.55912427477000992</v>
      </c>
    </row>
    <row r="8" spans="1:10" x14ac:dyDescent="0.2">
      <c r="A8" t="s">
        <v>50</v>
      </c>
      <c r="B8">
        <v>75388</v>
      </c>
      <c r="C8">
        <v>62394</v>
      </c>
      <c r="D8">
        <v>34886</v>
      </c>
      <c r="G8" s="7" t="s">
        <v>31</v>
      </c>
      <c r="H8" s="8">
        <v>0.81254345185743604</v>
      </c>
      <c r="I8" s="8">
        <v>0.46870209825354942</v>
      </c>
      <c r="J8" s="8">
        <v>0.57683327234022808</v>
      </c>
    </row>
  </sheetData>
  <autoFilter ref="A1:D8" xr:uid="{D851BCE9-605F-864A-A5BA-377FF2F47C2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5D99-F4F6-A941-BF1E-6E9279EC76AA}">
  <dimension ref="A1:N11"/>
  <sheetViews>
    <sheetView zoomScale="150" zoomScaleNormal="150" workbookViewId="0">
      <selection activeCell="E38" sqref="E38"/>
    </sheetView>
  </sheetViews>
  <sheetFormatPr baseColWidth="10" defaultRowHeight="16" x14ac:dyDescent="0.2"/>
  <cols>
    <col min="3" max="3" width="19.5" bestFit="1" customWidth="1"/>
    <col min="4" max="4" width="14.1640625" bestFit="1" customWidth="1"/>
    <col min="5" max="5" width="12.1640625" bestFit="1" customWidth="1"/>
    <col min="6" max="6" width="14.33203125" bestFit="1" customWidth="1"/>
    <col min="7" max="7" width="20.5" bestFit="1" customWidth="1"/>
    <col min="8" max="8" width="14" bestFit="1" customWidth="1"/>
    <col min="9" max="9" width="14.33203125" bestFit="1" customWidth="1"/>
    <col min="10" max="10" width="20.33203125" bestFit="1" customWidth="1"/>
    <col min="11" max="11" width="11.83203125" bestFit="1" customWidth="1"/>
    <col min="12" max="12" width="14.1640625" bestFit="1" customWidth="1"/>
    <col min="13" max="13" width="21.6640625" bestFit="1" customWidth="1"/>
  </cols>
  <sheetData>
    <row r="1" spans="1:14" x14ac:dyDescent="0.2">
      <c r="C1" s="10"/>
      <c r="D1" s="10"/>
      <c r="E1" s="33" t="s">
        <v>33</v>
      </c>
      <c r="F1" s="33"/>
      <c r="G1" s="33"/>
      <c r="H1" s="32" t="s">
        <v>34</v>
      </c>
      <c r="I1" s="32"/>
      <c r="J1" s="32"/>
      <c r="K1" s="34" t="s">
        <v>32</v>
      </c>
      <c r="L1" s="34"/>
      <c r="M1" s="34"/>
    </row>
    <row r="2" spans="1:14" x14ac:dyDescent="0.2">
      <c r="A2" s="1" t="s">
        <v>0</v>
      </c>
      <c r="B2" s="1" t="s">
        <v>1</v>
      </c>
      <c r="C2" s="1" t="s">
        <v>14</v>
      </c>
      <c r="D2" s="1" t="s">
        <v>2</v>
      </c>
      <c r="E2" s="13" t="s">
        <v>3</v>
      </c>
      <c r="F2" s="13" t="s">
        <v>4</v>
      </c>
      <c r="G2" s="13" t="s">
        <v>5</v>
      </c>
      <c r="H2" s="14" t="s">
        <v>3</v>
      </c>
      <c r="I2" s="14" t="s">
        <v>4</v>
      </c>
      <c r="J2" s="14" t="s">
        <v>5</v>
      </c>
      <c r="K2" s="15" t="s">
        <v>3</v>
      </c>
      <c r="L2" s="15" t="s">
        <v>4</v>
      </c>
      <c r="M2" s="15" t="s">
        <v>5</v>
      </c>
    </row>
    <row r="3" spans="1:14" x14ac:dyDescent="0.2">
      <c r="A3" s="1" t="s">
        <v>6</v>
      </c>
      <c r="B3" s="1" t="s">
        <v>7</v>
      </c>
      <c r="C3">
        <v>2059843</v>
      </c>
      <c r="D3">
        <v>9535125</v>
      </c>
      <c r="E3" s="25">
        <v>120805</v>
      </c>
      <c r="F3" s="25">
        <v>70795</v>
      </c>
      <c r="G3" s="25">
        <v>180274</v>
      </c>
      <c r="H3" s="14">
        <v>5339060</v>
      </c>
      <c r="I3" s="14">
        <v>3878396</v>
      </c>
      <c r="J3" s="14">
        <v>6668845</v>
      </c>
      <c r="K3" s="15">
        <f>E3+H3</f>
        <v>5459865</v>
      </c>
      <c r="L3" s="15">
        <f t="shared" ref="L3:M3" si="0">F3+I3</f>
        <v>3949191</v>
      </c>
      <c r="M3" s="15">
        <f t="shared" si="0"/>
        <v>6849119</v>
      </c>
      <c r="N3" s="3"/>
    </row>
    <row r="4" spans="1:14" x14ac:dyDescent="0.2">
      <c r="A4" s="1" t="s">
        <v>6</v>
      </c>
      <c r="B4" s="1" t="s">
        <v>8</v>
      </c>
      <c r="C4">
        <v>2061488</v>
      </c>
      <c r="D4">
        <v>9536459</v>
      </c>
      <c r="E4" s="25">
        <v>126392</v>
      </c>
      <c r="F4" s="25">
        <v>72536</v>
      </c>
      <c r="G4" s="25">
        <v>175372</v>
      </c>
      <c r="H4" s="14">
        <v>5357151</v>
      </c>
      <c r="I4" s="14">
        <v>3890446</v>
      </c>
      <c r="J4" s="14">
        <v>6688365</v>
      </c>
      <c r="K4" s="15">
        <f t="shared" ref="K4:K8" si="1">E4+H4</f>
        <v>5483543</v>
      </c>
      <c r="L4" s="15">
        <f t="shared" ref="L4:L8" si="2">F4+I4</f>
        <v>3962982</v>
      </c>
      <c r="M4" s="15">
        <f t="shared" ref="M4:M8" si="3">G4+J4</f>
        <v>6863737</v>
      </c>
      <c r="N4" s="3"/>
    </row>
    <row r="5" spans="1:14" x14ac:dyDescent="0.2">
      <c r="A5" s="1" t="s">
        <v>6</v>
      </c>
      <c r="B5" s="1" t="s">
        <v>9</v>
      </c>
      <c r="C5">
        <v>2058834</v>
      </c>
      <c r="D5">
        <v>9505808</v>
      </c>
      <c r="E5" s="25">
        <v>101034</v>
      </c>
      <c r="F5" s="25">
        <v>57731</v>
      </c>
      <c r="G5" s="25">
        <v>146525</v>
      </c>
      <c r="H5" s="14">
        <v>5350376</v>
      </c>
      <c r="I5" s="14">
        <v>3883318</v>
      </c>
      <c r="J5" s="14">
        <v>6684106</v>
      </c>
      <c r="K5" s="15">
        <f t="shared" si="1"/>
        <v>5451410</v>
      </c>
      <c r="L5" s="15">
        <f t="shared" si="2"/>
        <v>3941049</v>
      </c>
      <c r="M5" s="15">
        <f t="shared" si="3"/>
        <v>6830631</v>
      </c>
      <c r="N5" s="3"/>
    </row>
    <row r="6" spans="1:14" x14ac:dyDescent="0.2">
      <c r="A6" s="1" t="s">
        <v>10</v>
      </c>
      <c r="B6" s="1" t="s">
        <v>7</v>
      </c>
      <c r="C6">
        <v>294700</v>
      </c>
      <c r="D6">
        <v>1097323</v>
      </c>
      <c r="E6" s="25">
        <v>13080</v>
      </c>
      <c r="F6" s="25">
        <v>7619</v>
      </c>
      <c r="G6" s="25">
        <v>25771</v>
      </c>
      <c r="H6" s="14">
        <v>365824</v>
      </c>
      <c r="I6" s="14">
        <v>253288</v>
      </c>
      <c r="J6" s="14">
        <v>574411</v>
      </c>
      <c r="K6" s="15">
        <f t="shared" si="1"/>
        <v>378904</v>
      </c>
      <c r="L6" s="15">
        <f t="shared" si="2"/>
        <v>260907</v>
      </c>
      <c r="M6" s="15">
        <f t="shared" si="3"/>
        <v>600182</v>
      </c>
      <c r="N6" s="3"/>
    </row>
    <row r="7" spans="1:14" x14ac:dyDescent="0.2">
      <c r="A7" s="1" t="s">
        <v>10</v>
      </c>
      <c r="B7" s="1" t="s">
        <v>8</v>
      </c>
      <c r="C7">
        <v>294404</v>
      </c>
      <c r="D7">
        <v>1100704</v>
      </c>
      <c r="E7" s="25">
        <v>15466</v>
      </c>
      <c r="F7" s="25">
        <v>8749</v>
      </c>
      <c r="G7" s="25">
        <v>29454</v>
      </c>
      <c r="H7" s="14">
        <v>366906</v>
      </c>
      <c r="I7" s="14">
        <v>253915</v>
      </c>
      <c r="J7" s="14">
        <v>577065</v>
      </c>
      <c r="K7" s="15">
        <f t="shared" si="1"/>
        <v>382372</v>
      </c>
      <c r="L7" s="15">
        <f t="shared" si="2"/>
        <v>262664</v>
      </c>
      <c r="M7" s="15">
        <f t="shared" si="3"/>
        <v>606519</v>
      </c>
      <c r="N7" s="3"/>
    </row>
    <row r="8" spans="1:14" x14ac:dyDescent="0.2">
      <c r="A8" s="1" t="s">
        <v>10</v>
      </c>
      <c r="B8" s="1" t="s">
        <v>9</v>
      </c>
      <c r="C8">
        <v>293866</v>
      </c>
      <c r="D8">
        <v>1099025</v>
      </c>
      <c r="E8" s="25">
        <v>11245</v>
      </c>
      <c r="F8" s="25">
        <v>6394</v>
      </c>
      <c r="G8" s="25">
        <v>22363</v>
      </c>
      <c r="H8" s="14">
        <v>365047</v>
      </c>
      <c r="I8" s="14">
        <v>252326</v>
      </c>
      <c r="J8" s="14">
        <v>575486</v>
      </c>
      <c r="K8" s="15">
        <f t="shared" si="1"/>
        <v>376292</v>
      </c>
      <c r="L8" s="15">
        <f t="shared" si="2"/>
        <v>258720</v>
      </c>
      <c r="M8" s="15">
        <f t="shared" si="3"/>
        <v>597849</v>
      </c>
      <c r="N8" s="3"/>
    </row>
    <row r="9" spans="1:14" x14ac:dyDescent="0.2">
      <c r="A9" s="1"/>
      <c r="B9" s="1"/>
      <c r="C9" s="1"/>
      <c r="D9" s="1"/>
      <c r="E9" s="1"/>
      <c r="F9" s="1"/>
      <c r="G9" s="1"/>
    </row>
    <row r="10" spans="1:14" x14ac:dyDescent="0.2">
      <c r="E10" s="26">
        <f>SUM(E3:E8)</f>
        <v>388022</v>
      </c>
      <c r="F10" s="26">
        <f t="shared" ref="F10:M10" si="4">SUM(F3:F8)</f>
        <v>223824</v>
      </c>
      <c r="G10" s="26">
        <f t="shared" si="4"/>
        <v>579759</v>
      </c>
      <c r="H10" s="27">
        <f t="shared" si="4"/>
        <v>17144364</v>
      </c>
      <c r="I10" s="27">
        <f t="shared" si="4"/>
        <v>12411689</v>
      </c>
      <c r="J10" s="27">
        <f t="shared" si="4"/>
        <v>21768278</v>
      </c>
      <c r="K10" s="28">
        <f t="shared" si="4"/>
        <v>17532386</v>
      </c>
      <c r="L10" s="28">
        <f t="shared" si="4"/>
        <v>12635513</v>
      </c>
      <c r="M10" s="28">
        <f t="shared" si="4"/>
        <v>22348037</v>
      </c>
      <c r="N10" s="20"/>
    </row>
    <row r="11" spans="1:14" x14ac:dyDescent="0.2">
      <c r="E11" s="3">
        <f>E10/$K$10</f>
        <v>2.2131728105917813E-2</v>
      </c>
      <c r="F11" s="3">
        <f>F10/$L$10</f>
        <v>1.7713883084921049E-2</v>
      </c>
      <c r="G11" s="3">
        <f>G10/$M$10</f>
        <v>2.5942278509741148E-2</v>
      </c>
      <c r="H11" s="3">
        <f>H10/$K$10</f>
        <v>0.97786827189408221</v>
      </c>
      <c r="I11" s="3">
        <f>I10/$L$10</f>
        <v>0.98228611691507894</v>
      </c>
      <c r="J11" s="3">
        <f>J10/$M$10</f>
        <v>0.97405772149025882</v>
      </c>
    </row>
  </sheetData>
  <mergeCells count="3">
    <mergeCell ref="E1:G1"/>
    <mergeCell ref="H1:J1"/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335-0C5A-8B4B-806B-35BB518450EC}">
  <dimension ref="A1:M36"/>
  <sheetViews>
    <sheetView tabSelected="1" zoomScale="150" zoomScaleNormal="150" workbookViewId="0">
      <selection activeCell="F22" sqref="F22"/>
    </sheetView>
  </sheetViews>
  <sheetFormatPr baseColWidth="10" defaultRowHeight="16" x14ac:dyDescent="0.2"/>
  <cols>
    <col min="1" max="1" width="14.83203125" bestFit="1" customWidth="1"/>
    <col min="2" max="2" width="13" bestFit="1" customWidth="1"/>
    <col min="3" max="3" width="19.33203125" bestFit="1" customWidth="1"/>
    <col min="4" max="4" width="14.1640625" bestFit="1" customWidth="1"/>
    <col min="5" max="5" width="14" bestFit="1" customWidth="1"/>
    <col min="6" max="6" width="14.33203125" bestFit="1" customWidth="1"/>
    <col min="7" max="7" width="20.83203125" bestFit="1" customWidth="1"/>
    <col min="8" max="8" width="22.5" bestFit="1" customWidth="1"/>
    <col min="9" max="9" width="20.83203125" bestFit="1" customWidth="1"/>
    <col min="10" max="11" width="13" bestFit="1" customWidth="1"/>
    <col min="12" max="12" width="20.5" bestFit="1" customWidth="1"/>
  </cols>
  <sheetData>
    <row r="1" spans="1:13" x14ac:dyDescent="0.2">
      <c r="A1" t="s">
        <v>0</v>
      </c>
      <c r="B1" t="s">
        <v>1</v>
      </c>
      <c r="C1" t="s">
        <v>14</v>
      </c>
      <c r="D1" t="s">
        <v>2</v>
      </c>
      <c r="E1" s="1" t="s">
        <v>3</v>
      </c>
      <c r="F1" s="1" t="s">
        <v>4</v>
      </c>
      <c r="G1" t="s">
        <v>5</v>
      </c>
      <c r="H1" t="s">
        <v>15</v>
      </c>
    </row>
    <row r="2" spans="1:13" x14ac:dyDescent="0.2">
      <c r="A2" t="s">
        <v>6</v>
      </c>
      <c r="B2" s="1" t="s">
        <v>7</v>
      </c>
      <c r="C2" s="1">
        <v>2054967</v>
      </c>
      <c r="D2" s="1">
        <v>9524641</v>
      </c>
      <c r="E2" s="1">
        <v>120659</v>
      </c>
      <c r="F2" s="1">
        <v>70717</v>
      </c>
      <c r="G2" s="1">
        <v>180026</v>
      </c>
      <c r="H2" s="4" t="s">
        <v>43</v>
      </c>
      <c r="I2" s="36"/>
      <c r="J2" s="36"/>
      <c r="K2" s="36"/>
      <c r="L2" s="36"/>
      <c r="M2" s="36"/>
    </row>
    <row r="3" spans="1:13" x14ac:dyDescent="0.2">
      <c r="A3" t="s">
        <v>6</v>
      </c>
      <c r="B3" s="1" t="s">
        <v>8</v>
      </c>
      <c r="C3" s="1">
        <v>2056566</v>
      </c>
      <c r="D3" s="1">
        <v>9526052</v>
      </c>
      <c r="E3" s="1">
        <v>126335</v>
      </c>
      <c r="F3" s="1">
        <v>72510</v>
      </c>
      <c r="G3" s="1">
        <v>175292</v>
      </c>
      <c r="H3" s="4" t="s">
        <v>43</v>
      </c>
      <c r="I3" s="36"/>
      <c r="J3" s="36"/>
      <c r="K3" s="36"/>
      <c r="L3" s="36"/>
      <c r="M3" s="36"/>
    </row>
    <row r="4" spans="1:13" x14ac:dyDescent="0.2">
      <c r="A4" t="s">
        <v>6</v>
      </c>
      <c r="B4" s="1" t="s">
        <v>9</v>
      </c>
      <c r="C4" s="1">
        <v>2053926</v>
      </c>
      <c r="D4" s="1">
        <v>9495396</v>
      </c>
      <c r="E4" s="1">
        <v>100975</v>
      </c>
      <c r="F4" s="1">
        <v>57699</v>
      </c>
      <c r="G4" s="1">
        <v>146437</v>
      </c>
      <c r="H4" s="4" t="s">
        <v>43</v>
      </c>
      <c r="I4" s="36"/>
      <c r="J4" s="36"/>
      <c r="K4" s="36"/>
      <c r="L4" s="36"/>
      <c r="M4" s="36"/>
    </row>
    <row r="5" spans="1:13" x14ac:dyDescent="0.2">
      <c r="A5" t="s">
        <v>10</v>
      </c>
      <c r="B5" t="s">
        <v>7</v>
      </c>
      <c r="C5">
        <v>293599</v>
      </c>
      <c r="D5" s="1">
        <v>1095685</v>
      </c>
      <c r="E5" s="1">
        <v>13058</v>
      </c>
      <c r="F5" s="1">
        <v>7606</v>
      </c>
      <c r="G5" s="1">
        <v>25725</v>
      </c>
      <c r="H5" s="1">
        <v>150199</v>
      </c>
      <c r="I5" s="36"/>
      <c r="J5" s="36"/>
      <c r="K5" s="36"/>
      <c r="L5" s="36"/>
      <c r="M5" s="36"/>
    </row>
    <row r="6" spans="1:13" x14ac:dyDescent="0.2">
      <c r="A6" t="s">
        <v>10</v>
      </c>
      <c r="B6" t="s">
        <v>8</v>
      </c>
      <c r="C6">
        <v>293364</v>
      </c>
      <c r="D6" s="1">
        <v>1099136</v>
      </c>
      <c r="E6" s="1">
        <v>15463</v>
      </c>
      <c r="F6" s="1">
        <v>8748</v>
      </c>
      <c r="G6" s="1">
        <v>29449</v>
      </c>
      <c r="H6" s="1">
        <v>148174</v>
      </c>
      <c r="I6" s="36"/>
      <c r="J6" s="36"/>
      <c r="K6" s="36"/>
      <c r="L6" s="36"/>
      <c r="M6" s="36"/>
    </row>
    <row r="7" spans="1:13" x14ac:dyDescent="0.2">
      <c r="A7" t="s">
        <v>10</v>
      </c>
      <c r="B7" t="s">
        <v>9</v>
      </c>
      <c r="C7">
        <v>292818</v>
      </c>
      <c r="D7" s="1">
        <v>1097433</v>
      </c>
      <c r="E7" s="1">
        <v>11233</v>
      </c>
      <c r="F7" s="1">
        <v>6387</v>
      </c>
      <c r="G7" s="1">
        <v>22339</v>
      </c>
      <c r="H7" s="1">
        <v>144894</v>
      </c>
      <c r="I7" s="36"/>
      <c r="J7" s="36"/>
      <c r="K7" s="36"/>
      <c r="L7" s="36"/>
      <c r="M7" s="36"/>
    </row>
    <row r="8" spans="1:13" x14ac:dyDescent="0.2">
      <c r="C8" s="1"/>
      <c r="D8" s="1"/>
      <c r="E8" s="1"/>
      <c r="F8" s="1"/>
      <c r="G8" s="1"/>
    </row>
    <row r="9" spans="1:13" x14ac:dyDescent="0.2">
      <c r="A9" t="s">
        <v>0</v>
      </c>
      <c r="B9" t="s">
        <v>1</v>
      </c>
      <c r="C9" s="1" t="s">
        <v>14</v>
      </c>
      <c r="D9" s="1" t="s">
        <v>2</v>
      </c>
      <c r="E9" s="1" t="s">
        <v>3</v>
      </c>
      <c r="F9" s="1" t="s">
        <v>4</v>
      </c>
      <c r="G9" t="s">
        <v>5</v>
      </c>
    </row>
    <row r="10" spans="1:13" x14ac:dyDescent="0.2">
      <c r="A10" t="s">
        <v>6</v>
      </c>
      <c r="B10" s="29" t="s">
        <v>11</v>
      </c>
      <c r="C10" s="1">
        <v>6165459</v>
      </c>
      <c r="D10" s="1">
        <v>28546089</v>
      </c>
      <c r="E10" s="1">
        <v>347969</v>
      </c>
      <c r="F10" s="1">
        <v>200926</v>
      </c>
      <c r="G10" s="1">
        <v>501755</v>
      </c>
      <c r="H10" s="10"/>
    </row>
    <row r="11" spans="1:13" x14ac:dyDescent="0.2">
      <c r="A11" t="s">
        <v>10</v>
      </c>
      <c r="B11" s="29"/>
      <c r="C11" s="1">
        <v>879666</v>
      </c>
      <c r="D11" s="1">
        <v>3292254</v>
      </c>
      <c r="E11" s="1">
        <v>39754</v>
      </c>
      <c r="F11" s="1">
        <v>22741</v>
      </c>
      <c r="G11" s="1">
        <v>77513</v>
      </c>
      <c r="H11" s="10"/>
    </row>
    <row r="12" spans="1:13" x14ac:dyDescent="0.2">
      <c r="C12" s="3"/>
      <c r="D12" s="1"/>
      <c r="E12" s="1"/>
      <c r="F12" s="1"/>
      <c r="G12" s="1"/>
    </row>
    <row r="13" spans="1:13" x14ac:dyDescent="0.2">
      <c r="C13" s="1"/>
      <c r="D13" s="1"/>
      <c r="E13" s="1"/>
      <c r="F13" s="1"/>
      <c r="G13" s="1"/>
    </row>
    <row r="14" spans="1:13" x14ac:dyDescent="0.2">
      <c r="A14" t="s">
        <v>0</v>
      </c>
      <c r="B14" t="s">
        <v>1</v>
      </c>
      <c r="C14" t="s">
        <v>14</v>
      </c>
      <c r="D14" t="s">
        <v>2</v>
      </c>
      <c r="E14" t="s">
        <v>3</v>
      </c>
      <c r="F14" t="s">
        <v>4</v>
      </c>
      <c r="G14" t="s">
        <v>5</v>
      </c>
    </row>
    <row r="15" spans="1:13" x14ac:dyDescent="0.2">
      <c r="A15" s="30" t="s">
        <v>12</v>
      </c>
      <c r="B15" t="s">
        <v>7</v>
      </c>
      <c r="C15" s="1">
        <v>2272059</v>
      </c>
      <c r="D15" s="1">
        <v>10620326</v>
      </c>
      <c r="E15" s="1">
        <v>133717</v>
      </c>
      <c r="F15" s="1">
        <v>78323</v>
      </c>
      <c r="G15" s="1">
        <v>205751</v>
      </c>
      <c r="H15" s="22"/>
      <c r="I15" s="20"/>
    </row>
    <row r="16" spans="1:13" x14ac:dyDescent="0.2">
      <c r="A16" s="30"/>
      <c r="B16" t="s">
        <v>8</v>
      </c>
      <c r="C16" s="1">
        <v>2273263</v>
      </c>
      <c r="D16" s="1">
        <v>10625188</v>
      </c>
      <c r="E16" s="1">
        <v>141798</v>
      </c>
      <c r="F16" s="1">
        <v>81258</v>
      </c>
      <c r="G16" s="1">
        <v>204741</v>
      </c>
      <c r="H16" s="22">
        <f>(F16-F15)/F15</f>
        <v>3.7473028356932191E-2</v>
      </c>
      <c r="I16" s="8"/>
    </row>
    <row r="17" spans="1:12" x14ac:dyDescent="0.2">
      <c r="A17" s="30"/>
      <c r="B17" t="s">
        <v>9</v>
      </c>
      <c r="C17" s="1">
        <v>2270488</v>
      </c>
      <c r="D17" s="1">
        <v>10592829</v>
      </c>
      <c r="E17" s="1">
        <v>112208</v>
      </c>
      <c r="F17" s="1">
        <v>64086</v>
      </c>
      <c r="G17" s="1">
        <v>168776</v>
      </c>
      <c r="H17" s="22">
        <f>(F17-F15)/F15</f>
        <v>-0.18177291472492116</v>
      </c>
      <c r="I17" s="8"/>
    </row>
    <row r="18" spans="1:12" x14ac:dyDescent="0.2">
      <c r="A18" s="30"/>
      <c r="B18" s="2" t="s">
        <v>32</v>
      </c>
      <c r="C18" s="1">
        <f>SUM(C15:C17)</f>
        <v>6815810</v>
      </c>
      <c r="D18" s="1">
        <f t="shared" ref="D18:G18" si="0">SUM(D15:D17)</f>
        <v>31838343</v>
      </c>
      <c r="E18" s="1">
        <f t="shared" si="0"/>
        <v>387723</v>
      </c>
      <c r="F18" s="1">
        <f t="shared" si="0"/>
        <v>223667</v>
      </c>
      <c r="G18" s="1">
        <f t="shared" si="0"/>
        <v>579268</v>
      </c>
      <c r="H18" s="22"/>
    </row>
    <row r="22" spans="1:12" x14ac:dyDescent="0.2">
      <c r="B22" t="s">
        <v>1</v>
      </c>
      <c r="C22" t="s">
        <v>14</v>
      </c>
    </row>
    <row r="23" spans="1:12" x14ac:dyDescent="0.2">
      <c r="A23" s="30" t="s">
        <v>13</v>
      </c>
      <c r="B23" t="s">
        <v>7</v>
      </c>
      <c r="C23" s="11" t="s">
        <v>43</v>
      </c>
      <c r="F23" s="1"/>
      <c r="G23" s="1"/>
      <c r="H23" s="1"/>
      <c r="I23" s="1"/>
      <c r="J23" s="1"/>
      <c r="K23" s="4"/>
    </row>
    <row r="24" spans="1:12" x14ac:dyDescent="0.2">
      <c r="A24" s="30"/>
      <c r="B24" t="s">
        <v>8</v>
      </c>
      <c r="C24" s="11" t="s">
        <v>43</v>
      </c>
      <c r="J24" s="1"/>
      <c r="K24" s="1"/>
    </row>
    <row r="25" spans="1:12" x14ac:dyDescent="0.2">
      <c r="A25" s="30"/>
      <c r="B25" t="s">
        <v>9</v>
      </c>
      <c r="C25" s="11" t="s">
        <v>43</v>
      </c>
      <c r="G25" s="1"/>
      <c r="H25" s="1"/>
      <c r="I25" s="1"/>
      <c r="J25" s="1"/>
      <c r="K25" s="1"/>
      <c r="L25" s="1"/>
    </row>
    <row r="26" spans="1:12" x14ac:dyDescent="0.2">
      <c r="E26" s="1"/>
      <c r="G26" s="1"/>
      <c r="H26" s="1"/>
      <c r="I26" s="1"/>
      <c r="J26" s="1"/>
      <c r="K26" s="1"/>
      <c r="L26" s="1"/>
    </row>
    <row r="27" spans="1:12" x14ac:dyDescent="0.2">
      <c r="E27" s="1"/>
      <c r="G27" s="1"/>
      <c r="H27" s="1"/>
      <c r="I27" s="1"/>
      <c r="J27" s="1"/>
      <c r="K27" s="1"/>
      <c r="L27" s="1"/>
    </row>
    <row r="28" spans="1:12" x14ac:dyDescent="0.2">
      <c r="E28" s="1"/>
      <c r="H28" s="1"/>
      <c r="I28" s="1"/>
      <c r="J28" s="1"/>
      <c r="K28" s="1"/>
      <c r="L28" s="1"/>
    </row>
    <row r="29" spans="1:12" x14ac:dyDescent="0.2">
      <c r="C29" s="1"/>
      <c r="D29" s="1"/>
      <c r="E29" s="1"/>
      <c r="H29" s="1"/>
      <c r="I29" s="1"/>
      <c r="J29" s="1"/>
      <c r="K29" s="1"/>
      <c r="L29" s="1"/>
    </row>
    <row r="30" spans="1:12" x14ac:dyDescent="0.2">
      <c r="C30" s="1"/>
      <c r="D30" s="1"/>
      <c r="E30" s="1"/>
      <c r="H30" s="1"/>
      <c r="I30" s="1"/>
      <c r="J30" s="1"/>
      <c r="K30" s="1"/>
      <c r="L30" s="1"/>
    </row>
    <row r="31" spans="1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C34" s="9"/>
      <c r="D34" s="9"/>
      <c r="E34" s="9"/>
      <c r="F34" s="9"/>
      <c r="G34" s="9"/>
    </row>
    <row r="35" spans="2:11" x14ac:dyDescent="0.2">
      <c r="C35" s="9"/>
      <c r="D35" s="9"/>
      <c r="E35" s="9"/>
      <c r="F35" s="9"/>
      <c r="G35" s="9"/>
    </row>
    <row r="36" spans="2:11" x14ac:dyDescent="0.2">
      <c r="E36" s="4"/>
    </row>
  </sheetData>
  <mergeCells count="3">
    <mergeCell ref="B10:B11"/>
    <mergeCell ref="A15:A18"/>
    <mergeCell ref="A23:A2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EB6-04C8-E441-A360-A676C8F2EEA7}">
  <dimension ref="A1:E10"/>
  <sheetViews>
    <sheetView zoomScale="150" zoomScaleNormal="150" workbookViewId="0">
      <selection activeCell="E20" sqref="E20"/>
    </sheetView>
  </sheetViews>
  <sheetFormatPr baseColWidth="10" defaultRowHeight="16" x14ac:dyDescent="0.2"/>
  <cols>
    <col min="1" max="2" width="25.5" bestFit="1" customWidth="1"/>
    <col min="3" max="3" width="14" bestFit="1" customWidth="1"/>
    <col min="4" max="4" width="19.33203125" bestFit="1" customWidth="1"/>
    <col min="5" max="5" width="18.5" bestFit="1" customWidth="1"/>
  </cols>
  <sheetData>
    <row r="1" spans="1:5" x14ac:dyDescent="0.2">
      <c r="A1" t="s">
        <v>54</v>
      </c>
      <c r="B1" t="s">
        <v>55</v>
      </c>
      <c r="C1" t="s">
        <v>2</v>
      </c>
      <c r="D1" t="s">
        <v>14</v>
      </c>
      <c r="E1" t="s">
        <v>68</v>
      </c>
    </row>
    <row r="2" spans="1:5" x14ac:dyDescent="0.2">
      <c r="A2" t="s">
        <v>59</v>
      </c>
      <c r="B2" t="s">
        <v>56</v>
      </c>
      <c r="C2" s="1">
        <v>7550981</v>
      </c>
      <c r="D2" s="1">
        <v>789462</v>
      </c>
      <c r="E2" s="35">
        <f>C2/D2</f>
        <v>9.5647174911522033</v>
      </c>
    </row>
    <row r="3" spans="1:5" x14ac:dyDescent="0.2">
      <c r="A3" t="s">
        <v>60</v>
      </c>
      <c r="B3" t="s">
        <v>56</v>
      </c>
      <c r="C3" s="1">
        <v>10474841</v>
      </c>
      <c r="D3" s="1">
        <v>2434087</v>
      </c>
      <c r="E3" s="35">
        <f t="shared" ref="E3:E10" si="0">C3/D3</f>
        <v>4.3033963042405636</v>
      </c>
    </row>
    <row r="4" spans="1:5" x14ac:dyDescent="0.2">
      <c r="A4" t="s">
        <v>61</v>
      </c>
      <c r="B4" t="s">
        <v>56</v>
      </c>
      <c r="C4" s="1">
        <v>2804311</v>
      </c>
      <c r="D4" s="1">
        <v>1068022</v>
      </c>
      <c r="E4" s="35">
        <f t="shared" si="0"/>
        <v>2.6257052757340205</v>
      </c>
    </row>
    <row r="5" spans="1:5" x14ac:dyDescent="0.2">
      <c r="A5" t="s">
        <v>62</v>
      </c>
      <c r="B5" t="s">
        <v>57</v>
      </c>
      <c r="C5" s="1">
        <v>2138225</v>
      </c>
      <c r="D5" s="1">
        <v>963716</v>
      </c>
      <c r="E5" s="35">
        <f t="shared" si="0"/>
        <v>2.2187293767043403</v>
      </c>
    </row>
    <row r="6" spans="1:5" x14ac:dyDescent="0.2">
      <c r="A6" t="s">
        <v>63</v>
      </c>
      <c r="B6" t="s">
        <v>57</v>
      </c>
      <c r="C6" s="1">
        <v>900626</v>
      </c>
      <c r="D6" s="1">
        <v>477739</v>
      </c>
      <c r="E6" s="35">
        <f t="shared" si="0"/>
        <v>1.8851841695988814</v>
      </c>
    </row>
    <row r="7" spans="1:5" x14ac:dyDescent="0.2">
      <c r="A7" t="s">
        <v>64</v>
      </c>
      <c r="B7" t="s">
        <v>57</v>
      </c>
      <c r="C7" s="1">
        <v>569192</v>
      </c>
      <c r="D7" s="1">
        <v>330006</v>
      </c>
      <c r="E7" s="35">
        <f t="shared" si="0"/>
        <v>1.7247928825536505</v>
      </c>
    </row>
    <row r="8" spans="1:5" x14ac:dyDescent="0.2">
      <c r="A8" t="s">
        <v>65</v>
      </c>
      <c r="B8" t="s">
        <v>58</v>
      </c>
      <c r="C8" s="1">
        <v>156131</v>
      </c>
      <c r="D8" s="1">
        <v>96910</v>
      </c>
      <c r="E8" s="35">
        <f t="shared" si="0"/>
        <v>1.6110927664843668</v>
      </c>
    </row>
    <row r="9" spans="1:5" x14ac:dyDescent="0.2">
      <c r="A9" t="s">
        <v>66</v>
      </c>
      <c r="B9" t="s">
        <v>58</v>
      </c>
      <c r="C9" s="1">
        <v>61067</v>
      </c>
      <c r="D9" s="1">
        <v>36962</v>
      </c>
      <c r="E9" s="35">
        <f t="shared" si="0"/>
        <v>1.6521562686001841</v>
      </c>
    </row>
    <row r="10" spans="1:5" x14ac:dyDescent="0.2">
      <c r="A10" t="s">
        <v>67</v>
      </c>
      <c r="B10" t="s">
        <v>58</v>
      </c>
      <c r="C10" s="1">
        <v>24655</v>
      </c>
      <c r="D10" s="1">
        <v>14228</v>
      </c>
      <c r="E10" s="35">
        <f t="shared" si="0"/>
        <v>1.7328507168962608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users</vt:lpstr>
      <vt:lpstr>Age splits</vt:lpstr>
      <vt:lpstr>Variant performance</vt:lpstr>
      <vt:lpstr>think analytics</vt:lpstr>
      <vt:lpstr>Entire Homepage</vt:lpstr>
      <vt:lpstr>Not new or dormant</vt:lpstr>
      <vt:lpstr>user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2020-05-01T14:53:36Z</dcterms:created>
  <dcterms:modified xsi:type="dcterms:W3CDTF">2020-07-27T10:51:14Z</dcterms:modified>
</cp:coreProperties>
</file>