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h365-my.sharepoint.com/personal/03081220038_student_uph_edu/Documents/"/>
    </mc:Choice>
  </mc:AlternateContent>
  <xr:revisionPtr revIDLastSave="94" documentId="8_{0A7C7568-8C49-4840-B894-A499C5874F7B}" xr6:coauthVersionLast="47" xr6:coauthVersionMax="47" xr10:uidLastSave="{85393B40-B2AE-714C-A333-4BFCC5CE38A4}"/>
  <bookViews>
    <workbookView xWindow="360" yWindow="500" windowWidth="28040" windowHeight="16300" activeTab="2" xr2:uid="{9C5FF3A0-EDD9-754B-92A5-380A549E6AF2}"/>
  </bookViews>
  <sheets>
    <sheet name="no 11" sheetId="1" r:id="rId1"/>
    <sheet name="no 12" sheetId="2" r:id="rId2"/>
    <sheet name="no 1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3" l="1"/>
  <c r="M11" i="3" s="1"/>
  <c r="M12" i="3" s="1"/>
  <c r="M13" i="3" s="1"/>
  <c r="M14" i="3" s="1"/>
  <c r="M15" i="3" s="1"/>
  <c r="M9" i="3"/>
  <c r="M8" i="3"/>
  <c r="I8" i="3"/>
  <c r="K10" i="3"/>
  <c r="K11" i="3" s="1"/>
  <c r="K12" i="3" s="1"/>
  <c r="K13" i="3" s="1"/>
  <c r="K14" i="3" s="1"/>
  <c r="K15" i="3" s="1"/>
  <c r="K9" i="3"/>
  <c r="K8" i="3"/>
  <c r="I15" i="3"/>
  <c r="I14" i="3"/>
  <c r="I13" i="3"/>
  <c r="I12" i="3"/>
  <c r="I11" i="3"/>
  <c r="I10" i="3"/>
  <c r="I9" i="3"/>
  <c r="H17" i="3"/>
  <c r="H8" i="3" a="1"/>
  <c r="H8" i="3" s="1"/>
  <c r="B13" i="3"/>
  <c r="B12" i="3"/>
  <c r="B9" i="3"/>
  <c r="B8" i="3"/>
  <c r="B7" i="3"/>
  <c r="B11" i="3" s="1"/>
  <c r="K6" i="1"/>
  <c r="G7" i="1"/>
  <c r="G6" i="1"/>
  <c r="C8" i="1"/>
  <c r="C7" i="1"/>
  <c r="C6" i="1"/>
  <c r="H14" i="2"/>
  <c r="H7" i="2" a="1"/>
  <c r="H7" i="2" s="1"/>
  <c r="B12" i="2"/>
  <c r="B11" i="2"/>
  <c r="B10" i="2" l="1"/>
  <c r="B7" i="2"/>
  <c r="B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<sst xmlns="http://schemas.openxmlformats.org/spreadsheetml/2006/main" count="48" uniqueCount="37">
  <si>
    <t>Tinggi Badan (cm)</t>
  </si>
  <si>
    <t>frekuensi</t>
  </si>
  <si>
    <t xml:space="preserve">max </t>
  </si>
  <si>
    <t>min</t>
  </si>
  <si>
    <t>jumlah data</t>
  </si>
  <si>
    <t>range</t>
  </si>
  <si>
    <t>banyak kelas</t>
  </si>
  <si>
    <t>panjang kelas</t>
  </si>
  <si>
    <t>jumlah</t>
  </si>
  <si>
    <t>A</t>
  </si>
  <si>
    <t>max</t>
  </si>
  <si>
    <t>B</t>
  </si>
  <si>
    <t>banyak data</t>
  </si>
  <si>
    <t>C</t>
  </si>
  <si>
    <t>INTERVAL</t>
  </si>
  <si>
    <t>s</t>
  </si>
  <si>
    <t>Interval Nilai</t>
  </si>
  <si>
    <t>fr(%)</t>
  </si>
  <si>
    <t>tepi kelas</t>
  </si>
  <si>
    <t>fk&lt;=</t>
  </si>
  <si>
    <t>fk&gt;=</t>
  </si>
  <si>
    <t>&lt;=48,5</t>
  </si>
  <si>
    <t>&lt;=55,5</t>
  </si>
  <si>
    <t>&lt;=62,5</t>
  </si>
  <si>
    <t>&lt;=69,5</t>
  </si>
  <si>
    <t>&lt;=76,5</t>
  </si>
  <si>
    <t>&lt;=83,5</t>
  </si>
  <si>
    <t>&lt;=90,5</t>
  </si>
  <si>
    <t>&lt;=97,5</t>
  </si>
  <si>
    <t>&gt;=48,5</t>
  </si>
  <si>
    <t>&gt;=55,5</t>
  </si>
  <si>
    <t>&gt;=62,5</t>
  </si>
  <si>
    <t>&gt;=69,5</t>
  </si>
  <si>
    <t>&gt;=76,5</t>
  </si>
  <si>
    <t>&gt;=83,5</t>
  </si>
  <si>
    <t>&gt;=90,5</t>
  </si>
  <si>
    <t>&gt;=41,5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</si>
</sst>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1" fillId="2" borderId="3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2" xfId="0" applyBorder="1"/>
    <xf numFmtId="0" fontId="1" fillId="3" borderId="1" xfId="1" applyFill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1" xfId="1" applyFill="1" applyAlignment="1">
      <alignment horizontal="center"/>
    </xf>
    <xf numFmtId="0" fontId="1" fillId="3" borderId="3" xfId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260350</xdr:colOff>
      <xdr:row>6</xdr:row>
      <xdr:rowOff>107950</xdr:rowOff>
    </xdr:from>
    <xdr:to>
      <xdr:col>5</xdr:col>
      <xdr:colOff>368300</xdr:colOff>
      <xdr:row>6</xdr:row>
      <xdr:rowOff>107950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C95E33E-38EA-4A41-A069-A463B16485F4}"/>
            </a:ext>
          </a:extLst>
        </xdr:cNvPr>
        <xdr:cNvCxnSpPr/>
      </xdr:nvCxnSpPr>
      <xdr:spPr>
        <a:xfrm>
          <a:off x="3028950" y="1250950"/>
          <a:ext cx="107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260350</xdr:colOff>
      <xdr:row>7</xdr:row>
      <xdr:rowOff>107950</xdr:rowOff>
    </xdr:from>
    <xdr:to>
      <xdr:col>5</xdr:col>
      <xdr:colOff>368300</xdr:colOff>
      <xdr:row>7</xdr:row>
      <xdr:rowOff>107950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5C90DE8-FE5B-8140-A94A-C95D4DA55C85}"/>
            </a:ext>
          </a:extLst>
        </xdr:cNvPr>
        <xdr:cNvCxnSpPr/>
      </xdr:nvCxnSpPr>
      <xdr:spPr>
        <a:xfrm>
          <a:off x="3028950" y="1441450"/>
          <a:ext cx="107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260350</xdr:colOff>
      <xdr:row>8</xdr:row>
      <xdr:rowOff>107950</xdr:rowOff>
    </xdr:from>
    <xdr:to>
      <xdr:col>5</xdr:col>
      <xdr:colOff>368300</xdr:colOff>
      <xdr:row>8</xdr:row>
      <xdr:rowOff>107950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433F215-8B32-8541-BEE8-56FE316A1513}"/>
            </a:ext>
          </a:extLst>
        </xdr:cNvPr>
        <xdr:cNvCxnSpPr/>
      </xdr:nvCxnSpPr>
      <xdr:spPr>
        <a:xfrm>
          <a:off x="3028950" y="1631950"/>
          <a:ext cx="107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260350</xdr:colOff>
      <xdr:row>9</xdr:row>
      <xdr:rowOff>107950</xdr:rowOff>
    </xdr:from>
    <xdr:to>
      <xdr:col>5</xdr:col>
      <xdr:colOff>368300</xdr:colOff>
      <xdr:row>9</xdr:row>
      <xdr:rowOff>107950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1383B65-403C-7C4E-A8D1-23FAAC54CCF7}"/>
            </a:ext>
          </a:extLst>
        </xdr:cNvPr>
        <xdr:cNvCxnSpPr/>
      </xdr:nvCxnSpPr>
      <xdr:spPr>
        <a:xfrm>
          <a:off x="3028950" y="1822450"/>
          <a:ext cx="107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260350</xdr:colOff>
      <xdr:row>10</xdr:row>
      <xdr:rowOff>107950</xdr:rowOff>
    </xdr:from>
    <xdr:to>
      <xdr:col>5</xdr:col>
      <xdr:colOff>368300</xdr:colOff>
      <xdr:row>10</xdr:row>
      <xdr:rowOff>107950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40BC00F-BA47-DF4B-BF8B-791F29FDFC03}"/>
            </a:ext>
          </a:extLst>
        </xdr:cNvPr>
        <xdr:cNvCxnSpPr/>
      </xdr:nvCxnSpPr>
      <xdr:spPr>
        <a:xfrm>
          <a:off x="3028950" y="2012950"/>
          <a:ext cx="107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260350</xdr:colOff>
      <xdr:row>11</xdr:row>
      <xdr:rowOff>107950</xdr:rowOff>
    </xdr:from>
    <xdr:to>
      <xdr:col>5</xdr:col>
      <xdr:colOff>368300</xdr:colOff>
      <xdr:row>11</xdr:row>
      <xdr:rowOff>107950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3749DFD-4C2E-B74E-9D9D-4849DF1A6AB3}"/>
            </a:ext>
          </a:extLst>
        </xdr:cNvPr>
        <xdr:cNvCxnSpPr/>
      </xdr:nvCxnSpPr>
      <xdr:spPr>
        <a:xfrm>
          <a:off x="3028950" y="2203450"/>
          <a:ext cx="107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7</xdr:row>
      <xdr:rowOff>82550</xdr:rowOff>
    </xdr:from>
    <xdr:to>
      <xdr:col>5</xdr:col>
      <xdr:colOff>412750</xdr:colOff>
      <xdr:row>7</xdr:row>
      <xdr:rowOff>82550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595394D-2BCB-644B-BC1D-058FF19852D2}"/>
            </a:ext>
          </a:extLst>
        </xdr:cNvPr>
        <xdr:cNvCxnSpPr/>
      </xdr:nvCxnSpPr>
      <xdr:spPr>
        <a:xfrm>
          <a:off x="3098800" y="141605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8</xdr:row>
      <xdr:rowOff>82550</xdr:rowOff>
    </xdr:from>
    <xdr:to>
      <xdr:col>5</xdr:col>
      <xdr:colOff>412750</xdr:colOff>
      <xdr:row>8</xdr:row>
      <xdr:rowOff>82550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F1E202B-ED76-C844-8047-2FAEAB311D5B}"/>
            </a:ext>
          </a:extLst>
        </xdr:cNvPr>
        <xdr:cNvCxnSpPr/>
      </xdr:nvCxnSpPr>
      <xdr:spPr>
        <a:xfrm>
          <a:off x="3098800" y="160655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9</xdr:row>
      <xdr:rowOff>82550</xdr:rowOff>
    </xdr:from>
    <xdr:to>
      <xdr:col>5</xdr:col>
      <xdr:colOff>412750</xdr:colOff>
      <xdr:row>9</xdr:row>
      <xdr:rowOff>82550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F4741F6-49D2-7F46-A3B0-3B0FD09F45F6}"/>
            </a:ext>
          </a:extLst>
        </xdr:cNvPr>
        <xdr:cNvCxnSpPr/>
      </xdr:nvCxnSpPr>
      <xdr:spPr>
        <a:xfrm>
          <a:off x="3098800" y="179705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10</xdr:row>
      <xdr:rowOff>82550</xdr:rowOff>
    </xdr:from>
    <xdr:to>
      <xdr:col>5</xdr:col>
      <xdr:colOff>412750</xdr:colOff>
      <xdr:row>10</xdr:row>
      <xdr:rowOff>82550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5C95D5B-5F79-E143-AA04-E9B26DE0CC0D}"/>
            </a:ext>
          </a:extLst>
        </xdr:cNvPr>
        <xdr:cNvCxnSpPr/>
      </xdr:nvCxnSpPr>
      <xdr:spPr>
        <a:xfrm>
          <a:off x="3098800" y="198755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11</xdr:row>
      <xdr:rowOff>82550</xdr:rowOff>
    </xdr:from>
    <xdr:to>
      <xdr:col>5</xdr:col>
      <xdr:colOff>412750</xdr:colOff>
      <xdr:row>11</xdr:row>
      <xdr:rowOff>82550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468C361-4C46-2E4A-A2A9-DB14E3501874}"/>
            </a:ext>
          </a:extLst>
        </xdr:cNvPr>
        <xdr:cNvCxnSpPr/>
      </xdr:nvCxnSpPr>
      <xdr:spPr>
        <a:xfrm>
          <a:off x="3098800" y="217805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12</xdr:row>
      <xdr:rowOff>82550</xdr:rowOff>
    </xdr:from>
    <xdr:to>
      <xdr:col>5</xdr:col>
      <xdr:colOff>412750</xdr:colOff>
      <xdr:row>12</xdr:row>
      <xdr:rowOff>82550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D90B9DA-51CB-284E-AD6C-94FA6173A2D8}"/>
            </a:ext>
          </a:extLst>
        </xdr:cNvPr>
        <xdr:cNvCxnSpPr/>
      </xdr:nvCxnSpPr>
      <xdr:spPr>
        <a:xfrm>
          <a:off x="3098800" y="236855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13</xdr:row>
      <xdr:rowOff>82550</xdr:rowOff>
    </xdr:from>
    <xdr:to>
      <xdr:col>5</xdr:col>
      <xdr:colOff>412750</xdr:colOff>
      <xdr:row>13</xdr:row>
      <xdr:rowOff>82550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D09D34F-6749-6B41-A5F7-F2EC145287E2}"/>
            </a:ext>
          </a:extLst>
        </xdr:cNvPr>
        <xdr:cNvCxnSpPr/>
      </xdr:nvCxnSpPr>
      <xdr:spPr>
        <a:xfrm>
          <a:off x="3098800" y="255905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14</xdr:row>
      <xdr:rowOff>82550</xdr:rowOff>
    </xdr:from>
    <xdr:to>
      <xdr:col>5</xdr:col>
      <xdr:colOff>412750</xdr:colOff>
      <xdr:row>14</xdr:row>
      <xdr:rowOff>82550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E65DC49-956E-674B-BA0B-B70F2DC6C50E}"/>
            </a:ext>
          </a:extLst>
        </xdr:cNvPr>
        <xdr:cNvCxnSpPr/>
      </xdr:nvCxnSpPr>
      <xdr:spPr>
        <a:xfrm>
          <a:off x="3098800" y="274955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9B86-98C7-E543-9C3A-621C2CFEE5EA}">
  <dimension ref="A1:S8"/>
  <sheetViews>
    <sheetView workbookViewId="0">
      <selection activeCell="J12" sqref="J12"/>
    </sheetView>
  </sheetViews>
  <sheetFormatPr baseColWidth="10" defaultRowHeight="16" x14ac:dyDescent="0.2"/>
  <sheetData>
    <row r="1" spans="1:19" x14ac:dyDescent="0.2">
      <c r="A1" s="1">
        <v>60</v>
      </c>
      <c r="B1" s="1">
        <v>50</v>
      </c>
      <c r="C1" s="1">
        <v>60</v>
      </c>
      <c r="D1" s="1">
        <v>75</v>
      </c>
      <c r="E1" s="1">
        <v>60</v>
      </c>
      <c r="F1" s="1">
        <v>55</v>
      </c>
      <c r="G1" s="1">
        <v>80</v>
      </c>
      <c r="H1" s="1">
        <v>60</v>
      </c>
      <c r="I1" s="1">
        <v>50</v>
      </c>
      <c r="J1" s="1">
        <v>90</v>
      </c>
      <c r="K1" s="1">
        <v>50</v>
      </c>
      <c r="L1" s="1">
        <v>65</v>
      </c>
      <c r="M1" s="1">
        <v>70</v>
      </c>
      <c r="N1" s="1">
        <v>80</v>
      </c>
      <c r="O1" s="1">
        <v>70</v>
      </c>
      <c r="P1" s="1">
        <v>40</v>
      </c>
      <c r="Q1" s="1">
        <v>50</v>
      </c>
      <c r="R1" s="1">
        <v>60</v>
      </c>
      <c r="S1" s="1">
        <v>45</v>
      </c>
    </row>
    <row r="2" spans="1:19" x14ac:dyDescent="0.2">
      <c r="A2" s="1">
        <v>45</v>
      </c>
      <c r="B2" s="1">
        <v>40</v>
      </c>
      <c r="C2" s="1">
        <v>45</v>
      </c>
      <c r="D2" s="1">
        <v>60</v>
      </c>
      <c r="E2" s="1">
        <v>70</v>
      </c>
      <c r="F2" s="1">
        <v>70</v>
      </c>
      <c r="G2" s="1">
        <v>80</v>
      </c>
      <c r="H2" s="1">
        <v>90</v>
      </c>
      <c r="I2" s="1">
        <v>80</v>
      </c>
      <c r="J2" s="1">
        <v>75</v>
      </c>
      <c r="K2" s="1">
        <v>60</v>
      </c>
      <c r="L2" s="1">
        <v>50</v>
      </c>
      <c r="M2" s="1">
        <v>45</v>
      </c>
      <c r="N2" s="1">
        <v>40</v>
      </c>
      <c r="O2" s="1">
        <v>50</v>
      </c>
      <c r="P2" s="1">
        <v>60</v>
      </c>
      <c r="Q2" s="1">
        <v>80</v>
      </c>
      <c r="R2" s="1">
        <v>60</v>
      </c>
      <c r="S2" s="1">
        <v>60</v>
      </c>
    </row>
    <row r="3" spans="1:19" x14ac:dyDescent="0.2">
      <c r="A3" s="1">
        <v>70</v>
      </c>
      <c r="B3" s="1">
        <v>40</v>
      </c>
      <c r="C3" s="1">
        <v>75</v>
      </c>
      <c r="D3" s="1">
        <v>70</v>
      </c>
      <c r="E3" s="1">
        <v>80</v>
      </c>
      <c r="F3" s="1">
        <v>70</v>
      </c>
      <c r="G3" s="1">
        <v>60</v>
      </c>
      <c r="H3" s="1">
        <v>50</v>
      </c>
      <c r="I3" s="1">
        <v>60</v>
      </c>
      <c r="J3" s="1">
        <v>70</v>
      </c>
      <c r="K3" s="1">
        <v>85</v>
      </c>
      <c r="L3" s="1">
        <v>85</v>
      </c>
      <c r="M3" s="1">
        <v>60</v>
      </c>
      <c r="N3" s="1">
        <v>50</v>
      </c>
      <c r="O3" s="1">
        <v>45</v>
      </c>
      <c r="P3" s="1">
        <v>50</v>
      </c>
      <c r="Q3" s="1">
        <v>60</v>
      </c>
      <c r="R3" s="1">
        <v>70</v>
      </c>
      <c r="S3" s="1">
        <v>70</v>
      </c>
    </row>
    <row r="4" spans="1:19" x14ac:dyDescent="0.2">
      <c r="A4" s="1">
        <v>80</v>
      </c>
      <c r="B4" s="1">
        <v>90</v>
      </c>
      <c r="C4" s="1">
        <v>85</v>
      </c>
      <c r="D4" s="1">
        <v>60</v>
      </c>
      <c r="E4" s="1">
        <v>80</v>
      </c>
      <c r="F4" s="1">
        <v>60</v>
      </c>
      <c r="G4" s="1">
        <v>50</v>
      </c>
      <c r="H4" s="1">
        <v>70</v>
      </c>
      <c r="I4" s="1">
        <v>60</v>
      </c>
      <c r="J4" s="1">
        <v>70</v>
      </c>
      <c r="K4" s="1">
        <v>60</v>
      </c>
      <c r="L4" s="1">
        <v>80</v>
      </c>
      <c r="M4" s="1">
        <v>60</v>
      </c>
      <c r="N4" s="1">
        <v>75</v>
      </c>
      <c r="O4" s="1">
        <v>60</v>
      </c>
      <c r="P4" s="1">
        <v>50</v>
      </c>
      <c r="Q4" s="1">
        <v>50</v>
      </c>
      <c r="R4" s="1">
        <v>60</v>
      </c>
      <c r="S4" s="1">
        <v>65</v>
      </c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 t="s">
        <v>9</v>
      </c>
      <c r="B6" s="1" t="s">
        <v>10</v>
      </c>
      <c r="C6" s="1">
        <f>MAX(A1:S4)</f>
        <v>90</v>
      </c>
      <c r="D6" s="1"/>
      <c r="E6" s="1" t="s">
        <v>11</v>
      </c>
      <c r="F6" s="1" t="s">
        <v>12</v>
      </c>
      <c r="G6" s="1">
        <f>COUNT(A1:S4)</f>
        <v>76</v>
      </c>
      <c r="H6" s="1"/>
      <c r="I6" s="1" t="s">
        <v>13</v>
      </c>
      <c r="J6" s="1" t="s">
        <v>14</v>
      </c>
      <c r="K6" s="1">
        <f>C8/G7</f>
        <v>6.8805405738508529</v>
      </c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 t="s">
        <v>3</v>
      </c>
      <c r="C7" s="1">
        <f>MIN(A1:S4)</f>
        <v>40</v>
      </c>
      <c r="D7" s="1"/>
      <c r="E7" s="1"/>
      <c r="F7" s="1" t="s">
        <v>6</v>
      </c>
      <c r="G7" s="1">
        <f>1+(3.332*LOG(76))</f>
        <v>7.2668708894795966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/>
      <c r="B8" s="1" t="s">
        <v>5</v>
      </c>
      <c r="C8" s="1">
        <f>C6-C7</f>
        <v>50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914F-8E74-4D44-824C-6D112A6AD129}">
  <dimension ref="A1:J14"/>
  <sheetViews>
    <sheetView workbookViewId="0">
      <selection activeCell="A13" sqref="A13"/>
    </sheetView>
  </sheetViews>
  <sheetFormatPr baseColWidth="10" defaultRowHeight="16" x14ac:dyDescent="0.2"/>
  <sheetData>
    <row r="1" spans="1:10" x14ac:dyDescent="0.2">
      <c r="A1" s="1">
        <v>160</v>
      </c>
      <c r="B1" s="1">
        <v>160</v>
      </c>
      <c r="C1" s="1">
        <v>168</v>
      </c>
      <c r="D1" s="1">
        <v>165</v>
      </c>
      <c r="E1" s="1">
        <v>169</v>
      </c>
      <c r="F1" s="1">
        <v>170</v>
      </c>
      <c r="G1" s="1">
        <v>160</v>
      </c>
      <c r="H1" s="1">
        <v>176</v>
      </c>
      <c r="I1" s="1">
        <v>150</v>
      </c>
      <c r="J1" s="1">
        <v>175</v>
      </c>
    </row>
    <row r="2" spans="1:10" x14ac:dyDescent="0.2">
      <c r="A2" s="1">
        <v>149</v>
      </c>
      <c r="B2" s="1">
        <v>158</v>
      </c>
      <c r="C2" s="1">
        <v>164</v>
      </c>
      <c r="D2" s="1">
        <v>166</v>
      </c>
      <c r="E2" s="1">
        <v>150</v>
      </c>
      <c r="F2" s="1">
        <v>167</v>
      </c>
      <c r="G2" s="1">
        <v>168</v>
      </c>
      <c r="H2" s="1">
        <v>155</v>
      </c>
      <c r="I2" s="1">
        <v>159</v>
      </c>
      <c r="J2" s="1">
        <v>175</v>
      </c>
    </row>
    <row r="3" spans="1:10" x14ac:dyDescent="0.2">
      <c r="A3" s="1">
        <v>147</v>
      </c>
      <c r="B3" s="1">
        <v>174</v>
      </c>
      <c r="C3" s="1">
        <v>154</v>
      </c>
      <c r="D3" s="1">
        <v>167</v>
      </c>
      <c r="E3" s="1">
        <v>150</v>
      </c>
      <c r="F3" s="1">
        <v>164</v>
      </c>
      <c r="G3" s="1">
        <v>176</v>
      </c>
      <c r="H3" s="1">
        <v>166</v>
      </c>
      <c r="I3" s="1">
        <v>148</v>
      </c>
      <c r="J3" s="1">
        <v>161</v>
      </c>
    </row>
    <row r="4" spans="1:10" x14ac:dyDescent="0.2">
      <c r="A4" s="1">
        <v>170</v>
      </c>
      <c r="B4" s="1">
        <v>158</v>
      </c>
      <c r="C4" s="1">
        <v>151</v>
      </c>
      <c r="D4" s="1">
        <v>163</v>
      </c>
      <c r="E4" s="1">
        <v>158</v>
      </c>
      <c r="F4" s="1">
        <v>163</v>
      </c>
      <c r="G4" s="1">
        <v>170</v>
      </c>
      <c r="H4" s="1">
        <v>159</v>
      </c>
      <c r="I4" s="1">
        <v>153</v>
      </c>
      <c r="J4" s="1">
        <v>156</v>
      </c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t="s">
        <v>2</v>
      </c>
      <c r="B6">
        <f>MAX(A1:J4)</f>
        <v>176</v>
      </c>
      <c r="E6" s="7" t="s">
        <v>0</v>
      </c>
      <c r="F6" s="7"/>
      <c r="G6" s="8"/>
      <c r="H6" s="6" t="s">
        <v>1</v>
      </c>
    </row>
    <row r="7" spans="1:10" x14ac:dyDescent="0.2">
      <c r="A7" t="s">
        <v>3</v>
      </c>
      <c r="B7">
        <f>MIN(A1:J4)</f>
        <v>147</v>
      </c>
      <c r="E7" s="9">
        <v>147</v>
      </c>
      <c r="F7" s="9"/>
      <c r="G7" s="10">
        <v>151</v>
      </c>
      <c r="H7" s="6" cm="1">
        <f t="array" ref="H7:H13">FREQUENCY(A1:J4,G7:G12)</f>
        <v>7</v>
      </c>
    </row>
    <row r="8" spans="1:10" x14ac:dyDescent="0.2">
      <c r="A8" t="s">
        <v>4</v>
      </c>
      <c r="B8">
        <v>40</v>
      </c>
      <c r="E8" s="9">
        <v>152</v>
      </c>
      <c r="F8" s="9"/>
      <c r="G8" s="10">
        <v>156</v>
      </c>
      <c r="H8" s="6">
        <v>4</v>
      </c>
    </row>
    <row r="9" spans="1:10" x14ac:dyDescent="0.2">
      <c r="E9" s="9">
        <v>157</v>
      </c>
      <c r="F9" s="9"/>
      <c r="G9" s="10">
        <v>161</v>
      </c>
      <c r="H9" s="6">
        <v>9</v>
      </c>
    </row>
    <row r="10" spans="1:10" x14ac:dyDescent="0.2">
      <c r="A10" t="s">
        <v>5</v>
      </c>
      <c r="B10">
        <f>B6-B7</f>
        <v>29</v>
      </c>
      <c r="E10" s="9">
        <v>162</v>
      </c>
      <c r="F10" s="9"/>
      <c r="G10" s="10">
        <v>166</v>
      </c>
      <c r="H10" s="6">
        <v>7</v>
      </c>
    </row>
    <row r="11" spans="1:10" x14ac:dyDescent="0.2">
      <c r="A11" t="s">
        <v>6</v>
      </c>
      <c r="B11">
        <f>1+(3.322*LOG(40))</f>
        <v>6.3220432911914912</v>
      </c>
      <c r="E11" s="9">
        <v>167</v>
      </c>
      <c r="F11" s="9"/>
      <c r="G11" s="10">
        <v>171</v>
      </c>
      <c r="H11" s="6">
        <v>8</v>
      </c>
    </row>
    <row r="12" spans="1:10" x14ac:dyDescent="0.2">
      <c r="A12" t="s">
        <v>7</v>
      </c>
      <c r="B12">
        <f>B10/B11</f>
        <v>4.5871245520266726</v>
      </c>
      <c r="E12" s="9">
        <v>172</v>
      </c>
      <c r="F12" s="9"/>
      <c r="G12" s="10">
        <v>176</v>
      </c>
      <c r="H12" s="6">
        <v>5</v>
      </c>
    </row>
    <row r="13" spans="1:10" x14ac:dyDescent="0.2">
      <c r="A13" t="s">
        <v>15</v>
      </c>
      <c r="H13">
        <v>0</v>
      </c>
    </row>
    <row r="14" spans="1:10" x14ac:dyDescent="0.2">
      <c r="G14" t="s">
        <v>8</v>
      </c>
      <c r="H14">
        <f>SUM(H7:H12)</f>
        <v>40</v>
      </c>
    </row>
  </sheetData>
  <mergeCells count="1">
    <mergeCell ref="E6:G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1447-60A9-CC42-9A72-F9CEBC0376CE}">
  <dimension ref="A1:M17"/>
  <sheetViews>
    <sheetView tabSelected="1" workbookViewId="0">
      <selection activeCell="M9" sqref="M9:M15"/>
    </sheetView>
  </sheetViews>
  <sheetFormatPr baseColWidth="10" defaultRowHeight="16" x14ac:dyDescent="0.2"/>
  <sheetData>
    <row r="1" spans="1:13" x14ac:dyDescent="0.2">
      <c r="A1" s="1">
        <v>62</v>
      </c>
      <c r="B1" s="1">
        <v>78</v>
      </c>
      <c r="C1" s="1">
        <v>70</v>
      </c>
      <c r="D1" s="1">
        <v>58</v>
      </c>
      <c r="E1" s="1">
        <v>65</v>
      </c>
      <c r="F1" s="1">
        <v>54</v>
      </c>
      <c r="G1" s="1">
        <v>69</v>
      </c>
      <c r="H1" s="1">
        <v>71</v>
      </c>
      <c r="I1" s="1">
        <v>67</v>
      </c>
      <c r="J1" s="1">
        <v>74</v>
      </c>
    </row>
    <row r="2" spans="1:13" x14ac:dyDescent="0.2">
      <c r="A2" s="1">
        <v>64</v>
      </c>
      <c r="B2" s="1">
        <v>45</v>
      </c>
      <c r="C2" s="1">
        <v>59</v>
      </c>
      <c r="D2" s="1">
        <v>68</v>
      </c>
      <c r="E2" s="1">
        <v>70</v>
      </c>
      <c r="F2" s="1">
        <v>66</v>
      </c>
      <c r="G2" s="1">
        <v>80</v>
      </c>
      <c r="H2" s="1">
        <v>54</v>
      </c>
      <c r="I2" s="1">
        <v>62</v>
      </c>
      <c r="J2" s="1">
        <v>83</v>
      </c>
    </row>
    <row r="3" spans="1:13" x14ac:dyDescent="0.2">
      <c r="A3" s="1">
        <v>77</v>
      </c>
      <c r="B3" s="1">
        <v>51</v>
      </c>
      <c r="C3" s="1">
        <v>72</v>
      </c>
      <c r="D3" s="1">
        <v>79</v>
      </c>
      <c r="E3" s="1">
        <v>66</v>
      </c>
      <c r="F3" s="1">
        <v>83</v>
      </c>
      <c r="G3" s="1">
        <v>63</v>
      </c>
      <c r="H3" s="1">
        <v>67</v>
      </c>
      <c r="I3" s="1">
        <v>61</v>
      </c>
      <c r="J3" s="1">
        <v>71</v>
      </c>
    </row>
    <row r="4" spans="1:13" x14ac:dyDescent="0.2">
      <c r="A4" s="1">
        <v>64</v>
      </c>
      <c r="B4" s="1">
        <v>59</v>
      </c>
      <c r="C4" s="1">
        <v>76</v>
      </c>
      <c r="D4" s="1">
        <v>67</v>
      </c>
      <c r="E4" s="1">
        <v>59</v>
      </c>
      <c r="F4" s="1">
        <v>64</v>
      </c>
      <c r="G4" s="1">
        <v>70</v>
      </c>
      <c r="H4" s="1">
        <v>73</v>
      </c>
      <c r="I4" s="1">
        <v>67</v>
      </c>
      <c r="J4" s="1">
        <v>56</v>
      </c>
    </row>
    <row r="5" spans="1:13" x14ac:dyDescent="0.2">
      <c r="A5" s="1">
        <v>42</v>
      </c>
      <c r="B5" s="1">
        <v>56</v>
      </c>
      <c r="C5" s="1">
        <v>91</v>
      </c>
      <c r="D5" s="1">
        <v>48</v>
      </c>
      <c r="E5" s="1">
        <v>81</v>
      </c>
      <c r="F5" s="1">
        <v>92</v>
      </c>
      <c r="G5" s="1">
        <v>46</v>
      </c>
      <c r="H5" s="1">
        <v>82</v>
      </c>
      <c r="I5" s="1">
        <v>52</v>
      </c>
      <c r="J5" s="1">
        <v>92</v>
      </c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3" x14ac:dyDescent="0.2">
      <c r="A7" t="s">
        <v>2</v>
      </c>
      <c r="B7">
        <f>MAX(A2:J5)</f>
        <v>92</v>
      </c>
      <c r="E7" s="2" t="s">
        <v>16</v>
      </c>
      <c r="F7" s="2"/>
      <c r="G7" s="4"/>
      <c r="H7" s="3" t="s">
        <v>1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</row>
    <row r="8" spans="1:13" x14ac:dyDescent="0.2">
      <c r="A8" t="s">
        <v>3</v>
      </c>
      <c r="B8">
        <f>MIN(A2:J5)</f>
        <v>42</v>
      </c>
      <c r="E8" s="3">
        <v>42</v>
      </c>
      <c r="F8" s="3"/>
      <c r="G8" s="5">
        <v>48</v>
      </c>
      <c r="H8" s="6" cm="1">
        <f t="array" ref="H8:H16">FREQUENCY(A1:J5,G8:G15)</f>
        <v>4</v>
      </c>
      <c r="I8" s="6">
        <f>SUM(H8/H17 *100%)</f>
        <v>0.08</v>
      </c>
      <c r="J8" s="6" t="s">
        <v>21</v>
      </c>
      <c r="K8" s="6">
        <f>H8</f>
        <v>4</v>
      </c>
      <c r="L8" s="6" t="s">
        <v>36</v>
      </c>
      <c r="M8" s="6">
        <f>H17</f>
        <v>50</v>
      </c>
    </row>
    <row r="9" spans="1:13" x14ac:dyDescent="0.2">
      <c r="A9" t="s">
        <v>4</v>
      </c>
      <c r="B9">
        <f>COUNT(A1:J5)</f>
        <v>50</v>
      </c>
      <c r="E9" s="3">
        <v>49</v>
      </c>
      <c r="F9" s="3"/>
      <c r="G9" s="5">
        <v>55</v>
      </c>
      <c r="H9" s="6">
        <v>4</v>
      </c>
      <c r="I9" s="6">
        <f>SUM(H9/H17 *100%)</f>
        <v>0.08</v>
      </c>
      <c r="J9" s="6" t="s">
        <v>22</v>
      </c>
      <c r="K9" s="6">
        <f>K8+H9</f>
        <v>8</v>
      </c>
      <c r="L9" s="6" t="s">
        <v>29</v>
      </c>
      <c r="M9" s="6">
        <f>M8-H8</f>
        <v>46</v>
      </c>
    </row>
    <row r="10" spans="1:13" x14ac:dyDescent="0.2">
      <c r="E10" s="3">
        <v>56</v>
      </c>
      <c r="F10" s="3"/>
      <c r="G10" s="5">
        <v>62</v>
      </c>
      <c r="H10" s="6">
        <v>9</v>
      </c>
      <c r="I10" s="6">
        <f>SUM(H10/H17 *100%)</f>
        <v>0.18</v>
      </c>
      <c r="J10" s="6" t="s">
        <v>23</v>
      </c>
      <c r="K10" s="6">
        <f t="shared" ref="K10:K15" si="0">K9+H10</f>
        <v>17</v>
      </c>
      <c r="L10" s="6" t="s">
        <v>30</v>
      </c>
      <c r="M10" s="6">
        <f t="shared" ref="M10:M15" si="1">M9-H9</f>
        <v>42</v>
      </c>
    </row>
    <row r="11" spans="1:13" x14ac:dyDescent="0.2">
      <c r="A11" t="s">
        <v>5</v>
      </c>
      <c r="B11">
        <f>B7-B8</f>
        <v>50</v>
      </c>
      <c r="E11" s="3">
        <v>63</v>
      </c>
      <c r="F11" s="3"/>
      <c r="G11" s="5">
        <v>69</v>
      </c>
      <c r="H11" s="6">
        <v>13</v>
      </c>
      <c r="I11" s="6">
        <f>SUM(H11/H17 *100%)</f>
        <v>0.26</v>
      </c>
      <c r="J11" s="6" t="s">
        <v>24</v>
      </c>
      <c r="K11" s="6">
        <f t="shared" si="0"/>
        <v>30</v>
      </c>
      <c r="L11" s="6" t="s">
        <v>31</v>
      </c>
      <c r="M11" s="6">
        <f t="shared" si="1"/>
        <v>33</v>
      </c>
    </row>
    <row r="12" spans="1:13" x14ac:dyDescent="0.2">
      <c r="A12" t="s">
        <v>6</v>
      </c>
      <c r="B12">
        <f>1+(3.322*LOG(50))</f>
        <v>6.6439783544042541</v>
      </c>
      <c r="E12" s="3">
        <v>70</v>
      </c>
      <c r="F12" s="3"/>
      <c r="G12" s="5">
        <v>76</v>
      </c>
      <c r="H12" s="6">
        <v>9</v>
      </c>
      <c r="I12" s="6">
        <f>SUM(H12/H17 *100%)</f>
        <v>0.18</v>
      </c>
      <c r="J12" s="6" t="s">
        <v>25</v>
      </c>
      <c r="K12" s="6">
        <f t="shared" si="0"/>
        <v>39</v>
      </c>
      <c r="L12" s="6" t="s">
        <v>32</v>
      </c>
      <c r="M12" s="6">
        <f t="shared" si="1"/>
        <v>20</v>
      </c>
    </row>
    <row r="13" spans="1:13" x14ac:dyDescent="0.2">
      <c r="A13" t="s">
        <v>7</v>
      </c>
      <c r="B13">
        <f>B11/B12</f>
        <v>7.5256115135979176</v>
      </c>
      <c r="E13" s="3">
        <v>77</v>
      </c>
      <c r="F13" s="3"/>
      <c r="G13" s="5">
        <v>83</v>
      </c>
      <c r="H13" s="6">
        <v>8</v>
      </c>
      <c r="I13" s="6">
        <f>SUM(H13/H17 *100%)</f>
        <v>0.16</v>
      </c>
      <c r="J13" s="6" t="s">
        <v>26</v>
      </c>
      <c r="K13" s="6">
        <f t="shared" si="0"/>
        <v>47</v>
      </c>
      <c r="L13" s="6" t="s">
        <v>33</v>
      </c>
      <c r="M13" s="6">
        <f t="shared" si="1"/>
        <v>11</v>
      </c>
    </row>
    <row r="14" spans="1:13" x14ac:dyDescent="0.2">
      <c r="E14" s="3">
        <v>84</v>
      </c>
      <c r="F14" s="3"/>
      <c r="G14" s="5">
        <v>90</v>
      </c>
      <c r="H14" s="6">
        <v>0</v>
      </c>
      <c r="I14" s="6">
        <f>SUM(H14/H17 *100%)</f>
        <v>0</v>
      </c>
      <c r="J14" s="6" t="s">
        <v>27</v>
      </c>
      <c r="K14" s="6">
        <f t="shared" si="0"/>
        <v>47</v>
      </c>
      <c r="L14" s="6" t="s">
        <v>34</v>
      </c>
      <c r="M14" s="6">
        <f t="shared" si="1"/>
        <v>3</v>
      </c>
    </row>
    <row r="15" spans="1:13" x14ac:dyDescent="0.2">
      <c r="E15" s="3">
        <v>91</v>
      </c>
      <c r="F15" s="3"/>
      <c r="G15" s="5">
        <v>97</v>
      </c>
      <c r="H15" s="6">
        <v>3</v>
      </c>
      <c r="I15" s="6">
        <f>SUM(H15/H17 *100%)</f>
        <v>0.06</v>
      </c>
      <c r="J15" s="6" t="s">
        <v>28</v>
      </c>
      <c r="K15" s="6">
        <f t="shared" si="0"/>
        <v>50</v>
      </c>
      <c r="L15" s="6" t="s">
        <v>35</v>
      </c>
      <c r="M15" s="6">
        <f t="shared" si="1"/>
        <v>3</v>
      </c>
    </row>
    <row r="16" spans="1:13" x14ac:dyDescent="0.2">
      <c r="E16" s="1"/>
      <c r="F16" s="1"/>
      <c r="G16" s="1"/>
      <c r="H16">
        <v>0</v>
      </c>
    </row>
    <row r="17" spans="8:8" x14ac:dyDescent="0.2">
      <c r="H17">
        <f>SUM(H8:H15)</f>
        <v>50</v>
      </c>
    </row>
  </sheetData>
  <mergeCells count="1">
    <mergeCell ref="E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11</vt:lpstr>
      <vt:lpstr>no 12</vt:lpstr>
      <vt:lpstr>no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VICKY  DARMANA</cp:lastModifiedBy>
  <dcterms:created xsi:type="dcterms:W3CDTF">2023-01-27T11:08:49Z</dcterms:created>
  <dcterms:modified xsi:type="dcterms:W3CDTF">2023-01-27T13:13:09Z</dcterms:modified>
</cp:coreProperties>
</file>