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38"/>
  <workbookPr autoCompressPictures="0"/>
  <mc:AlternateContent xmlns:mc="http://schemas.openxmlformats.org/markup-compatibility/2006">
    <mc:Choice Requires="x15">
      <x15ac:absPath xmlns:x15ac="http://schemas.microsoft.com/office/spreadsheetml/2010/11/ac" url="D:\PGx.KB.tables\"/>
    </mc:Choice>
  </mc:AlternateContent>
  <xr:revisionPtr revIDLastSave="0" documentId="8_{00FF6C1C-B177-456F-AB58-3900471D6939}" xr6:coauthVersionLast="36" xr6:coauthVersionMax="36" xr10:uidLastSave="{00000000-0000-0000-0000-000000000000}"/>
  <bookViews>
    <workbookView xWindow="0" yWindow="0" windowWidth="20490" windowHeight="7220" xr2:uid="{00000000-000D-0000-FFFF-FFFF00000000}"/>
  </bookViews>
  <sheets>
    <sheet name="Allele frequency" sheetId="4" r:id="rId1"/>
    <sheet name="References" sheetId="5" r:id="rId2"/>
    <sheet name="Methods" sheetId="7" r:id="rId3"/>
    <sheet name="change log" sheetId="6" r:id="rId4"/>
  </sheets>
  <calcPr calcId="179021"/>
  <extLst>
    <ext xmlns:mx="http://schemas.microsoft.com/office/mac/excel/2008/main" uri="{7523E5D3-25F3-A5E0-1632-64F254C22452}">
      <mx:ArchID Flags="2"/>
    </ext>
  </extLst>
</workbook>
</file>

<file path=xl/calcChain.xml><?xml version="1.0" encoding="utf-8"?>
<calcChain xmlns="http://schemas.openxmlformats.org/spreadsheetml/2006/main">
  <c r="B8" i="4" l="1"/>
  <c r="C8" i="4"/>
  <c r="D8" i="4"/>
  <c r="E8" i="4"/>
  <c r="F8" i="4"/>
  <c r="G8" i="4"/>
  <c r="H8" i="4"/>
  <c r="I8" i="4"/>
  <c r="J8" i="4"/>
  <c r="J6" i="4"/>
  <c r="I6" i="4"/>
  <c r="H6" i="4"/>
  <c r="G6" i="4"/>
  <c r="F6" i="4"/>
  <c r="E6" i="4"/>
  <c r="D6" i="4"/>
  <c r="C6" i="4"/>
  <c r="B6" i="4"/>
  <c r="J4" i="4"/>
  <c r="I4" i="4"/>
  <c r="H4" i="4"/>
  <c r="G4" i="4"/>
  <c r="F4" i="4"/>
  <c r="E4" i="4"/>
  <c r="D4" i="4"/>
  <c r="C4" i="4"/>
  <c r="B4" i="4"/>
  <c r="K230" i="5" l="1"/>
  <c r="K232" i="5" s="1"/>
  <c r="L324" i="5"/>
  <c r="L325" i="5" s="1"/>
  <c r="M324" i="5"/>
  <c r="M325" i="5" s="1"/>
  <c r="K324" i="5"/>
  <c r="K326" i="5" s="1"/>
  <c r="L303" i="5"/>
  <c r="L304" i="5" s="1"/>
  <c r="M303" i="5"/>
  <c r="M304" i="5" s="1"/>
  <c r="K303" i="5"/>
  <c r="K305" i="5" s="1"/>
  <c r="L292" i="5"/>
  <c r="L294" i="5" s="1"/>
  <c r="M292" i="5"/>
  <c r="M293" i="5" s="1"/>
  <c r="K292" i="5"/>
  <c r="K294" i="5" s="1"/>
  <c r="L252" i="5"/>
  <c r="L254" i="5" s="1"/>
  <c r="M252" i="5"/>
  <c r="M253" i="5" s="1"/>
  <c r="K252" i="5"/>
  <c r="K253" i="5" s="1"/>
  <c r="L230" i="5"/>
  <c r="L231" i="5" s="1"/>
  <c r="M230" i="5"/>
  <c r="M231" i="5" s="1"/>
  <c r="L141" i="5"/>
  <c r="L143" i="5" s="1"/>
  <c r="M141" i="5"/>
  <c r="M142" i="5" s="1"/>
  <c r="K141" i="5"/>
  <c r="K142" i="5" s="1"/>
  <c r="L53" i="5"/>
  <c r="L55" i="5" s="1"/>
  <c r="M53" i="5"/>
  <c r="M54" i="5" s="1"/>
  <c r="K53" i="5"/>
  <c r="K55" i="5" s="1"/>
  <c r="L36" i="5"/>
  <c r="L38" i="5" s="1"/>
  <c r="M36" i="5"/>
  <c r="M37" i="5" s="1"/>
  <c r="K36" i="5"/>
  <c r="K38" i="5" s="1"/>
  <c r="L13" i="5"/>
  <c r="L14" i="5" s="1"/>
  <c r="M13" i="5"/>
  <c r="M14" i="5" s="1"/>
  <c r="K13" i="5"/>
  <c r="K14" i="5" s="1"/>
  <c r="K304" i="5" l="1"/>
  <c r="K254" i="5"/>
  <c r="K143" i="5"/>
  <c r="K15" i="5"/>
  <c r="K54" i="5"/>
  <c r="K293" i="5"/>
  <c r="K37" i="5"/>
  <c r="K231" i="5"/>
  <c r="M326" i="5"/>
  <c r="L326" i="5"/>
  <c r="K325" i="5"/>
  <c r="M305" i="5"/>
  <c r="L305" i="5"/>
  <c r="L293" i="5"/>
  <c r="M294" i="5"/>
  <c r="L253" i="5"/>
  <c r="M254" i="5"/>
  <c r="L232" i="5"/>
  <c r="M232" i="5"/>
  <c r="L142" i="5"/>
  <c r="M143" i="5"/>
  <c r="L54" i="5"/>
  <c r="M55" i="5"/>
  <c r="L37" i="5"/>
  <c r="M38" i="5"/>
  <c r="L15" i="5"/>
  <c r="M15" i="5"/>
</calcChain>
</file>

<file path=xl/sharedStrings.xml><?xml version="1.0" encoding="utf-8"?>
<sst xmlns="http://schemas.openxmlformats.org/spreadsheetml/2006/main" count="1241" uniqueCount="378">
  <si>
    <t>Authors</t>
  </si>
  <si>
    <t>Year</t>
  </si>
  <si>
    <t>PMID</t>
  </si>
  <si>
    <t>Add'l population info</t>
  </si>
  <si>
    <t>Subject type</t>
  </si>
  <si>
    <t>N               Subjects genotyped</t>
  </si>
  <si>
    <t>Average</t>
  </si>
  <si>
    <t>Min</t>
  </si>
  <si>
    <t>Max</t>
  </si>
  <si>
    <t>date</t>
  </si>
  <si>
    <t>Change Note</t>
  </si>
  <si>
    <t>For full references see "References" tab.</t>
  </si>
  <si>
    <r>
      <t>a</t>
    </r>
    <r>
      <rPr>
        <sz val="12"/>
        <color rgb="FF000000"/>
        <rFont val="DengXian"/>
        <family val="2"/>
        <scheme val="minor"/>
      </rPr>
      <t xml:space="preserve">Average frequencies based on the reported frequencies in one or multiple studies. </t>
    </r>
  </si>
  <si>
    <t>version 1</t>
  </si>
  <si>
    <t>Sri Lanka</t>
  </si>
  <si>
    <t>Gunathilake KM</t>
  </si>
  <si>
    <t>Koreans</t>
  </si>
  <si>
    <t>Park HJ</t>
  </si>
  <si>
    <t>Thai</t>
  </si>
  <si>
    <t>Puangpetch A</t>
  </si>
  <si>
    <t>bone marrow registry</t>
  </si>
  <si>
    <t>Park H</t>
  </si>
  <si>
    <t>Chinese Han from Zhejiang province</t>
  </si>
  <si>
    <t>He Y</t>
  </si>
  <si>
    <t>bone marrow donors</t>
  </si>
  <si>
    <t>Bulgarian</t>
  </si>
  <si>
    <t>Ivanova M</t>
  </si>
  <si>
    <t>Sanchez-Velasco P</t>
  </si>
  <si>
    <t>India</t>
  </si>
  <si>
    <t>5 patients with CBZ-SJS and 52 CBZ-tolerant controls</t>
  </si>
  <si>
    <t>Khor AH</t>
  </si>
  <si>
    <t>update 57:01 and 58:01 frequencies</t>
  </si>
  <si>
    <t>LWK</t>
  </si>
  <si>
    <t>YRI</t>
  </si>
  <si>
    <t>ASW</t>
  </si>
  <si>
    <t>CLM</t>
  </si>
  <si>
    <t>MXL</t>
  </si>
  <si>
    <t>PUR</t>
  </si>
  <si>
    <t>CHB</t>
  </si>
  <si>
    <t>CHD</t>
  </si>
  <si>
    <t>CHS</t>
  </si>
  <si>
    <t>JPT</t>
  </si>
  <si>
    <t>CEU</t>
  </si>
  <si>
    <t>FIN</t>
  </si>
  <si>
    <t>GBR</t>
  </si>
  <si>
    <t>TSI</t>
  </si>
  <si>
    <t>Americans of African Ancestry in SW USA</t>
  </si>
  <si>
    <t xml:space="preserve">USA African American pop 3 </t>
  </si>
  <si>
    <t xml:space="preserve">USA African American </t>
  </si>
  <si>
    <t xml:space="preserve">USA African American Bethesda </t>
  </si>
  <si>
    <t xml:space="preserve">USA African American pop 4 </t>
  </si>
  <si>
    <t xml:space="preserve">USA African American pop 8 </t>
  </si>
  <si>
    <t xml:space="preserve">USA NMDP African American </t>
  </si>
  <si>
    <t xml:space="preserve">Cameroon Beti </t>
  </si>
  <si>
    <t xml:space="preserve">Ghana Ga-Adangbe </t>
  </si>
  <si>
    <t xml:space="preserve">Israel Ethiopia Jews </t>
  </si>
  <si>
    <t>Kenya</t>
  </si>
  <si>
    <t xml:space="preserve">Kenya Luo </t>
  </si>
  <si>
    <t xml:space="preserve">Kenya Nandi </t>
  </si>
  <si>
    <t xml:space="preserve">Mali Bandiagara </t>
  </si>
  <si>
    <t xml:space="preserve">South Africa Natal Zulu </t>
  </si>
  <si>
    <t xml:space="preserve">Uganda Kampala pop 2 </t>
  </si>
  <si>
    <t xml:space="preserve">USA NMDP African </t>
  </si>
  <si>
    <t xml:space="preserve">Zimbabwe Harare Shona </t>
  </si>
  <si>
    <t xml:space="preserve">Kenya, Nyanza Province, Luo tribe </t>
  </si>
  <si>
    <t xml:space="preserve">Senegal Niokholo Mandenka </t>
  </si>
  <si>
    <t xml:space="preserve">South Africa Black </t>
  </si>
  <si>
    <t xml:space="preserve">Uganda Kampala </t>
  </si>
  <si>
    <t>Argentina Gran Chaco Eastern Toba</t>
  </si>
  <si>
    <t>Chile Mapuches</t>
  </si>
  <si>
    <t>Israel Argentina Jews</t>
  </si>
  <si>
    <t>Mexico City Mestizo</t>
  </si>
  <si>
    <t>Mexico City Mestizo pop 2</t>
  </si>
  <si>
    <t>Mexico Oaxaca Mixtec</t>
  </si>
  <si>
    <t>USA Alaska Yupik</t>
  </si>
  <si>
    <t>USA Arizona Gila River Amerindian</t>
  </si>
  <si>
    <t>USA Hispanic</t>
  </si>
  <si>
    <t>USA Hispanic pop 2</t>
  </si>
  <si>
    <t>USA Mexican American Mestizo</t>
  </si>
  <si>
    <t>USA NMDP Alaska Native or Aleut</t>
  </si>
  <si>
    <t>USA NMDP American Indian South or Central America</t>
  </si>
  <si>
    <t>USA NMDP Hispanic South or Central American</t>
  </si>
  <si>
    <t>USA NMDP Mexican or Chicano</t>
  </si>
  <si>
    <t>USA North American Native</t>
  </si>
  <si>
    <t>USA South Dakota Lakota Sioux</t>
  </si>
  <si>
    <t>USA South Texas Hispanic</t>
  </si>
  <si>
    <t>Guatemala Mayan</t>
  </si>
  <si>
    <t>Mexico Guadalajara Mestizo pop 2</t>
  </si>
  <si>
    <t>China Beijing Shijiazhuang Tianjian Han</t>
  </si>
  <si>
    <t>China Canton Han</t>
  </si>
  <si>
    <t>China Guangdong Province Meizhou Han</t>
  </si>
  <si>
    <t>China Guangxi Region Maonan</t>
  </si>
  <si>
    <t>China Guangzhou Han</t>
  </si>
  <si>
    <t>China Guizhou Province Bouyei</t>
  </si>
  <si>
    <t>China Guizhou Province Shui</t>
  </si>
  <si>
    <t>China Jiangsu Han</t>
  </si>
  <si>
    <t>China Jiangsu Province Han</t>
  </si>
  <si>
    <t>China North Han</t>
  </si>
  <si>
    <t>China Qinghai Province Hui</t>
  </si>
  <si>
    <t>China South Han</t>
  </si>
  <si>
    <t>China Southwest Dai</t>
  </si>
  <si>
    <t>China Tibet Region Tibetan</t>
  </si>
  <si>
    <t>China Yunnan Bulang</t>
  </si>
  <si>
    <t>China Yunnan Hani</t>
  </si>
  <si>
    <t>China Yunnan Province Han</t>
  </si>
  <si>
    <t>China Yunnan Province Jinuo</t>
  </si>
  <si>
    <t>China Yunnan Province Lisu</t>
  </si>
  <si>
    <t>China Yunnan Province Nu</t>
  </si>
  <si>
    <t>China Yunnan Province Wa</t>
  </si>
  <si>
    <t>Germany DKMS - China minority</t>
  </si>
  <si>
    <t>Hong Kong Chinese</t>
  </si>
  <si>
    <t>Hong Kong Chinese BMDR</t>
  </si>
  <si>
    <t>Hong Kong Chinese cord blood registry</t>
  </si>
  <si>
    <t>Indonesia Java Western</t>
  </si>
  <si>
    <t>Indonesia Sundanese and Javanese</t>
  </si>
  <si>
    <t>Japan pop 16</t>
  </si>
  <si>
    <t>Japan pop 3</t>
  </si>
  <si>
    <t>Malaysia Peninsular Chinese</t>
  </si>
  <si>
    <t>Singapore Chinese</t>
  </si>
  <si>
    <t>Singapore Thai</t>
  </si>
  <si>
    <t>South Korea pop 10</t>
  </si>
  <si>
    <t>South Korea pop 3</t>
  </si>
  <si>
    <t>South Korea pop 8</t>
  </si>
  <si>
    <t>Taiwan Atayal</t>
  </si>
  <si>
    <t>Taiwan Bunun</t>
  </si>
  <si>
    <t>Taiwan Han Chinese</t>
  </si>
  <si>
    <t>Taiwan Minnan pop 1</t>
  </si>
  <si>
    <t>Taiwan pop 2</t>
  </si>
  <si>
    <t>Taiwan pop 3</t>
  </si>
  <si>
    <t>Taiwan Tzu Chi Cord Blood Bank</t>
  </si>
  <si>
    <t>Thailand</t>
  </si>
  <si>
    <t>Thailand Northeast pop 2</t>
  </si>
  <si>
    <t>USA NMDP Chinese</t>
  </si>
  <si>
    <t>USA NMDP Filipino</t>
  </si>
  <si>
    <t>USA NMDP Japanese</t>
  </si>
  <si>
    <t>USA NMDP Korean</t>
  </si>
  <si>
    <t>USA NMDP Southeast Asian</t>
  </si>
  <si>
    <t>USA NMDP Vietnamese</t>
  </si>
  <si>
    <t>Vietnam Hanoi Kinh pop 2</t>
  </si>
  <si>
    <t>Japan Central</t>
  </si>
  <si>
    <t>Australia New South Wales Caucasian</t>
  </si>
  <si>
    <t>Austria</t>
  </si>
  <si>
    <t>Croatia</t>
  </si>
  <si>
    <t>Croatia pop 4</t>
  </si>
  <si>
    <t>Czech Republic</t>
  </si>
  <si>
    <t>Czech Republic NMDR</t>
  </si>
  <si>
    <t>England North West</t>
  </si>
  <si>
    <t>France Southeast</t>
  </si>
  <si>
    <t>Germany DKMS - Austria minority</t>
  </si>
  <si>
    <t>Germany DKMS - Bosnia and Herzegovina minority</t>
  </si>
  <si>
    <t>Germany DKMS - Croatia minority</t>
  </si>
  <si>
    <t>Germany DKMS - France minority</t>
  </si>
  <si>
    <t>Germany DKMS - Greece minority</t>
  </si>
  <si>
    <t>Germany DKMS - Italy minority</t>
  </si>
  <si>
    <t>Germany DKMS - Netherlands minority</t>
  </si>
  <si>
    <t>Germany DKMS - Portugal minority</t>
  </si>
  <si>
    <t>Germany DKMS - Romania minority</t>
  </si>
  <si>
    <t>Germany DKMS - Spain minority</t>
  </si>
  <si>
    <t>Germany DKMS - United Kingdom minority</t>
  </si>
  <si>
    <t>Germany pop 6</t>
  </si>
  <si>
    <t>Germany pop 8</t>
  </si>
  <si>
    <t>Ireland Northern</t>
  </si>
  <si>
    <t>Ireland South</t>
  </si>
  <si>
    <t>Israel Kavkazi Jews</t>
  </si>
  <si>
    <t>Israel Poland Jews</t>
  </si>
  <si>
    <t>Israel USSR Jews</t>
  </si>
  <si>
    <t>Italy Bergamo</t>
  </si>
  <si>
    <t>Italy pop 5</t>
  </si>
  <si>
    <t>Italy South Campania Region</t>
  </si>
  <si>
    <t>Macedonia pop 4</t>
  </si>
  <si>
    <t>Netherlands Leiden</t>
  </si>
  <si>
    <t>Poland</t>
  </si>
  <si>
    <t>Poland DKMS</t>
  </si>
  <si>
    <t>Romania</t>
  </si>
  <si>
    <t>Serbia pop 2</t>
  </si>
  <si>
    <t>South Africa Caucasians</t>
  </si>
  <si>
    <t>Sweden Northern Sami</t>
  </si>
  <si>
    <t>Sweden Southern Sami</t>
  </si>
  <si>
    <t>Switzerland Aargau-Solothurn</t>
  </si>
  <si>
    <t>Switzerland Basel</t>
  </si>
  <si>
    <t>Switzerland Bern</t>
  </si>
  <si>
    <t>Switzerland Geneva pop 2</t>
  </si>
  <si>
    <t>Switzerland Graubunden</t>
  </si>
  <si>
    <t>Switzerland Lausanne</t>
  </si>
  <si>
    <t>Switzerland Lugano</t>
  </si>
  <si>
    <t>Switzerland Luzern</t>
  </si>
  <si>
    <t>Switzerland Sion</t>
  </si>
  <si>
    <t>Switzerland St Gallen</t>
  </si>
  <si>
    <t>Switzerland Zurich</t>
  </si>
  <si>
    <t>USA Caucasian Bethesda</t>
  </si>
  <si>
    <t>USA Caucasian pop 2</t>
  </si>
  <si>
    <t>USA Caucasian pop 4</t>
  </si>
  <si>
    <t>USA Eastern European</t>
  </si>
  <si>
    <t>USA European American pop 2</t>
  </si>
  <si>
    <t>USA NMDP European Caucasian</t>
  </si>
  <si>
    <t>USA Philadelphia Caucasian</t>
  </si>
  <si>
    <t>USA San Antonio Caucasian</t>
  </si>
  <si>
    <t>USA San Francisco Caucasian</t>
  </si>
  <si>
    <t>USA Italy Ancestry</t>
  </si>
  <si>
    <t>USA Spain Ancestry</t>
  </si>
  <si>
    <t>Wales</t>
  </si>
  <si>
    <t>Jordanians</t>
  </si>
  <si>
    <t>Armenia combined Regions</t>
  </si>
  <si>
    <t>Georgia Tibilisi</t>
  </si>
  <si>
    <t>Germany DKMS - Turkey minority</t>
  </si>
  <si>
    <t>Iran Baloch</t>
  </si>
  <si>
    <t>Israel Arab</t>
  </si>
  <si>
    <t>Israel Arab Druze</t>
  </si>
  <si>
    <t>Israel Ashkenazi and Non Ashkenazi Jews</t>
  </si>
  <si>
    <t>Israel Ashkenazi Jews</t>
  </si>
  <si>
    <t>Israel Druze</t>
  </si>
  <si>
    <t>Israel Georgia Jews</t>
  </si>
  <si>
    <t>Israel Iran Jews</t>
  </si>
  <si>
    <t>Israel Iraq Jews</t>
  </si>
  <si>
    <t>Israel Libya Jews</t>
  </si>
  <si>
    <t>Israel Morocco Jews</t>
  </si>
  <si>
    <t>Israel Tunisia Jews</t>
  </si>
  <si>
    <t>Israel USA Jews</t>
  </si>
  <si>
    <t>Israel YemenJews</t>
  </si>
  <si>
    <t>Oman</t>
  </si>
  <si>
    <t>Saudi Arabia Guraiat and Hail</t>
  </si>
  <si>
    <t>Tunisia</t>
  </si>
  <si>
    <t>United Arab Emirates pop 2</t>
  </si>
  <si>
    <t>USA NMDP Middle Eastern or North Coast of Africa</t>
  </si>
  <si>
    <t>Tunisia pop 3</t>
  </si>
  <si>
    <t>Australia Cape York Peninsula Aborigine</t>
  </si>
  <si>
    <t>Australia Yuendumu Aborigine</t>
  </si>
  <si>
    <t>Malaysia Peninsular Malay</t>
  </si>
  <si>
    <t>New Zealand Maori with Admixed History</t>
  </si>
  <si>
    <t>Singapore Riau Malay</t>
  </si>
  <si>
    <t>USA NMDP Hawaiian or other Pacific Islander</t>
  </si>
  <si>
    <t xml:space="preserve">India Andhra Pradesh Golla </t>
  </si>
  <si>
    <t xml:space="preserve">Israel Bukhara Jews </t>
  </si>
  <si>
    <t xml:space="preserve">USA NMDP South Asian Indian </t>
  </si>
  <si>
    <t>Luhya in Webuye, Kenya</t>
  </si>
  <si>
    <t>Yoruba in Ibadan, Nigeria</t>
  </si>
  <si>
    <t>Colombians from Medellin, Colombia</t>
  </si>
  <si>
    <t>Mexican Ancestry from Los Angeles, USA</t>
  </si>
  <si>
    <t>Puerto Ricans from Puerto Rico</t>
  </si>
  <si>
    <t>Han Chinese in Beijing, China</t>
  </si>
  <si>
    <t>Southern Han Chinese</t>
  </si>
  <si>
    <t>Chinese Dai in Xishuangbanna, China</t>
  </si>
  <si>
    <t>Japanese in Tokyo, Japan</t>
  </si>
  <si>
    <t>Finnish in Finland</t>
  </si>
  <si>
    <t>Utah Residents (CEPH) with Northern and Western Europena Ancestry</t>
  </si>
  <si>
    <t>British in England and Scotland</t>
  </si>
  <si>
    <t>Toscani in Italy</t>
  </si>
  <si>
    <t>1000 Genomes Project phase 3</t>
  </si>
  <si>
    <t>USA NMDP Caribbean Hispanic</t>
  </si>
  <si>
    <t>USA NMDP Caribbean Indian</t>
  </si>
  <si>
    <t>Greece pop 6</t>
  </si>
  <si>
    <t>Madeira</t>
  </si>
  <si>
    <t>Portugal Azores Terceira Island</t>
  </si>
  <si>
    <t>Libya Cyrenaica</t>
  </si>
  <si>
    <t>USA African American pop 2</t>
  </si>
  <si>
    <t xml:space="preserve">USA NMDP Caribbean Black </t>
  </si>
  <si>
    <t>USA NMDP North American Amerindian</t>
  </si>
  <si>
    <t>Russia Tuva pop 2</t>
  </si>
  <si>
    <t>Russians from Karelia</t>
  </si>
  <si>
    <t>Papua New Guinea Wosera Abelam</t>
  </si>
  <si>
    <t>USA Hawaii Okinawa</t>
  </si>
  <si>
    <t>Ecuador Cayapa</t>
  </si>
  <si>
    <t>Peru Titikaka Lake Uro</t>
  </si>
  <si>
    <t>India Tamil Nadu</t>
  </si>
  <si>
    <t>Pakistan Brahui</t>
  </si>
  <si>
    <t>Pakistan Mixed Pathan</t>
  </si>
  <si>
    <t>Pakistan Mixed Sindhi</t>
  </si>
  <si>
    <t>Sri Lanka Colombo</t>
  </si>
  <si>
    <t>USA Arizona Pima</t>
  </si>
  <si>
    <t>Japan pop 5</t>
  </si>
  <si>
    <t>Sri Lanka Colombo Sinhalese</t>
  </si>
  <si>
    <t>France West</t>
  </si>
  <si>
    <t>Italy North</t>
  </si>
  <si>
    <t>Italy South</t>
  </si>
  <si>
    <t>Spain Gipzukoa Basque</t>
  </si>
  <si>
    <t>Spain Sevilla</t>
  </si>
  <si>
    <t>United Kingdom pop 3</t>
  </si>
  <si>
    <t>Japan Kyoto and Osaka</t>
  </si>
  <si>
    <t>Japan pop 1</t>
  </si>
  <si>
    <t>Russia North Ossetian</t>
  </si>
  <si>
    <t>India Andhra Pradesh Telugu Speaking</t>
  </si>
  <si>
    <t>China North Han pop 2</t>
  </si>
  <si>
    <t>China South Han pop 2</t>
  </si>
  <si>
    <t>Saudi Arabia pop 5</t>
  </si>
  <si>
    <t>England London Ashkenazi Jews</t>
  </si>
  <si>
    <t>France Corsica Island</t>
  </si>
  <si>
    <t>Germany Essen</t>
  </si>
  <si>
    <t>Italy Sardinia pop3</t>
  </si>
  <si>
    <t>Portugal Center pop 2</t>
  </si>
  <si>
    <t>France Grenoble, Nantes and Rennes</t>
  </si>
  <si>
    <t>Iran Tehran</t>
  </si>
  <si>
    <t>Welsh</t>
  </si>
  <si>
    <t>Blood donors</t>
  </si>
  <si>
    <t>Han Chinese</t>
  </si>
  <si>
    <t>Mongolian from Inner Mongolia</t>
  </si>
  <si>
    <t>Mongolian from Yunnan Province</t>
  </si>
  <si>
    <t>Hani</t>
  </si>
  <si>
    <t>Dai</t>
  </si>
  <si>
    <t>Yao</t>
  </si>
  <si>
    <t>Wa</t>
  </si>
  <si>
    <t>African American/Afro-Caribbean</t>
  </si>
  <si>
    <t>Population group</t>
  </si>
  <si>
    <t>Population details</t>
  </si>
  <si>
    <t>*15:02</t>
  </si>
  <si>
    <t>*57:01</t>
  </si>
  <si>
    <t>*58:01</t>
  </si>
  <si>
    <t>American</t>
  </si>
  <si>
    <t>Allele Frequency net 2015 update</t>
  </si>
  <si>
    <t>Central/South Asian</t>
  </si>
  <si>
    <t>Sun H</t>
  </si>
  <si>
    <t>East Asian</t>
  </si>
  <si>
    <t>Lemin AJ</t>
  </si>
  <si>
    <t>European</t>
  </si>
  <si>
    <t>Latino</t>
  </si>
  <si>
    <t>Near Eastern</t>
  </si>
  <si>
    <t>Oceanian</t>
  </si>
  <si>
    <t>Sub-Saharan African</t>
  </si>
  <si>
    <t>Andric Z</t>
  </si>
  <si>
    <t>Serbian</t>
  </si>
  <si>
    <t/>
  </si>
  <si>
    <t>Grubic Z</t>
  </si>
  <si>
    <t>Croatian</t>
  </si>
  <si>
    <t>Shen Y</t>
  </si>
  <si>
    <t>Han Chinese from Yunnan</t>
  </si>
  <si>
    <t>Gourrand P-A</t>
  </si>
  <si>
    <t>French</t>
  </si>
  <si>
    <t>Bone marrow donors</t>
  </si>
  <si>
    <t>In JW</t>
  </si>
  <si>
    <t>Korean</t>
  </si>
  <si>
    <t>HSC donors</t>
  </si>
  <si>
    <t>Kongmaroeng C</t>
  </si>
  <si>
    <t>Burmese</t>
  </si>
  <si>
    <t>Karen</t>
  </si>
  <si>
    <t>Nunes K</t>
  </si>
  <si>
    <t>Brazilians</t>
  </si>
  <si>
    <t>Quilombos</t>
  </si>
  <si>
    <t>Sulcebe G</t>
  </si>
  <si>
    <t>Albanian</t>
  </si>
  <si>
    <t>Shao L-N</t>
  </si>
  <si>
    <t>Han Chinese from Liaoning</t>
  </si>
  <si>
    <t>Nikbin B</t>
  </si>
  <si>
    <t>Iranian</t>
  </si>
  <si>
    <t>Yazd Province</t>
  </si>
  <si>
    <t>Arnaiz-Villena A</t>
  </si>
  <si>
    <t>Colombian Chimila</t>
  </si>
  <si>
    <t>Costa Ricans of Afro-Caribbean descent</t>
  </si>
  <si>
    <t>Arrieta-Bolanos E</t>
  </si>
  <si>
    <t>Costa Rican Amerindians</t>
  </si>
  <si>
    <t>Costa Rican Mestizos</t>
  </si>
  <si>
    <t>Nicaraguan Mestizos</t>
  </si>
  <si>
    <t>Central Valley</t>
  </si>
  <si>
    <t>Guanacaste</t>
  </si>
  <si>
    <t>Colombian Wiwa</t>
  </si>
  <si>
    <t>Pei YF</t>
  </si>
  <si>
    <t>Han Chinese from Nanning</t>
  </si>
  <si>
    <t>Narayan S</t>
  </si>
  <si>
    <t>Indian</t>
  </si>
  <si>
    <t>Tamil Nadu</t>
  </si>
  <si>
    <t>Cord blood bank</t>
  </si>
  <si>
    <t>Geretz A</t>
  </si>
  <si>
    <r>
      <t>Frequencies</t>
    </r>
    <r>
      <rPr>
        <b/>
        <vertAlign val="superscript"/>
        <sz val="12"/>
        <color theme="1"/>
        <rFont val="DengXian"/>
        <family val="2"/>
        <scheme val="minor"/>
      </rPr>
      <t>a</t>
    </r>
    <r>
      <rPr>
        <b/>
        <sz val="12"/>
        <color theme="1"/>
        <rFont val="DengXian"/>
        <family val="2"/>
        <scheme val="minor"/>
      </rPr>
      <t xml:space="preserve"> of </t>
    </r>
    <r>
      <rPr>
        <b/>
        <i/>
        <sz val="12"/>
        <color theme="1"/>
        <rFont val="DengXian"/>
        <family val="2"/>
        <scheme val="minor"/>
      </rPr>
      <t>HLA-B</t>
    </r>
    <r>
      <rPr>
        <b/>
        <sz val="12"/>
        <color theme="1"/>
        <rFont val="DengXian"/>
        <family val="2"/>
        <scheme val="minor"/>
      </rPr>
      <t xml:space="preserve"> alleles in biogeographical groups</t>
    </r>
    <r>
      <rPr>
        <b/>
        <vertAlign val="superscript"/>
        <sz val="12"/>
        <color theme="1"/>
        <rFont val="DengXian"/>
        <family val="2"/>
        <scheme val="minor"/>
      </rPr>
      <t>b</t>
    </r>
  </si>
  <si>
    <t>HLA-B allele</t>
  </si>
  <si>
    <r>
      <t>b</t>
    </r>
    <r>
      <rPr>
        <sz val="12"/>
        <color theme="1"/>
        <rFont val="DengXian"/>
        <family val="2"/>
        <scheme val="minor"/>
      </rPr>
      <t>Based on the PharmGKB biogeographical groups https://www.pharmgkb.org/page/biogeographicalGroups</t>
    </r>
  </si>
  <si>
    <t>Methods</t>
  </si>
  <si>
    <r>
      <t xml:space="preserve">The allele frequency table was made by searching the PubMed® database (1995 to September 2019). The following criteria were used for </t>
    </r>
    <r>
      <rPr>
        <i/>
        <sz val="12"/>
        <color theme="1"/>
        <rFont val="DengXian"/>
        <family val="2"/>
        <scheme val="minor"/>
      </rPr>
      <t>HLA-B:</t>
    </r>
    <r>
      <rPr>
        <sz val="12"/>
        <color theme="1"/>
        <rFont val="DengXian"/>
        <family val="2"/>
        <scheme val="minor"/>
      </rPr>
      <t xml:space="preserve"> (HLA-B) AND (allele OR frequency). In addition, reports were also identified from citations by others or review articles. Studies were considered for inclusion in the </t>
    </r>
    <r>
      <rPr>
        <i/>
        <sz val="12"/>
        <color theme="1"/>
        <rFont val="DengXian"/>
        <family val="2"/>
        <scheme val="minor"/>
      </rPr>
      <t>HLA-B</t>
    </r>
    <r>
      <rPr>
        <sz val="12"/>
        <color theme="1"/>
        <rFont val="DengXian"/>
        <family val="2"/>
        <scheme val="minor"/>
      </rPr>
      <t xml:space="preserve"> frequency table if: (1) the ethnicity of the population was clearly indicated, (2) either allele frequencies or genotype frequencies were reported, (3) the method by which the genes were genotyped was indicated, (4) the sample population consisted of at least 50 individuals with a few exceptions (e.g., smaller cohorts that were part of larger studies) and (5) the study represented an original publication (no reviews or meta-analyses).  Allele frequencies reported in phase 3 1000 Genomes (http://browser.1000genomes.org/index.html) and from allelefrequencies.net (https://www.allelefrequencies.net) were also included . </t>
    </r>
  </si>
  <si>
    <t>Removed HLA-A*31:01 to create HLA-B frequency table. Added new references, removed duplicate references, calculated weighted average frequencies and applied PharmGKB biogeographical groups.</t>
  </si>
  <si>
    <t>Caveats to estimated allele, diplotype and phenotype frequencies:</t>
  </si>
  <si>
    <r>
      <t>Sampling.</t>
    </r>
    <r>
      <rPr>
        <sz val="12"/>
        <color theme="1"/>
        <rFont val="DengXian"/>
        <family val="2"/>
        <scheme val="minor"/>
      </rPr>
      <t xml:space="preserve"> Allele frequencies collected by CPIC for the supplemental tables are based on published literature reports which typically study small groups of people based on a geographic location (e.g. Malaysia, Berlin, Cairo). Almost no studies use genetic markers to estimate ancestry. Manuscripts are often focused on a specific phenotype (e.g. disease) or study only individuals taking a particular drug.  Such samples would not be considered a random sample of the general population. Another consideration is that sample size is important, and PGx studies are typically not large.  The frequencies collected from these studies are then used to estimate general estimates of entire ethnic population allele frequencies.  Therefore, frequencies from larger groups of subjects and frequencies averaged from many sample populations probably result in better estimates.</t>
    </r>
  </si>
  <si>
    <t>Nakkam N</t>
  </si>
  <si>
    <t>Northeastern Thai</t>
  </si>
  <si>
    <t>Added PMID 30127801 to references. Updated information about biogeographical groups on methods tab</t>
  </si>
  <si>
    <r>
      <t xml:space="preserve">Biogeographical groups. </t>
    </r>
    <r>
      <rPr>
        <sz val="12"/>
        <color theme="1"/>
        <rFont val="Calibri (Body)"/>
      </rPr>
      <t>Biogeographical groups are derived from PMID 30506572. Further details, including the definitions of each group, can be found at https://www.pharmgkb.org/page/biogeographicalGroups. We strongly recommend that users use either the publication or the PharmGKB link provided to familiarize themselves with the grouping system before using these allele frequencies. These tables group individuals from particular geographic locations into larger biogeographical groups.  It is difficult to group populations with certainty, because some populations are often admixed, or at the least, a combination of different ethnicities.  Therefore, the margin of error is increased when different subpopulations are grouped together.</t>
    </r>
  </si>
  <si>
    <t>*15:02</t>
    <phoneticPr fontId="36" type="noConversion"/>
  </si>
  <si>
    <t>Other than *15:02</t>
    <phoneticPr fontId="36" type="noConversion"/>
  </si>
  <si>
    <t>*57:01</t>
    <phoneticPr fontId="36" type="noConversion"/>
  </si>
  <si>
    <t>Other than *57:01</t>
    <phoneticPr fontId="36" type="noConversion"/>
  </si>
  <si>
    <t>Other than *58:01</t>
    <phoneticPr fontId="36" type="noConversion"/>
  </si>
  <si>
    <t>*58:01</t>
    <phoneticPr fontId="3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</si>
</sst>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
  </numFmts>
  <fonts count="37">
    <font>
      <sz val="11"/>
      <color theme="1"/>
      <name val="DengXian"/>
      <family val="2"/>
      <scheme val="minor"/>
    </font>
    <font>
      <sz val="12"/>
      <color theme="1"/>
      <name val="DengXian"/>
      <family val="2"/>
      <scheme val="minor"/>
    </font>
    <font>
      <sz val="12"/>
      <color theme="1"/>
      <name val="DengXian"/>
      <family val="2"/>
      <scheme val="minor"/>
    </font>
    <font>
      <sz val="12"/>
      <color theme="1"/>
      <name val="DengXian"/>
      <family val="2"/>
      <charset val="134"/>
      <scheme val="minor"/>
    </font>
    <font>
      <sz val="11"/>
      <color theme="1"/>
      <name val="DengXian"/>
      <family val="2"/>
      <scheme val="minor"/>
    </font>
    <font>
      <b/>
      <sz val="18"/>
      <color theme="3"/>
      <name val="DengXian Light"/>
      <family val="2"/>
      <scheme val="major"/>
    </font>
    <font>
      <b/>
      <sz val="15"/>
      <color theme="3"/>
      <name val="DengXian"/>
      <family val="2"/>
      <scheme val="minor"/>
    </font>
    <font>
      <b/>
      <sz val="13"/>
      <color theme="3"/>
      <name val="DengXian"/>
      <family val="2"/>
      <scheme val="minor"/>
    </font>
    <font>
      <b/>
      <sz val="11"/>
      <color theme="3"/>
      <name val="DengXian"/>
      <family val="2"/>
      <scheme val="minor"/>
    </font>
    <font>
      <sz val="11"/>
      <color rgb="FF006100"/>
      <name val="DengXian"/>
      <family val="2"/>
      <scheme val="minor"/>
    </font>
    <font>
      <sz val="11"/>
      <color rgb="FF9C0006"/>
      <name val="DengXian"/>
      <family val="2"/>
      <scheme val="minor"/>
    </font>
    <font>
      <sz val="11"/>
      <color rgb="FF9C6500"/>
      <name val="DengXian"/>
      <family val="2"/>
      <scheme val="minor"/>
    </font>
    <font>
      <sz val="11"/>
      <color rgb="FF3F3F76"/>
      <name val="DengXian"/>
      <family val="2"/>
      <scheme val="minor"/>
    </font>
    <font>
      <b/>
      <sz val="11"/>
      <color rgb="FF3F3F3F"/>
      <name val="DengXian"/>
      <family val="2"/>
      <scheme val="minor"/>
    </font>
    <font>
      <b/>
      <sz val="11"/>
      <color rgb="FFFA7D00"/>
      <name val="DengXian"/>
      <family val="2"/>
      <scheme val="minor"/>
    </font>
    <font>
      <sz val="11"/>
      <color rgb="FFFA7D00"/>
      <name val="DengXian"/>
      <family val="2"/>
      <scheme val="minor"/>
    </font>
    <font>
      <b/>
      <sz val="11"/>
      <color theme="0"/>
      <name val="DengXian"/>
      <family val="2"/>
      <scheme val="minor"/>
    </font>
    <font>
      <sz val="11"/>
      <color rgb="FFFF0000"/>
      <name val="DengXian"/>
      <family val="2"/>
      <scheme val="minor"/>
    </font>
    <font>
      <i/>
      <sz val="11"/>
      <color rgb="FF7F7F7F"/>
      <name val="DengXian"/>
      <family val="2"/>
      <scheme val="minor"/>
    </font>
    <font>
      <b/>
      <sz val="11"/>
      <color theme="1"/>
      <name val="DengXian"/>
      <family val="2"/>
      <scheme val="minor"/>
    </font>
    <font>
      <sz val="11"/>
      <color theme="0"/>
      <name val="DengXian"/>
      <family val="2"/>
      <scheme val="minor"/>
    </font>
    <font>
      <sz val="10"/>
      <name val="Arial"/>
      <family val="2"/>
    </font>
    <font>
      <b/>
      <sz val="12"/>
      <color theme="1"/>
      <name val="DengXian"/>
      <family val="2"/>
      <scheme val="minor"/>
    </font>
    <font>
      <b/>
      <vertAlign val="superscript"/>
      <sz val="12"/>
      <color theme="1"/>
      <name val="DengXian"/>
      <family val="2"/>
      <scheme val="minor"/>
    </font>
    <font>
      <b/>
      <sz val="12"/>
      <name val="DengXian"/>
      <family val="2"/>
      <scheme val="minor"/>
    </font>
    <font>
      <b/>
      <vertAlign val="superscript"/>
      <sz val="12"/>
      <color rgb="FF000000"/>
      <name val="DengXian"/>
      <family val="2"/>
      <scheme val="minor"/>
    </font>
    <font>
      <sz val="12"/>
      <color rgb="FF000000"/>
      <name val="DengXian"/>
      <family val="2"/>
      <scheme val="minor"/>
    </font>
    <font>
      <u/>
      <sz val="11"/>
      <color theme="10"/>
      <name val="DengXian"/>
      <family val="2"/>
      <scheme val="minor"/>
    </font>
    <font>
      <u/>
      <sz val="11"/>
      <color theme="11"/>
      <name val="DengXian"/>
      <family val="2"/>
      <scheme val="minor"/>
    </font>
    <font>
      <sz val="11"/>
      <name val="DengXian"/>
      <family val="2"/>
      <scheme val="minor"/>
    </font>
    <font>
      <b/>
      <sz val="10"/>
      <color theme="1"/>
      <name val="Arial"/>
      <family val="2"/>
    </font>
    <font>
      <sz val="10"/>
      <color theme="1"/>
      <name val="Arial"/>
      <family val="2"/>
    </font>
    <font>
      <sz val="11"/>
      <color theme="1"/>
      <name val="Arial"/>
      <family val="2"/>
    </font>
    <font>
      <b/>
      <i/>
      <sz val="12"/>
      <color theme="1"/>
      <name val="DengXian"/>
      <family val="2"/>
      <scheme val="minor"/>
    </font>
    <font>
      <i/>
      <sz val="12"/>
      <color theme="1"/>
      <name val="DengXian"/>
      <family val="2"/>
      <scheme val="minor"/>
    </font>
    <font>
      <sz val="12"/>
      <color theme="1"/>
      <name val="Calibri (Body)"/>
    </font>
    <font>
      <sz val="9"/>
      <name val="DengXian"/>
      <family val="3"/>
      <charset val="134"/>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FFCC"/>
        <bgColor indexed="64"/>
      </patternFill>
    </fill>
    <fill>
      <patternFill patternType="solid">
        <fgColor rgb="FFEBF2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14">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4" fillId="8" borderId="8" applyNumberFormat="0" applyFon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20" fillId="32" borderId="0" applyNumberFormat="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cellStyleXfs>
  <cellXfs count="92">
    <xf numFmtId="0" fontId="0" fillId="0" borderId="0" xfId="0"/>
    <xf numFmtId="0" fontId="0" fillId="0" borderId="0" xfId="0"/>
    <xf numFmtId="0" fontId="21" fillId="33" borderId="0" xfId="0" applyFont="1" applyFill="1" applyAlignment="1">
      <alignment horizontal="left"/>
    </xf>
    <xf numFmtId="14" fontId="0" fillId="0" borderId="0" xfId="0" applyNumberFormat="1" applyAlignment="1">
      <alignment horizontal="left"/>
    </xf>
    <xf numFmtId="0" fontId="0" fillId="0" borderId="0" xfId="0" applyAlignment="1">
      <alignment horizontal="left"/>
    </xf>
    <xf numFmtId="0" fontId="3" fillId="0" borderId="0" xfId="0" applyFont="1"/>
    <xf numFmtId="0" fontId="22" fillId="0" borderId="10" xfId="0" applyFont="1" applyBorder="1" applyAlignment="1">
      <alignment horizontal="center" vertical="center"/>
    </xf>
    <xf numFmtId="0" fontId="0" fillId="0" borderId="10" xfId="0" applyFont="1" applyBorder="1"/>
    <xf numFmtId="0" fontId="0" fillId="0" borderId="10" xfId="0" applyFont="1" applyBorder="1" applyAlignment="1">
      <alignment horizontal="center" vertical="center"/>
    </xf>
    <xf numFmtId="0" fontId="0" fillId="0" borderId="10" xfId="0" applyFont="1" applyBorder="1" applyAlignment="1">
      <alignment horizontal="center" vertical="center" wrapText="1"/>
    </xf>
    <xf numFmtId="2" fontId="0" fillId="0" borderId="10" xfId="0" applyNumberFormat="1" applyFont="1" applyFill="1" applyBorder="1" applyAlignment="1">
      <alignment horizontal="center" vertical="center"/>
    </xf>
    <xf numFmtId="0" fontId="0" fillId="0" borderId="10" xfId="0" applyFont="1" applyFill="1" applyBorder="1" applyAlignment="1">
      <alignment horizontal="center" vertical="center"/>
    </xf>
    <xf numFmtId="2" fontId="0" fillId="0" borderId="10" xfId="0" applyNumberFormat="1" applyFont="1" applyBorder="1" applyAlignment="1">
      <alignment horizontal="center" vertical="center"/>
    </xf>
    <xf numFmtId="1" fontId="0" fillId="0" borderId="10" xfId="0" applyNumberFormat="1" applyFont="1" applyFill="1" applyBorder="1" applyAlignment="1">
      <alignment horizontal="center" vertical="center"/>
    </xf>
    <xf numFmtId="0" fontId="0" fillId="0" borderId="10" xfId="0" applyNumberFormat="1" applyFont="1" applyFill="1" applyBorder="1" applyAlignment="1">
      <alignment horizontal="center" vertical="center"/>
    </xf>
    <xf numFmtId="0" fontId="0" fillId="0" borderId="10" xfId="0" applyFont="1" applyBorder="1" applyAlignment="1">
      <alignment horizontal="left"/>
    </xf>
    <xf numFmtId="3" fontId="0" fillId="0" borderId="10" xfId="0" applyNumberFormat="1" applyFont="1" applyBorder="1" applyAlignment="1">
      <alignment horizontal="center" vertical="center"/>
    </xf>
    <xf numFmtId="0" fontId="0" fillId="0" borderId="10" xfId="0" applyNumberFormat="1" applyFont="1" applyBorder="1" applyAlignment="1">
      <alignment horizontal="center" vertical="center"/>
    </xf>
    <xf numFmtId="1" fontId="0" fillId="0" borderId="10" xfId="0" applyNumberFormat="1" applyFont="1" applyBorder="1" applyAlignment="1">
      <alignment horizontal="center" vertical="center"/>
    </xf>
    <xf numFmtId="0" fontId="31" fillId="0" borderId="10" xfId="0" applyNumberFormat="1" applyFont="1" applyFill="1" applyBorder="1" applyAlignment="1">
      <alignment horizontal="center" vertical="center"/>
    </xf>
    <xf numFmtId="0" fontId="0" fillId="0" borderId="10" xfId="0" applyNumberFormat="1" applyFont="1" applyFill="1" applyBorder="1" applyAlignment="1" applyProtection="1">
      <alignment horizontal="center" vertical="center"/>
    </xf>
    <xf numFmtId="1" fontId="0" fillId="0" borderId="10" xfId="0" applyNumberFormat="1" applyFont="1" applyFill="1" applyBorder="1" applyAlignment="1" applyProtection="1">
      <alignment horizontal="center" vertical="center"/>
    </xf>
    <xf numFmtId="0" fontId="0" fillId="0" borderId="10" xfId="0" applyFont="1" applyFill="1" applyBorder="1" applyAlignment="1" applyProtection="1">
      <alignment horizontal="center" vertical="center"/>
    </xf>
    <xf numFmtId="0" fontId="0" fillId="0" borderId="10" xfId="0" applyFont="1" applyFill="1" applyBorder="1" applyAlignment="1" applyProtection="1">
      <alignment horizontal="left" vertical="center" wrapText="1"/>
    </xf>
    <xf numFmtId="2" fontId="0" fillId="0" borderId="10" xfId="0" applyNumberFormat="1" applyFont="1" applyFill="1" applyBorder="1" applyAlignment="1" applyProtection="1">
      <alignment horizontal="center" vertical="center"/>
    </xf>
    <xf numFmtId="2" fontId="0" fillId="0" borderId="10" xfId="0" applyNumberFormat="1" applyFont="1" applyFill="1" applyBorder="1" applyAlignment="1">
      <alignment horizontal="left" vertical="center"/>
    </xf>
    <xf numFmtId="0" fontId="31" fillId="0" borderId="10" xfId="0" applyFont="1" applyBorder="1" applyAlignment="1">
      <alignment horizontal="center" vertical="center"/>
    </xf>
    <xf numFmtId="0" fontId="31" fillId="0" borderId="10" xfId="0" applyFont="1" applyFill="1" applyBorder="1" applyAlignment="1">
      <alignment horizontal="center" vertical="center"/>
    </xf>
    <xf numFmtId="1" fontId="31" fillId="0" borderId="10" xfId="0" applyNumberFormat="1" applyFont="1" applyFill="1" applyBorder="1" applyAlignment="1">
      <alignment horizontal="center" vertical="center"/>
    </xf>
    <xf numFmtId="0" fontId="31" fillId="0" borderId="10" xfId="0" applyNumberFormat="1" applyFont="1" applyFill="1" applyBorder="1" applyAlignment="1">
      <alignment horizontal="left" vertical="center"/>
    </xf>
    <xf numFmtId="2" fontId="31" fillId="0" borderId="10" xfId="0" applyNumberFormat="1" applyFont="1" applyFill="1" applyBorder="1" applyAlignment="1">
      <alignment horizontal="center" vertical="center"/>
    </xf>
    <xf numFmtId="0" fontId="32" fillId="0" borderId="10" xfId="0" applyFont="1" applyBorder="1"/>
    <xf numFmtId="0" fontId="0" fillId="0" borderId="10" xfId="0" applyFont="1" applyBorder="1" applyAlignment="1">
      <alignment horizontal="left" vertical="center"/>
    </xf>
    <xf numFmtId="0" fontId="31" fillId="0" borderId="10" xfId="0" applyFont="1" applyFill="1" applyBorder="1" applyAlignment="1">
      <alignment horizontal="left" vertical="center"/>
    </xf>
    <xf numFmtId="0" fontId="0" fillId="0" borderId="10" xfId="0" applyFont="1" applyFill="1" applyBorder="1" applyAlignment="1">
      <alignment horizontal="left" vertical="center" wrapText="1"/>
    </xf>
    <xf numFmtId="0" fontId="0" fillId="0" borderId="10" xfId="0" applyFont="1" applyFill="1" applyBorder="1" applyAlignment="1">
      <alignment horizontal="left"/>
    </xf>
    <xf numFmtId="0" fontId="31" fillId="0" borderId="10" xfId="0" applyNumberFormat="1" applyFont="1" applyBorder="1" applyAlignment="1">
      <alignment horizontal="left" vertical="center"/>
    </xf>
    <xf numFmtId="0" fontId="0" fillId="0" borderId="10" xfId="0" applyFont="1" applyFill="1" applyBorder="1" applyAlignment="1">
      <alignment horizontal="left" vertical="center"/>
    </xf>
    <xf numFmtId="0" fontId="0" fillId="0" borderId="10" xfId="0" applyNumberFormat="1" applyFont="1" applyBorder="1" applyAlignment="1">
      <alignment horizontal="left" vertical="center"/>
    </xf>
    <xf numFmtId="0" fontId="0" fillId="0" borderId="10" xfId="0" applyFont="1" applyBorder="1" applyAlignment="1">
      <alignment horizontal="center" wrapText="1"/>
    </xf>
    <xf numFmtId="0" fontId="0" fillId="0" borderId="10" xfId="0" applyFont="1" applyBorder="1" applyAlignment="1">
      <alignment horizontal="left" vertical="center" wrapText="1"/>
    </xf>
    <xf numFmtId="0" fontId="0" fillId="0" borderId="10" xfId="0" applyFont="1" applyBorder="1" applyAlignment="1">
      <alignment horizontal="center"/>
    </xf>
    <xf numFmtId="1" fontId="0" fillId="0" borderId="10" xfId="0" applyNumberFormat="1" applyFont="1" applyBorder="1" applyAlignment="1">
      <alignment horizontal="center"/>
    </xf>
    <xf numFmtId="0" fontId="3" fillId="0" borderId="0" xfId="0" applyFont="1" applyAlignment="1">
      <alignment horizontal="center"/>
    </xf>
    <xf numFmtId="0" fontId="3" fillId="0" borderId="0" xfId="0" applyFont="1" applyAlignment="1">
      <alignment horizontal="left"/>
    </xf>
    <xf numFmtId="0" fontId="25" fillId="0" borderId="0" xfId="0" applyFont="1" applyAlignment="1">
      <alignment horizontal="left" vertical="center"/>
    </xf>
    <xf numFmtId="2" fontId="0" fillId="34" borderId="10" xfId="0" applyNumberFormat="1" applyFont="1" applyFill="1" applyBorder="1" applyAlignment="1">
      <alignment horizontal="center" vertical="center"/>
    </xf>
    <xf numFmtId="2" fontId="0" fillId="34" borderId="10" xfId="0" applyNumberFormat="1" applyFont="1" applyFill="1" applyBorder="1" applyAlignment="1">
      <alignment horizontal="left" vertical="center"/>
    </xf>
    <xf numFmtId="0" fontId="0" fillId="34" borderId="10" xfId="0" applyFont="1" applyFill="1" applyBorder="1" applyAlignment="1">
      <alignment horizontal="center" vertical="center"/>
    </xf>
    <xf numFmtId="2" fontId="0" fillId="34" borderId="10" xfId="0" applyNumberFormat="1" applyFont="1" applyFill="1" applyBorder="1" applyAlignment="1">
      <alignment horizontal="center" vertical="center" wrapText="1"/>
    </xf>
    <xf numFmtId="0" fontId="0" fillId="34" borderId="10" xfId="0" applyFont="1" applyFill="1" applyBorder="1" applyAlignment="1">
      <alignment horizontal="center" vertical="center" wrapText="1"/>
    </xf>
    <xf numFmtId="2" fontId="0" fillId="34" borderId="10" xfId="0" applyNumberFormat="1" applyFont="1" applyFill="1" applyBorder="1" applyAlignment="1">
      <alignment horizontal="left" vertical="center" wrapText="1"/>
    </xf>
    <xf numFmtId="0" fontId="31" fillId="34" borderId="10" xfId="0" applyFont="1" applyFill="1" applyBorder="1" applyAlignment="1">
      <alignment horizontal="center" vertical="center"/>
    </xf>
    <xf numFmtId="2" fontId="31" fillId="34" borderId="10" xfId="0" applyNumberFormat="1" applyFont="1" applyFill="1" applyBorder="1" applyAlignment="1">
      <alignment horizontal="center" vertical="center"/>
    </xf>
    <xf numFmtId="1" fontId="30" fillId="35" borderId="10" xfId="0" applyNumberFormat="1" applyFont="1" applyFill="1" applyBorder="1" applyAlignment="1">
      <alignment horizontal="center" wrapText="1"/>
    </xf>
    <xf numFmtId="0" fontId="30" fillId="35" borderId="10" xfId="0" applyNumberFormat="1" applyFont="1" applyFill="1" applyBorder="1" applyAlignment="1">
      <alignment horizontal="center" wrapText="1"/>
    </xf>
    <xf numFmtId="0" fontId="30" fillId="35" borderId="10" xfId="0" applyNumberFormat="1" applyFont="1" applyFill="1" applyBorder="1" applyAlignment="1">
      <alignment horizontal="center"/>
    </xf>
    <xf numFmtId="2" fontId="30" fillId="35" borderId="10" xfId="0" applyNumberFormat="1" applyFont="1" applyFill="1" applyBorder="1" applyAlignment="1">
      <alignment horizontal="center" wrapText="1"/>
    </xf>
    <xf numFmtId="0" fontId="19" fillId="35" borderId="10" xfId="0" applyFont="1" applyFill="1" applyBorder="1" applyAlignment="1">
      <alignment horizontal="center" wrapText="1"/>
    </xf>
    <xf numFmtId="0" fontId="0" fillId="0" borderId="10" xfId="0" applyBorder="1" applyAlignment="1">
      <alignment horizontal="center" vertical="center"/>
    </xf>
    <xf numFmtId="0" fontId="0" fillId="0" borderId="10" xfId="0" applyBorder="1" applyAlignment="1">
      <alignment horizontal="center" vertical="center" wrapText="1"/>
    </xf>
    <xf numFmtId="0" fontId="0" fillId="0" borderId="10" xfId="0" applyFill="1" applyBorder="1" applyAlignment="1">
      <alignment horizontal="center" vertical="center"/>
    </xf>
    <xf numFmtId="1" fontId="0" fillId="0" borderId="10" xfId="0" applyNumberFormat="1" applyFill="1" applyBorder="1" applyAlignment="1">
      <alignment horizontal="center" vertical="center"/>
    </xf>
    <xf numFmtId="0" fontId="0" fillId="0" borderId="10" xfId="0" applyFill="1" applyBorder="1"/>
    <xf numFmtId="3" fontId="0" fillId="0" borderId="10" xfId="0" applyNumberFormat="1" applyFill="1" applyBorder="1" applyAlignment="1">
      <alignment horizontal="center" vertical="center"/>
    </xf>
    <xf numFmtId="2" fontId="0" fillId="0" borderId="10" xfId="0" applyNumberFormat="1" applyFill="1" applyBorder="1" applyAlignment="1">
      <alignment horizontal="center" vertical="center"/>
    </xf>
    <xf numFmtId="176" fontId="0" fillId="0" borderId="10" xfId="0" applyNumberFormat="1" applyFill="1" applyBorder="1" applyAlignment="1">
      <alignment horizontal="center" vertical="center"/>
    </xf>
    <xf numFmtId="176" fontId="19" fillId="35" borderId="10" xfId="0" applyNumberFormat="1" applyFont="1" applyFill="1" applyBorder="1" applyAlignment="1">
      <alignment horizontal="center"/>
    </xf>
    <xf numFmtId="176" fontId="0" fillId="0" borderId="10" xfId="0" applyNumberFormat="1" applyFont="1" applyBorder="1" applyAlignment="1">
      <alignment horizontal="center" vertical="center"/>
    </xf>
    <xf numFmtId="176" fontId="0" fillId="0" borderId="10" xfId="0" applyNumberFormat="1" applyFont="1" applyFill="1" applyBorder="1" applyAlignment="1">
      <alignment horizontal="center" vertical="center"/>
    </xf>
    <xf numFmtId="176" fontId="0" fillId="0" borderId="10" xfId="0" applyNumberFormat="1" applyFont="1" applyBorder="1" applyAlignment="1">
      <alignment horizontal="center" vertical="center" wrapText="1"/>
    </xf>
    <xf numFmtId="176" fontId="31" fillId="0" borderId="10" xfId="0" applyNumberFormat="1" applyFont="1" applyFill="1" applyBorder="1" applyAlignment="1">
      <alignment horizontal="center" vertical="center"/>
    </xf>
    <xf numFmtId="176" fontId="31" fillId="0" borderId="10" xfId="0" applyNumberFormat="1" applyFont="1" applyFill="1" applyBorder="1" applyAlignment="1">
      <alignment horizontal="center" vertical="center" wrapText="1"/>
    </xf>
    <xf numFmtId="176" fontId="0" fillId="0" borderId="10" xfId="0" applyNumberFormat="1" applyFont="1" applyFill="1" applyBorder="1" applyAlignment="1">
      <alignment horizontal="center" vertical="center" wrapText="1"/>
    </xf>
    <xf numFmtId="176" fontId="31" fillId="0" borderId="10" xfId="0" applyNumberFormat="1" applyFont="1" applyBorder="1" applyAlignment="1">
      <alignment horizontal="center" vertical="center"/>
    </xf>
    <xf numFmtId="176" fontId="0" fillId="0" borderId="10" xfId="0" applyNumberFormat="1" applyFont="1" applyBorder="1" applyAlignment="1">
      <alignment horizontal="center"/>
    </xf>
    <xf numFmtId="176" fontId="0" fillId="0" borderId="10" xfId="0" applyNumberFormat="1" applyFont="1" applyBorder="1"/>
    <xf numFmtId="1" fontId="0" fillId="0" borderId="10" xfId="0" applyNumberFormat="1" applyBorder="1" applyAlignment="1">
      <alignment horizontal="center" vertical="center"/>
    </xf>
    <xf numFmtId="0" fontId="0" fillId="0" borderId="10" xfId="0" applyBorder="1"/>
    <xf numFmtId="176" fontId="0" fillId="34" borderId="10" xfId="0" applyNumberFormat="1" applyFill="1" applyBorder="1" applyAlignment="1">
      <alignment horizontal="center" vertical="center"/>
    </xf>
    <xf numFmtId="0" fontId="22" fillId="0" borderId="0" xfId="0" applyFont="1" applyAlignment="1">
      <alignment vertical="center"/>
    </xf>
    <xf numFmtId="176" fontId="24" fillId="0" borderId="10" xfId="0" applyNumberFormat="1" applyFont="1" applyBorder="1" applyAlignment="1">
      <alignment horizontal="center" vertical="center" wrapText="1"/>
    </xf>
    <xf numFmtId="0" fontId="23" fillId="0" borderId="0" xfId="0" applyFont="1" applyAlignment="1">
      <alignment vertical="center"/>
    </xf>
    <xf numFmtId="176" fontId="3" fillId="0" borderId="10" xfId="0" applyNumberFormat="1" applyFont="1" applyBorder="1" applyAlignment="1">
      <alignment horizontal="center"/>
    </xf>
    <xf numFmtId="0" fontId="19" fillId="0" borderId="0" xfId="0" applyFont="1"/>
    <xf numFmtId="0" fontId="3" fillId="0" borderId="0" xfId="0" applyFont="1" applyAlignment="1">
      <alignment vertical="center" wrapText="1"/>
    </xf>
    <xf numFmtId="0" fontId="29" fillId="0" borderId="0" xfId="0" applyFont="1" applyAlignment="1">
      <alignment horizontal="left" vertical="center"/>
    </xf>
    <xf numFmtId="0" fontId="33" fillId="0" borderId="0" xfId="0" applyFont="1" applyAlignment="1">
      <alignment horizontal="justify" vertical="center"/>
    </xf>
    <xf numFmtId="0" fontId="22" fillId="0" borderId="0" xfId="0" applyFont="1" applyAlignment="1">
      <alignment horizontal="justify" vertical="center"/>
    </xf>
    <xf numFmtId="0" fontId="2" fillId="0" borderId="0" xfId="0" applyFont="1" applyAlignment="1">
      <alignment horizontal="justify" vertical="center"/>
    </xf>
    <xf numFmtId="0" fontId="0" fillId="0" borderId="0" xfId="0" applyFont="1" applyBorder="1" applyAlignment="1">
      <alignment horizontal="center" vertical="center"/>
    </xf>
    <xf numFmtId="176" fontId="3" fillId="0" borderId="0" xfId="0" applyNumberFormat="1" applyFont="1" applyBorder="1" applyAlignment="1">
      <alignment horizontal="center"/>
    </xf>
  </cellXfs>
  <cellStyles count="414">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超链接" xfId="56" builtinId="8" hidden="1"/>
    <cellStyle name="超链接" xfId="58" builtinId="8" hidden="1"/>
    <cellStyle name="超链接" xfId="60" builtinId="8" hidden="1"/>
    <cellStyle name="超链接" xfId="62" builtinId="8" hidden="1"/>
    <cellStyle name="超链接" xfId="64" builtinId="8" hidden="1"/>
    <cellStyle name="超链接" xfId="66" builtinId="8" hidden="1"/>
    <cellStyle name="超链接" xfId="68" builtinId="8" hidden="1"/>
    <cellStyle name="超链接" xfId="70" builtinId="8" hidden="1"/>
    <cellStyle name="超链接" xfId="72" builtinId="8" hidden="1"/>
    <cellStyle name="超链接" xfId="74" builtinId="8" hidden="1"/>
    <cellStyle name="超链接" xfId="76" builtinId="8" hidden="1"/>
    <cellStyle name="超链接" xfId="78" builtinId="8" hidden="1"/>
    <cellStyle name="超链接" xfId="80" builtinId="8" hidden="1"/>
    <cellStyle name="超链接" xfId="82" builtinId="8" hidden="1"/>
    <cellStyle name="超链接" xfId="84" builtinId="8" hidden="1"/>
    <cellStyle name="超链接" xfId="86" builtinId="8" hidden="1"/>
    <cellStyle name="超链接" xfId="88" builtinId="8" hidden="1"/>
    <cellStyle name="超链接" xfId="90" builtinId="8" hidden="1"/>
    <cellStyle name="超链接" xfId="92" builtinId="8" hidden="1"/>
    <cellStyle name="超链接" xfId="94" builtinId="8" hidden="1"/>
    <cellStyle name="超链接" xfId="96" builtinId="8" hidden="1"/>
    <cellStyle name="超链接" xfId="98" builtinId="8" hidden="1"/>
    <cellStyle name="超链接" xfId="100" builtinId="8" hidden="1"/>
    <cellStyle name="超链接" xfId="102" builtinId="8" hidden="1"/>
    <cellStyle name="超链接" xfId="104" builtinId="8" hidden="1"/>
    <cellStyle name="超链接" xfId="106" builtinId="8" hidden="1"/>
    <cellStyle name="超链接" xfId="108" builtinId="8" hidden="1"/>
    <cellStyle name="超链接" xfId="110" builtinId="8" hidden="1"/>
    <cellStyle name="超链接" xfId="112" builtinId="8" hidden="1"/>
    <cellStyle name="超链接" xfId="114" builtinId="8" hidden="1"/>
    <cellStyle name="超链接" xfId="116" builtinId="8" hidden="1"/>
    <cellStyle name="超链接" xfId="118" builtinId="8" hidden="1"/>
    <cellStyle name="超链接" xfId="120" builtinId="8" hidden="1"/>
    <cellStyle name="超链接" xfId="122" builtinId="8" hidden="1"/>
    <cellStyle name="超链接" xfId="124" builtinId="8" hidden="1"/>
    <cellStyle name="超链接" xfId="126" builtinId="8" hidden="1"/>
    <cellStyle name="超链接" xfId="128" builtinId="8" hidden="1"/>
    <cellStyle name="超链接" xfId="130" builtinId="8" hidden="1"/>
    <cellStyle name="超链接" xfId="132" builtinId="8" hidden="1"/>
    <cellStyle name="超链接" xfId="134" builtinId="8" hidden="1"/>
    <cellStyle name="超链接" xfId="136" builtinId="8" hidden="1"/>
    <cellStyle name="超链接" xfId="138" builtinId="8" hidden="1"/>
    <cellStyle name="超链接" xfId="140" builtinId="8" hidden="1"/>
    <cellStyle name="超链接" xfId="142" builtinId="8" hidden="1"/>
    <cellStyle name="超链接" xfId="144" builtinId="8" hidden="1"/>
    <cellStyle name="超链接" xfId="146" builtinId="8" hidden="1"/>
    <cellStyle name="超链接" xfId="148" builtinId="8" hidden="1"/>
    <cellStyle name="超链接" xfId="150" builtinId="8" hidden="1"/>
    <cellStyle name="超链接" xfId="152" builtinId="8" hidden="1"/>
    <cellStyle name="超链接" xfId="154" builtinId="8" hidden="1"/>
    <cellStyle name="超链接" xfId="156" builtinId="8" hidden="1"/>
    <cellStyle name="超链接" xfId="158" builtinId="8" hidden="1"/>
    <cellStyle name="超链接" xfId="160" builtinId="8" hidden="1"/>
    <cellStyle name="超链接" xfId="162" builtinId="8" hidden="1"/>
    <cellStyle name="超链接" xfId="164" builtinId="8" hidden="1"/>
    <cellStyle name="超链接" xfId="166" builtinId="8" hidden="1"/>
    <cellStyle name="超链接" xfId="168" builtinId="8" hidden="1"/>
    <cellStyle name="超链接" xfId="170" builtinId="8" hidden="1"/>
    <cellStyle name="超链接" xfId="172" builtinId="8" hidden="1"/>
    <cellStyle name="超链接" xfId="174" builtinId="8" hidden="1"/>
    <cellStyle name="超链接" xfId="176" builtinId="8" hidden="1"/>
    <cellStyle name="超链接" xfId="178" builtinId="8" hidden="1"/>
    <cellStyle name="超链接" xfId="180" builtinId="8" hidden="1"/>
    <cellStyle name="超链接" xfId="182" builtinId="8" hidden="1"/>
    <cellStyle name="超链接" xfId="184" builtinId="8" hidden="1"/>
    <cellStyle name="超链接" xfId="186" builtinId="8" hidden="1"/>
    <cellStyle name="超链接" xfId="188" builtinId="8" hidden="1"/>
    <cellStyle name="超链接" xfId="190" builtinId="8" hidden="1"/>
    <cellStyle name="超链接" xfId="192" builtinId="8" hidden="1"/>
    <cellStyle name="超链接" xfId="194" builtinId="8" hidden="1"/>
    <cellStyle name="超链接" xfId="196" builtinId="8" hidden="1"/>
    <cellStyle name="超链接" xfId="198" builtinId="8" hidden="1"/>
    <cellStyle name="超链接" xfId="200" builtinId="8" hidden="1"/>
    <cellStyle name="超链接" xfId="202" builtinId="8" hidden="1"/>
    <cellStyle name="超链接" xfId="204" builtinId="8" hidden="1"/>
    <cellStyle name="超链接" xfId="206" builtinId="8" hidden="1"/>
    <cellStyle name="超链接" xfId="208" builtinId="8" hidden="1"/>
    <cellStyle name="超链接" xfId="210" builtinId="8" hidden="1"/>
    <cellStyle name="超链接" xfId="212" builtinId="8" hidden="1"/>
    <cellStyle name="超链接" xfId="214" builtinId="8" hidden="1"/>
    <cellStyle name="超链接" xfId="216" builtinId="8" hidden="1"/>
    <cellStyle name="超链接" xfId="218" builtinId="8" hidden="1"/>
    <cellStyle name="超链接" xfId="220" builtinId="8" hidden="1"/>
    <cellStyle name="超链接" xfId="222" builtinId="8" hidden="1"/>
    <cellStyle name="超链接" xfId="224" builtinId="8" hidden="1"/>
    <cellStyle name="超链接" xfId="226" builtinId="8" hidden="1"/>
    <cellStyle name="超链接" xfId="228" builtinId="8" hidden="1"/>
    <cellStyle name="超链接" xfId="230" builtinId="8" hidden="1"/>
    <cellStyle name="超链接" xfId="232" builtinId="8" hidden="1"/>
    <cellStyle name="超链接" xfId="234" builtinId="8" hidden="1"/>
    <cellStyle name="超链接" xfId="236" builtinId="8" hidden="1"/>
    <cellStyle name="超链接" xfId="238" builtinId="8" hidden="1"/>
    <cellStyle name="超链接" xfId="240" builtinId="8" hidden="1"/>
    <cellStyle name="超链接" xfId="242" builtinId="8" hidden="1"/>
    <cellStyle name="超链接" xfId="244" builtinId="8" hidden="1"/>
    <cellStyle name="超链接" xfId="246" builtinId="8" hidden="1"/>
    <cellStyle name="超链接" xfId="248" builtinId="8" hidden="1"/>
    <cellStyle name="超链接" xfId="250" builtinId="8" hidden="1"/>
    <cellStyle name="超链接" xfId="252" builtinId="8" hidden="1"/>
    <cellStyle name="超链接" xfId="254" builtinId="8" hidden="1"/>
    <cellStyle name="超链接" xfId="256" builtinId="8" hidden="1"/>
    <cellStyle name="超链接" xfId="258" builtinId="8" hidden="1"/>
    <cellStyle name="超链接" xfId="260" builtinId="8" hidden="1"/>
    <cellStyle name="超链接" xfId="262" builtinId="8" hidden="1"/>
    <cellStyle name="超链接" xfId="264" builtinId="8" hidden="1"/>
    <cellStyle name="超链接" xfId="266" builtinId="8" hidden="1"/>
    <cellStyle name="超链接" xfId="268" builtinId="8" hidden="1"/>
    <cellStyle name="超链接" xfId="270" builtinId="8" hidden="1"/>
    <cellStyle name="超链接" xfId="272" builtinId="8" hidden="1"/>
    <cellStyle name="超链接" xfId="274" builtinId="8" hidden="1"/>
    <cellStyle name="超链接" xfId="276" builtinId="8" hidden="1"/>
    <cellStyle name="超链接" xfId="278" builtinId="8" hidden="1"/>
    <cellStyle name="超链接" xfId="280" builtinId="8" hidden="1"/>
    <cellStyle name="超链接" xfId="282" builtinId="8" hidden="1"/>
    <cellStyle name="超链接" xfId="284" builtinId="8" hidden="1"/>
    <cellStyle name="超链接" xfId="286" builtinId="8" hidden="1"/>
    <cellStyle name="超链接" xfId="288" builtinId="8" hidden="1"/>
    <cellStyle name="超链接" xfId="290" builtinId="8" hidden="1"/>
    <cellStyle name="超链接" xfId="292" builtinId="8" hidden="1"/>
    <cellStyle name="超链接" xfId="294" builtinId="8" hidden="1"/>
    <cellStyle name="超链接" xfId="296" builtinId="8" hidden="1"/>
    <cellStyle name="超链接" xfId="298" builtinId="8" hidden="1"/>
    <cellStyle name="超链接" xfId="300" builtinId="8" hidden="1"/>
    <cellStyle name="超链接" xfId="302" builtinId="8" hidden="1"/>
    <cellStyle name="超链接" xfId="304" builtinId="8" hidden="1"/>
    <cellStyle name="超链接" xfId="306" builtinId="8" hidden="1"/>
    <cellStyle name="超链接" xfId="308" builtinId="8" hidden="1"/>
    <cellStyle name="超链接" xfId="310" builtinId="8" hidden="1"/>
    <cellStyle name="超链接" xfId="312" builtinId="8" hidden="1"/>
    <cellStyle name="超链接" xfId="314" builtinId="8" hidden="1"/>
    <cellStyle name="超链接" xfId="316" builtinId="8" hidden="1"/>
    <cellStyle name="超链接" xfId="318" builtinId="8" hidden="1"/>
    <cellStyle name="超链接" xfId="320" builtinId="8" hidden="1"/>
    <cellStyle name="超链接" xfId="322" builtinId="8" hidden="1"/>
    <cellStyle name="超链接" xfId="324" builtinId="8" hidden="1"/>
    <cellStyle name="超链接" xfId="326" builtinId="8" hidden="1"/>
    <cellStyle name="超链接" xfId="328" builtinId="8" hidden="1"/>
    <cellStyle name="超链接" xfId="330" builtinId="8" hidden="1"/>
    <cellStyle name="超链接" xfId="332" builtinId="8" hidden="1"/>
    <cellStyle name="超链接" xfId="334" builtinId="8" hidden="1"/>
    <cellStyle name="超链接" xfId="336" builtinId="8" hidden="1"/>
    <cellStyle name="超链接" xfId="338" builtinId="8" hidden="1"/>
    <cellStyle name="超链接" xfId="340" builtinId="8" hidden="1"/>
    <cellStyle name="超链接" xfId="342" builtinId="8" hidden="1"/>
    <cellStyle name="超链接" xfId="344" builtinId="8" hidden="1"/>
    <cellStyle name="超链接" xfId="346" builtinId="8" hidden="1"/>
    <cellStyle name="超链接" xfId="348" builtinId="8" hidden="1"/>
    <cellStyle name="超链接" xfId="350" builtinId="8" hidden="1"/>
    <cellStyle name="超链接" xfId="352" builtinId="8" hidden="1"/>
    <cellStyle name="超链接" xfId="354" builtinId="8" hidden="1"/>
    <cellStyle name="超链接" xfId="356" builtinId="8" hidden="1"/>
    <cellStyle name="超链接" xfId="358" builtinId="8" hidden="1"/>
    <cellStyle name="超链接" xfId="360" builtinId="8" hidden="1"/>
    <cellStyle name="超链接" xfId="362" builtinId="8" hidden="1"/>
    <cellStyle name="超链接" xfId="364" builtinId="8" hidden="1"/>
    <cellStyle name="超链接" xfId="366" builtinId="8" hidden="1"/>
    <cellStyle name="超链接" xfId="368" builtinId="8" hidden="1"/>
    <cellStyle name="超链接" xfId="370" builtinId="8" hidden="1"/>
    <cellStyle name="超链接" xfId="372" builtinId="8" hidden="1"/>
    <cellStyle name="超链接" xfId="374" builtinId="8" hidden="1"/>
    <cellStyle name="超链接" xfId="376" builtinId="8" hidden="1"/>
    <cellStyle name="超链接" xfId="378" builtinId="8" hidden="1"/>
    <cellStyle name="超链接" xfId="380" builtinId="8" hidden="1"/>
    <cellStyle name="超链接" xfId="382" builtinId="8" hidden="1"/>
    <cellStyle name="超链接" xfId="384" builtinId="8" hidden="1"/>
    <cellStyle name="超链接" xfId="386" builtinId="8" hidden="1"/>
    <cellStyle name="超链接" xfId="388" builtinId="8" hidden="1"/>
    <cellStyle name="超链接" xfId="390" builtinId="8" hidden="1"/>
    <cellStyle name="超链接" xfId="392" builtinId="8" hidden="1"/>
    <cellStyle name="超链接" xfId="394" builtinId="8" hidden="1"/>
    <cellStyle name="超链接" xfId="396" builtinId="8" hidden="1"/>
    <cellStyle name="超链接" xfId="398" builtinId="8" hidden="1"/>
    <cellStyle name="超链接" xfId="400" builtinId="8" hidden="1"/>
    <cellStyle name="超链接" xfId="402" builtinId="8" hidden="1"/>
    <cellStyle name="超链接" xfId="404" builtinId="8" hidden="1"/>
    <cellStyle name="超链接" xfId="406" builtinId="8" hidden="1"/>
    <cellStyle name="超链接" xfId="408" builtinId="8" hidden="1"/>
    <cellStyle name="超链接" xfId="410" builtinId="8" hidden="1"/>
    <cellStyle name="超链接" xfId="412" builtinId="8" hidde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已访问的超链接" xfId="43" builtinId="9" hidden="1"/>
    <cellStyle name="已访问的超链接" xfId="45" builtinId="9" hidden="1"/>
    <cellStyle name="已访问的超链接" xfId="47" builtinId="9" hidden="1"/>
    <cellStyle name="已访问的超链接" xfId="49" builtinId="9" hidden="1"/>
    <cellStyle name="已访问的超链接" xfId="51" builtinId="9" hidden="1"/>
    <cellStyle name="已访问的超链接" xfId="53" builtinId="9" hidden="1"/>
    <cellStyle name="已访问的超链接" xfId="55" builtinId="9" hidden="1"/>
    <cellStyle name="已访问的超链接" xfId="57" builtinId="9" hidden="1"/>
    <cellStyle name="已访问的超链接" xfId="59" builtinId="9" hidden="1"/>
    <cellStyle name="已访问的超链接" xfId="61" builtinId="9" hidden="1"/>
    <cellStyle name="已访问的超链接" xfId="63" builtinId="9" hidden="1"/>
    <cellStyle name="已访问的超链接" xfId="65" builtinId="9" hidden="1"/>
    <cellStyle name="已访问的超链接" xfId="67" builtinId="9" hidden="1"/>
    <cellStyle name="已访问的超链接" xfId="69" builtinId="9" hidden="1"/>
    <cellStyle name="已访问的超链接" xfId="71" builtinId="9" hidden="1"/>
    <cellStyle name="已访问的超链接" xfId="73" builtinId="9" hidden="1"/>
    <cellStyle name="已访问的超链接" xfId="75" builtinId="9" hidden="1"/>
    <cellStyle name="已访问的超链接" xfId="77" builtinId="9" hidden="1"/>
    <cellStyle name="已访问的超链接" xfId="79" builtinId="9" hidden="1"/>
    <cellStyle name="已访问的超链接" xfId="81" builtinId="9" hidden="1"/>
    <cellStyle name="已访问的超链接" xfId="83" builtinId="9" hidden="1"/>
    <cellStyle name="已访问的超链接" xfId="85" builtinId="9" hidden="1"/>
    <cellStyle name="已访问的超链接" xfId="87" builtinId="9" hidden="1"/>
    <cellStyle name="已访问的超链接" xfId="89" builtinId="9" hidden="1"/>
    <cellStyle name="已访问的超链接" xfId="91" builtinId="9" hidden="1"/>
    <cellStyle name="已访问的超链接" xfId="93" builtinId="9" hidden="1"/>
    <cellStyle name="已访问的超链接" xfId="95" builtinId="9" hidden="1"/>
    <cellStyle name="已访问的超链接" xfId="97" builtinId="9" hidden="1"/>
    <cellStyle name="已访问的超链接" xfId="99" builtinId="9" hidden="1"/>
    <cellStyle name="已访问的超链接" xfId="101" builtinId="9" hidden="1"/>
    <cellStyle name="已访问的超链接" xfId="103" builtinId="9" hidden="1"/>
    <cellStyle name="已访问的超链接" xfId="105" builtinId="9" hidden="1"/>
    <cellStyle name="已访问的超链接" xfId="107" builtinId="9" hidden="1"/>
    <cellStyle name="已访问的超链接" xfId="109" builtinId="9" hidden="1"/>
    <cellStyle name="已访问的超链接" xfId="111" builtinId="9" hidden="1"/>
    <cellStyle name="已访问的超链接" xfId="113" builtinId="9" hidden="1"/>
    <cellStyle name="已访问的超链接" xfId="115" builtinId="9" hidden="1"/>
    <cellStyle name="已访问的超链接" xfId="117" builtinId="9" hidden="1"/>
    <cellStyle name="已访问的超链接" xfId="119" builtinId="9" hidden="1"/>
    <cellStyle name="已访问的超链接" xfId="121" builtinId="9" hidden="1"/>
    <cellStyle name="已访问的超链接" xfId="123" builtinId="9" hidden="1"/>
    <cellStyle name="已访问的超链接" xfId="125" builtinId="9" hidden="1"/>
    <cellStyle name="已访问的超链接" xfId="127" builtinId="9" hidden="1"/>
    <cellStyle name="已访问的超链接" xfId="129" builtinId="9" hidden="1"/>
    <cellStyle name="已访问的超链接" xfId="131" builtinId="9" hidden="1"/>
    <cellStyle name="已访问的超链接" xfId="133" builtinId="9" hidden="1"/>
    <cellStyle name="已访问的超链接" xfId="135" builtinId="9" hidden="1"/>
    <cellStyle name="已访问的超链接" xfId="137" builtinId="9" hidden="1"/>
    <cellStyle name="已访问的超链接" xfId="139" builtinId="9" hidden="1"/>
    <cellStyle name="已访问的超链接" xfId="141" builtinId="9" hidden="1"/>
    <cellStyle name="已访问的超链接" xfId="143" builtinId="9" hidden="1"/>
    <cellStyle name="已访问的超链接" xfId="145" builtinId="9" hidden="1"/>
    <cellStyle name="已访问的超链接" xfId="147" builtinId="9" hidden="1"/>
    <cellStyle name="已访问的超链接" xfId="149" builtinId="9" hidden="1"/>
    <cellStyle name="已访问的超链接" xfId="151" builtinId="9" hidden="1"/>
    <cellStyle name="已访问的超链接" xfId="153" builtinId="9" hidden="1"/>
    <cellStyle name="已访问的超链接" xfId="155" builtinId="9" hidden="1"/>
    <cellStyle name="已访问的超链接" xfId="157" builtinId="9" hidden="1"/>
    <cellStyle name="已访问的超链接" xfId="159" builtinId="9" hidden="1"/>
    <cellStyle name="已访问的超链接" xfId="161" builtinId="9" hidden="1"/>
    <cellStyle name="已访问的超链接" xfId="163" builtinId="9" hidden="1"/>
    <cellStyle name="已访问的超链接" xfId="165" builtinId="9" hidden="1"/>
    <cellStyle name="已访问的超链接" xfId="167" builtinId="9" hidden="1"/>
    <cellStyle name="已访问的超链接" xfId="169" builtinId="9" hidden="1"/>
    <cellStyle name="已访问的超链接" xfId="171" builtinId="9" hidden="1"/>
    <cellStyle name="已访问的超链接" xfId="173" builtinId="9" hidden="1"/>
    <cellStyle name="已访问的超链接" xfId="175" builtinId="9" hidden="1"/>
    <cellStyle name="已访问的超链接" xfId="177" builtinId="9" hidden="1"/>
    <cellStyle name="已访问的超链接" xfId="179" builtinId="9" hidden="1"/>
    <cellStyle name="已访问的超链接" xfId="181" builtinId="9" hidden="1"/>
    <cellStyle name="已访问的超链接" xfId="183" builtinId="9" hidden="1"/>
    <cellStyle name="已访问的超链接" xfId="185" builtinId="9" hidden="1"/>
    <cellStyle name="已访问的超链接" xfId="187" builtinId="9" hidden="1"/>
    <cellStyle name="已访问的超链接" xfId="189" builtinId="9" hidden="1"/>
    <cellStyle name="已访问的超链接" xfId="191" builtinId="9" hidden="1"/>
    <cellStyle name="已访问的超链接" xfId="193" builtinId="9" hidden="1"/>
    <cellStyle name="已访问的超链接" xfId="195" builtinId="9" hidden="1"/>
    <cellStyle name="已访问的超链接" xfId="197" builtinId="9" hidden="1"/>
    <cellStyle name="已访问的超链接" xfId="199" builtinId="9" hidden="1"/>
    <cellStyle name="已访问的超链接" xfId="201" builtinId="9" hidden="1"/>
    <cellStyle name="已访问的超链接" xfId="203" builtinId="9" hidden="1"/>
    <cellStyle name="已访问的超链接" xfId="205" builtinId="9" hidden="1"/>
    <cellStyle name="已访问的超链接" xfId="207" builtinId="9" hidden="1"/>
    <cellStyle name="已访问的超链接" xfId="209" builtinId="9" hidden="1"/>
    <cellStyle name="已访问的超链接" xfId="211" builtinId="9" hidden="1"/>
    <cellStyle name="已访问的超链接" xfId="213" builtinId="9" hidden="1"/>
    <cellStyle name="已访问的超链接" xfId="215" builtinId="9" hidden="1"/>
    <cellStyle name="已访问的超链接" xfId="217" builtinId="9" hidden="1"/>
    <cellStyle name="已访问的超链接" xfId="219" builtinId="9" hidden="1"/>
    <cellStyle name="已访问的超链接" xfId="221" builtinId="9" hidden="1"/>
    <cellStyle name="已访问的超链接" xfId="223" builtinId="9" hidden="1"/>
    <cellStyle name="已访问的超链接" xfId="225" builtinId="9" hidden="1"/>
    <cellStyle name="已访问的超链接" xfId="227" builtinId="9" hidden="1"/>
    <cellStyle name="已访问的超链接" xfId="229" builtinId="9" hidden="1"/>
    <cellStyle name="已访问的超链接" xfId="231" builtinId="9" hidden="1"/>
    <cellStyle name="已访问的超链接" xfId="233" builtinId="9" hidden="1"/>
    <cellStyle name="已访问的超链接" xfId="235" builtinId="9" hidden="1"/>
    <cellStyle name="已访问的超链接" xfId="237" builtinId="9" hidden="1"/>
    <cellStyle name="已访问的超链接" xfId="239" builtinId="9" hidden="1"/>
    <cellStyle name="已访问的超链接" xfId="241" builtinId="9" hidden="1"/>
    <cellStyle name="已访问的超链接" xfId="243" builtinId="9" hidden="1"/>
    <cellStyle name="已访问的超链接" xfId="245" builtinId="9" hidden="1"/>
    <cellStyle name="已访问的超链接" xfId="247" builtinId="9" hidden="1"/>
    <cellStyle name="已访问的超链接" xfId="249" builtinId="9" hidden="1"/>
    <cellStyle name="已访问的超链接" xfId="251" builtinId="9" hidden="1"/>
    <cellStyle name="已访问的超链接" xfId="253" builtinId="9" hidden="1"/>
    <cellStyle name="已访问的超链接" xfId="255" builtinId="9" hidden="1"/>
    <cellStyle name="已访问的超链接" xfId="257" builtinId="9" hidden="1"/>
    <cellStyle name="已访问的超链接" xfId="259" builtinId="9" hidden="1"/>
    <cellStyle name="已访问的超链接" xfId="261" builtinId="9" hidden="1"/>
    <cellStyle name="已访问的超链接" xfId="263" builtinId="9" hidden="1"/>
    <cellStyle name="已访问的超链接" xfId="265" builtinId="9" hidden="1"/>
    <cellStyle name="已访问的超链接" xfId="267" builtinId="9" hidden="1"/>
    <cellStyle name="已访问的超链接" xfId="269" builtinId="9" hidden="1"/>
    <cellStyle name="已访问的超链接" xfId="271" builtinId="9" hidden="1"/>
    <cellStyle name="已访问的超链接" xfId="273" builtinId="9" hidden="1"/>
    <cellStyle name="已访问的超链接" xfId="275" builtinId="9" hidden="1"/>
    <cellStyle name="已访问的超链接" xfId="277" builtinId="9" hidden="1"/>
    <cellStyle name="已访问的超链接" xfId="279" builtinId="9" hidden="1"/>
    <cellStyle name="已访问的超链接" xfId="281" builtinId="9" hidden="1"/>
    <cellStyle name="已访问的超链接" xfId="283" builtinId="9" hidden="1"/>
    <cellStyle name="已访问的超链接" xfId="285" builtinId="9" hidden="1"/>
    <cellStyle name="已访问的超链接" xfId="287" builtinId="9" hidden="1"/>
    <cellStyle name="已访问的超链接" xfId="289" builtinId="9" hidden="1"/>
    <cellStyle name="已访问的超链接" xfId="291" builtinId="9" hidden="1"/>
    <cellStyle name="已访问的超链接" xfId="293" builtinId="9" hidden="1"/>
    <cellStyle name="已访问的超链接" xfId="295" builtinId="9" hidden="1"/>
    <cellStyle name="已访问的超链接" xfId="297" builtinId="9" hidden="1"/>
    <cellStyle name="已访问的超链接" xfId="299" builtinId="9" hidden="1"/>
    <cellStyle name="已访问的超链接" xfId="301" builtinId="9" hidden="1"/>
    <cellStyle name="已访问的超链接" xfId="303" builtinId="9" hidden="1"/>
    <cellStyle name="已访问的超链接" xfId="305" builtinId="9" hidden="1"/>
    <cellStyle name="已访问的超链接" xfId="307" builtinId="9" hidden="1"/>
    <cellStyle name="已访问的超链接" xfId="309" builtinId="9" hidden="1"/>
    <cellStyle name="已访问的超链接" xfId="311" builtinId="9" hidden="1"/>
    <cellStyle name="已访问的超链接" xfId="313" builtinId="9" hidden="1"/>
    <cellStyle name="已访问的超链接" xfId="315" builtinId="9" hidden="1"/>
    <cellStyle name="已访问的超链接" xfId="317" builtinId="9" hidden="1"/>
    <cellStyle name="已访问的超链接" xfId="319" builtinId="9" hidden="1"/>
    <cellStyle name="已访问的超链接" xfId="321" builtinId="9" hidden="1"/>
    <cellStyle name="已访问的超链接" xfId="323" builtinId="9" hidden="1"/>
    <cellStyle name="已访问的超链接" xfId="325" builtinId="9" hidden="1"/>
    <cellStyle name="已访问的超链接" xfId="327" builtinId="9" hidden="1"/>
    <cellStyle name="已访问的超链接" xfId="329" builtinId="9" hidden="1"/>
    <cellStyle name="已访问的超链接" xfId="331" builtinId="9" hidden="1"/>
    <cellStyle name="已访问的超链接" xfId="333" builtinId="9" hidden="1"/>
    <cellStyle name="已访问的超链接" xfId="335" builtinId="9" hidden="1"/>
    <cellStyle name="已访问的超链接" xfId="337" builtinId="9" hidden="1"/>
    <cellStyle name="已访问的超链接" xfId="339" builtinId="9" hidden="1"/>
    <cellStyle name="已访问的超链接" xfId="341" builtinId="9" hidden="1"/>
    <cellStyle name="已访问的超链接" xfId="343" builtinId="9" hidden="1"/>
    <cellStyle name="已访问的超链接" xfId="345" builtinId="9" hidden="1"/>
    <cellStyle name="已访问的超链接" xfId="347" builtinId="9" hidden="1"/>
    <cellStyle name="已访问的超链接" xfId="349" builtinId="9" hidden="1"/>
    <cellStyle name="已访问的超链接" xfId="351" builtinId="9" hidden="1"/>
    <cellStyle name="已访问的超链接" xfId="353" builtinId="9" hidden="1"/>
    <cellStyle name="已访问的超链接" xfId="355" builtinId="9" hidden="1"/>
    <cellStyle name="已访问的超链接" xfId="357" builtinId="9" hidden="1"/>
    <cellStyle name="已访问的超链接" xfId="359" builtinId="9" hidden="1"/>
    <cellStyle name="已访问的超链接" xfId="361" builtinId="9" hidden="1"/>
    <cellStyle name="已访问的超链接" xfId="363" builtinId="9" hidden="1"/>
    <cellStyle name="已访问的超链接" xfId="365" builtinId="9" hidden="1"/>
    <cellStyle name="已访问的超链接" xfId="367" builtinId="9" hidden="1"/>
    <cellStyle name="已访问的超链接" xfId="369" builtinId="9" hidden="1"/>
    <cellStyle name="已访问的超链接" xfId="371" builtinId="9" hidden="1"/>
    <cellStyle name="已访问的超链接" xfId="373" builtinId="9" hidden="1"/>
    <cellStyle name="已访问的超链接" xfId="375" builtinId="9" hidden="1"/>
    <cellStyle name="已访问的超链接" xfId="377" builtinId="9" hidden="1"/>
    <cellStyle name="已访问的超链接" xfId="379" builtinId="9" hidden="1"/>
    <cellStyle name="已访问的超链接" xfId="381" builtinId="9" hidden="1"/>
    <cellStyle name="已访问的超链接" xfId="383" builtinId="9" hidden="1"/>
    <cellStyle name="已访问的超链接" xfId="385" builtinId="9" hidden="1"/>
    <cellStyle name="已访问的超链接" xfId="387" builtinId="9" hidden="1"/>
    <cellStyle name="已访问的超链接" xfId="389" builtinId="9" hidden="1"/>
    <cellStyle name="已访问的超链接" xfId="391" builtinId="9" hidden="1"/>
    <cellStyle name="已访问的超链接" xfId="393" builtinId="9" hidden="1"/>
    <cellStyle name="已访问的超链接" xfId="395" builtinId="9" hidden="1"/>
    <cellStyle name="已访问的超链接" xfId="397" builtinId="9" hidden="1"/>
    <cellStyle name="已访问的超链接" xfId="399" builtinId="9" hidden="1"/>
    <cellStyle name="已访问的超链接" xfId="401" builtinId="9" hidden="1"/>
    <cellStyle name="已访问的超链接" xfId="403" builtinId="9" hidden="1"/>
    <cellStyle name="已访问的超链接" xfId="405" builtinId="9" hidden="1"/>
    <cellStyle name="已访问的超链接" xfId="407" builtinId="9" hidden="1"/>
    <cellStyle name="已访问的超链接" xfId="409" builtinId="9" hidden="1"/>
    <cellStyle name="已访问的超链接" xfId="411" builtinId="9" hidden="1"/>
    <cellStyle name="已访问的超链接" xfId="413" builtinId="9" hidde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colors>
    <mruColors>
      <color rgb="FFFFFFCC"/>
      <color rgb="FFEBF2E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
  <sheetViews>
    <sheetView tabSelected="1" workbookViewId="0">
      <selection activeCell="C23" sqref="C23"/>
    </sheetView>
  </sheetViews>
  <sheetFormatPr defaultColWidth="8.83203125" defaultRowHeight="15.5"/>
  <cols>
    <col min="1" max="1" width="14.58203125" style="43" customWidth="1"/>
    <col min="2" max="2" width="22.08203125" style="5" customWidth="1"/>
    <col min="3" max="3" width="13" style="5" customWidth="1"/>
    <col min="4" max="4" width="15.5" style="5" customWidth="1"/>
    <col min="5" max="5" width="14.58203125" style="5" customWidth="1"/>
    <col min="6" max="7" width="13.83203125" style="5" customWidth="1"/>
    <col min="8" max="8" width="14" style="5" customWidth="1"/>
    <col min="9" max="9" width="12.83203125" style="5" customWidth="1"/>
    <col min="10" max="10" width="14.08203125" style="43" customWidth="1"/>
    <col min="11" max="16384" width="8.83203125" style="5"/>
  </cols>
  <sheetData>
    <row r="1" spans="1:10" ht="18.5">
      <c r="A1" s="80" t="s">
        <v>360</v>
      </c>
    </row>
    <row r="2" spans="1:10" ht="31">
      <c r="A2" s="6" t="s">
        <v>361</v>
      </c>
      <c r="B2" s="81" t="s">
        <v>300</v>
      </c>
      <c r="C2" s="81" t="s">
        <v>306</v>
      </c>
      <c r="D2" s="81" t="s">
        <v>308</v>
      </c>
      <c r="E2" s="81" t="s">
        <v>310</v>
      </c>
      <c r="F2" s="81" t="s">
        <v>312</v>
      </c>
      <c r="G2" s="81" t="s">
        <v>313</v>
      </c>
      <c r="H2" s="81" t="s">
        <v>314</v>
      </c>
      <c r="I2" s="81" t="s">
        <v>315</v>
      </c>
      <c r="J2" s="81" t="s">
        <v>316</v>
      </c>
    </row>
    <row r="3" spans="1:10">
      <c r="A3" s="8" t="s">
        <v>372</v>
      </c>
      <c r="B3" s="83">
        <v>9.856890848952591E-4</v>
      </c>
      <c r="C3" s="83">
        <v>1.6976055959106806E-3</v>
      </c>
      <c r="D3" s="83">
        <v>2.591714229492852E-2</v>
      </c>
      <c r="E3" s="83">
        <v>4.5575048387174973E-2</v>
      </c>
      <c r="F3" s="83">
        <v>6.5471586429066044E-5</v>
      </c>
      <c r="G3" s="83">
        <v>3.04703408964007E-4</v>
      </c>
      <c r="H3" s="83">
        <v>2.0407543496146836E-4</v>
      </c>
      <c r="I3" s="83">
        <v>7.9676561163387529E-3</v>
      </c>
      <c r="J3" s="83">
        <v>0</v>
      </c>
    </row>
    <row r="4" spans="1:10">
      <c r="A4" s="8" t="s">
        <v>373</v>
      </c>
      <c r="B4" s="83">
        <f t="shared" ref="B4:J4" si="0">1-B3</f>
        <v>0.99901431091510473</v>
      </c>
      <c r="C4" s="83">
        <f t="shared" si="0"/>
        <v>0.9983023944040893</v>
      </c>
      <c r="D4" s="83">
        <f t="shared" si="0"/>
        <v>0.97408285770507153</v>
      </c>
      <c r="E4" s="83">
        <f t="shared" si="0"/>
        <v>0.95442495161282503</v>
      </c>
      <c r="F4" s="83">
        <f t="shared" si="0"/>
        <v>0.99993452841357089</v>
      </c>
      <c r="G4" s="83">
        <f t="shared" si="0"/>
        <v>0.99969529659103595</v>
      </c>
      <c r="H4" s="83">
        <f t="shared" si="0"/>
        <v>0.99979592456503852</v>
      </c>
      <c r="I4" s="83">
        <f t="shared" si="0"/>
        <v>0.99203234388366124</v>
      </c>
      <c r="J4" s="83">
        <f t="shared" si="0"/>
        <v>1</v>
      </c>
    </row>
    <row r="5" spans="1:10">
      <c r="A5" s="8" t="s">
        <v>374</v>
      </c>
      <c r="B5" s="83">
        <v>6.0877789487144441E-3</v>
      </c>
      <c r="C5" s="83">
        <v>2.4912989317770726E-2</v>
      </c>
      <c r="D5" s="83">
        <v>6.814844190374901E-2</v>
      </c>
      <c r="E5" s="83">
        <v>9.808215269211119E-3</v>
      </c>
      <c r="F5" s="83">
        <v>3.6044997589883186E-2</v>
      </c>
      <c r="G5" s="83">
        <v>1.3904181063680812E-2</v>
      </c>
      <c r="H5" s="83">
        <v>2.3374369144951324E-2</v>
      </c>
      <c r="I5" s="83">
        <v>1.5734064548663638E-2</v>
      </c>
      <c r="J5" s="83">
        <v>6.0926217478318879E-3</v>
      </c>
    </row>
    <row r="6" spans="1:10">
      <c r="A6" s="8" t="s">
        <v>375</v>
      </c>
      <c r="B6" s="83">
        <f t="shared" ref="B6:J6" si="1">1-B5</f>
        <v>0.99391222105128552</v>
      </c>
      <c r="C6" s="83">
        <f t="shared" si="1"/>
        <v>0.97508701068222925</v>
      </c>
      <c r="D6" s="83">
        <f t="shared" si="1"/>
        <v>0.93185155809625098</v>
      </c>
      <c r="E6" s="83">
        <f t="shared" si="1"/>
        <v>0.99019178473078884</v>
      </c>
      <c r="F6" s="83">
        <f t="shared" si="1"/>
        <v>0.96395500241011678</v>
      </c>
      <c r="G6" s="83">
        <f t="shared" si="1"/>
        <v>0.98609581893631915</v>
      </c>
      <c r="H6" s="83">
        <f t="shared" si="1"/>
        <v>0.97662563085504872</v>
      </c>
      <c r="I6" s="83">
        <f t="shared" si="1"/>
        <v>0.98426593545133634</v>
      </c>
      <c r="J6" s="83">
        <f t="shared" si="1"/>
        <v>0.99390737825216813</v>
      </c>
    </row>
    <row r="7" spans="1:10">
      <c r="A7" s="8" t="s">
        <v>377</v>
      </c>
      <c r="B7" s="83">
        <v>3.8205801929792879E-2</v>
      </c>
      <c r="C7" s="83">
        <v>1.1914153203723986E-2</v>
      </c>
      <c r="D7" s="83">
        <v>4.1933446423823455E-2</v>
      </c>
      <c r="E7" s="83">
        <v>6.0422031814877326E-2</v>
      </c>
      <c r="F7" s="83">
        <v>7.6844513775417003E-3</v>
      </c>
      <c r="G7" s="83">
        <v>1.353705171655597E-2</v>
      </c>
      <c r="H7" s="83">
        <v>1.8732345885244573E-2</v>
      </c>
      <c r="I7" s="83">
        <v>1.4144436039670534E-2</v>
      </c>
      <c r="J7" s="83">
        <v>4.3514458529052183E-2</v>
      </c>
    </row>
    <row r="8" spans="1:10">
      <c r="A8" s="90" t="s">
        <v>376</v>
      </c>
      <c r="B8" s="91">
        <f t="shared" ref="B8:J8" si="2">1-B7</f>
        <v>0.96179419807020716</v>
      </c>
      <c r="C8" s="91">
        <f t="shared" si="2"/>
        <v>0.98808584679627598</v>
      </c>
      <c r="D8" s="91">
        <f t="shared" si="2"/>
        <v>0.95806655357617654</v>
      </c>
      <c r="E8" s="91">
        <f t="shared" si="2"/>
        <v>0.93957796818512263</v>
      </c>
      <c r="F8" s="91">
        <f t="shared" si="2"/>
        <v>0.9923155486224583</v>
      </c>
      <c r="G8" s="91">
        <f t="shared" si="2"/>
        <v>0.98646294828344405</v>
      </c>
      <c r="H8" s="91">
        <f t="shared" si="2"/>
        <v>0.98126765411475547</v>
      </c>
      <c r="I8" s="91">
        <f t="shared" si="2"/>
        <v>0.98585556396032947</v>
      </c>
      <c r="J8" s="91">
        <f t="shared" si="2"/>
        <v>0.95648554147094778</v>
      </c>
    </row>
    <row r="10" spans="1:10">
      <c r="A10" s="44" t="s">
        <v>11</v>
      </c>
    </row>
    <row r="11" spans="1:10" ht="18.5">
      <c r="A11" s="45" t="s">
        <v>12</v>
      </c>
    </row>
    <row r="12" spans="1:10" ht="18.5">
      <c r="A12" s="82" t="s">
        <v>362</v>
      </c>
    </row>
  </sheetData>
  <phoneticPr fontId="36"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71"/>
  <sheetViews>
    <sheetView topLeftCell="G1" zoomScaleNormal="100" workbookViewId="0">
      <pane ySplit="1" topLeftCell="A2" activePane="bottomLeft" state="frozen"/>
      <selection activeCell="F1" sqref="F1"/>
      <selection pane="bottomLeft" activeCell="N148" sqref="N148"/>
    </sheetView>
  </sheetViews>
  <sheetFormatPr defaultColWidth="8.83203125" defaultRowHeight="14"/>
  <cols>
    <col min="1" max="1" width="26.83203125" style="15" bestFit="1" customWidth="1"/>
    <col min="2" max="2" width="10" style="42" customWidth="1"/>
    <col min="3" max="3" width="15.5" style="41" customWidth="1"/>
    <col min="4" max="4" width="27.5" style="41" customWidth="1"/>
    <col min="5" max="5" width="42.83203125" style="15" bestFit="1" customWidth="1"/>
    <col min="6" max="6" width="28.08203125" style="41" customWidth="1"/>
    <col min="7" max="7" width="41.33203125" style="41" bestFit="1" customWidth="1"/>
    <col min="8" max="8" width="11.83203125" style="8" customWidth="1"/>
    <col min="9" max="9" width="4" style="12" customWidth="1"/>
    <col min="10" max="10" width="4.33203125" style="12" customWidth="1"/>
    <col min="11" max="12" width="11.08203125" style="76" bestFit="1" customWidth="1"/>
    <col min="13" max="13" width="10.33203125" style="69" customWidth="1"/>
    <col min="14" max="16384" width="8.83203125" style="7"/>
  </cols>
  <sheetData>
    <row r="1" spans="1:13" s="58" customFormat="1" ht="54" customHeight="1">
      <c r="A1" s="55" t="s">
        <v>0</v>
      </c>
      <c r="B1" s="54" t="s">
        <v>1</v>
      </c>
      <c r="C1" s="55" t="s">
        <v>2</v>
      </c>
      <c r="D1" s="55" t="s">
        <v>301</v>
      </c>
      <c r="E1" s="56" t="s">
        <v>302</v>
      </c>
      <c r="F1" s="56" t="s">
        <v>3</v>
      </c>
      <c r="G1" s="55" t="s">
        <v>4</v>
      </c>
      <c r="H1" s="55" t="s">
        <v>5</v>
      </c>
      <c r="I1" s="57"/>
      <c r="J1" s="57"/>
      <c r="K1" s="67" t="s">
        <v>303</v>
      </c>
      <c r="L1" s="67" t="s">
        <v>304</v>
      </c>
      <c r="M1" s="67" t="s">
        <v>305</v>
      </c>
    </row>
    <row r="2" spans="1:13" s="8" customFormat="1" ht="15" customHeight="1">
      <c r="A2" s="59" t="s">
        <v>307</v>
      </c>
      <c r="B2" s="59">
        <v>2015</v>
      </c>
      <c r="C2" s="60">
        <v>25414323</v>
      </c>
      <c r="D2" s="9" t="s">
        <v>300</v>
      </c>
      <c r="E2" s="7" t="s">
        <v>48</v>
      </c>
      <c r="H2" s="8">
        <v>252</v>
      </c>
      <c r="I2" s="10"/>
      <c r="J2" s="10"/>
      <c r="K2" s="68">
        <v>2E-3</v>
      </c>
      <c r="L2" s="69">
        <v>2.4E-2</v>
      </c>
      <c r="M2" s="69">
        <v>6.4000000000000001E-2</v>
      </c>
    </row>
    <row r="3" spans="1:13" s="8" customFormat="1" ht="15" customHeight="1">
      <c r="A3" s="59" t="s">
        <v>307</v>
      </c>
      <c r="B3" s="59">
        <v>2015</v>
      </c>
      <c r="C3" s="60">
        <v>25414323</v>
      </c>
      <c r="D3" s="9" t="s">
        <v>300</v>
      </c>
      <c r="E3" s="7" t="s">
        <v>49</v>
      </c>
      <c r="F3" s="14"/>
      <c r="H3" s="8">
        <v>187</v>
      </c>
      <c r="I3" s="10"/>
      <c r="J3" s="10"/>
      <c r="K3" s="68">
        <v>0</v>
      </c>
      <c r="L3" s="69">
        <v>1.1000000000000001E-2</v>
      </c>
      <c r="M3" s="69">
        <v>2.6000000000000002E-2</v>
      </c>
    </row>
    <row r="4" spans="1:13" s="8" customFormat="1" ht="15" customHeight="1">
      <c r="A4" s="59" t="s">
        <v>307</v>
      </c>
      <c r="B4" s="59">
        <v>2015</v>
      </c>
      <c r="C4" s="60">
        <v>25414323</v>
      </c>
      <c r="D4" s="9" t="s">
        <v>300</v>
      </c>
      <c r="E4" s="15" t="s">
        <v>254</v>
      </c>
      <c r="F4" s="14"/>
      <c r="H4" s="8">
        <v>149</v>
      </c>
      <c r="I4" s="10"/>
      <c r="J4" s="10"/>
      <c r="K4" s="68" t="s">
        <v>319</v>
      </c>
      <c r="L4" s="69" t="s">
        <v>319</v>
      </c>
      <c r="M4" s="69" t="s">
        <v>319</v>
      </c>
    </row>
    <row r="5" spans="1:13" s="8" customFormat="1" ht="15" customHeight="1">
      <c r="A5" s="59" t="s">
        <v>307</v>
      </c>
      <c r="B5" s="59">
        <v>2015</v>
      </c>
      <c r="C5" s="60">
        <v>25414323</v>
      </c>
      <c r="D5" s="9" t="s">
        <v>300</v>
      </c>
      <c r="E5" s="7" t="s">
        <v>47</v>
      </c>
      <c r="F5" s="14"/>
      <c r="H5" s="8">
        <v>564</v>
      </c>
      <c r="I5" s="10"/>
      <c r="J5" s="10"/>
      <c r="K5" s="68" t="s">
        <v>319</v>
      </c>
      <c r="L5" s="69" t="s">
        <v>319</v>
      </c>
      <c r="M5" s="69">
        <v>3.2000000000000001E-2</v>
      </c>
    </row>
    <row r="6" spans="1:13" s="8" customFormat="1" ht="15" customHeight="1">
      <c r="A6" s="59" t="s">
        <v>307</v>
      </c>
      <c r="B6" s="59">
        <v>2015</v>
      </c>
      <c r="C6" s="60">
        <v>25414323</v>
      </c>
      <c r="D6" s="9" t="s">
        <v>300</v>
      </c>
      <c r="E6" s="15" t="s">
        <v>50</v>
      </c>
      <c r="H6" s="16">
        <v>2411</v>
      </c>
      <c r="I6" s="10"/>
      <c r="J6" s="10"/>
      <c r="K6" s="70">
        <v>8.0000000000000004E-4</v>
      </c>
      <c r="L6" s="68">
        <v>4.7999999999999996E-3</v>
      </c>
      <c r="M6" s="68">
        <v>3.5099999999999999E-2</v>
      </c>
    </row>
    <row r="7" spans="1:13" s="8" customFormat="1" ht="15" customHeight="1">
      <c r="A7" s="59" t="s">
        <v>307</v>
      </c>
      <c r="B7" s="59">
        <v>2015</v>
      </c>
      <c r="C7" s="60">
        <v>25414323</v>
      </c>
      <c r="D7" s="9" t="s">
        <v>300</v>
      </c>
      <c r="E7" s="7" t="s">
        <v>51</v>
      </c>
      <c r="F7" s="17"/>
      <c r="H7" s="8">
        <v>605</v>
      </c>
      <c r="I7" s="10"/>
      <c r="J7" s="10"/>
      <c r="K7" s="68" t="s">
        <v>319</v>
      </c>
      <c r="L7" s="69">
        <v>1.2E-2</v>
      </c>
      <c r="M7" s="69">
        <v>3.5999999999999997E-2</v>
      </c>
    </row>
    <row r="8" spans="1:13" s="8" customFormat="1" ht="15" customHeight="1">
      <c r="A8" s="59" t="s">
        <v>307</v>
      </c>
      <c r="B8" s="59">
        <v>2015</v>
      </c>
      <c r="C8" s="60">
        <v>25414323</v>
      </c>
      <c r="D8" s="9" t="s">
        <v>300</v>
      </c>
      <c r="E8" s="7" t="s">
        <v>52</v>
      </c>
      <c r="H8" s="16">
        <v>416581</v>
      </c>
      <c r="I8" s="10"/>
      <c r="J8" s="10"/>
      <c r="K8" s="70" t="s">
        <v>319</v>
      </c>
      <c r="L8" s="68">
        <v>6.0000000000000001E-3</v>
      </c>
      <c r="M8" s="68">
        <v>3.7999999999999999E-2</v>
      </c>
    </row>
    <row r="9" spans="1:13" s="8" customFormat="1" ht="15" customHeight="1">
      <c r="A9" s="59" t="s">
        <v>307</v>
      </c>
      <c r="B9" s="59">
        <v>2015</v>
      </c>
      <c r="C9" s="60">
        <v>25414323</v>
      </c>
      <c r="D9" s="9" t="s">
        <v>300</v>
      </c>
      <c r="E9" s="7" t="s">
        <v>255</v>
      </c>
      <c r="F9" s="19"/>
      <c r="H9" s="16">
        <v>33328</v>
      </c>
      <c r="I9" s="10"/>
      <c r="J9" s="10"/>
      <c r="K9" s="70">
        <v>1E-3</v>
      </c>
      <c r="L9" s="68">
        <v>6.9999999999999993E-3</v>
      </c>
      <c r="M9" s="68">
        <v>4.0999999999999995E-2</v>
      </c>
    </row>
    <row r="10" spans="1:13" s="8" customFormat="1" ht="15" customHeight="1">
      <c r="A10" s="14" t="s">
        <v>247</v>
      </c>
      <c r="B10" s="13">
        <v>2015</v>
      </c>
      <c r="C10" s="11">
        <v>26432245</v>
      </c>
      <c r="D10" s="9" t="s">
        <v>300</v>
      </c>
      <c r="E10" s="7" t="s">
        <v>46</v>
      </c>
      <c r="F10" s="14" t="s">
        <v>34</v>
      </c>
      <c r="H10" s="8">
        <v>112</v>
      </c>
      <c r="I10" s="10"/>
      <c r="J10" s="10"/>
      <c r="K10" s="68" t="s">
        <v>319</v>
      </c>
      <c r="L10" s="68">
        <v>9.3999999999999986E-3</v>
      </c>
      <c r="M10" s="68">
        <v>5.6600000000000004E-2</v>
      </c>
    </row>
    <row r="11" spans="1:13" s="8" customFormat="1" ht="15" customHeight="1">
      <c r="A11" s="14" t="s">
        <v>346</v>
      </c>
      <c r="B11" s="13">
        <v>2018</v>
      </c>
      <c r="C11" s="11">
        <v>29687625</v>
      </c>
      <c r="D11" s="9" t="s">
        <v>300</v>
      </c>
      <c r="E11" s="7" t="s">
        <v>345</v>
      </c>
      <c r="F11" s="14"/>
      <c r="H11" s="8">
        <v>102</v>
      </c>
      <c r="I11" s="10"/>
      <c r="J11" s="10"/>
      <c r="K11" s="68">
        <v>0</v>
      </c>
      <c r="L11" s="68">
        <v>5.0000000000000001E-3</v>
      </c>
      <c r="M11" s="68">
        <v>2.5000000000000001E-2</v>
      </c>
    </row>
    <row r="12" spans="1:13" s="8" customFormat="1" ht="15" customHeight="1">
      <c r="A12" s="20"/>
      <c r="B12" s="21"/>
      <c r="C12" s="22"/>
      <c r="D12" s="22"/>
      <c r="E12" s="23"/>
      <c r="F12" s="20"/>
      <c r="G12" s="20"/>
      <c r="H12" s="20"/>
      <c r="I12" s="24"/>
      <c r="J12" s="24"/>
      <c r="K12" s="68"/>
      <c r="L12" s="68"/>
      <c r="M12" s="69"/>
    </row>
    <row r="13" spans="1:13" s="46" customFormat="1" ht="15" customHeight="1">
      <c r="A13" s="46" t="s">
        <v>6</v>
      </c>
      <c r="E13" s="47"/>
      <c r="K13" s="79">
        <f>IFERROR(SUMPRODUCT(K2:K11,--(K2:K11&lt;&gt;""),$H$2:$H$11)/SUMPRODUCT($H$2:$H$11,--(K2:K11&lt;&gt;"")),"")</f>
        <v>9.856890848952591E-4</v>
      </c>
      <c r="L13" s="79">
        <f t="shared" ref="L13:M13" si="0">IFERROR(SUMPRODUCT(L2:L11,--(L2:L11&lt;&gt;""),$H$2:$H$11)/SUMPRODUCT($H$2:$H$11,--(L2:L11&lt;&gt;"")),"")</f>
        <v>6.0877789487144441E-3</v>
      </c>
      <c r="M13" s="79">
        <f t="shared" si="0"/>
        <v>3.8205801929792879E-2</v>
      </c>
    </row>
    <row r="14" spans="1:13" s="48" customFormat="1" ht="15" customHeight="1">
      <c r="A14" s="46" t="s">
        <v>7</v>
      </c>
      <c r="B14" s="46"/>
      <c r="C14" s="46"/>
      <c r="D14" s="46"/>
      <c r="E14" s="47"/>
      <c r="F14" s="46"/>
      <c r="G14" s="46"/>
      <c r="H14" s="46"/>
      <c r="I14" s="46"/>
      <c r="J14" s="46"/>
      <c r="K14" s="79">
        <f>IF(K13="","",MIN(K2:K11))</f>
        <v>0</v>
      </c>
      <c r="L14" s="79">
        <f t="shared" ref="L14:M14" si="1">IF(L13="","",MIN(L2:L11))</f>
        <v>4.7999999999999996E-3</v>
      </c>
      <c r="M14" s="79">
        <f t="shared" si="1"/>
        <v>2.5000000000000001E-2</v>
      </c>
    </row>
    <row r="15" spans="1:13" s="48" customFormat="1" ht="15" customHeight="1">
      <c r="A15" s="46" t="s">
        <v>8</v>
      </c>
      <c r="B15" s="46"/>
      <c r="C15" s="46"/>
      <c r="D15" s="46"/>
      <c r="E15" s="47"/>
      <c r="F15" s="46"/>
      <c r="G15" s="46"/>
      <c r="H15" s="46"/>
      <c r="I15" s="46"/>
      <c r="J15" s="46"/>
      <c r="K15" s="79">
        <f>IF(K13="","",MAX(K2:K11))</f>
        <v>2E-3</v>
      </c>
      <c r="L15" s="79">
        <f t="shared" ref="L15:M15" si="2">IF(L13="","",MAX(L2:L11))</f>
        <v>2.4E-2</v>
      </c>
      <c r="M15" s="79">
        <f t="shared" si="2"/>
        <v>6.4000000000000001E-2</v>
      </c>
    </row>
    <row r="16" spans="1:13" s="11" customFormat="1" ht="15" customHeight="1">
      <c r="A16" s="10"/>
      <c r="B16" s="10"/>
      <c r="C16" s="10"/>
      <c r="D16" s="10"/>
      <c r="E16" s="25"/>
      <c r="F16" s="10"/>
      <c r="G16" s="10"/>
      <c r="H16" s="10"/>
      <c r="I16" s="10"/>
      <c r="J16" s="10"/>
      <c r="K16" s="69"/>
      <c r="L16" s="68"/>
      <c r="M16" s="69"/>
    </row>
    <row r="17" spans="1:13" s="8" customFormat="1" ht="15" customHeight="1">
      <c r="A17" s="59" t="s">
        <v>307</v>
      </c>
      <c r="B17" s="59">
        <v>2015</v>
      </c>
      <c r="C17" s="60">
        <v>25414323</v>
      </c>
      <c r="D17" s="8" t="s">
        <v>306</v>
      </c>
      <c r="E17" s="15" t="s">
        <v>68</v>
      </c>
      <c r="F17" s="9"/>
      <c r="H17" s="8">
        <v>135</v>
      </c>
      <c r="I17" s="10"/>
      <c r="J17" s="10"/>
      <c r="K17" s="68" t="s">
        <v>319</v>
      </c>
      <c r="L17" s="68" t="s">
        <v>319</v>
      </c>
      <c r="M17" s="68" t="s">
        <v>319</v>
      </c>
    </row>
    <row r="18" spans="1:13" s="8" customFormat="1" ht="15" customHeight="1">
      <c r="A18" s="59" t="s">
        <v>307</v>
      </c>
      <c r="B18" s="59">
        <v>2015</v>
      </c>
      <c r="C18" s="60">
        <v>25414323</v>
      </c>
      <c r="D18" s="8" t="s">
        <v>306</v>
      </c>
      <c r="E18" s="15" t="s">
        <v>69</v>
      </c>
      <c r="H18" s="8">
        <v>104</v>
      </c>
      <c r="I18" s="10"/>
      <c r="J18" s="10"/>
      <c r="K18" s="70" t="s">
        <v>319</v>
      </c>
      <c r="L18" s="69">
        <v>2.7699999999999999E-2</v>
      </c>
      <c r="M18" s="69">
        <v>2.7699999999999999E-2</v>
      </c>
    </row>
    <row r="19" spans="1:13" s="8" customFormat="1" ht="15" customHeight="1">
      <c r="A19" s="59" t="s">
        <v>307</v>
      </c>
      <c r="B19" s="59">
        <v>2015</v>
      </c>
      <c r="C19" s="60">
        <v>25414323</v>
      </c>
      <c r="D19" s="8" t="s">
        <v>306</v>
      </c>
      <c r="E19" s="15" t="s">
        <v>261</v>
      </c>
      <c r="H19" s="8">
        <v>183</v>
      </c>
      <c r="I19" s="10"/>
      <c r="J19" s="10"/>
      <c r="K19" s="70" t="s">
        <v>319</v>
      </c>
      <c r="L19" s="69" t="s">
        <v>319</v>
      </c>
      <c r="M19" s="69" t="s">
        <v>319</v>
      </c>
    </row>
    <row r="20" spans="1:13" s="8" customFormat="1" ht="15" customHeight="1">
      <c r="A20" s="59" t="s">
        <v>307</v>
      </c>
      <c r="B20" s="59">
        <v>2015</v>
      </c>
      <c r="C20" s="60">
        <v>25414323</v>
      </c>
      <c r="D20" s="8" t="s">
        <v>306</v>
      </c>
      <c r="E20" s="7" t="s">
        <v>73</v>
      </c>
      <c r="H20" s="16">
        <v>103</v>
      </c>
      <c r="I20" s="10"/>
      <c r="J20" s="10"/>
      <c r="K20" s="68" t="s">
        <v>319</v>
      </c>
      <c r="L20" s="68">
        <v>0</v>
      </c>
      <c r="M20" s="68">
        <v>0</v>
      </c>
    </row>
    <row r="21" spans="1:13" s="8" customFormat="1" ht="15" customHeight="1">
      <c r="A21" s="59" t="s">
        <v>307</v>
      </c>
      <c r="B21" s="59">
        <v>2015</v>
      </c>
      <c r="C21" s="60">
        <v>25414323</v>
      </c>
      <c r="D21" s="8" t="s">
        <v>306</v>
      </c>
      <c r="E21" s="7" t="s">
        <v>262</v>
      </c>
      <c r="H21" s="16">
        <v>105</v>
      </c>
      <c r="I21" s="10"/>
      <c r="J21" s="10"/>
      <c r="K21" s="68" t="s">
        <v>319</v>
      </c>
      <c r="L21" s="68" t="s">
        <v>319</v>
      </c>
      <c r="M21" s="68" t="s">
        <v>319</v>
      </c>
    </row>
    <row r="22" spans="1:13" s="8" customFormat="1" ht="15" customHeight="1">
      <c r="A22" s="59" t="s">
        <v>307</v>
      </c>
      <c r="B22" s="59">
        <v>2015</v>
      </c>
      <c r="C22" s="60">
        <v>25414323</v>
      </c>
      <c r="D22" s="8" t="s">
        <v>306</v>
      </c>
      <c r="E22" s="7" t="s">
        <v>74</v>
      </c>
      <c r="H22" s="8">
        <v>252</v>
      </c>
      <c r="I22" s="10"/>
      <c r="J22" s="10"/>
      <c r="K22" s="68">
        <v>2E-3</v>
      </c>
      <c r="L22" s="68">
        <v>0</v>
      </c>
      <c r="M22" s="68">
        <v>0</v>
      </c>
    </row>
    <row r="23" spans="1:13" s="8" customFormat="1" ht="15" customHeight="1">
      <c r="A23" s="59" t="s">
        <v>307</v>
      </c>
      <c r="B23" s="59">
        <v>2015</v>
      </c>
      <c r="C23" s="60">
        <v>25414323</v>
      </c>
      <c r="D23" s="8" t="s">
        <v>306</v>
      </c>
      <c r="E23" s="15" t="s">
        <v>75</v>
      </c>
      <c r="H23" s="8">
        <v>492</v>
      </c>
      <c r="I23" s="10"/>
      <c r="J23" s="10"/>
      <c r="K23" s="68" t="s">
        <v>319</v>
      </c>
      <c r="L23" s="68" t="s">
        <v>319</v>
      </c>
      <c r="M23" s="68" t="s">
        <v>319</v>
      </c>
    </row>
    <row r="24" spans="1:13" s="8" customFormat="1" ht="15" customHeight="1">
      <c r="A24" s="59" t="s">
        <v>307</v>
      </c>
      <c r="B24" s="59">
        <v>2015</v>
      </c>
      <c r="C24" s="60">
        <v>25414323</v>
      </c>
      <c r="D24" s="8" t="s">
        <v>306</v>
      </c>
      <c r="E24" s="15" t="s">
        <v>268</v>
      </c>
      <c r="H24" s="8">
        <v>100</v>
      </c>
      <c r="I24" s="10"/>
      <c r="J24" s="10"/>
      <c r="K24" s="68" t="s">
        <v>319</v>
      </c>
      <c r="L24" s="68" t="s">
        <v>319</v>
      </c>
      <c r="M24" s="68" t="s">
        <v>319</v>
      </c>
    </row>
    <row r="25" spans="1:13" s="8" customFormat="1" ht="15" customHeight="1">
      <c r="A25" s="59" t="s">
        <v>307</v>
      </c>
      <c r="B25" s="59">
        <v>2015</v>
      </c>
      <c r="C25" s="60">
        <v>25414323</v>
      </c>
      <c r="D25" s="8" t="s">
        <v>306</v>
      </c>
      <c r="E25" s="7" t="s">
        <v>79</v>
      </c>
      <c r="H25" s="16">
        <v>1376</v>
      </c>
      <c r="I25" s="10"/>
      <c r="J25" s="10"/>
      <c r="K25" s="68">
        <v>2E-3</v>
      </c>
      <c r="L25" s="68">
        <v>1.9E-2</v>
      </c>
      <c r="M25" s="68">
        <v>6.0000000000000001E-3</v>
      </c>
    </row>
    <row r="26" spans="1:13" s="8" customFormat="1" ht="15" customHeight="1">
      <c r="A26" s="59" t="s">
        <v>307</v>
      </c>
      <c r="B26" s="59">
        <v>2015</v>
      </c>
      <c r="C26" s="60">
        <v>25414323</v>
      </c>
      <c r="D26" s="8" t="s">
        <v>306</v>
      </c>
      <c r="E26" s="7" t="s">
        <v>80</v>
      </c>
      <c r="H26" s="16">
        <v>5926</v>
      </c>
      <c r="I26" s="10"/>
      <c r="J26" s="10"/>
      <c r="K26" s="68">
        <v>1E-3</v>
      </c>
      <c r="L26" s="68">
        <v>2.8999999999999998E-2</v>
      </c>
      <c r="M26" s="68">
        <v>0.01</v>
      </c>
    </row>
    <row r="27" spans="1:13" s="8" customFormat="1" ht="15" customHeight="1">
      <c r="A27" s="59" t="s">
        <v>307</v>
      </c>
      <c r="B27" s="59">
        <v>2015</v>
      </c>
      <c r="C27" s="60">
        <v>25414323</v>
      </c>
      <c r="D27" s="8" t="s">
        <v>306</v>
      </c>
      <c r="E27" s="7" t="s">
        <v>249</v>
      </c>
      <c r="H27" s="16">
        <v>14339</v>
      </c>
      <c r="I27" s="10"/>
      <c r="J27" s="10"/>
      <c r="K27" s="68">
        <v>2E-3</v>
      </c>
      <c r="L27" s="68">
        <v>0.02</v>
      </c>
      <c r="M27" s="68">
        <v>2.6000000000000002E-2</v>
      </c>
    </row>
    <row r="28" spans="1:13" s="8" customFormat="1" ht="15" customHeight="1">
      <c r="A28" s="59" t="s">
        <v>307</v>
      </c>
      <c r="B28" s="59">
        <v>2015</v>
      </c>
      <c r="C28" s="60">
        <v>25414323</v>
      </c>
      <c r="D28" s="8" t="s">
        <v>306</v>
      </c>
      <c r="E28" s="7" t="s">
        <v>256</v>
      </c>
      <c r="H28" s="16">
        <v>35791</v>
      </c>
      <c r="I28" s="10"/>
      <c r="J28" s="10"/>
      <c r="K28" s="68" t="s">
        <v>319</v>
      </c>
      <c r="L28" s="68">
        <v>2.7000000000000003E-2</v>
      </c>
      <c r="M28" s="68">
        <v>6.9999999999999993E-3</v>
      </c>
    </row>
    <row r="29" spans="1:13" s="8" customFormat="1" ht="15" customHeight="1">
      <c r="A29" s="59" t="s">
        <v>307</v>
      </c>
      <c r="B29" s="59">
        <v>2015</v>
      </c>
      <c r="C29" s="60">
        <v>25414323</v>
      </c>
      <c r="D29" s="8" t="s">
        <v>306</v>
      </c>
      <c r="E29" s="7" t="s">
        <v>83</v>
      </c>
      <c r="H29" s="8">
        <v>187</v>
      </c>
      <c r="I29" s="10"/>
      <c r="J29" s="10"/>
      <c r="K29" s="68">
        <v>0</v>
      </c>
      <c r="L29" s="68">
        <v>2.1000000000000001E-2</v>
      </c>
      <c r="M29" s="68">
        <v>8.0000000000000002E-3</v>
      </c>
    </row>
    <row r="30" spans="1:13" s="8" customFormat="1" ht="15" customHeight="1">
      <c r="A30" s="59" t="s">
        <v>307</v>
      </c>
      <c r="B30" s="59">
        <v>2015</v>
      </c>
      <c r="C30" s="60">
        <v>25414323</v>
      </c>
      <c r="D30" s="8" t="s">
        <v>306</v>
      </c>
      <c r="E30" s="7" t="s">
        <v>84</v>
      </c>
      <c r="H30" s="8">
        <v>302</v>
      </c>
      <c r="I30" s="10"/>
      <c r="J30" s="10"/>
      <c r="K30" s="68" t="s">
        <v>319</v>
      </c>
      <c r="L30" s="68">
        <v>5.0000000000000001E-3</v>
      </c>
      <c r="M30" s="68" t="s">
        <v>319</v>
      </c>
    </row>
    <row r="31" spans="1:13" s="8" customFormat="1" ht="15" customHeight="1">
      <c r="A31" s="59" t="s">
        <v>307</v>
      </c>
      <c r="B31" s="59">
        <v>2015</v>
      </c>
      <c r="C31" s="60">
        <v>25414323</v>
      </c>
      <c r="D31" s="8" t="s">
        <v>306</v>
      </c>
      <c r="E31" s="7" t="s">
        <v>86</v>
      </c>
      <c r="H31" s="8">
        <v>132</v>
      </c>
      <c r="I31" s="10"/>
      <c r="J31" s="10"/>
      <c r="K31" s="68" t="s">
        <v>319</v>
      </c>
      <c r="L31" s="68" t="s">
        <v>319</v>
      </c>
      <c r="M31" s="68">
        <v>6.9999999999999993E-3</v>
      </c>
    </row>
    <row r="32" spans="1:13" s="8" customFormat="1" ht="15" customHeight="1">
      <c r="A32" s="59" t="s">
        <v>343</v>
      </c>
      <c r="B32" s="59">
        <v>2018</v>
      </c>
      <c r="C32" s="60">
        <v>29454071</v>
      </c>
      <c r="D32" s="8" t="s">
        <v>306</v>
      </c>
      <c r="E32" s="7" t="s">
        <v>344</v>
      </c>
      <c r="H32" s="8">
        <v>47</v>
      </c>
      <c r="I32" s="10"/>
      <c r="J32" s="10"/>
      <c r="K32" s="68">
        <v>0</v>
      </c>
      <c r="L32" s="68">
        <v>1.06E-2</v>
      </c>
      <c r="M32" s="68">
        <v>0</v>
      </c>
    </row>
    <row r="33" spans="1:16" s="8" customFormat="1" ht="15" customHeight="1">
      <c r="A33" s="14" t="s">
        <v>346</v>
      </c>
      <c r="B33" s="13">
        <v>2018</v>
      </c>
      <c r="C33" s="11">
        <v>29687625</v>
      </c>
      <c r="D33" s="8" t="s">
        <v>306</v>
      </c>
      <c r="E33" s="7" t="s">
        <v>347</v>
      </c>
      <c r="H33" s="8">
        <v>123</v>
      </c>
      <c r="I33" s="10"/>
      <c r="J33" s="10"/>
      <c r="K33" s="68">
        <v>0</v>
      </c>
      <c r="L33" s="68">
        <v>0</v>
      </c>
      <c r="M33" s="68">
        <v>0</v>
      </c>
    </row>
    <row r="34" spans="1:16" s="8" customFormat="1" ht="15" customHeight="1">
      <c r="A34" s="59" t="s">
        <v>343</v>
      </c>
      <c r="B34" s="13">
        <v>2018</v>
      </c>
      <c r="C34" s="11">
        <v>29729321</v>
      </c>
      <c r="D34" s="8" t="s">
        <v>306</v>
      </c>
      <c r="E34" s="7" t="s">
        <v>352</v>
      </c>
      <c r="H34" s="8">
        <v>52</v>
      </c>
      <c r="I34" s="10"/>
      <c r="J34" s="10"/>
      <c r="K34" s="68">
        <v>0</v>
      </c>
      <c r="L34" s="68">
        <v>0</v>
      </c>
      <c r="M34" s="68">
        <v>0</v>
      </c>
    </row>
    <row r="35" spans="1:16" s="27" customFormat="1" ht="15" customHeight="1">
      <c r="A35" s="19"/>
      <c r="B35" s="28"/>
      <c r="C35" s="8"/>
      <c r="E35" s="29"/>
      <c r="F35" s="19"/>
      <c r="G35" s="19"/>
      <c r="H35" s="19"/>
      <c r="I35" s="30"/>
      <c r="J35" s="30"/>
      <c r="K35" s="71"/>
      <c r="L35" s="71"/>
      <c r="M35" s="71"/>
    </row>
    <row r="36" spans="1:16" s="48" customFormat="1" ht="15" customHeight="1">
      <c r="A36" s="46" t="s">
        <v>6</v>
      </c>
      <c r="B36" s="46"/>
      <c r="C36" s="46"/>
      <c r="D36" s="46"/>
      <c r="E36" s="47"/>
      <c r="F36" s="46"/>
      <c r="G36" s="46"/>
      <c r="H36" s="46"/>
      <c r="I36" s="46"/>
      <c r="J36" s="46"/>
      <c r="K36" s="79">
        <f>IFERROR(SUMPRODUCT(K17:K34,--(K17:K34&lt;&gt;""),$H$17:$H$34)/SUMPRODUCT($H$17:$H$34,--(K17:K34&lt;&gt;"")),"")</f>
        <v>1.6976055959106806E-3</v>
      </c>
      <c r="L36" s="79">
        <f t="shared" ref="L36:M36" si="3">IFERROR(SUMPRODUCT(L17:L34,--(L17:L34&lt;&gt;""),$H$17:$H$34)/SUMPRODUCT($H$17:$H$34,--(L17:L34&lt;&gt;"")),"")</f>
        <v>2.4912989317770726E-2</v>
      </c>
      <c r="M36" s="79">
        <f t="shared" si="3"/>
        <v>1.1914153203723986E-2</v>
      </c>
    </row>
    <row r="37" spans="1:16" s="48" customFormat="1" ht="15" customHeight="1">
      <c r="A37" s="46" t="s">
        <v>7</v>
      </c>
      <c r="B37" s="46"/>
      <c r="C37" s="46"/>
      <c r="D37" s="46"/>
      <c r="E37" s="47"/>
      <c r="F37" s="46"/>
      <c r="G37" s="46"/>
      <c r="H37" s="46"/>
      <c r="I37" s="46"/>
      <c r="J37" s="46"/>
      <c r="K37" s="79">
        <f>IF(K36="","",MIN(K17:K34))</f>
        <v>0</v>
      </c>
      <c r="L37" s="79">
        <f t="shared" ref="L37:M37" si="4">IF(L36="","",MIN(L17:L34))</f>
        <v>0</v>
      </c>
      <c r="M37" s="79">
        <f t="shared" si="4"/>
        <v>0</v>
      </c>
    </row>
    <row r="38" spans="1:16" s="48" customFormat="1" ht="15" customHeight="1">
      <c r="A38" s="46" t="s">
        <v>8</v>
      </c>
      <c r="B38" s="46"/>
      <c r="C38" s="46"/>
      <c r="D38" s="46"/>
      <c r="E38" s="47"/>
      <c r="F38" s="46"/>
      <c r="G38" s="46"/>
      <c r="H38" s="46"/>
      <c r="I38" s="46"/>
      <c r="J38" s="46"/>
      <c r="K38" s="79">
        <f>IF(K36="","",MAX(K17:K34))</f>
        <v>2E-3</v>
      </c>
      <c r="L38" s="79">
        <f t="shared" ref="L38:M38" si="5">IF(L36="","",MAX(L17:L34))</f>
        <v>2.8999999999999998E-2</v>
      </c>
      <c r="M38" s="79">
        <f t="shared" si="5"/>
        <v>2.7699999999999999E-2</v>
      </c>
    </row>
    <row r="39" spans="1:16" s="11" customFormat="1" ht="15" customHeight="1">
      <c r="A39" s="10"/>
      <c r="B39" s="10"/>
      <c r="C39" s="10"/>
      <c r="D39" s="10"/>
      <c r="E39" s="25"/>
      <c r="F39" s="10"/>
      <c r="G39" s="10"/>
      <c r="H39" s="10"/>
      <c r="I39" s="10"/>
      <c r="J39" s="10"/>
      <c r="K39" s="69"/>
      <c r="L39" s="69"/>
      <c r="M39" s="69"/>
    </row>
    <row r="40" spans="1:16" s="8" customFormat="1" ht="15" customHeight="1">
      <c r="A40" s="8" t="s">
        <v>15</v>
      </c>
      <c r="B40" s="8">
        <v>2016</v>
      </c>
      <c r="C40" s="39">
        <v>27060780</v>
      </c>
      <c r="D40" s="17" t="s">
        <v>308</v>
      </c>
      <c r="E40" s="40" t="s">
        <v>14</v>
      </c>
      <c r="H40" s="8">
        <v>93</v>
      </c>
      <c r="I40" s="10"/>
      <c r="J40" s="10"/>
      <c r="K40" s="70">
        <v>4.2999999999999997E-2</v>
      </c>
      <c r="L40" s="68" t="s">
        <v>319</v>
      </c>
      <c r="M40" s="68" t="s">
        <v>319</v>
      </c>
    </row>
    <row r="41" spans="1:16" s="8" customFormat="1" ht="15" customHeight="1">
      <c r="A41" s="8" t="s">
        <v>30</v>
      </c>
      <c r="B41" s="8">
        <v>2014</v>
      </c>
      <c r="C41" s="8">
        <v>25266342</v>
      </c>
      <c r="D41" s="17" t="s">
        <v>308</v>
      </c>
      <c r="E41" s="32" t="s">
        <v>28</v>
      </c>
      <c r="G41" s="8" t="s">
        <v>29</v>
      </c>
      <c r="H41" s="8">
        <v>57</v>
      </c>
      <c r="I41" s="10"/>
      <c r="J41" s="10"/>
      <c r="K41" s="68">
        <v>7.0175438596491224E-2</v>
      </c>
      <c r="L41" s="68">
        <v>0</v>
      </c>
      <c r="M41" s="68">
        <v>0</v>
      </c>
    </row>
    <row r="42" spans="1:16" s="8" customFormat="1" ht="15" customHeight="1">
      <c r="A42" s="59" t="s">
        <v>307</v>
      </c>
      <c r="B42" s="59">
        <v>2015</v>
      </c>
      <c r="C42" s="60">
        <v>25414323</v>
      </c>
      <c r="D42" s="17" t="s">
        <v>308</v>
      </c>
      <c r="E42" s="7" t="s">
        <v>231</v>
      </c>
      <c r="H42" s="8">
        <v>111</v>
      </c>
      <c r="I42" s="10"/>
      <c r="J42" s="10"/>
      <c r="K42" s="70" t="s">
        <v>319</v>
      </c>
      <c r="L42" s="69">
        <v>2.8999999999999998E-2</v>
      </c>
      <c r="M42" s="68">
        <v>7.2000000000000008E-2</v>
      </c>
    </row>
    <row r="43" spans="1:16" s="8" customFormat="1" ht="15" customHeight="1">
      <c r="A43" s="59" t="s">
        <v>307</v>
      </c>
      <c r="B43" s="59">
        <v>2015</v>
      </c>
      <c r="C43" s="60">
        <v>25414323</v>
      </c>
      <c r="D43" s="17" t="s">
        <v>308</v>
      </c>
      <c r="E43" s="7" t="s">
        <v>280</v>
      </c>
      <c r="H43" s="8">
        <v>186</v>
      </c>
      <c r="I43" s="10"/>
      <c r="J43" s="10"/>
      <c r="K43" s="70" t="s">
        <v>319</v>
      </c>
      <c r="L43" s="69" t="s">
        <v>319</v>
      </c>
      <c r="M43" s="68" t="s">
        <v>319</v>
      </c>
    </row>
    <row r="44" spans="1:16" s="8" customFormat="1" ht="15" customHeight="1">
      <c r="A44" s="59" t="s">
        <v>307</v>
      </c>
      <c r="B44" s="59">
        <v>2015</v>
      </c>
      <c r="C44" s="60">
        <v>25414323</v>
      </c>
      <c r="D44" s="17" t="s">
        <v>308</v>
      </c>
      <c r="E44" s="7" t="s">
        <v>263</v>
      </c>
      <c r="H44" s="16">
        <v>2492</v>
      </c>
      <c r="I44" s="10"/>
      <c r="J44" s="10"/>
      <c r="K44" s="70" t="s">
        <v>319</v>
      </c>
      <c r="L44" s="69" t="s">
        <v>319</v>
      </c>
      <c r="M44" s="68" t="s">
        <v>319</v>
      </c>
    </row>
    <row r="45" spans="1:16" s="26" customFormat="1" ht="15" customHeight="1">
      <c r="A45" s="59" t="s">
        <v>307</v>
      </c>
      <c r="B45" s="59">
        <v>2015</v>
      </c>
      <c r="C45" s="60">
        <v>25414323</v>
      </c>
      <c r="D45" s="17" t="s">
        <v>308</v>
      </c>
      <c r="E45" s="15" t="s">
        <v>264</v>
      </c>
      <c r="F45" s="8"/>
      <c r="G45" s="8"/>
      <c r="H45" s="16">
        <v>104</v>
      </c>
      <c r="I45" s="10"/>
      <c r="J45" s="10"/>
      <c r="K45" s="68" t="s">
        <v>319</v>
      </c>
      <c r="L45" s="69" t="s">
        <v>319</v>
      </c>
      <c r="M45" s="69" t="s">
        <v>319</v>
      </c>
      <c r="N45" s="8"/>
      <c r="O45" s="8"/>
      <c r="P45" s="8"/>
    </row>
    <row r="46" spans="1:16" s="26" customFormat="1" ht="15" customHeight="1">
      <c r="A46" s="59" t="s">
        <v>307</v>
      </c>
      <c r="B46" s="59">
        <v>2015</v>
      </c>
      <c r="C46" s="60">
        <v>25414323</v>
      </c>
      <c r="D46" s="17" t="s">
        <v>308</v>
      </c>
      <c r="E46" s="15" t="s">
        <v>265</v>
      </c>
      <c r="F46" s="8"/>
      <c r="G46" s="8"/>
      <c r="H46" s="16">
        <v>100</v>
      </c>
      <c r="I46" s="10"/>
      <c r="J46" s="10"/>
      <c r="K46" s="68" t="s">
        <v>319</v>
      </c>
      <c r="L46" s="69" t="s">
        <v>319</v>
      </c>
      <c r="M46" s="69" t="s">
        <v>319</v>
      </c>
      <c r="N46" s="8"/>
      <c r="O46" s="8"/>
      <c r="P46" s="8"/>
    </row>
    <row r="47" spans="1:16" s="26" customFormat="1" ht="15" customHeight="1">
      <c r="A47" s="59" t="s">
        <v>307</v>
      </c>
      <c r="B47" s="59">
        <v>2015</v>
      </c>
      <c r="C47" s="60">
        <v>25414323</v>
      </c>
      <c r="D47" s="17" t="s">
        <v>308</v>
      </c>
      <c r="E47" s="15" t="s">
        <v>266</v>
      </c>
      <c r="F47" s="8"/>
      <c r="G47" s="8"/>
      <c r="H47" s="16">
        <v>101</v>
      </c>
      <c r="I47" s="10"/>
      <c r="J47" s="10"/>
      <c r="K47" s="68" t="s">
        <v>319</v>
      </c>
      <c r="L47" s="69" t="s">
        <v>319</v>
      </c>
      <c r="M47" s="69" t="s">
        <v>319</v>
      </c>
      <c r="N47" s="8"/>
      <c r="O47" s="8"/>
      <c r="P47" s="8"/>
    </row>
    <row r="48" spans="1:16" s="26" customFormat="1" ht="15" customHeight="1">
      <c r="A48" s="59" t="s">
        <v>307</v>
      </c>
      <c r="B48" s="59">
        <v>2015</v>
      </c>
      <c r="C48" s="60">
        <v>25414323</v>
      </c>
      <c r="D48" s="17" t="s">
        <v>308</v>
      </c>
      <c r="E48" s="15" t="s">
        <v>267</v>
      </c>
      <c r="F48" s="8"/>
      <c r="G48" s="8"/>
      <c r="H48" s="16">
        <v>714</v>
      </c>
      <c r="I48" s="10"/>
      <c r="J48" s="10"/>
      <c r="K48" s="68" t="s">
        <v>319</v>
      </c>
      <c r="L48" s="69" t="s">
        <v>319</v>
      </c>
      <c r="M48" s="69" t="s">
        <v>319</v>
      </c>
      <c r="N48" s="8"/>
      <c r="O48" s="8"/>
      <c r="P48" s="8"/>
    </row>
    <row r="49" spans="1:16" s="26" customFormat="1" ht="15" customHeight="1">
      <c r="A49" s="59" t="s">
        <v>307</v>
      </c>
      <c r="B49" s="59">
        <v>2015</v>
      </c>
      <c r="C49" s="60">
        <v>25414323</v>
      </c>
      <c r="D49" s="17" t="s">
        <v>308</v>
      </c>
      <c r="E49" s="15" t="s">
        <v>270</v>
      </c>
      <c r="F49" s="8"/>
      <c r="G49" s="8"/>
      <c r="H49" s="16">
        <v>101</v>
      </c>
      <c r="I49" s="10"/>
      <c r="J49" s="10"/>
      <c r="K49" s="68" t="s">
        <v>319</v>
      </c>
      <c r="L49" s="69" t="s">
        <v>319</v>
      </c>
      <c r="M49" s="69" t="s">
        <v>319</v>
      </c>
      <c r="N49" s="8"/>
      <c r="O49" s="8"/>
      <c r="P49" s="8"/>
    </row>
    <row r="50" spans="1:16" s="11" customFormat="1" ht="15" customHeight="1">
      <c r="A50" s="59" t="s">
        <v>307</v>
      </c>
      <c r="B50" s="59">
        <v>2015</v>
      </c>
      <c r="C50" s="60">
        <v>25414323</v>
      </c>
      <c r="D50" s="17" t="s">
        <v>308</v>
      </c>
      <c r="E50" s="7" t="s">
        <v>233</v>
      </c>
      <c r="F50" s="8"/>
      <c r="G50" s="8"/>
      <c r="H50" s="16">
        <v>185391</v>
      </c>
      <c r="I50" s="10"/>
      <c r="J50" s="10"/>
      <c r="K50" s="68">
        <v>2.6000000000000002E-2</v>
      </c>
      <c r="L50" s="68">
        <v>6.8000000000000005E-2</v>
      </c>
      <c r="M50" s="69">
        <v>4.2000000000000003E-2</v>
      </c>
      <c r="N50" s="8"/>
      <c r="O50" s="8"/>
      <c r="P50" s="8"/>
    </row>
    <row r="51" spans="1:16" s="11" customFormat="1" ht="15" customHeight="1">
      <c r="A51" s="59" t="s">
        <v>355</v>
      </c>
      <c r="B51" s="59">
        <v>2018</v>
      </c>
      <c r="C51" s="60">
        <v>30229475</v>
      </c>
      <c r="D51" s="17" t="s">
        <v>308</v>
      </c>
      <c r="E51" s="7" t="s">
        <v>356</v>
      </c>
      <c r="F51" s="8" t="s">
        <v>357</v>
      </c>
      <c r="G51" s="8" t="s">
        <v>358</v>
      </c>
      <c r="H51" s="16">
        <v>2491</v>
      </c>
      <c r="I51" s="10"/>
      <c r="J51" s="10"/>
      <c r="K51" s="68">
        <v>1.8100000000000002E-2</v>
      </c>
      <c r="L51" s="68">
        <v>8.2500000000000004E-2</v>
      </c>
      <c r="M51" s="69">
        <v>3.6600000000000001E-2</v>
      </c>
      <c r="N51" s="8"/>
      <c r="O51" s="8"/>
      <c r="P51" s="8"/>
    </row>
    <row r="52" spans="1:16" s="27" customFormat="1" ht="15" customHeight="1">
      <c r="A52" s="19"/>
      <c r="B52" s="28"/>
      <c r="E52" s="29"/>
      <c r="F52" s="19"/>
      <c r="H52" s="19"/>
      <c r="I52" s="30"/>
      <c r="J52" s="30"/>
      <c r="K52" s="71"/>
      <c r="L52" s="71"/>
      <c r="M52" s="71"/>
    </row>
    <row r="53" spans="1:16" s="48" customFormat="1" ht="15" customHeight="1">
      <c r="A53" s="46" t="s">
        <v>6</v>
      </c>
      <c r="B53" s="46"/>
      <c r="C53" s="46"/>
      <c r="D53" s="46"/>
      <c r="E53" s="47"/>
      <c r="F53" s="46"/>
      <c r="G53" s="46"/>
      <c r="H53" s="46"/>
      <c r="I53" s="46"/>
      <c r="J53" s="46"/>
      <c r="K53" s="79">
        <f>IFERROR(SUMPRODUCT(K40:K51,--(K40:K51&lt;&gt;""),$H$40:$H$51)/SUMPRODUCT($H$40:$H$51,--(K40:K51&lt;&gt;"")),"")</f>
        <v>2.591714229492852E-2</v>
      </c>
      <c r="L53" s="79">
        <f t="shared" ref="L53:M53" si="6">IFERROR(SUMPRODUCT(L40:L51,--(L40:L51&lt;&gt;""),$H$40:$H$51)/SUMPRODUCT($H$40:$H$51,--(L40:L51&lt;&gt;"")),"")</f>
        <v>6.814844190374901E-2</v>
      </c>
      <c r="M53" s="79">
        <f t="shared" si="6"/>
        <v>4.1933446423823455E-2</v>
      </c>
    </row>
    <row r="54" spans="1:16" s="48" customFormat="1" ht="15" customHeight="1">
      <c r="A54" s="46" t="s">
        <v>7</v>
      </c>
      <c r="B54" s="46"/>
      <c r="C54" s="46"/>
      <c r="D54" s="46"/>
      <c r="E54" s="47"/>
      <c r="F54" s="46"/>
      <c r="G54" s="46"/>
      <c r="H54" s="46"/>
      <c r="I54" s="46"/>
      <c r="J54" s="46"/>
      <c r="K54" s="79">
        <f>IF(K53="","",MIN(K40:K51))</f>
        <v>1.8100000000000002E-2</v>
      </c>
      <c r="L54" s="79">
        <f t="shared" ref="L54:M54" si="7">IF(L53="","",MIN(L40:L51))</f>
        <v>0</v>
      </c>
      <c r="M54" s="79">
        <f t="shared" si="7"/>
        <v>0</v>
      </c>
    </row>
    <row r="55" spans="1:16" s="48" customFormat="1" ht="15" customHeight="1">
      <c r="A55" s="46" t="s">
        <v>8</v>
      </c>
      <c r="B55" s="46"/>
      <c r="C55" s="46"/>
      <c r="D55" s="46"/>
      <c r="E55" s="47"/>
      <c r="F55" s="46"/>
      <c r="G55" s="46"/>
      <c r="H55" s="46"/>
      <c r="I55" s="46"/>
      <c r="J55" s="46"/>
      <c r="K55" s="79">
        <f>IF(K53="","",MAX(K40:K51))</f>
        <v>7.0175438596491224E-2</v>
      </c>
      <c r="L55" s="79">
        <f t="shared" ref="L55:M55" si="8">IF(L53="","",MAX(L40:L51))</f>
        <v>8.2500000000000004E-2</v>
      </c>
      <c r="M55" s="79">
        <f t="shared" si="8"/>
        <v>7.2000000000000008E-2</v>
      </c>
    </row>
    <row r="56" spans="1:16" s="11" customFormat="1" ht="15" customHeight="1">
      <c r="A56" s="10"/>
      <c r="B56" s="10"/>
      <c r="C56" s="10"/>
      <c r="D56" s="10"/>
      <c r="E56" s="25"/>
      <c r="F56" s="10"/>
      <c r="G56" s="10"/>
      <c r="H56" s="10"/>
      <c r="I56" s="10"/>
      <c r="J56" s="10"/>
      <c r="K56" s="69"/>
      <c r="L56" s="69"/>
      <c r="M56" s="69"/>
    </row>
    <row r="57" spans="1:16" s="8" customFormat="1" ht="15" customHeight="1">
      <c r="A57" s="8" t="s">
        <v>17</v>
      </c>
      <c r="B57" s="8">
        <v>2016</v>
      </c>
      <c r="C57" s="8">
        <v>26632391</v>
      </c>
      <c r="D57" s="8" t="s">
        <v>310</v>
      </c>
      <c r="E57" s="32" t="s">
        <v>16</v>
      </c>
      <c r="H57" s="8">
        <v>2009</v>
      </c>
      <c r="I57" s="10"/>
      <c r="J57" s="10"/>
      <c r="K57" s="70">
        <v>2.99E-3</v>
      </c>
      <c r="L57" s="68">
        <v>3.98E-3</v>
      </c>
      <c r="M57" s="68">
        <v>7.0179999999999992E-2</v>
      </c>
    </row>
    <row r="58" spans="1:16" s="26" customFormat="1" ht="15" customHeight="1">
      <c r="A58" s="8" t="s">
        <v>19</v>
      </c>
      <c r="B58" s="8">
        <v>2015</v>
      </c>
      <c r="C58" s="8">
        <v>25657656</v>
      </c>
      <c r="D58" s="8" t="s">
        <v>310</v>
      </c>
      <c r="E58" s="25" t="s">
        <v>18</v>
      </c>
      <c r="F58" s="10"/>
      <c r="G58" s="10"/>
      <c r="H58" s="13">
        <v>986</v>
      </c>
      <c r="I58" s="10"/>
      <c r="J58" s="10"/>
      <c r="K58" s="68">
        <v>8.1600000000000006E-2</v>
      </c>
      <c r="L58" s="68">
        <v>1.52E-2</v>
      </c>
      <c r="M58" s="68">
        <v>8.6199999999999999E-2</v>
      </c>
      <c r="N58" s="8"/>
      <c r="O58" s="8"/>
      <c r="P58" s="8"/>
    </row>
    <row r="59" spans="1:16" s="8" customFormat="1" ht="15" customHeight="1">
      <c r="A59" s="8" t="s">
        <v>21</v>
      </c>
      <c r="B59" s="8">
        <v>2016</v>
      </c>
      <c r="C59" s="8">
        <v>27511726</v>
      </c>
      <c r="D59" s="8" t="s">
        <v>310</v>
      </c>
      <c r="E59" s="25" t="s">
        <v>16</v>
      </c>
      <c r="G59" s="10" t="s">
        <v>20</v>
      </c>
      <c r="H59" s="13">
        <v>10918</v>
      </c>
      <c r="I59" s="10"/>
      <c r="J59" s="10"/>
      <c r="K59" s="68">
        <v>2.2000000000000001E-3</v>
      </c>
      <c r="L59" s="68">
        <v>3.2100000000000002E-3</v>
      </c>
      <c r="M59" s="68">
        <v>6.2220000000000004E-2</v>
      </c>
    </row>
    <row r="60" spans="1:16" s="8" customFormat="1" ht="15" customHeight="1">
      <c r="A60" s="8" t="s">
        <v>23</v>
      </c>
      <c r="B60" s="8">
        <v>2016</v>
      </c>
      <c r="C60" s="8">
        <v>26919533</v>
      </c>
      <c r="D60" s="8" t="s">
        <v>310</v>
      </c>
      <c r="E60" s="25" t="s">
        <v>22</v>
      </c>
      <c r="G60" s="10" t="s">
        <v>24</v>
      </c>
      <c r="H60" s="13">
        <v>8333</v>
      </c>
      <c r="I60" s="10"/>
      <c r="J60" s="10"/>
      <c r="K60" s="70">
        <v>3.73E-2</v>
      </c>
      <c r="L60" s="68">
        <v>6.1999999999999998E-3</v>
      </c>
      <c r="M60" s="68">
        <v>9.0500000000000011E-2</v>
      </c>
    </row>
    <row r="61" spans="1:16" s="8" customFormat="1" ht="15" customHeight="1">
      <c r="A61" s="8" t="s">
        <v>309</v>
      </c>
      <c r="B61" s="8">
        <v>2015</v>
      </c>
      <c r="C61" s="14">
        <v>26230582</v>
      </c>
      <c r="D61" s="8" t="s">
        <v>310</v>
      </c>
      <c r="E61" s="25" t="s">
        <v>293</v>
      </c>
      <c r="F61" s="10"/>
      <c r="H61" s="13">
        <v>98</v>
      </c>
      <c r="I61" s="10"/>
      <c r="J61" s="10"/>
      <c r="K61" s="70" t="s">
        <v>319</v>
      </c>
      <c r="L61" s="68" t="s">
        <v>319</v>
      </c>
      <c r="M61" s="68" t="s">
        <v>319</v>
      </c>
    </row>
    <row r="62" spans="1:16" s="8" customFormat="1" ht="15" customHeight="1">
      <c r="A62" s="8" t="s">
        <v>309</v>
      </c>
      <c r="B62" s="8">
        <v>2015</v>
      </c>
      <c r="C62" s="14">
        <v>26230582</v>
      </c>
      <c r="D62" s="8" t="s">
        <v>310</v>
      </c>
      <c r="E62" s="25" t="s">
        <v>294</v>
      </c>
      <c r="F62" s="10"/>
      <c r="H62" s="13">
        <v>98</v>
      </c>
      <c r="I62" s="10"/>
      <c r="J62" s="10"/>
      <c r="K62" s="70" t="s">
        <v>319</v>
      </c>
      <c r="L62" s="68" t="s">
        <v>319</v>
      </c>
      <c r="M62" s="68" t="s">
        <v>319</v>
      </c>
    </row>
    <row r="63" spans="1:16" s="8" customFormat="1" ht="15" customHeight="1">
      <c r="A63" s="8" t="s">
        <v>309</v>
      </c>
      <c r="B63" s="8">
        <v>2015</v>
      </c>
      <c r="C63" s="14">
        <v>26230582</v>
      </c>
      <c r="D63" s="8" t="s">
        <v>310</v>
      </c>
      <c r="E63" s="25" t="s">
        <v>295</v>
      </c>
      <c r="F63" s="10"/>
      <c r="H63" s="13">
        <v>206</v>
      </c>
      <c r="I63" s="10"/>
      <c r="J63" s="10"/>
      <c r="K63" s="70" t="s">
        <v>319</v>
      </c>
      <c r="L63" s="68" t="s">
        <v>319</v>
      </c>
      <c r="M63" s="68" t="s">
        <v>319</v>
      </c>
    </row>
    <row r="64" spans="1:16" s="8" customFormat="1" ht="15" customHeight="1">
      <c r="A64" s="8" t="s">
        <v>309</v>
      </c>
      <c r="B64" s="8">
        <v>2015</v>
      </c>
      <c r="C64" s="14">
        <v>26230582</v>
      </c>
      <c r="D64" s="8" t="s">
        <v>310</v>
      </c>
      <c r="E64" s="25" t="s">
        <v>296</v>
      </c>
      <c r="F64" s="10"/>
      <c r="H64" s="13">
        <v>134</v>
      </c>
      <c r="I64" s="10"/>
      <c r="J64" s="10"/>
      <c r="K64" s="70" t="s">
        <v>319</v>
      </c>
      <c r="L64" s="68" t="s">
        <v>319</v>
      </c>
      <c r="M64" s="68" t="s">
        <v>319</v>
      </c>
    </row>
    <row r="65" spans="1:13" s="8" customFormat="1" ht="15" customHeight="1">
      <c r="A65" s="8" t="s">
        <v>309</v>
      </c>
      <c r="B65" s="8">
        <v>2015</v>
      </c>
      <c r="C65" s="14">
        <v>26230582</v>
      </c>
      <c r="D65" s="8" t="s">
        <v>310</v>
      </c>
      <c r="E65" s="25" t="s">
        <v>297</v>
      </c>
      <c r="F65" s="10"/>
      <c r="H65" s="13">
        <v>130</v>
      </c>
      <c r="I65" s="10"/>
      <c r="J65" s="10"/>
      <c r="K65" s="70" t="s">
        <v>319</v>
      </c>
      <c r="L65" s="68" t="s">
        <v>319</v>
      </c>
      <c r="M65" s="68" t="s">
        <v>319</v>
      </c>
    </row>
    <row r="66" spans="1:13" s="8" customFormat="1" ht="15" customHeight="1">
      <c r="A66" s="8" t="s">
        <v>309</v>
      </c>
      <c r="B66" s="8">
        <v>2015</v>
      </c>
      <c r="C66" s="14">
        <v>26230582</v>
      </c>
      <c r="D66" s="8" t="s">
        <v>310</v>
      </c>
      <c r="E66" s="25" t="s">
        <v>298</v>
      </c>
      <c r="F66" s="10"/>
      <c r="H66" s="13">
        <v>120</v>
      </c>
      <c r="I66" s="10"/>
      <c r="J66" s="10"/>
      <c r="K66" s="70" t="s">
        <v>319</v>
      </c>
      <c r="L66" s="68" t="s">
        <v>319</v>
      </c>
      <c r="M66" s="68" t="s">
        <v>319</v>
      </c>
    </row>
    <row r="67" spans="1:13" s="8" customFormat="1" ht="15" customHeight="1">
      <c r="A67" s="8" t="s">
        <v>309</v>
      </c>
      <c r="B67" s="8">
        <v>2015</v>
      </c>
      <c r="C67" s="14">
        <v>26230582</v>
      </c>
      <c r="D67" s="8" t="s">
        <v>310</v>
      </c>
      <c r="E67" s="25" t="s">
        <v>299</v>
      </c>
      <c r="F67" s="10"/>
      <c r="H67" s="13">
        <v>154</v>
      </c>
      <c r="I67" s="10"/>
      <c r="J67" s="10"/>
      <c r="K67" s="70" t="s">
        <v>319</v>
      </c>
      <c r="L67" s="68" t="s">
        <v>319</v>
      </c>
      <c r="M67" s="68" t="s">
        <v>319</v>
      </c>
    </row>
    <row r="68" spans="1:13" s="8" customFormat="1" ht="15" customHeight="1">
      <c r="A68" s="59" t="s">
        <v>307</v>
      </c>
      <c r="B68" s="59">
        <v>2015</v>
      </c>
      <c r="C68" s="60">
        <v>25414323</v>
      </c>
      <c r="D68" s="8" t="s">
        <v>310</v>
      </c>
      <c r="E68" s="7" t="s">
        <v>88</v>
      </c>
      <c r="F68" s="27"/>
      <c r="H68" s="8">
        <v>618</v>
      </c>
      <c r="I68" s="30"/>
      <c r="J68" s="30"/>
      <c r="K68" s="72">
        <v>2.4E-2</v>
      </c>
      <c r="L68" s="68">
        <v>0.01</v>
      </c>
      <c r="M68" s="68">
        <v>0.06</v>
      </c>
    </row>
    <row r="69" spans="1:13" s="8" customFormat="1" ht="15" customHeight="1">
      <c r="A69" s="59" t="s">
        <v>307</v>
      </c>
      <c r="B69" s="59">
        <v>2015</v>
      </c>
      <c r="C69" s="60">
        <v>25414323</v>
      </c>
      <c r="D69" s="8" t="s">
        <v>310</v>
      </c>
      <c r="E69" s="7" t="s">
        <v>89</v>
      </c>
      <c r="F69" s="27"/>
      <c r="H69" s="8">
        <v>264</v>
      </c>
      <c r="I69" s="30"/>
      <c r="J69" s="30"/>
      <c r="K69" s="72">
        <v>7.2999999999999995E-2</v>
      </c>
      <c r="L69" s="68" t="s">
        <v>319</v>
      </c>
      <c r="M69" s="68">
        <v>8.900000000000001E-2</v>
      </c>
    </row>
    <row r="70" spans="1:13" s="8" customFormat="1" ht="15" customHeight="1">
      <c r="A70" s="59" t="s">
        <v>307</v>
      </c>
      <c r="B70" s="59">
        <v>2015</v>
      </c>
      <c r="C70" s="60">
        <v>25414323</v>
      </c>
      <c r="D70" s="8" t="s">
        <v>310</v>
      </c>
      <c r="E70" s="7" t="s">
        <v>90</v>
      </c>
      <c r="F70" s="27"/>
      <c r="H70" s="8">
        <v>100</v>
      </c>
      <c r="I70" s="30"/>
      <c r="J70" s="30"/>
      <c r="K70" s="72">
        <v>3.5000000000000003E-2</v>
      </c>
      <c r="L70" s="68" t="s">
        <v>319</v>
      </c>
      <c r="M70" s="68">
        <v>0.17</v>
      </c>
    </row>
    <row r="71" spans="1:13" s="8" customFormat="1" ht="15" customHeight="1">
      <c r="A71" s="59" t="s">
        <v>307</v>
      </c>
      <c r="B71" s="59">
        <v>2015</v>
      </c>
      <c r="C71" s="60">
        <v>25414323</v>
      </c>
      <c r="D71" s="8" t="s">
        <v>310</v>
      </c>
      <c r="E71" s="7" t="s">
        <v>91</v>
      </c>
      <c r="F71" s="27"/>
      <c r="H71" s="8">
        <v>108</v>
      </c>
      <c r="I71" s="30"/>
      <c r="J71" s="30"/>
      <c r="K71" s="72">
        <v>0.14799999999999999</v>
      </c>
      <c r="L71" s="68" t="s">
        <v>319</v>
      </c>
      <c r="M71" s="68">
        <v>4.2000000000000003E-2</v>
      </c>
    </row>
    <row r="72" spans="1:13" s="8" customFormat="1" ht="15" customHeight="1">
      <c r="A72" s="59" t="s">
        <v>307</v>
      </c>
      <c r="B72" s="59">
        <v>2015</v>
      </c>
      <c r="C72" s="60">
        <v>25414323</v>
      </c>
      <c r="D72" s="8" t="s">
        <v>310</v>
      </c>
      <c r="E72" s="7" t="s">
        <v>92</v>
      </c>
      <c r="F72" s="11"/>
      <c r="H72" s="8">
        <v>106</v>
      </c>
      <c r="I72" s="10"/>
      <c r="J72" s="10"/>
      <c r="K72" s="73" t="s">
        <v>319</v>
      </c>
      <c r="L72" s="68">
        <v>3.3000000000000002E-2</v>
      </c>
      <c r="M72" s="68">
        <v>4.7E-2</v>
      </c>
    </row>
    <row r="73" spans="1:13" s="8" customFormat="1" ht="15" customHeight="1">
      <c r="A73" s="59" t="s">
        <v>307</v>
      </c>
      <c r="B73" s="59">
        <v>2015</v>
      </c>
      <c r="C73" s="60">
        <v>25414323</v>
      </c>
      <c r="D73" s="8" t="s">
        <v>310</v>
      </c>
      <c r="E73" s="7" t="s">
        <v>93</v>
      </c>
      <c r="F73" s="11"/>
      <c r="H73" s="8">
        <v>109</v>
      </c>
      <c r="I73" s="10"/>
      <c r="J73" s="10"/>
      <c r="K73" s="73">
        <v>0.155</v>
      </c>
      <c r="L73" s="68" t="s">
        <v>319</v>
      </c>
      <c r="M73" s="68">
        <v>8.3000000000000004E-2</v>
      </c>
    </row>
    <row r="74" spans="1:13" s="8" customFormat="1" ht="15" customHeight="1">
      <c r="A74" s="59" t="s">
        <v>307</v>
      </c>
      <c r="B74" s="59">
        <v>2015</v>
      </c>
      <c r="C74" s="60">
        <v>25414323</v>
      </c>
      <c r="D74" s="8" t="s">
        <v>310</v>
      </c>
      <c r="E74" s="7" t="s">
        <v>94</v>
      </c>
      <c r="F74" s="11"/>
      <c r="H74" s="8">
        <v>153</v>
      </c>
      <c r="I74" s="10"/>
      <c r="J74" s="10"/>
      <c r="K74" s="73">
        <v>0.156</v>
      </c>
      <c r="L74" s="68" t="s">
        <v>319</v>
      </c>
      <c r="M74" s="68">
        <v>1.4999999999999999E-2</v>
      </c>
    </row>
    <row r="75" spans="1:13" s="8" customFormat="1" ht="15" customHeight="1">
      <c r="A75" s="59" t="s">
        <v>307</v>
      </c>
      <c r="B75" s="59">
        <v>2015</v>
      </c>
      <c r="C75" s="60">
        <v>25414323</v>
      </c>
      <c r="D75" s="8" t="s">
        <v>310</v>
      </c>
      <c r="E75" s="15" t="s">
        <v>95</v>
      </c>
      <c r="H75" s="16">
        <v>3238</v>
      </c>
      <c r="I75" s="10"/>
      <c r="J75" s="10"/>
      <c r="K75" s="68">
        <v>2.1000000000000001E-2</v>
      </c>
      <c r="L75" s="68">
        <v>1.4999999999999999E-2</v>
      </c>
      <c r="M75" s="68">
        <v>7.0999999999999994E-2</v>
      </c>
    </row>
    <row r="76" spans="1:13" s="8" customFormat="1" ht="15" customHeight="1">
      <c r="A76" s="59" t="s">
        <v>307</v>
      </c>
      <c r="B76" s="59">
        <v>2015</v>
      </c>
      <c r="C76" s="60">
        <v>25414323</v>
      </c>
      <c r="D76" s="8" t="s">
        <v>310</v>
      </c>
      <c r="E76" s="15" t="s">
        <v>96</v>
      </c>
      <c r="H76" s="8">
        <v>334</v>
      </c>
      <c r="I76" s="10"/>
      <c r="J76" s="10"/>
      <c r="K76" s="70">
        <v>1.9299999999999998E-2</v>
      </c>
      <c r="L76" s="68">
        <v>1.04E-2</v>
      </c>
      <c r="M76" s="68">
        <v>7.1400000000000005E-2</v>
      </c>
    </row>
    <row r="77" spans="1:13" s="8" customFormat="1" ht="15" customHeight="1">
      <c r="A77" s="59" t="s">
        <v>307</v>
      </c>
      <c r="B77" s="59">
        <v>2015</v>
      </c>
      <c r="C77" s="60">
        <v>25414323</v>
      </c>
      <c r="D77" s="8" t="s">
        <v>310</v>
      </c>
      <c r="E77" s="7" t="s">
        <v>97</v>
      </c>
      <c r="F77" s="11"/>
      <c r="H77" s="8">
        <v>105</v>
      </c>
      <c r="I77" s="10"/>
      <c r="J77" s="10"/>
      <c r="K77" s="73">
        <v>1.9E-2</v>
      </c>
      <c r="L77" s="68">
        <v>0</v>
      </c>
      <c r="M77" s="68">
        <v>2.9000000000000005E-2</v>
      </c>
    </row>
    <row r="78" spans="1:13" s="8" customFormat="1" ht="15" customHeight="1">
      <c r="A78" s="59" t="s">
        <v>307</v>
      </c>
      <c r="B78" s="59">
        <v>2015</v>
      </c>
      <c r="C78" s="60">
        <v>25414323</v>
      </c>
      <c r="D78" s="8" t="s">
        <v>310</v>
      </c>
      <c r="E78" s="7" t="s">
        <v>281</v>
      </c>
      <c r="F78" s="11"/>
      <c r="H78" s="8">
        <v>567</v>
      </c>
      <c r="I78" s="10"/>
      <c r="J78" s="10"/>
      <c r="K78" s="73" t="s">
        <v>319</v>
      </c>
      <c r="L78" s="68" t="s">
        <v>319</v>
      </c>
      <c r="M78" s="68" t="s">
        <v>319</v>
      </c>
    </row>
    <row r="79" spans="1:13" s="8" customFormat="1" ht="15" customHeight="1">
      <c r="A79" s="59" t="s">
        <v>307</v>
      </c>
      <c r="B79" s="59">
        <v>2015</v>
      </c>
      <c r="C79" s="60">
        <v>25414323</v>
      </c>
      <c r="D79" s="8" t="s">
        <v>310</v>
      </c>
      <c r="E79" s="7" t="s">
        <v>98</v>
      </c>
      <c r="F79" s="11"/>
      <c r="H79" s="8">
        <v>110</v>
      </c>
      <c r="I79" s="10"/>
      <c r="J79" s="10"/>
      <c r="K79" s="73">
        <v>2.7000000000000003E-2</v>
      </c>
      <c r="L79" s="68" t="s">
        <v>319</v>
      </c>
      <c r="M79" s="68">
        <v>2.3E-2</v>
      </c>
    </row>
    <row r="80" spans="1:13" s="8" customFormat="1" ht="15" customHeight="1">
      <c r="A80" s="59" t="s">
        <v>307</v>
      </c>
      <c r="B80" s="59">
        <v>2015</v>
      </c>
      <c r="C80" s="60">
        <v>25414323</v>
      </c>
      <c r="D80" s="8" t="s">
        <v>310</v>
      </c>
      <c r="E80" s="7" t="s">
        <v>99</v>
      </c>
      <c r="F80" s="11"/>
      <c r="H80" s="8">
        <v>284</v>
      </c>
      <c r="I80" s="10"/>
      <c r="J80" s="10"/>
      <c r="K80" s="73">
        <v>7.0999999999999994E-2</v>
      </c>
      <c r="L80" s="68" t="s">
        <v>319</v>
      </c>
      <c r="M80" s="68">
        <v>8.900000000000001E-2</v>
      </c>
    </row>
    <row r="81" spans="1:13" s="8" customFormat="1" ht="15" customHeight="1">
      <c r="A81" s="59" t="s">
        <v>307</v>
      </c>
      <c r="B81" s="59">
        <v>2015</v>
      </c>
      <c r="C81" s="60">
        <v>25414323</v>
      </c>
      <c r="D81" s="8" t="s">
        <v>310</v>
      </c>
      <c r="E81" s="7" t="s">
        <v>282</v>
      </c>
      <c r="F81" s="11"/>
      <c r="H81" s="16">
        <v>1098</v>
      </c>
      <c r="I81" s="10"/>
      <c r="J81" s="10"/>
      <c r="K81" s="73" t="s">
        <v>319</v>
      </c>
      <c r="L81" s="68" t="s">
        <v>319</v>
      </c>
      <c r="M81" s="68" t="s">
        <v>319</v>
      </c>
    </row>
    <row r="82" spans="1:13" s="8" customFormat="1" ht="15" customHeight="1">
      <c r="A82" s="59" t="s">
        <v>307</v>
      </c>
      <c r="B82" s="59">
        <v>2015</v>
      </c>
      <c r="C82" s="60">
        <v>25414323</v>
      </c>
      <c r="D82" s="8" t="s">
        <v>310</v>
      </c>
      <c r="E82" s="15" t="s">
        <v>100</v>
      </c>
      <c r="H82" s="8">
        <v>124</v>
      </c>
      <c r="I82" s="10"/>
      <c r="J82" s="10"/>
      <c r="K82" s="70">
        <v>6.9000000000000006E-2</v>
      </c>
      <c r="L82" s="68" t="s">
        <v>319</v>
      </c>
      <c r="M82" s="68">
        <v>7.6999999999999999E-2</v>
      </c>
    </row>
    <row r="83" spans="1:13" s="8" customFormat="1" ht="15" customHeight="1">
      <c r="A83" s="59" t="s">
        <v>307</v>
      </c>
      <c r="B83" s="59">
        <v>2015</v>
      </c>
      <c r="C83" s="60">
        <v>25414323</v>
      </c>
      <c r="D83" s="8" t="s">
        <v>310</v>
      </c>
      <c r="E83" s="7" t="s">
        <v>101</v>
      </c>
      <c r="F83" s="11"/>
      <c r="H83" s="8">
        <v>158</v>
      </c>
      <c r="I83" s="10"/>
      <c r="J83" s="10"/>
      <c r="K83" s="73">
        <v>0</v>
      </c>
      <c r="L83" s="68" t="s">
        <v>319</v>
      </c>
      <c r="M83" s="68">
        <v>1.6E-2</v>
      </c>
    </row>
    <row r="84" spans="1:13" s="8" customFormat="1" ht="15" customHeight="1">
      <c r="A84" s="59" t="s">
        <v>307</v>
      </c>
      <c r="B84" s="59">
        <v>2015</v>
      </c>
      <c r="C84" s="60">
        <v>25414323</v>
      </c>
      <c r="D84" s="8" t="s">
        <v>310</v>
      </c>
      <c r="E84" s="15" t="s">
        <v>102</v>
      </c>
      <c r="H84" s="8">
        <v>116</v>
      </c>
      <c r="I84" s="10"/>
      <c r="J84" s="10"/>
      <c r="K84" s="70">
        <v>0.35799999999999998</v>
      </c>
      <c r="L84" s="68" t="s">
        <v>319</v>
      </c>
      <c r="M84" s="68">
        <v>4.0000000000000001E-3</v>
      </c>
    </row>
    <row r="85" spans="1:13" s="8" customFormat="1" ht="15" customHeight="1">
      <c r="A85" s="59" t="s">
        <v>307</v>
      </c>
      <c r="B85" s="59">
        <v>2015</v>
      </c>
      <c r="C85" s="60">
        <v>25414323</v>
      </c>
      <c r="D85" s="8" t="s">
        <v>310</v>
      </c>
      <c r="E85" s="15" t="s">
        <v>103</v>
      </c>
      <c r="H85" s="8">
        <v>150</v>
      </c>
      <c r="I85" s="10"/>
      <c r="J85" s="10"/>
      <c r="K85" s="70">
        <v>0.1</v>
      </c>
      <c r="L85" s="68" t="s">
        <v>319</v>
      </c>
      <c r="M85" s="68">
        <v>2.7000000000000003E-2</v>
      </c>
    </row>
    <row r="86" spans="1:13" s="8" customFormat="1" ht="15" customHeight="1">
      <c r="A86" s="59" t="s">
        <v>307</v>
      </c>
      <c r="B86" s="59">
        <v>2015</v>
      </c>
      <c r="C86" s="60">
        <v>25414323</v>
      </c>
      <c r="D86" s="8" t="s">
        <v>310</v>
      </c>
      <c r="E86" s="15" t="s">
        <v>104</v>
      </c>
      <c r="H86" s="8">
        <v>101</v>
      </c>
      <c r="I86" s="10"/>
      <c r="J86" s="10"/>
      <c r="K86" s="70">
        <v>0.124</v>
      </c>
      <c r="L86" s="68" t="s">
        <v>319</v>
      </c>
      <c r="M86" s="68">
        <v>7.3999999999999996E-2</v>
      </c>
    </row>
    <row r="87" spans="1:13" s="8" customFormat="1" ht="15" customHeight="1">
      <c r="A87" s="59" t="s">
        <v>307</v>
      </c>
      <c r="B87" s="59">
        <v>2015</v>
      </c>
      <c r="C87" s="60">
        <v>25414323</v>
      </c>
      <c r="D87" s="8" t="s">
        <v>310</v>
      </c>
      <c r="E87" s="7" t="s">
        <v>105</v>
      </c>
      <c r="F87" s="11"/>
      <c r="H87" s="8">
        <v>109</v>
      </c>
      <c r="I87" s="10"/>
      <c r="J87" s="10"/>
      <c r="K87" s="73">
        <v>0.23799999999999996</v>
      </c>
      <c r="L87" s="68" t="s">
        <v>319</v>
      </c>
      <c r="M87" s="68">
        <v>5.0000000000000001E-3</v>
      </c>
    </row>
    <row r="88" spans="1:13" s="8" customFormat="1" ht="15" customHeight="1">
      <c r="A88" s="59" t="s">
        <v>307</v>
      </c>
      <c r="B88" s="59">
        <v>2015</v>
      </c>
      <c r="C88" s="60">
        <v>25414323</v>
      </c>
      <c r="D88" s="8" t="s">
        <v>310</v>
      </c>
      <c r="E88" s="7" t="s">
        <v>106</v>
      </c>
      <c r="F88" s="11"/>
      <c r="H88" s="8">
        <v>111</v>
      </c>
      <c r="I88" s="10"/>
      <c r="J88" s="10"/>
      <c r="K88" s="73">
        <v>0.12300000000000001</v>
      </c>
      <c r="L88" s="68" t="s">
        <v>319</v>
      </c>
      <c r="M88" s="68">
        <v>7.000000000000001E-3</v>
      </c>
    </row>
    <row r="89" spans="1:13" s="8" customFormat="1" ht="15" customHeight="1">
      <c r="A89" s="59" t="s">
        <v>307</v>
      </c>
      <c r="B89" s="59">
        <v>2015</v>
      </c>
      <c r="C89" s="60">
        <v>25414323</v>
      </c>
      <c r="D89" s="8" t="s">
        <v>310</v>
      </c>
      <c r="E89" s="7" t="s">
        <v>107</v>
      </c>
      <c r="F89" s="11"/>
      <c r="H89" s="8">
        <v>107</v>
      </c>
      <c r="I89" s="10"/>
      <c r="J89" s="10"/>
      <c r="K89" s="73">
        <v>0.09</v>
      </c>
      <c r="L89" s="68" t="s">
        <v>319</v>
      </c>
      <c r="M89" s="68">
        <v>1.9E-2</v>
      </c>
    </row>
    <row r="90" spans="1:13" s="8" customFormat="1" ht="15" customHeight="1">
      <c r="A90" s="59" t="s">
        <v>307</v>
      </c>
      <c r="B90" s="59">
        <v>2015</v>
      </c>
      <c r="C90" s="60">
        <v>25414323</v>
      </c>
      <c r="D90" s="8" t="s">
        <v>310</v>
      </c>
      <c r="E90" s="7" t="s">
        <v>108</v>
      </c>
      <c r="F90" s="11"/>
      <c r="H90" s="8">
        <v>119</v>
      </c>
      <c r="I90" s="10"/>
      <c r="J90" s="10"/>
      <c r="K90" s="73">
        <v>0.21</v>
      </c>
      <c r="L90" s="68" t="s">
        <v>319</v>
      </c>
      <c r="M90" s="68">
        <v>1.7000000000000001E-2</v>
      </c>
    </row>
    <row r="91" spans="1:13" s="8" customFormat="1" ht="15" customHeight="1">
      <c r="A91" s="59" t="s">
        <v>307</v>
      </c>
      <c r="B91" s="59">
        <v>2015</v>
      </c>
      <c r="C91" s="60">
        <v>25414323</v>
      </c>
      <c r="D91" s="8" t="s">
        <v>310</v>
      </c>
      <c r="E91" s="15" t="s">
        <v>109</v>
      </c>
      <c r="F91" s="11"/>
      <c r="H91" s="16">
        <v>1282</v>
      </c>
      <c r="I91" s="10"/>
      <c r="J91" s="10"/>
      <c r="K91" s="73">
        <v>3.3000000000000002E-2</v>
      </c>
      <c r="L91" s="68">
        <v>1.2500000000000001E-2</v>
      </c>
      <c r="M91" s="68">
        <v>5.9299999999999999E-2</v>
      </c>
    </row>
    <row r="92" spans="1:13" s="8" customFormat="1" ht="15" customHeight="1">
      <c r="A92" s="59" t="s">
        <v>307</v>
      </c>
      <c r="B92" s="59">
        <v>2015</v>
      </c>
      <c r="C92" s="60">
        <v>25414323</v>
      </c>
      <c r="D92" s="8" t="s">
        <v>310</v>
      </c>
      <c r="E92" s="7" t="s">
        <v>110</v>
      </c>
      <c r="F92" s="11"/>
      <c r="H92" s="8">
        <v>569</v>
      </c>
      <c r="I92" s="10"/>
      <c r="J92" s="10"/>
      <c r="K92" s="73">
        <v>0.10199999999999999</v>
      </c>
      <c r="L92" s="68">
        <v>3.0000000000000001E-3</v>
      </c>
      <c r="M92" s="68">
        <v>7.2999999999999995E-2</v>
      </c>
    </row>
    <row r="93" spans="1:13" s="8" customFormat="1" ht="15" customHeight="1">
      <c r="A93" s="59" t="s">
        <v>307</v>
      </c>
      <c r="B93" s="59">
        <v>2015</v>
      </c>
      <c r="C93" s="60">
        <v>25414323</v>
      </c>
      <c r="D93" s="8" t="s">
        <v>310</v>
      </c>
      <c r="E93" s="15" t="s">
        <v>111</v>
      </c>
      <c r="H93" s="16">
        <v>7595</v>
      </c>
      <c r="I93" s="10"/>
      <c r="J93" s="10"/>
      <c r="K93" s="70">
        <v>9.3800000000000008E-2</v>
      </c>
      <c r="L93" s="68">
        <v>2.2000000000000001E-3</v>
      </c>
      <c r="M93" s="68">
        <v>8.8700000000000015E-2</v>
      </c>
    </row>
    <row r="94" spans="1:13" s="8" customFormat="1" ht="15" customHeight="1">
      <c r="A94" s="59" t="s">
        <v>307</v>
      </c>
      <c r="B94" s="59">
        <v>2015</v>
      </c>
      <c r="C94" s="60">
        <v>25414323</v>
      </c>
      <c r="D94" s="8" t="s">
        <v>310</v>
      </c>
      <c r="E94" s="15" t="s">
        <v>112</v>
      </c>
      <c r="H94" s="16">
        <v>3892</v>
      </c>
      <c r="I94" s="10"/>
      <c r="J94" s="10"/>
      <c r="K94" s="70">
        <v>9.1199999999999989E-2</v>
      </c>
      <c r="L94" s="68">
        <v>2.3999999999999998E-3</v>
      </c>
      <c r="M94" s="68">
        <v>8.4000000000000005E-2</v>
      </c>
    </row>
    <row r="95" spans="1:13" s="8" customFormat="1" ht="15" customHeight="1">
      <c r="A95" s="59" t="s">
        <v>307</v>
      </c>
      <c r="B95" s="59">
        <v>2015</v>
      </c>
      <c r="C95" s="60">
        <v>25414323</v>
      </c>
      <c r="D95" s="8" t="s">
        <v>310</v>
      </c>
      <c r="E95" s="7" t="s">
        <v>113</v>
      </c>
      <c r="F95" s="11"/>
      <c r="H95" s="8">
        <v>236</v>
      </c>
      <c r="I95" s="10"/>
      <c r="J95" s="10"/>
      <c r="K95" s="73">
        <v>0.122</v>
      </c>
      <c r="L95" s="68">
        <v>1.3000000000000001E-2</v>
      </c>
      <c r="M95" s="68">
        <v>5.8999999999999997E-2</v>
      </c>
    </row>
    <row r="96" spans="1:13" s="8" customFormat="1" ht="15" customHeight="1">
      <c r="A96" s="59" t="s">
        <v>307</v>
      </c>
      <c r="B96" s="59">
        <v>2015</v>
      </c>
      <c r="C96" s="60">
        <v>25414323</v>
      </c>
      <c r="D96" s="8" t="s">
        <v>310</v>
      </c>
      <c r="E96" s="7" t="s">
        <v>114</v>
      </c>
      <c r="F96" s="11"/>
      <c r="H96" s="8">
        <v>201</v>
      </c>
      <c r="I96" s="10"/>
      <c r="J96" s="10"/>
      <c r="K96" s="73">
        <v>0.107</v>
      </c>
      <c r="L96" s="68" t="s">
        <v>319</v>
      </c>
      <c r="M96" s="68">
        <v>0.06</v>
      </c>
    </row>
    <row r="97" spans="1:13" s="8" customFormat="1" ht="15" customHeight="1">
      <c r="A97" s="59" t="s">
        <v>307</v>
      </c>
      <c r="B97" s="59">
        <v>2015</v>
      </c>
      <c r="C97" s="60">
        <v>25414323</v>
      </c>
      <c r="D97" s="8" t="s">
        <v>310</v>
      </c>
      <c r="E97" s="7" t="s">
        <v>139</v>
      </c>
      <c r="F97" s="11"/>
      <c r="H97" s="8">
        <v>371</v>
      </c>
      <c r="I97" s="10"/>
      <c r="J97" s="10"/>
      <c r="K97" s="73" t="s">
        <v>319</v>
      </c>
      <c r="L97" s="68" t="s">
        <v>319</v>
      </c>
      <c r="M97" s="68">
        <v>4.0000000000000001E-3</v>
      </c>
    </row>
    <row r="98" spans="1:13" s="8" customFormat="1" ht="15" customHeight="1">
      <c r="A98" s="59" t="s">
        <v>307</v>
      </c>
      <c r="B98" s="59">
        <v>2015</v>
      </c>
      <c r="C98" s="60">
        <v>25414323</v>
      </c>
      <c r="D98" s="8" t="s">
        <v>310</v>
      </c>
      <c r="E98" s="7" t="s">
        <v>277</v>
      </c>
      <c r="F98" s="11"/>
      <c r="H98" s="8">
        <v>165</v>
      </c>
      <c r="I98" s="10"/>
      <c r="J98" s="10"/>
      <c r="K98" s="73" t="s">
        <v>319</v>
      </c>
      <c r="L98" s="68" t="s">
        <v>319</v>
      </c>
      <c r="M98" s="68" t="s">
        <v>319</v>
      </c>
    </row>
    <row r="99" spans="1:13" s="8" customFormat="1" ht="15" customHeight="1">
      <c r="A99" s="59" t="s">
        <v>307</v>
      </c>
      <c r="B99" s="59">
        <v>2015</v>
      </c>
      <c r="C99" s="60">
        <v>25414323</v>
      </c>
      <c r="D99" s="8" t="s">
        <v>310</v>
      </c>
      <c r="E99" s="7" t="s">
        <v>278</v>
      </c>
      <c r="F99" s="11"/>
      <c r="H99" s="8">
        <v>560</v>
      </c>
      <c r="I99" s="10"/>
      <c r="J99" s="10"/>
      <c r="K99" s="73" t="s">
        <v>319</v>
      </c>
      <c r="L99" s="68" t="s">
        <v>319</v>
      </c>
      <c r="M99" s="68" t="s">
        <v>319</v>
      </c>
    </row>
    <row r="100" spans="1:13" s="8" customFormat="1" ht="15" customHeight="1">
      <c r="A100" s="59" t="s">
        <v>307</v>
      </c>
      <c r="B100" s="59">
        <v>2015</v>
      </c>
      <c r="C100" s="60">
        <v>25414323</v>
      </c>
      <c r="D100" s="8" t="s">
        <v>310</v>
      </c>
      <c r="E100" s="15" t="s">
        <v>115</v>
      </c>
      <c r="F100" s="7"/>
      <c r="H100" s="16">
        <v>18604</v>
      </c>
      <c r="I100" s="10"/>
      <c r="J100" s="10"/>
      <c r="K100" s="70">
        <v>2.9999999999999997E-4</v>
      </c>
      <c r="L100" s="68">
        <v>1E-4</v>
      </c>
      <c r="M100" s="68">
        <v>5.7999999999999996E-3</v>
      </c>
    </row>
    <row r="101" spans="1:13" s="8" customFormat="1" ht="15" customHeight="1">
      <c r="A101" s="59" t="s">
        <v>307</v>
      </c>
      <c r="B101" s="59">
        <v>2015</v>
      </c>
      <c r="C101" s="60">
        <v>25414323</v>
      </c>
      <c r="D101" s="8" t="s">
        <v>310</v>
      </c>
      <c r="E101" s="7" t="s">
        <v>116</v>
      </c>
      <c r="F101" s="11"/>
      <c r="H101" s="16">
        <v>1018</v>
      </c>
      <c r="I101" s="10"/>
      <c r="J101" s="10"/>
      <c r="K101" s="73">
        <v>1E-3</v>
      </c>
      <c r="L101" s="68" t="s">
        <v>319</v>
      </c>
      <c r="M101" s="68">
        <v>5.0000000000000001E-3</v>
      </c>
    </row>
    <row r="102" spans="1:13" s="8" customFormat="1" ht="15" customHeight="1">
      <c r="A102" s="59" t="s">
        <v>307</v>
      </c>
      <c r="B102" s="59">
        <v>2015</v>
      </c>
      <c r="C102" s="60">
        <v>25414323</v>
      </c>
      <c r="D102" s="8" t="s">
        <v>310</v>
      </c>
      <c r="E102" s="7" t="s">
        <v>269</v>
      </c>
      <c r="F102" s="11"/>
      <c r="H102" s="16">
        <v>117</v>
      </c>
      <c r="I102" s="10"/>
      <c r="J102" s="10"/>
      <c r="K102" s="73" t="s">
        <v>319</v>
      </c>
      <c r="L102" s="68" t="s">
        <v>319</v>
      </c>
      <c r="M102" s="68" t="s">
        <v>319</v>
      </c>
    </row>
    <row r="103" spans="1:13" s="8" customFormat="1" ht="15" customHeight="1">
      <c r="A103" s="59" t="s">
        <v>307</v>
      </c>
      <c r="B103" s="59">
        <v>2015</v>
      </c>
      <c r="C103" s="60">
        <v>25414323</v>
      </c>
      <c r="D103" s="8" t="s">
        <v>310</v>
      </c>
      <c r="E103" s="15" t="s">
        <v>117</v>
      </c>
      <c r="H103" s="8">
        <v>194</v>
      </c>
      <c r="I103" s="10"/>
      <c r="J103" s="10"/>
      <c r="K103" s="70">
        <v>5.67E-2</v>
      </c>
      <c r="L103" s="68">
        <v>2.5999999999999999E-3</v>
      </c>
      <c r="M103" s="68">
        <v>0.1211</v>
      </c>
    </row>
    <row r="104" spans="1:13" s="8" customFormat="1" ht="15" customHeight="1">
      <c r="A104" s="59" t="s">
        <v>307</v>
      </c>
      <c r="B104" s="59">
        <v>2015</v>
      </c>
      <c r="C104" s="60">
        <v>25414323</v>
      </c>
      <c r="D104" s="8" t="s">
        <v>310</v>
      </c>
      <c r="E104" s="15" t="s">
        <v>257</v>
      </c>
      <c r="H104" s="8">
        <v>169</v>
      </c>
      <c r="I104" s="10"/>
      <c r="J104" s="10"/>
      <c r="K104" s="70" t="s">
        <v>319</v>
      </c>
      <c r="L104" s="68" t="s">
        <v>319</v>
      </c>
      <c r="M104" s="68" t="s">
        <v>319</v>
      </c>
    </row>
    <row r="105" spans="1:13" s="8" customFormat="1" ht="15" customHeight="1">
      <c r="A105" s="59" t="s">
        <v>307</v>
      </c>
      <c r="B105" s="59">
        <v>2015</v>
      </c>
      <c r="C105" s="60">
        <v>25414323</v>
      </c>
      <c r="D105" s="8" t="s">
        <v>310</v>
      </c>
      <c r="E105" s="7" t="s">
        <v>118</v>
      </c>
      <c r="F105" s="11"/>
      <c r="H105" s="8">
        <v>149</v>
      </c>
      <c r="I105" s="10"/>
      <c r="J105" s="10"/>
      <c r="K105" s="73">
        <v>5.7000000000000002E-2</v>
      </c>
      <c r="L105" s="68">
        <v>0</v>
      </c>
      <c r="M105" s="68">
        <v>0.10400000000000001</v>
      </c>
    </row>
    <row r="106" spans="1:13" s="8" customFormat="1" ht="15" customHeight="1">
      <c r="A106" s="59" t="s">
        <v>307</v>
      </c>
      <c r="B106" s="59">
        <v>2015</v>
      </c>
      <c r="C106" s="60">
        <v>25414323</v>
      </c>
      <c r="D106" s="8" t="s">
        <v>310</v>
      </c>
      <c r="E106" s="7" t="s">
        <v>119</v>
      </c>
      <c r="F106" s="11"/>
      <c r="H106" s="16">
        <v>100</v>
      </c>
      <c r="I106" s="10"/>
      <c r="J106" s="10"/>
      <c r="K106" s="73">
        <v>6.0999999999999999E-2</v>
      </c>
      <c r="L106" s="68" t="s">
        <v>319</v>
      </c>
      <c r="M106" s="68">
        <v>8.5999999999999993E-2</v>
      </c>
    </row>
    <row r="107" spans="1:13" s="8" customFormat="1" ht="15" customHeight="1">
      <c r="A107" s="59" t="s">
        <v>307</v>
      </c>
      <c r="B107" s="59">
        <v>2015</v>
      </c>
      <c r="C107" s="60">
        <v>25414323</v>
      </c>
      <c r="D107" s="8" t="s">
        <v>310</v>
      </c>
      <c r="E107" s="15" t="s">
        <v>120</v>
      </c>
      <c r="H107" s="16">
        <v>4128</v>
      </c>
      <c r="I107" s="10"/>
      <c r="J107" s="10"/>
      <c r="K107" s="70">
        <v>3.3E-3</v>
      </c>
      <c r="L107" s="68">
        <v>2.3E-3</v>
      </c>
      <c r="M107" s="68">
        <v>6.08E-2</v>
      </c>
    </row>
    <row r="108" spans="1:13" s="8" customFormat="1" ht="15" customHeight="1">
      <c r="A108" s="59" t="s">
        <v>307</v>
      </c>
      <c r="B108" s="59">
        <v>2015</v>
      </c>
      <c r="C108" s="60">
        <v>25414323</v>
      </c>
      <c r="D108" s="8" t="s">
        <v>310</v>
      </c>
      <c r="E108" s="7" t="s">
        <v>121</v>
      </c>
      <c r="F108" s="11"/>
      <c r="H108" s="8">
        <v>485</v>
      </c>
      <c r="I108" s="10"/>
      <c r="J108" s="10"/>
      <c r="K108" s="73">
        <v>2E-3</v>
      </c>
      <c r="L108" s="68">
        <v>2E-3</v>
      </c>
      <c r="M108" s="68">
        <v>6.5000000000000002E-2</v>
      </c>
    </row>
    <row r="109" spans="1:13" s="8" customFormat="1" ht="15" customHeight="1">
      <c r="A109" s="59" t="s">
        <v>307</v>
      </c>
      <c r="B109" s="59">
        <v>2015</v>
      </c>
      <c r="C109" s="60">
        <v>25414323</v>
      </c>
      <c r="D109" s="8" t="s">
        <v>310</v>
      </c>
      <c r="E109" s="7" t="s">
        <v>122</v>
      </c>
      <c r="F109" s="11"/>
      <c r="H109" s="16">
        <v>7096</v>
      </c>
      <c r="I109" s="10"/>
      <c r="J109" s="10"/>
      <c r="K109" s="73">
        <v>2.2000000000000002E-2</v>
      </c>
      <c r="L109" s="68" t="s">
        <v>319</v>
      </c>
      <c r="M109" s="68" t="s">
        <v>319</v>
      </c>
    </row>
    <row r="110" spans="1:13" s="8" customFormat="1" ht="15" customHeight="1">
      <c r="A110" s="59" t="s">
        <v>307</v>
      </c>
      <c r="B110" s="59">
        <v>2015</v>
      </c>
      <c r="C110" s="60">
        <v>25414323</v>
      </c>
      <c r="D110" s="8" t="s">
        <v>310</v>
      </c>
      <c r="E110" s="7" t="s">
        <v>123</v>
      </c>
      <c r="F110" s="11"/>
      <c r="H110" s="8">
        <v>106</v>
      </c>
      <c r="I110" s="10"/>
      <c r="J110" s="10"/>
      <c r="K110" s="73">
        <v>0</v>
      </c>
      <c r="L110" s="68" t="s">
        <v>319</v>
      </c>
      <c r="M110" s="68" t="s">
        <v>319</v>
      </c>
    </row>
    <row r="111" spans="1:13" s="8" customFormat="1" ht="15" customHeight="1">
      <c r="A111" s="59" t="s">
        <v>307</v>
      </c>
      <c r="B111" s="59">
        <v>2015</v>
      </c>
      <c r="C111" s="60">
        <v>25414323</v>
      </c>
      <c r="D111" s="8" t="s">
        <v>310</v>
      </c>
      <c r="E111" s="7" t="s">
        <v>124</v>
      </c>
      <c r="F111" s="11"/>
      <c r="H111" s="8">
        <v>101</v>
      </c>
      <c r="I111" s="10"/>
      <c r="J111" s="10"/>
      <c r="K111" s="73">
        <v>0</v>
      </c>
      <c r="L111" s="68" t="s">
        <v>319</v>
      </c>
      <c r="M111" s="68" t="s">
        <v>319</v>
      </c>
    </row>
    <row r="112" spans="1:13" s="8" customFormat="1" ht="15" customHeight="1">
      <c r="A112" s="59" t="s">
        <v>307</v>
      </c>
      <c r="B112" s="59">
        <v>2015</v>
      </c>
      <c r="C112" s="60">
        <v>25414323</v>
      </c>
      <c r="D112" s="8" t="s">
        <v>310</v>
      </c>
      <c r="E112" s="15" t="s">
        <v>125</v>
      </c>
      <c r="H112" s="8">
        <v>504</v>
      </c>
      <c r="I112" s="10"/>
      <c r="J112" s="10"/>
      <c r="K112" s="70">
        <v>4.4999999999999998E-2</v>
      </c>
      <c r="L112" s="68">
        <v>3.0000000000000001E-3</v>
      </c>
      <c r="M112" s="68">
        <v>0.106</v>
      </c>
    </row>
    <row r="113" spans="1:16" s="8" customFormat="1" ht="15" customHeight="1">
      <c r="A113" s="59" t="s">
        <v>307</v>
      </c>
      <c r="B113" s="59">
        <v>2015</v>
      </c>
      <c r="C113" s="60">
        <v>25414323</v>
      </c>
      <c r="D113" s="8" t="s">
        <v>310</v>
      </c>
      <c r="E113" s="7" t="s">
        <v>126</v>
      </c>
      <c r="F113" s="11"/>
      <c r="H113" s="16">
        <v>102</v>
      </c>
      <c r="I113" s="10"/>
      <c r="J113" s="10"/>
      <c r="K113" s="73">
        <v>5.9000000000000004E-2</v>
      </c>
      <c r="L113" s="68" t="s">
        <v>319</v>
      </c>
      <c r="M113" s="68">
        <v>8.7999999999999995E-2</v>
      </c>
    </row>
    <row r="114" spans="1:16" s="8" customFormat="1" ht="15" customHeight="1">
      <c r="A114" s="59" t="s">
        <v>307</v>
      </c>
      <c r="B114" s="59">
        <v>2015</v>
      </c>
      <c r="C114" s="60">
        <v>25414323</v>
      </c>
      <c r="D114" s="8" t="s">
        <v>310</v>
      </c>
      <c r="E114" s="15" t="s">
        <v>127</v>
      </c>
      <c r="H114" s="8">
        <v>364</v>
      </c>
      <c r="I114" s="10"/>
      <c r="J114" s="10"/>
      <c r="K114" s="70">
        <v>5.2000000000000005E-2</v>
      </c>
      <c r="L114" s="68">
        <v>1E-3</v>
      </c>
      <c r="M114" s="68">
        <v>0.1</v>
      </c>
    </row>
    <row r="115" spans="1:16" s="8" customFormat="1" ht="15" customHeight="1">
      <c r="A115" s="59" t="s">
        <v>307</v>
      </c>
      <c r="B115" s="59">
        <v>2015</v>
      </c>
      <c r="C115" s="60">
        <v>25414323</v>
      </c>
      <c r="D115" s="8" t="s">
        <v>310</v>
      </c>
      <c r="E115" s="15" t="s">
        <v>128</v>
      </c>
      <c r="H115" s="8">
        <v>212</v>
      </c>
      <c r="I115" s="10"/>
      <c r="J115" s="10"/>
      <c r="K115" s="70">
        <v>0.06</v>
      </c>
      <c r="L115" s="68">
        <v>7.000000000000001E-3</v>
      </c>
      <c r="M115" s="68">
        <v>0.10100000000000002</v>
      </c>
    </row>
    <row r="116" spans="1:16" s="8" customFormat="1" ht="15" customHeight="1">
      <c r="A116" s="59" t="s">
        <v>307</v>
      </c>
      <c r="B116" s="59">
        <v>2015</v>
      </c>
      <c r="C116" s="60">
        <v>25414323</v>
      </c>
      <c r="D116" s="8" t="s">
        <v>310</v>
      </c>
      <c r="E116" s="15" t="s">
        <v>129</v>
      </c>
      <c r="H116" s="8">
        <v>710</v>
      </c>
      <c r="I116" s="10"/>
      <c r="J116" s="10"/>
      <c r="K116" s="70">
        <v>4.2000000000000003E-2</v>
      </c>
      <c r="L116" s="68">
        <v>1E-3</v>
      </c>
      <c r="M116" s="68">
        <v>9.8000000000000004E-2</v>
      </c>
    </row>
    <row r="117" spans="1:16" s="8" customFormat="1" ht="15" customHeight="1">
      <c r="A117" s="59" t="s">
        <v>307</v>
      </c>
      <c r="B117" s="59">
        <v>2015</v>
      </c>
      <c r="C117" s="60">
        <v>25414323</v>
      </c>
      <c r="D117" s="8" t="s">
        <v>310</v>
      </c>
      <c r="E117" s="7" t="s">
        <v>130</v>
      </c>
      <c r="F117" s="11"/>
      <c r="H117" s="16">
        <v>142</v>
      </c>
      <c r="I117" s="10"/>
      <c r="J117" s="10"/>
      <c r="K117" s="73">
        <v>8.5000000000000006E-2</v>
      </c>
      <c r="L117" s="68">
        <v>1.8000000000000002E-2</v>
      </c>
      <c r="M117" s="68">
        <v>7.6999999999999999E-2</v>
      </c>
    </row>
    <row r="118" spans="1:16" s="8" customFormat="1" ht="15" customHeight="1">
      <c r="A118" s="59" t="s">
        <v>307</v>
      </c>
      <c r="B118" s="59">
        <v>2015</v>
      </c>
      <c r="C118" s="60">
        <v>25414323</v>
      </c>
      <c r="D118" s="8" t="s">
        <v>310</v>
      </c>
      <c r="E118" s="15" t="s">
        <v>131</v>
      </c>
      <c r="H118" s="8">
        <v>400</v>
      </c>
      <c r="I118" s="10"/>
      <c r="J118" s="10"/>
      <c r="K118" s="70">
        <v>8.4000000000000005E-2</v>
      </c>
      <c r="L118" s="68" t="s">
        <v>319</v>
      </c>
      <c r="M118" s="68">
        <v>7.9000000000000001E-2</v>
      </c>
    </row>
    <row r="119" spans="1:16" s="8" customFormat="1" ht="15" customHeight="1">
      <c r="A119" s="59" t="s">
        <v>307</v>
      </c>
      <c r="B119" s="59">
        <v>2015</v>
      </c>
      <c r="C119" s="60">
        <v>25414323</v>
      </c>
      <c r="D119" s="8" t="s">
        <v>310</v>
      </c>
      <c r="E119" s="7" t="s">
        <v>132</v>
      </c>
      <c r="F119" s="11"/>
      <c r="H119" s="16">
        <v>99672</v>
      </c>
      <c r="I119" s="10"/>
      <c r="J119" s="10"/>
      <c r="K119" s="73">
        <v>6.4699999999999994E-2</v>
      </c>
      <c r="L119" s="68">
        <v>5.1000000000000004E-3</v>
      </c>
      <c r="M119" s="68">
        <v>8.7400000000000005E-2</v>
      </c>
    </row>
    <row r="120" spans="1:16" s="8" customFormat="1" ht="15" customHeight="1">
      <c r="A120" s="59" t="s">
        <v>307</v>
      </c>
      <c r="B120" s="59">
        <v>2015</v>
      </c>
      <c r="C120" s="60">
        <v>25414323</v>
      </c>
      <c r="D120" s="8" t="s">
        <v>310</v>
      </c>
      <c r="E120" s="7" t="s">
        <v>133</v>
      </c>
      <c r="F120" s="27"/>
      <c r="H120" s="16">
        <v>50614</v>
      </c>
      <c r="I120" s="30"/>
      <c r="J120" s="30"/>
      <c r="K120" s="72">
        <v>4.2099999999999999E-2</v>
      </c>
      <c r="L120" s="68">
        <v>3.9000000000000003E-3</v>
      </c>
      <c r="M120" s="68">
        <v>4.0399999999999998E-2</v>
      </c>
    </row>
    <row r="121" spans="1:16" s="8" customFormat="1" ht="15" customHeight="1">
      <c r="A121" s="59" t="s">
        <v>307</v>
      </c>
      <c r="B121" s="59">
        <v>2015</v>
      </c>
      <c r="C121" s="60">
        <v>25414323</v>
      </c>
      <c r="D121" s="8" t="s">
        <v>310</v>
      </c>
      <c r="E121" s="7" t="s">
        <v>134</v>
      </c>
      <c r="F121" s="27"/>
      <c r="H121" s="16">
        <v>24582</v>
      </c>
      <c r="I121" s="30"/>
      <c r="J121" s="30"/>
      <c r="K121" s="72">
        <v>5.9999999999999995E-4</v>
      </c>
      <c r="L121" s="68">
        <v>1.2999999999999999E-3</v>
      </c>
      <c r="M121" s="68">
        <v>7.6E-3</v>
      </c>
    </row>
    <row r="122" spans="1:16" s="8" customFormat="1" ht="15" customHeight="1">
      <c r="A122" s="59" t="s">
        <v>307</v>
      </c>
      <c r="B122" s="59">
        <v>2015</v>
      </c>
      <c r="C122" s="60">
        <v>25414323</v>
      </c>
      <c r="D122" s="8" t="s">
        <v>310</v>
      </c>
      <c r="E122" s="7" t="s">
        <v>135</v>
      </c>
      <c r="F122" s="27"/>
      <c r="H122" s="16">
        <v>77584</v>
      </c>
      <c r="I122" s="30"/>
      <c r="J122" s="30"/>
      <c r="K122" s="72">
        <v>3.4000000000000002E-3</v>
      </c>
      <c r="L122" s="68">
        <v>4.1999999999999997E-3</v>
      </c>
      <c r="M122" s="68">
        <v>6.0299999999999999E-2</v>
      </c>
    </row>
    <row r="123" spans="1:16" s="8" customFormat="1" ht="15" customHeight="1">
      <c r="A123" s="59" t="s">
        <v>307</v>
      </c>
      <c r="B123" s="59">
        <v>2015</v>
      </c>
      <c r="C123" s="60">
        <v>25414323</v>
      </c>
      <c r="D123" s="8" t="s">
        <v>310</v>
      </c>
      <c r="E123" s="7" t="s">
        <v>136</v>
      </c>
      <c r="F123" s="27"/>
      <c r="H123" s="16">
        <v>27978</v>
      </c>
      <c r="I123" s="30"/>
      <c r="J123" s="30"/>
      <c r="K123" s="72">
        <v>4.0300000000000002E-2</v>
      </c>
      <c r="L123" s="68">
        <v>4.7899999999999998E-2</v>
      </c>
      <c r="M123" s="68">
        <v>4.7800000000000002E-2</v>
      </c>
    </row>
    <row r="124" spans="1:16" s="8" customFormat="1" ht="15" customHeight="1">
      <c r="A124" s="59" t="s">
        <v>307</v>
      </c>
      <c r="B124" s="59">
        <v>2015</v>
      </c>
      <c r="C124" s="60">
        <v>25414323</v>
      </c>
      <c r="D124" s="8" t="s">
        <v>310</v>
      </c>
      <c r="E124" s="7" t="s">
        <v>137</v>
      </c>
      <c r="F124" s="27"/>
      <c r="H124" s="16">
        <v>43540</v>
      </c>
      <c r="I124" s="30"/>
      <c r="J124" s="30"/>
      <c r="K124" s="72">
        <v>0.13830000000000001</v>
      </c>
      <c r="L124" s="68">
        <v>2.5699999999999997E-2</v>
      </c>
      <c r="M124" s="68">
        <v>6.9199999999999998E-2</v>
      </c>
    </row>
    <row r="125" spans="1:16" s="8" customFormat="1" ht="15" customHeight="1">
      <c r="A125" s="59" t="s">
        <v>307</v>
      </c>
      <c r="B125" s="59">
        <v>2015</v>
      </c>
      <c r="C125" s="60">
        <v>25414323</v>
      </c>
      <c r="D125" s="8" t="s">
        <v>310</v>
      </c>
      <c r="E125" s="7" t="s">
        <v>138</v>
      </c>
      <c r="F125" s="11"/>
      <c r="H125" s="16">
        <v>170</v>
      </c>
      <c r="I125" s="10"/>
      <c r="J125" s="10"/>
      <c r="K125" s="73">
        <v>0.13500000000000001</v>
      </c>
      <c r="L125" s="68">
        <v>2.8999999999999998E-2</v>
      </c>
      <c r="M125" s="68">
        <v>6.5000000000000002E-2</v>
      </c>
    </row>
    <row r="126" spans="1:16" s="27" customFormat="1" ht="15" customHeight="1">
      <c r="A126" s="59" t="s">
        <v>307</v>
      </c>
      <c r="B126" s="59">
        <v>2015</v>
      </c>
      <c r="C126" s="60">
        <v>25414323</v>
      </c>
      <c r="D126" s="8" t="s">
        <v>310</v>
      </c>
      <c r="E126" s="15" t="s">
        <v>227</v>
      </c>
      <c r="F126" s="8"/>
      <c r="G126" s="8"/>
      <c r="H126" s="8">
        <v>951</v>
      </c>
      <c r="I126" s="10"/>
      <c r="J126" s="10"/>
      <c r="K126" s="70">
        <v>0.1225</v>
      </c>
      <c r="L126" s="68">
        <v>1.0500000000000001E-2</v>
      </c>
      <c r="M126" s="68">
        <v>5.8400000000000001E-2</v>
      </c>
      <c r="N126" s="8"/>
      <c r="O126" s="8"/>
      <c r="P126" s="8"/>
    </row>
    <row r="127" spans="1:16" s="11" customFormat="1" ht="15" customHeight="1">
      <c r="A127" s="59" t="s">
        <v>307</v>
      </c>
      <c r="B127" s="59">
        <v>2015</v>
      </c>
      <c r="C127" s="60">
        <v>25414323</v>
      </c>
      <c r="D127" s="8" t="s">
        <v>310</v>
      </c>
      <c r="E127" s="7" t="s">
        <v>229</v>
      </c>
      <c r="G127" s="8"/>
      <c r="H127" s="11">
        <v>132</v>
      </c>
      <c r="I127" s="10"/>
      <c r="J127" s="10"/>
      <c r="K127" s="73">
        <v>8.4000000000000005E-2</v>
      </c>
      <c r="L127" s="69">
        <v>0.02</v>
      </c>
      <c r="M127" s="69">
        <v>0.05</v>
      </c>
      <c r="N127" s="8"/>
      <c r="O127" s="8"/>
      <c r="P127" s="8"/>
    </row>
    <row r="128" spans="1:16" s="8" customFormat="1" ht="15" customHeight="1">
      <c r="A128" s="14" t="s">
        <v>247</v>
      </c>
      <c r="B128" s="13">
        <v>2015</v>
      </c>
      <c r="C128" s="11">
        <v>26432245</v>
      </c>
      <c r="D128" s="8" t="s">
        <v>310</v>
      </c>
      <c r="E128" s="7" t="s">
        <v>239</v>
      </c>
      <c r="F128" s="11" t="s">
        <v>38</v>
      </c>
      <c r="H128" s="8">
        <v>108</v>
      </c>
      <c r="I128" s="10"/>
      <c r="J128" s="10"/>
      <c r="K128" s="68">
        <v>2.2200000000000001E-2</v>
      </c>
      <c r="L128" s="68">
        <v>5.6000000000000008E-3</v>
      </c>
      <c r="M128" s="68">
        <v>7.7800000000000008E-2</v>
      </c>
    </row>
    <row r="129" spans="1:13" s="8" customFormat="1" ht="15" customHeight="1">
      <c r="A129" s="14" t="s">
        <v>247</v>
      </c>
      <c r="B129" s="13">
        <v>2015</v>
      </c>
      <c r="C129" s="11">
        <v>26432245</v>
      </c>
      <c r="D129" s="8" t="s">
        <v>310</v>
      </c>
      <c r="E129" s="7" t="s">
        <v>241</v>
      </c>
      <c r="F129" s="11" t="s">
        <v>39</v>
      </c>
      <c r="H129" s="8">
        <v>109</v>
      </c>
      <c r="I129" s="10"/>
      <c r="J129" s="10"/>
      <c r="K129" s="68">
        <v>6.6699999999999995E-2</v>
      </c>
      <c r="L129" s="68">
        <v>1.11E-2</v>
      </c>
      <c r="M129" s="68">
        <v>4.4400000000000002E-2</v>
      </c>
    </row>
    <row r="130" spans="1:13" s="8" customFormat="1" ht="15" customHeight="1">
      <c r="A130" s="14" t="s">
        <v>247</v>
      </c>
      <c r="B130" s="13">
        <v>2015</v>
      </c>
      <c r="C130" s="11">
        <v>26432245</v>
      </c>
      <c r="D130" s="8" t="s">
        <v>310</v>
      </c>
      <c r="E130" s="7" t="s">
        <v>240</v>
      </c>
      <c r="F130" s="11" t="s">
        <v>40</v>
      </c>
      <c r="H130" s="8">
        <v>171</v>
      </c>
      <c r="I130" s="10"/>
      <c r="J130" s="10"/>
      <c r="K130" s="68">
        <v>0.04</v>
      </c>
      <c r="L130" s="68">
        <v>1.4999999999999999E-2</v>
      </c>
      <c r="M130" s="68">
        <v>0.05</v>
      </c>
    </row>
    <row r="131" spans="1:13" s="8" customFormat="1" ht="15" customHeight="1">
      <c r="A131" s="14" t="s">
        <v>247</v>
      </c>
      <c r="B131" s="13">
        <v>2015</v>
      </c>
      <c r="C131" s="11">
        <v>26432245</v>
      </c>
      <c r="D131" s="8" t="s">
        <v>310</v>
      </c>
      <c r="E131" s="7" t="s">
        <v>242</v>
      </c>
      <c r="F131" s="11" t="s">
        <v>41</v>
      </c>
      <c r="H131" s="8">
        <v>105</v>
      </c>
      <c r="I131" s="10"/>
      <c r="J131" s="10"/>
      <c r="K131" s="68" t="s">
        <v>319</v>
      </c>
      <c r="L131" s="68" t="s">
        <v>319</v>
      </c>
      <c r="M131" s="68">
        <v>1.6500000000000001E-2</v>
      </c>
    </row>
    <row r="132" spans="1:13" s="8" customFormat="1" ht="15" customHeight="1">
      <c r="A132" s="59" t="s">
        <v>322</v>
      </c>
      <c r="B132" s="77">
        <v>2014</v>
      </c>
      <c r="C132" s="59">
        <v>24995346</v>
      </c>
      <c r="D132" s="59" t="s">
        <v>310</v>
      </c>
      <c r="E132" s="78" t="s">
        <v>323</v>
      </c>
      <c r="F132" s="59"/>
      <c r="G132" s="59"/>
      <c r="H132" s="59">
        <v>239</v>
      </c>
      <c r="I132" s="10"/>
      <c r="J132" s="10"/>
      <c r="K132" s="68">
        <v>4.3999999999999997E-2</v>
      </c>
      <c r="L132" s="68">
        <v>6.0000000000000001E-3</v>
      </c>
      <c r="M132" s="68">
        <v>5.3999999999999999E-2</v>
      </c>
    </row>
    <row r="133" spans="1:13" s="8" customFormat="1" ht="15" customHeight="1">
      <c r="A133" s="59" t="s">
        <v>327</v>
      </c>
      <c r="B133" s="77">
        <v>2015</v>
      </c>
      <c r="C133" s="59">
        <v>26131415</v>
      </c>
      <c r="D133" s="59" t="s">
        <v>310</v>
      </c>
      <c r="E133" s="78" t="s">
        <v>328</v>
      </c>
      <c r="F133" s="59"/>
      <c r="G133" s="59" t="s">
        <v>329</v>
      </c>
      <c r="H133" s="59">
        <v>613</v>
      </c>
      <c r="I133" s="10"/>
      <c r="J133" s="10"/>
      <c r="K133" s="68">
        <v>2.3999999999999998E-3</v>
      </c>
      <c r="L133" s="68">
        <v>8.0000000000000002E-3</v>
      </c>
      <c r="M133" s="68">
        <v>6.7699999999999996E-2</v>
      </c>
    </row>
    <row r="134" spans="1:13" s="8" customFormat="1" ht="15" customHeight="1">
      <c r="A134" s="59" t="s">
        <v>330</v>
      </c>
      <c r="B134" s="77">
        <v>2015</v>
      </c>
      <c r="C134" s="59">
        <v>26265055</v>
      </c>
      <c r="D134" s="59" t="s">
        <v>310</v>
      </c>
      <c r="E134" s="78" t="s">
        <v>331</v>
      </c>
      <c r="F134" s="59"/>
      <c r="G134" s="59"/>
      <c r="H134" s="59">
        <v>170</v>
      </c>
      <c r="I134" s="10"/>
      <c r="J134" s="10"/>
      <c r="K134" s="68">
        <v>8.7999999999999995E-2</v>
      </c>
      <c r="L134" s="68">
        <v>3.5000000000000003E-2</v>
      </c>
      <c r="M134" s="68">
        <v>3.5000000000000003E-2</v>
      </c>
    </row>
    <row r="135" spans="1:13" s="8" customFormat="1" ht="15" customHeight="1">
      <c r="A135" s="59" t="s">
        <v>330</v>
      </c>
      <c r="B135" s="77">
        <v>2015</v>
      </c>
      <c r="C135" s="59">
        <v>26265055</v>
      </c>
      <c r="D135" s="59" t="s">
        <v>310</v>
      </c>
      <c r="E135" s="78" t="s">
        <v>332</v>
      </c>
      <c r="F135" s="59"/>
      <c r="G135" s="59"/>
      <c r="H135" s="59">
        <v>200</v>
      </c>
      <c r="I135" s="10"/>
      <c r="J135" s="10"/>
      <c r="K135" s="68">
        <v>0.124</v>
      </c>
      <c r="L135" s="68">
        <v>8.9999999999999993E-3</v>
      </c>
      <c r="M135" s="68">
        <v>3.7999999999999999E-2</v>
      </c>
    </row>
    <row r="136" spans="1:13" s="8" customFormat="1" ht="15" customHeight="1">
      <c r="A136" s="59" t="s">
        <v>338</v>
      </c>
      <c r="B136" s="77">
        <v>2017</v>
      </c>
      <c r="C136" s="59">
        <v>28296231</v>
      </c>
      <c r="D136" s="59" t="s">
        <v>310</v>
      </c>
      <c r="E136" s="78" t="s">
        <v>339</v>
      </c>
      <c r="F136" s="59"/>
      <c r="G136" s="59" t="s">
        <v>326</v>
      </c>
      <c r="H136" s="59">
        <v>7823</v>
      </c>
      <c r="I136" s="10"/>
      <c r="J136" s="10"/>
      <c r="K136" s="68">
        <v>1.83E-2</v>
      </c>
      <c r="L136" s="68">
        <v>1.7100000000000001E-2</v>
      </c>
      <c r="M136" s="68">
        <v>5.2999999999999999E-2</v>
      </c>
    </row>
    <row r="137" spans="1:13" s="8" customFormat="1" ht="15" customHeight="1">
      <c r="A137" s="59" t="s">
        <v>353</v>
      </c>
      <c r="B137" s="77">
        <v>2018</v>
      </c>
      <c r="C137" s="59">
        <v>29908012</v>
      </c>
      <c r="D137" s="59" t="s">
        <v>310</v>
      </c>
      <c r="E137" s="78" t="s">
        <v>354</v>
      </c>
      <c r="F137" s="59"/>
      <c r="G137" s="59"/>
      <c r="H137" s="59">
        <v>562</v>
      </c>
      <c r="I137" s="10"/>
      <c r="J137" s="10"/>
      <c r="K137" s="68">
        <v>0.1361</v>
      </c>
      <c r="L137" s="68">
        <v>1.8E-3</v>
      </c>
      <c r="M137" s="68">
        <v>9.5200000000000007E-2</v>
      </c>
    </row>
    <row r="138" spans="1:13" s="8" customFormat="1" ht="15" customHeight="1">
      <c r="A138" s="59" t="s">
        <v>368</v>
      </c>
      <c r="B138" s="77">
        <v>2018</v>
      </c>
      <c r="C138" s="59">
        <v>30127801</v>
      </c>
      <c r="D138" s="59" t="s">
        <v>310</v>
      </c>
      <c r="E138" s="78" t="s">
        <v>369</v>
      </c>
      <c r="F138" s="59"/>
      <c r="G138" s="59"/>
      <c r="H138" s="59">
        <v>183</v>
      </c>
      <c r="I138" s="10"/>
      <c r="J138" s="10"/>
      <c r="K138" s="68">
        <v>6.6299999999999998E-2</v>
      </c>
      <c r="L138" s="68">
        <v>5.4999999999999997E-3</v>
      </c>
      <c r="M138" s="68">
        <v>5.2499999999999998E-2</v>
      </c>
    </row>
    <row r="139" spans="1:13" s="8" customFormat="1" ht="15" customHeight="1">
      <c r="A139" s="59" t="s">
        <v>359</v>
      </c>
      <c r="B139" s="77">
        <v>2018</v>
      </c>
      <c r="C139" s="59">
        <v>30243890</v>
      </c>
      <c r="D139" s="59" t="s">
        <v>310</v>
      </c>
      <c r="E139" s="78" t="s">
        <v>18</v>
      </c>
      <c r="F139" s="59"/>
      <c r="G139" s="59"/>
      <c r="H139" s="59">
        <v>334</v>
      </c>
      <c r="I139" s="10"/>
      <c r="J139" s="10"/>
      <c r="K139" s="68">
        <v>9.1300000000000006E-2</v>
      </c>
      <c r="L139" s="68">
        <v>1.35E-2</v>
      </c>
      <c r="M139" s="68">
        <v>6.2899999999999998E-2</v>
      </c>
    </row>
    <row r="140" spans="1:13" s="27" customFormat="1" ht="15" customHeight="1">
      <c r="B140" s="28"/>
      <c r="E140" s="33"/>
      <c r="G140" s="19"/>
      <c r="I140" s="30"/>
      <c r="J140" s="30"/>
      <c r="K140" s="71"/>
      <c r="L140" s="71"/>
      <c r="M140" s="71"/>
    </row>
    <row r="141" spans="1:13" s="48" customFormat="1" ht="15" customHeight="1">
      <c r="A141" s="46" t="s">
        <v>6</v>
      </c>
      <c r="B141" s="46"/>
      <c r="C141" s="46"/>
      <c r="D141" s="46"/>
      <c r="E141" s="47"/>
      <c r="F141" s="46"/>
      <c r="G141" s="46"/>
      <c r="H141" s="46"/>
      <c r="I141" s="46"/>
      <c r="J141" s="46"/>
      <c r="K141" s="79">
        <f>IFERROR(SUMPRODUCT(K57:K139,--(K57:K139&lt;&gt;""),$H$57:$H$139)/SUMPRODUCT($H$57:$H$139,--(K57:K139&lt;&gt;"")),"")</f>
        <v>4.5584238518593903E-2</v>
      </c>
      <c r="L141" s="79">
        <f t="shared" ref="L141:M141" si="9">IFERROR(SUMPRODUCT(L57:L139,--(L57:L139&lt;&gt;""),$H$57:$H$139)/SUMPRODUCT($H$57:$H$139,--(L57:L139&lt;&gt;"")),"")</f>
        <v>9.8062513700404516E-3</v>
      </c>
      <c r="M141" s="79">
        <f t="shared" si="9"/>
        <v>6.0418460765380502E-2</v>
      </c>
    </row>
    <row r="142" spans="1:13" s="48" customFormat="1" ht="15" customHeight="1">
      <c r="A142" s="46" t="s">
        <v>7</v>
      </c>
      <c r="B142" s="46"/>
      <c r="C142" s="46"/>
      <c r="D142" s="46"/>
      <c r="E142" s="47"/>
      <c r="F142" s="46"/>
      <c r="G142" s="46"/>
      <c r="H142" s="46"/>
      <c r="I142" s="46"/>
      <c r="J142" s="46"/>
      <c r="K142" s="79">
        <f>IF(K141="","",MIN(K57:K139))</f>
        <v>0</v>
      </c>
      <c r="L142" s="79">
        <f t="shared" ref="L142:M142" si="10">IF(L141="","",MIN(L57:L139))</f>
        <v>0</v>
      </c>
      <c r="M142" s="79">
        <f t="shared" si="10"/>
        <v>4.0000000000000001E-3</v>
      </c>
    </row>
    <row r="143" spans="1:13" s="48" customFormat="1" ht="15" customHeight="1">
      <c r="A143" s="46" t="s">
        <v>8</v>
      </c>
      <c r="B143" s="46"/>
      <c r="C143" s="46"/>
      <c r="D143" s="46"/>
      <c r="E143" s="47"/>
      <c r="F143" s="46"/>
      <c r="G143" s="46"/>
      <c r="H143" s="46"/>
      <c r="I143" s="46"/>
      <c r="J143" s="46"/>
      <c r="K143" s="79">
        <f>IF(K141="","",MAX(K57:K139))</f>
        <v>0.35799999999999998</v>
      </c>
      <c r="L143" s="79">
        <f t="shared" ref="L143:M143" si="11">IF(L141="","",MAX(L57:L139))</f>
        <v>4.7899999999999998E-2</v>
      </c>
      <c r="M143" s="79">
        <f t="shared" si="11"/>
        <v>0.17</v>
      </c>
    </row>
    <row r="144" spans="1:13" s="11" customFormat="1" ht="15" customHeight="1">
      <c r="A144" s="10"/>
      <c r="B144" s="10"/>
      <c r="C144" s="10"/>
      <c r="D144" s="10"/>
      <c r="E144" s="25"/>
      <c r="F144" s="10"/>
      <c r="G144" s="10"/>
      <c r="H144" s="10"/>
      <c r="I144" s="10"/>
      <c r="J144" s="10"/>
      <c r="K144" s="69"/>
      <c r="L144" s="69"/>
      <c r="M144" s="69"/>
    </row>
    <row r="145" spans="1:16" s="8" customFormat="1" ht="15" customHeight="1">
      <c r="A145" s="8" t="s">
        <v>26</v>
      </c>
      <c r="B145" s="8">
        <v>2002</v>
      </c>
      <c r="C145" s="8">
        <v>12542743</v>
      </c>
      <c r="D145" s="11" t="s">
        <v>312</v>
      </c>
      <c r="E145" s="34" t="s">
        <v>25</v>
      </c>
      <c r="F145" s="11"/>
      <c r="G145" s="11"/>
      <c r="H145" s="11">
        <v>55</v>
      </c>
      <c r="I145" s="10"/>
      <c r="J145" s="10"/>
      <c r="K145" s="73">
        <v>0</v>
      </c>
      <c r="L145" s="68">
        <v>1.8200000000000001E-2</v>
      </c>
      <c r="M145" s="68">
        <v>1.8200000000000001E-2</v>
      </c>
    </row>
    <row r="146" spans="1:16" s="8" customFormat="1" ht="15" customHeight="1">
      <c r="A146" s="8" t="s">
        <v>311</v>
      </c>
      <c r="B146" s="8">
        <v>2014</v>
      </c>
      <c r="C146" s="11">
        <v>25345618</v>
      </c>
      <c r="D146" s="11" t="s">
        <v>312</v>
      </c>
      <c r="E146" s="34" t="s">
        <v>291</v>
      </c>
      <c r="G146" s="11" t="s">
        <v>292</v>
      </c>
      <c r="H146" s="11">
        <v>254</v>
      </c>
      <c r="I146" s="10"/>
      <c r="J146" s="10"/>
      <c r="K146" s="73" t="s">
        <v>319</v>
      </c>
      <c r="L146" s="68" t="s">
        <v>319</v>
      </c>
      <c r="M146" s="68" t="s">
        <v>319</v>
      </c>
    </row>
    <row r="147" spans="1:16" s="8" customFormat="1" ht="15" customHeight="1">
      <c r="A147" s="59" t="s">
        <v>307</v>
      </c>
      <c r="B147" s="59">
        <v>2015</v>
      </c>
      <c r="C147" s="60">
        <v>25414323</v>
      </c>
      <c r="D147" s="11" t="s">
        <v>312</v>
      </c>
      <c r="E147" s="7" t="s">
        <v>140</v>
      </c>
      <c r="F147" s="11"/>
      <c r="H147" s="8">
        <v>134</v>
      </c>
      <c r="I147" s="10"/>
      <c r="J147" s="10"/>
      <c r="K147" s="73">
        <v>0</v>
      </c>
      <c r="L147" s="68">
        <v>0</v>
      </c>
      <c r="M147" s="68">
        <v>4.9000000000000002E-2</v>
      </c>
    </row>
    <row r="148" spans="1:16" s="8" customFormat="1" ht="15" customHeight="1">
      <c r="A148" s="59" t="s">
        <v>307</v>
      </c>
      <c r="B148" s="59">
        <v>2015</v>
      </c>
      <c r="C148" s="60">
        <v>25414323</v>
      </c>
      <c r="D148" s="11" t="s">
        <v>312</v>
      </c>
      <c r="E148" s="7" t="s">
        <v>141</v>
      </c>
      <c r="F148" s="11"/>
      <c r="H148" s="8">
        <v>200</v>
      </c>
      <c r="I148" s="10"/>
      <c r="J148" s="10"/>
      <c r="K148" s="73" t="s">
        <v>319</v>
      </c>
      <c r="L148" s="68">
        <v>2.7999999999999997E-2</v>
      </c>
      <c r="M148" s="68">
        <v>8.0000000000000002E-3</v>
      </c>
    </row>
    <row r="149" spans="1:16" s="8" customFormat="1" ht="15" customHeight="1">
      <c r="A149" s="59" t="s">
        <v>307</v>
      </c>
      <c r="B149" s="59">
        <v>2015</v>
      </c>
      <c r="C149" s="60">
        <v>25414323</v>
      </c>
      <c r="D149" s="11" t="s">
        <v>312</v>
      </c>
      <c r="E149" s="35" t="s">
        <v>142</v>
      </c>
      <c r="F149" s="11"/>
      <c r="H149" s="8">
        <v>150</v>
      </c>
      <c r="I149" s="10"/>
      <c r="J149" s="10"/>
      <c r="K149" s="73">
        <v>0</v>
      </c>
      <c r="L149" s="68">
        <v>0.02</v>
      </c>
      <c r="M149" s="68">
        <v>1.3000000000000001E-2</v>
      </c>
    </row>
    <row r="150" spans="1:16" s="8" customFormat="1" ht="15" customHeight="1">
      <c r="A150" s="59" t="s">
        <v>307</v>
      </c>
      <c r="B150" s="59">
        <v>2015</v>
      </c>
      <c r="C150" s="60">
        <v>25414323</v>
      </c>
      <c r="D150" s="11" t="s">
        <v>312</v>
      </c>
      <c r="E150" s="15" t="s">
        <v>143</v>
      </c>
      <c r="F150" s="27"/>
      <c r="H150" s="16">
        <v>4000</v>
      </c>
      <c r="I150" s="10"/>
      <c r="J150" s="10"/>
      <c r="K150" s="70" t="s">
        <v>319</v>
      </c>
      <c r="L150" s="68">
        <v>3.2300000000000002E-2</v>
      </c>
      <c r="M150" s="68">
        <v>1.0500000000000001E-2</v>
      </c>
    </row>
    <row r="151" spans="1:16" s="8" customFormat="1" ht="15" customHeight="1">
      <c r="A151" s="59" t="s">
        <v>307</v>
      </c>
      <c r="B151" s="59">
        <v>2015</v>
      </c>
      <c r="C151" s="60">
        <v>25414323</v>
      </c>
      <c r="D151" s="11" t="s">
        <v>312</v>
      </c>
      <c r="E151" s="7" t="s">
        <v>144</v>
      </c>
      <c r="F151" s="11"/>
      <c r="H151" s="8">
        <v>106</v>
      </c>
      <c r="I151" s="10"/>
      <c r="J151" s="10"/>
      <c r="K151" s="73">
        <v>0</v>
      </c>
      <c r="L151" s="68">
        <v>3.3000000000000002E-2</v>
      </c>
      <c r="M151" s="68">
        <v>1.4000000000000002E-2</v>
      </c>
    </row>
    <row r="152" spans="1:16" s="8" customFormat="1" ht="15" customHeight="1">
      <c r="A152" s="59" t="s">
        <v>307</v>
      </c>
      <c r="B152" s="59">
        <v>2015</v>
      </c>
      <c r="C152" s="60">
        <v>25414323</v>
      </c>
      <c r="D152" s="11" t="s">
        <v>312</v>
      </c>
      <c r="E152" s="15" t="s">
        <v>145</v>
      </c>
      <c r="F152" s="27"/>
      <c r="H152" s="16">
        <v>5099</v>
      </c>
      <c r="I152" s="10"/>
      <c r="J152" s="10"/>
      <c r="K152" s="69">
        <v>1E-4</v>
      </c>
      <c r="L152" s="68" t="s">
        <v>319</v>
      </c>
      <c r="M152" s="68">
        <v>6.8999999999999999E-3</v>
      </c>
    </row>
    <row r="153" spans="1:16" s="8" customFormat="1" ht="15" customHeight="1">
      <c r="A153" s="59" t="s">
        <v>307</v>
      </c>
      <c r="B153" s="59">
        <v>2015</v>
      </c>
      <c r="C153" s="60">
        <v>25414323</v>
      </c>
      <c r="D153" s="11" t="s">
        <v>312</v>
      </c>
      <c r="E153" s="15" t="s">
        <v>146</v>
      </c>
      <c r="F153" s="27"/>
      <c r="H153" s="8">
        <v>298</v>
      </c>
      <c r="I153" s="10"/>
      <c r="J153" s="10"/>
      <c r="K153" s="70" t="s">
        <v>319</v>
      </c>
      <c r="L153" s="68" t="s">
        <v>319</v>
      </c>
      <c r="M153" s="68">
        <v>5.0000000000000001E-3</v>
      </c>
    </row>
    <row r="154" spans="1:16" s="8" customFormat="1" ht="15" customHeight="1">
      <c r="A154" s="59" t="s">
        <v>307</v>
      </c>
      <c r="B154" s="59">
        <v>2015</v>
      </c>
      <c r="C154" s="60">
        <v>25414323</v>
      </c>
      <c r="D154" s="11" t="s">
        <v>312</v>
      </c>
      <c r="E154" s="15" t="s">
        <v>285</v>
      </c>
      <c r="F154" s="27"/>
      <c r="H154" s="8">
        <v>100</v>
      </c>
      <c r="I154" s="10"/>
      <c r="J154" s="10"/>
      <c r="K154" s="70" t="s">
        <v>319</v>
      </c>
      <c r="L154" s="68" t="s">
        <v>319</v>
      </c>
      <c r="M154" s="68" t="s">
        <v>319</v>
      </c>
    </row>
    <row r="155" spans="1:16" s="8" customFormat="1" ht="15" customHeight="1">
      <c r="A155" s="59" t="s">
        <v>307</v>
      </c>
      <c r="B155" s="59">
        <v>2015</v>
      </c>
      <c r="C155" s="60">
        <v>25414323</v>
      </c>
      <c r="D155" s="11" t="s">
        <v>312</v>
      </c>
      <c r="E155" s="15" t="s">
        <v>289</v>
      </c>
      <c r="F155" s="27"/>
      <c r="H155" s="16">
        <v>6094</v>
      </c>
      <c r="I155" s="10"/>
      <c r="J155" s="10"/>
      <c r="K155" s="70" t="s">
        <v>319</v>
      </c>
      <c r="L155" s="68" t="s">
        <v>319</v>
      </c>
      <c r="M155" s="68" t="s">
        <v>319</v>
      </c>
    </row>
    <row r="156" spans="1:16" s="11" customFormat="1" ht="15" customHeight="1">
      <c r="A156" s="59" t="s">
        <v>307</v>
      </c>
      <c r="B156" s="59">
        <v>2015</v>
      </c>
      <c r="C156" s="60">
        <v>25414323</v>
      </c>
      <c r="D156" s="11" t="s">
        <v>312</v>
      </c>
      <c r="E156" s="7" t="s">
        <v>147</v>
      </c>
      <c r="G156" s="8"/>
      <c r="H156" s="8">
        <v>130</v>
      </c>
      <c r="I156" s="10"/>
      <c r="J156" s="10"/>
      <c r="K156" s="73" t="s">
        <v>319</v>
      </c>
      <c r="L156" s="68">
        <v>3.5000000000000003E-2</v>
      </c>
      <c r="M156" s="68">
        <v>1.6E-2</v>
      </c>
      <c r="N156" s="8"/>
      <c r="O156" s="8"/>
      <c r="P156" s="8"/>
    </row>
    <row r="157" spans="1:16" s="11" customFormat="1" ht="15" customHeight="1">
      <c r="A157" s="59" t="s">
        <v>307</v>
      </c>
      <c r="B157" s="59">
        <v>2015</v>
      </c>
      <c r="C157" s="60">
        <v>25414323</v>
      </c>
      <c r="D157" s="11" t="s">
        <v>312</v>
      </c>
      <c r="E157" s="7" t="s">
        <v>271</v>
      </c>
      <c r="G157" s="8"/>
      <c r="H157" s="8">
        <v>100</v>
      </c>
      <c r="I157" s="10"/>
      <c r="J157" s="10"/>
      <c r="K157" s="73" t="s">
        <v>319</v>
      </c>
      <c r="L157" s="68" t="s">
        <v>319</v>
      </c>
      <c r="M157" s="68" t="s">
        <v>319</v>
      </c>
      <c r="N157" s="8"/>
      <c r="O157" s="8"/>
      <c r="P157" s="8"/>
    </row>
    <row r="158" spans="1:16" s="8" customFormat="1" ht="15" customHeight="1">
      <c r="A158" s="59" t="s">
        <v>307</v>
      </c>
      <c r="B158" s="59">
        <v>2015</v>
      </c>
      <c r="C158" s="60">
        <v>25414323</v>
      </c>
      <c r="D158" s="11" t="s">
        <v>312</v>
      </c>
      <c r="E158" s="15" t="s">
        <v>148</v>
      </c>
      <c r="F158" s="27"/>
      <c r="H158" s="16">
        <v>1698</v>
      </c>
      <c r="I158" s="10"/>
      <c r="J158" s="10"/>
      <c r="K158" s="70" t="s">
        <v>319</v>
      </c>
      <c r="L158" s="68">
        <v>3.7699999999999997E-2</v>
      </c>
      <c r="M158" s="68">
        <v>1.18E-2</v>
      </c>
    </row>
    <row r="159" spans="1:16" s="8" customFormat="1" ht="15" customHeight="1">
      <c r="A159" s="59" t="s">
        <v>307</v>
      </c>
      <c r="B159" s="59">
        <v>2015</v>
      </c>
      <c r="C159" s="60">
        <v>25414323</v>
      </c>
      <c r="D159" s="11" t="s">
        <v>312</v>
      </c>
      <c r="E159" s="15" t="s">
        <v>149</v>
      </c>
      <c r="F159" s="17"/>
      <c r="H159" s="16">
        <v>1028</v>
      </c>
      <c r="I159" s="10"/>
      <c r="J159" s="10"/>
      <c r="K159" s="70" t="s">
        <v>319</v>
      </c>
      <c r="L159" s="68">
        <v>3.2599999999999997E-2</v>
      </c>
      <c r="M159" s="68">
        <v>9.7000000000000003E-3</v>
      </c>
    </row>
    <row r="160" spans="1:16" s="8" customFormat="1" ht="15" customHeight="1">
      <c r="A160" s="59" t="s">
        <v>307</v>
      </c>
      <c r="B160" s="59">
        <v>2015</v>
      </c>
      <c r="C160" s="60">
        <v>25414323</v>
      </c>
      <c r="D160" s="11" t="s">
        <v>312</v>
      </c>
      <c r="E160" s="15" t="s">
        <v>150</v>
      </c>
      <c r="F160" s="11"/>
      <c r="H160" s="16">
        <v>2057</v>
      </c>
      <c r="I160" s="10"/>
      <c r="J160" s="10"/>
      <c r="K160" s="73" t="s">
        <v>319</v>
      </c>
      <c r="L160" s="68">
        <v>3.0099999999999998E-2</v>
      </c>
      <c r="M160" s="68">
        <v>1.1699999999999999E-2</v>
      </c>
    </row>
    <row r="161" spans="1:13" s="8" customFormat="1" ht="15" customHeight="1">
      <c r="A161" s="59" t="s">
        <v>307</v>
      </c>
      <c r="B161" s="59">
        <v>2015</v>
      </c>
      <c r="C161" s="60">
        <v>25414323</v>
      </c>
      <c r="D161" s="11" t="s">
        <v>312</v>
      </c>
      <c r="E161" s="15" t="s">
        <v>151</v>
      </c>
      <c r="F161" s="11"/>
      <c r="H161" s="16">
        <v>1406</v>
      </c>
      <c r="I161" s="10"/>
      <c r="J161" s="10"/>
      <c r="K161" s="73" t="s">
        <v>319</v>
      </c>
      <c r="L161" s="69">
        <v>3.1699999999999999E-2</v>
      </c>
      <c r="M161" s="69">
        <v>1.2500000000000001E-2</v>
      </c>
    </row>
    <row r="162" spans="1:13" s="8" customFormat="1" ht="15" customHeight="1">
      <c r="A162" s="59" t="s">
        <v>307</v>
      </c>
      <c r="B162" s="59">
        <v>2015</v>
      </c>
      <c r="C162" s="60">
        <v>25414323</v>
      </c>
      <c r="D162" s="11" t="s">
        <v>312</v>
      </c>
      <c r="E162" s="15" t="s">
        <v>152</v>
      </c>
      <c r="F162" s="11"/>
      <c r="H162" s="16">
        <v>1894</v>
      </c>
      <c r="I162" s="10"/>
      <c r="J162" s="10"/>
      <c r="K162" s="73">
        <v>2.9999999999999997E-4</v>
      </c>
      <c r="L162" s="68">
        <v>1.5100000000000001E-2</v>
      </c>
      <c r="M162" s="68">
        <v>1.4500000000000002E-2</v>
      </c>
    </row>
    <row r="163" spans="1:13" s="8" customFormat="1" ht="15" customHeight="1">
      <c r="A163" s="59" t="s">
        <v>307</v>
      </c>
      <c r="B163" s="59">
        <v>2015</v>
      </c>
      <c r="C163" s="60">
        <v>25414323</v>
      </c>
      <c r="D163" s="11" t="s">
        <v>312</v>
      </c>
      <c r="E163" s="15" t="s">
        <v>153</v>
      </c>
      <c r="H163" s="16">
        <v>1159</v>
      </c>
      <c r="I163" s="10"/>
      <c r="J163" s="10"/>
      <c r="K163" s="70">
        <v>4.0000000000000002E-4</v>
      </c>
      <c r="L163" s="68">
        <v>2.8500000000000001E-2</v>
      </c>
      <c r="M163" s="68">
        <v>1.9800000000000002E-2</v>
      </c>
    </row>
    <row r="164" spans="1:13" s="8" customFormat="1" ht="15" customHeight="1">
      <c r="A164" s="59" t="s">
        <v>307</v>
      </c>
      <c r="B164" s="59">
        <v>2015</v>
      </c>
      <c r="C164" s="60">
        <v>25414323</v>
      </c>
      <c r="D164" s="11" t="s">
        <v>312</v>
      </c>
      <c r="E164" s="15" t="s">
        <v>154</v>
      </c>
      <c r="F164" s="11"/>
      <c r="H164" s="16">
        <v>1374</v>
      </c>
      <c r="I164" s="10"/>
      <c r="J164" s="10"/>
      <c r="K164" s="73">
        <v>1.1000000000000001E-3</v>
      </c>
      <c r="L164" s="68">
        <v>3.7100000000000001E-2</v>
      </c>
      <c r="M164" s="68">
        <v>7.3000000000000001E-3</v>
      </c>
    </row>
    <row r="165" spans="1:13" s="8" customFormat="1" ht="15" customHeight="1">
      <c r="A165" s="59" t="s">
        <v>307</v>
      </c>
      <c r="B165" s="59">
        <v>2015</v>
      </c>
      <c r="C165" s="60">
        <v>25414323</v>
      </c>
      <c r="D165" s="11" t="s">
        <v>312</v>
      </c>
      <c r="E165" s="15" t="s">
        <v>155</v>
      </c>
      <c r="F165" s="11"/>
      <c r="H165" s="16">
        <v>1176</v>
      </c>
      <c r="I165" s="10"/>
      <c r="J165" s="10"/>
      <c r="K165" s="73" t="s">
        <v>319</v>
      </c>
      <c r="L165" s="68">
        <v>2.4699999999999996E-2</v>
      </c>
      <c r="M165" s="68">
        <v>1.6199999999999999E-2</v>
      </c>
    </row>
    <row r="166" spans="1:13" s="8" customFormat="1" ht="15" customHeight="1">
      <c r="A166" s="59" t="s">
        <v>307</v>
      </c>
      <c r="B166" s="59">
        <v>2015</v>
      </c>
      <c r="C166" s="60">
        <v>25414323</v>
      </c>
      <c r="D166" s="11" t="s">
        <v>312</v>
      </c>
      <c r="E166" s="15" t="s">
        <v>156</v>
      </c>
      <c r="F166" s="11"/>
      <c r="H166" s="16">
        <v>1234</v>
      </c>
      <c r="I166" s="10"/>
      <c r="J166" s="10"/>
      <c r="K166" s="73" t="s">
        <v>319</v>
      </c>
      <c r="L166" s="68">
        <v>2.3099999999999999E-2</v>
      </c>
      <c r="M166" s="68">
        <v>9.7000000000000003E-3</v>
      </c>
    </row>
    <row r="167" spans="1:13" s="8" customFormat="1" ht="15" customHeight="1">
      <c r="A167" s="59" t="s">
        <v>307</v>
      </c>
      <c r="B167" s="59">
        <v>2015</v>
      </c>
      <c r="C167" s="60">
        <v>25414323</v>
      </c>
      <c r="D167" s="11" t="s">
        <v>312</v>
      </c>
      <c r="E167" s="15" t="s">
        <v>157</v>
      </c>
      <c r="F167" s="11"/>
      <c r="H167" s="16">
        <v>1107</v>
      </c>
      <c r="I167" s="10"/>
      <c r="J167" s="10"/>
      <c r="K167" s="73" t="s">
        <v>319</v>
      </c>
      <c r="L167" s="68">
        <v>2.8000000000000004E-2</v>
      </c>
      <c r="M167" s="68">
        <v>1.3100000000000001E-2</v>
      </c>
    </row>
    <row r="168" spans="1:13" s="8" customFormat="1" ht="15" customHeight="1">
      <c r="A168" s="59" t="s">
        <v>307</v>
      </c>
      <c r="B168" s="59">
        <v>2015</v>
      </c>
      <c r="C168" s="60">
        <v>25414323</v>
      </c>
      <c r="D168" s="11" t="s">
        <v>312</v>
      </c>
      <c r="E168" s="15" t="s">
        <v>158</v>
      </c>
      <c r="F168" s="11"/>
      <c r="H168" s="16">
        <v>1043</v>
      </c>
      <c r="I168" s="10"/>
      <c r="J168" s="10"/>
      <c r="K168" s="73" t="s">
        <v>319</v>
      </c>
      <c r="L168" s="68">
        <v>4.1200000000000001E-2</v>
      </c>
      <c r="M168" s="68">
        <v>4.7999999999999996E-3</v>
      </c>
    </row>
    <row r="169" spans="1:13" s="8" customFormat="1" ht="15" customHeight="1">
      <c r="A169" s="59" t="s">
        <v>307</v>
      </c>
      <c r="B169" s="59">
        <v>2015</v>
      </c>
      <c r="C169" s="60">
        <v>25414323</v>
      </c>
      <c r="D169" s="11" t="s">
        <v>312</v>
      </c>
      <c r="E169" s="15" t="s">
        <v>286</v>
      </c>
      <c r="F169" s="11"/>
      <c r="H169" s="16">
        <v>174</v>
      </c>
      <c r="I169" s="10"/>
      <c r="J169" s="10"/>
      <c r="K169" s="73" t="s">
        <v>319</v>
      </c>
      <c r="L169" s="68" t="s">
        <v>319</v>
      </c>
      <c r="M169" s="68" t="s">
        <v>319</v>
      </c>
    </row>
    <row r="170" spans="1:13" s="8" customFormat="1" ht="15" customHeight="1">
      <c r="A170" s="59" t="s">
        <v>307</v>
      </c>
      <c r="B170" s="59">
        <v>2015</v>
      </c>
      <c r="C170" s="60">
        <v>25414323</v>
      </c>
      <c r="D170" s="11" t="s">
        <v>312</v>
      </c>
      <c r="E170" s="15" t="s">
        <v>159</v>
      </c>
      <c r="F170" s="11"/>
      <c r="H170" s="16">
        <v>8862</v>
      </c>
      <c r="I170" s="10"/>
      <c r="J170" s="10"/>
      <c r="K170" s="73">
        <v>2.0000000000000001E-4</v>
      </c>
      <c r="L170" s="69">
        <v>3.3500000000000002E-2</v>
      </c>
      <c r="M170" s="68">
        <v>8.0999999999999996E-3</v>
      </c>
    </row>
    <row r="171" spans="1:13" s="8" customFormat="1" ht="15" customHeight="1">
      <c r="A171" s="59" t="s">
        <v>307</v>
      </c>
      <c r="B171" s="59">
        <v>2015</v>
      </c>
      <c r="C171" s="60">
        <v>25414323</v>
      </c>
      <c r="D171" s="11" t="s">
        <v>312</v>
      </c>
      <c r="E171" s="15" t="s">
        <v>160</v>
      </c>
      <c r="F171" s="11"/>
      <c r="H171" s="16">
        <v>39689</v>
      </c>
      <c r="I171" s="10"/>
      <c r="J171" s="10"/>
      <c r="K171" s="73">
        <v>2.0000000000000001E-4</v>
      </c>
      <c r="L171" s="69">
        <v>3.1099999999999999E-2</v>
      </c>
      <c r="M171" s="68">
        <v>8.9999999999999993E-3</v>
      </c>
    </row>
    <row r="172" spans="1:13" s="8" customFormat="1" ht="15" customHeight="1">
      <c r="A172" s="59" t="s">
        <v>307</v>
      </c>
      <c r="B172" s="59">
        <v>2015</v>
      </c>
      <c r="C172" s="60">
        <v>25414323</v>
      </c>
      <c r="D172" s="11" t="s">
        <v>312</v>
      </c>
      <c r="E172" s="15" t="s">
        <v>250</v>
      </c>
      <c r="F172" s="11"/>
      <c r="H172" s="16">
        <v>242</v>
      </c>
      <c r="I172" s="10"/>
      <c r="J172" s="10"/>
      <c r="K172" s="73" t="s">
        <v>319</v>
      </c>
      <c r="L172" s="69" t="s">
        <v>319</v>
      </c>
      <c r="M172" s="68" t="s">
        <v>319</v>
      </c>
    </row>
    <row r="173" spans="1:13" s="8" customFormat="1" ht="15" customHeight="1">
      <c r="A173" s="59" t="s">
        <v>307</v>
      </c>
      <c r="B173" s="59">
        <v>2015</v>
      </c>
      <c r="C173" s="60">
        <v>25414323</v>
      </c>
      <c r="D173" s="11" t="s">
        <v>312</v>
      </c>
      <c r="E173" s="7" t="s">
        <v>161</v>
      </c>
      <c r="F173" s="11"/>
      <c r="H173" s="11">
        <v>1000</v>
      </c>
      <c r="I173" s="10"/>
      <c r="J173" s="10"/>
      <c r="K173" s="73">
        <v>0</v>
      </c>
      <c r="L173" s="68">
        <v>3.7999999999999999E-2</v>
      </c>
      <c r="M173" s="68">
        <v>3.0000000000000001E-3</v>
      </c>
    </row>
    <row r="174" spans="1:13" s="8" customFormat="1" ht="15" customHeight="1">
      <c r="A174" s="59" t="s">
        <v>307</v>
      </c>
      <c r="B174" s="59">
        <v>2015</v>
      </c>
      <c r="C174" s="60">
        <v>25414323</v>
      </c>
      <c r="D174" s="11" t="s">
        <v>312</v>
      </c>
      <c r="E174" s="7" t="s">
        <v>162</v>
      </c>
      <c r="F174" s="11"/>
      <c r="H174" s="8">
        <v>250</v>
      </c>
      <c r="I174" s="10"/>
      <c r="J174" s="10"/>
      <c r="K174" s="73" t="s">
        <v>319</v>
      </c>
      <c r="L174" s="68">
        <v>5.7999999999999996E-2</v>
      </c>
      <c r="M174" s="68">
        <v>4.0000000000000001E-3</v>
      </c>
    </row>
    <row r="175" spans="1:13" s="8" customFormat="1" ht="15" customHeight="1">
      <c r="A175" s="59" t="s">
        <v>307</v>
      </c>
      <c r="B175" s="59">
        <v>2015</v>
      </c>
      <c r="C175" s="60">
        <v>25414323</v>
      </c>
      <c r="D175" s="11" t="s">
        <v>312</v>
      </c>
      <c r="E175" s="7" t="s">
        <v>166</v>
      </c>
      <c r="F175" s="11"/>
      <c r="H175" s="11">
        <v>101</v>
      </c>
      <c r="I175" s="10"/>
      <c r="J175" s="10"/>
      <c r="K175" s="73">
        <v>0</v>
      </c>
      <c r="L175" s="68" t="s">
        <v>319</v>
      </c>
      <c r="M175" s="68" t="s">
        <v>319</v>
      </c>
    </row>
    <row r="176" spans="1:13" s="8" customFormat="1" ht="15" customHeight="1">
      <c r="A176" s="59" t="s">
        <v>307</v>
      </c>
      <c r="B176" s="59">
        <v>2015</v>
      </c>
      <c r="C176" s="60">
        <v>25414323</v>
      </c>
      <c r="D176" s="11" t="s">
        <v>312</v>
      </c>
      <c r="E176" s="7" t="s">
        <v>272</v>
      </c>
      <c r="F176" s="11"/>
      <c r="H176" s="11">
        <v>277</v>
      </c>
      <c r="I176" s="10"/>
      <c r="J176" s="10"/>
      <c r="K176" s="73" t="s">
        <v>319</v>
      </c>
      <c r="L176" s="68" t="s">
        <v>319</v>
      </c>
      <c r="M176" s="68" t="s">
        <v>319</v>
      </c>
    </row>
    <row r="177" spans="1:13" s="8" customFormat="1" ht="15" customHeight="1">
      <c r="A177" s="59" t="s">
        <v>307</v>
      </c>
      <c r="B177" s="59">
        <v>2015</v>
      </c>
      <c r="C177" s="60">
        <v>25414323</v>
      </c>
      <c r="D177" s="11" t="s">
        <v>312</v>
      </c>
      <c r="E177" s="15" t="s">
        <v>167</v>
      </c>
      <c r="F177" s="11"/>
      <c r="H177" s="8">
        <v>975</v>
      </c>
      <c r="I177" s="10"/>
      <c r="J177" s="10"/>
      <c r="K177" s="73" t="s">
        <v>319</v>
      </c>
      <c r="L177" s="68">
        <v>2.4E-2</v>
      </c>
      <c r="M177" s="68">
        <v>1.6E-2</v>
      </c>
    </row>
    <row r="178" spans="1:13" s="8" customFormat="1" ht="15" customHeight="1">
      <c r="A178" s="59" t="s">
        <v>307</v>
      </c>
      <c r="B178" s="59">
        <v>2015</v>
      </c>
      <c r="C178" s="60">
        <v>25414323</v>
      </c>
      <c r="D178" s="11" t="s">
        <v>312</v>
      </c>
      <c r="E178" s="15" t="s">
        <v>287</v>
      </c>
      <c r="F178" s="11"/>
      <c r="H178" s="8">
        <v>100</v>
      </c>
      <c r="I178" s="10"/>
      <c r="J178" s="10"/>
      <c r="K178" s="73" t="s">
        <v>319</v>
      </c>
      <c r="L178" s="68" t="s">
        <v>319</v>
      </c>
      <c r="M178" s="68" t="s">
        <v>319</v>
      </c>
    </row>
    <row r="179" spans="1:13" s="8" customFormat="1" ht="15" customHeight="1">
      <c r="A179" s="59" t="s">
        <v>307</v>
      </c>
      <c r="B179" s="59">
        <v>2015</v>
      </c>
      <c r="C179" s="60">
        <v>25414323</v>
      </c>
      <c r="D179" s="11" t="s">
        <v>312</v>
      </c>
      <c r="E179" s="15" t="s">
        <v>273</v>
      </c>
      <c r="F179" s="11"/>
      <c r="H179" s="8">
        <v>141</v>
      </c>
      <c r="I179" s="10"/>
      <c r="J179" s="10"/>
      <c r="K179" s="73" t="s">
        <v>319</v>
      </c>
      <c r="L179" s="68" t="s">
        <v>319</v>
      </c>
      <c r="M179" s="68" t="s">
        <v>319</v>
      </c>
    </row>
    <row r="180" spans="1:13" s="8" customFormat="1" ht="15" customHeight="1">
      <c r="A180" s="59" t="s">
        <v>307</v>
      </c>
      <c r="B180" s="59">
        <v>2015</v>
      </c>
      <c r="C180" s="60">
        <v>25414323</v>
      </c>
      <c r="D180" s="11" t="s">
        <v>312</v>
      </c>
      <c r="E180" s="7" t="s">
        <v>168</v>
      </c>
      <c r="F180" s="11"/>
      <c r="H180" s="16">
        <v>1089</v>
      </c>
      <c r="I180" s="10"/>
      <c r="J180" s="10"/>
      <c r="K180" s="73">
        <v>1E-3</v>
      </c>
      <c r="L180" s="68" t="s">
        <v>319</v>
      </c>
      <c r="M180" s="68" t="s">
        <v>319</v>
      </c>
    </row>
    <row r="181" spans="1:13" s="8" customFormat="1" ht="15" customHeight="1">
      <c r="A181" s="59" t="s">
        <v>307</v>
      </c>
      <c r="B181" s="59">
        <v>2015</v>
      </c>
      <c r="C181" s="60">
        <v>25414323</v>
      </c>
      <c r="D181" s="11" t="s">
        <v>312</v>
      </c>
      <c r="E181" s="7" t="s">
        <v>251</v>
      </c>
      <c r="F181" s="11"/>
      <c r="H181" s="16">
        <v>185</v>
      </c>
      <c r="I181" s="10"/>
      <c r="J181" s="10"/>
      <c r="K181" s="73" t="s">
        <v>319</v>
      </c>
      <c r="L181" s="68" t="s">
        <v>319</v>
      </c>
      <c r="M181" s="68" t="s">
        <v>319</v>
      </c>
    </row>
    <row r="182" spans="1:13" s="8" customFormat="1" ht="15" customHeight="1">
      <c r="A182" s="59" t="s">
        <v>307</v>
      </c>
      <c r="B182" s="59">
        <v>2015</v>
      </c>
      <c r="C182" s="60">
        <v>25414323</v>
      </c>
      <c r="D182" s="11" t="s">
        <v>312</v>
      </c>
      <c r="E182" s="7" t="s">
        <v>169</v>
      </c>
      <c r="F182" s="11"/>
      <c r="H182" s="8">
        <v>216</v>
      </c>
      <c r="I182" s="10"/>
      <c r="J182" s="10"/>
      <c r="K182" s="73" t="s">
        <v>319</v>
      </c>
      <c r="L182" s="68">
        <v>1.6E-2</v>
      </c>
      <c r="M182" s="68">
        <v>9.0000000000000011E-3</v>
      </c>
    </row>
    <row r="183" spans="1:13" s="8" customFormat="1" ht="15" customHeight="1">
      <c r="A183" s="59" t="s">
        <v>307</v>
      </c>
      <c r="B183" s="59">
        <v>2015</v>
      </c>
      <c r="C183" s="60">
        <v>25414323</v>
      </c>
      <c r="D183" s="11" t="s">
        <v>312</v>
      </c>
      <c r="E183" s="15" t="s">
        <v>170</v>
      </c>
      <c r="F183" s="11"/>
      <c r="H183" s="16">
        <v>1305</v>
      </c>
      <c r="I183" s="10"/>
      <c r="J183" s="10"/>
      <c r="K183" s="73">
        <v>0</v>
      </c>
      <c r="L183" s="68">
        <v>3.4000000000000002E-2</v>
      </c>
      <c r="M183" s="68">
        <v>6.0000000000000001E-3</v>
      </c>
    </row>
    <row r="184" spans="1:13" s="8" customFormat="1" ht="15" customHeight="1">
      <c r="A184" s="59" t="s">
        <v>307</v>
      </c>
      <c r="B184" s="59">
        <v>2015</v>
      </c>
      <c r="C184" s="60">
        <v>25414323</v>
      </c>
      <c r="D184" s="11" t="s">
        <v>312</v>
      </c>
      <c r="E184" s="7" t="s">
        <v>171</v>
      </c>
      <c r="F184" s="11"/>
      <c r="H184" s="8">
        <v>200</v>
      </c>
      <c r="I184" s="10"/>
      <c r="J184" s="10"/>
      <c r="K184" s="73" t="s">
        <v>319</v>
      </c>
      <c r="L184" s="68">
        <v>2.5000000000000001E-2</v>
      </c>
      <c r="M184" s="68">
        <v>0.01</v>
      </c>
    </row>
    <row r="185" spans="1:13" s="8" customFormat="1" ht="15" customHeight="1">
      <c r="A185" s="59" t="s">
        <v>307</v>
      </c>
      <c r="B185" s="59">
        <v>2015</v>
      </c>
      <c r="C185" s="60">
        <v>25414323</v>
      </c>
      <c r="D185" s="11" t="s">
        <v>312</v>
      </c>
      <c r="E185" s="15" t="s">
        <v>172</v>
      </c>
      <c r="F185" s="11"/>
      <c r="H185" s="16">
        <v>20653</v>
      </c>
      <c r="I185" s="10"/>
      <c r="J185" s="10"/>
      <c r="K185" s="73">
        <v>0</v>
      </c>
      <c r="L185" s="68">
        <v>3.4200000000000001E-2</v>
      </c>
      <c r="M185" s="68">
        <v>6.5000000000000006E-3</v>
      </c>
    </row>
    <row r="186" spans="1:13" s="8" customFormat="1" ht="15" customHeight="1">
      <c r="A186" s="59" t="s">
        <v>307</v>
      </c>
      <c r="B186" s="59">
        <v>2015</v>
      </c>
      <c r="C186" s="60">
        <v>25414323</v>
      </c>
      <c r="D186" s="11" t="s">
        <v>312</v>
      </c>
      <c r="E186" s="15" t="s">
        <v>252</v>
      </c>
      <c r="F186" s="11"/>
      <c r="H186" s="16">
        <v>130</v>
      </c>
      <c r="I186" s="10"/>
      <c r="J186" s="10"/>
      <c r="K186" s="73" t="s">
        <v>319</v>
      </c>
      <c r="L186" s="68" t="s">
        <v>319</v>
      </c>
      <c r="M186" s="68" t="s">
        <v>319</v>
      </c>
    </row>
    <row r="187" spans="1:13" s="8" customFormat="1" ht="15" customHeight="1">
      <c r="A187" s="59" t="s">
        <v>307</v>
      </c>
      <c r="B187" s="59">
        <v>2015</v>
      </c>
      <c r="C187" s="60">
        <v>25414323</v>
      </c>
      <c r="D187" s="11" t="s">
        <v>312</v>
      </c>
      <c r="E187" s="15" t="s">
        <v>288</v>
      </c>
      <c r="F187" s="11"/>
      <c r="H187" s="16">
        <v>562</v>
      </c>
      <c r="I187" s="10"/>
      <c r="J187" s="10"/>
      <c r="K187" s="73" t="s">
        <v>319</v>
      </c>
      <c r="L187" s="68" t="s">
        <v>319</v>
      </c>
      <c r="M187" s="68" t="s">
        <v>319</v>
      </c>
    </row>
    <row r="188" spans="1:13" s="8" customFormat="1" ht="15" customHeight="1">
      <c r="A188" s="59" t="s">
        <v>307</v>
      </c>
      <c r="B188" s="59">
        <v>2015</v>
      </c>
      <c r="C188" s="60">
        <v>25414323</v>
      </c>
      <c r="D188" s="11" t="s">
        <v>312</v>
      </c>
      <c r="E188" s="7" t="s">
        <v>173</v>
      </c>
      <c r="F188" s="11"/>
      <c r="H188" s="11">
        <v>348</v>
      </c>
      <c r="I188" s="10"/>
      <c r="J188" s="10"/>
      <c r="K188" s="73">
        <v>0</v>
      </c>
      <c r="L188" s="68">
        <v>6.9999999999999993E-3</v>
      </c>
      <c r="M188" s="68">
        <v>1.3000000000000001E-2</v>
      </c>
    </row>
    <row r="189" spans="1:13" s="8" customFormat="1" ht="15" customHeight="1">
      <c r="A189" s="59" t="s">
        <v>307</v>
      </c>
      <c r="B189" s="59">
        <v>2015</v>
      </c>
      <c r="C189" s="60">
        <v>25414323</v>
      </c>
      <c r="D189" s="11" t="s">
        <v>312</v>
      </c>
      <c r="E189" s="15" t="s">
        <v>279</v>
      </c>
      <c r="H189" s="8">
        <v>127</v>
      </c>
      <c r="I189" s="10"/>
      <c r="J189" s="10"/>
      <c r="K189" s="70" t="s">
        <v>319</v>
      </c>
      <c r="L189" s="68" t="s">
        <v>319</v>
      </c>
      <c r="M189" s="68" t="s">
        <v>319</v>
      </c>
    </row>
    <row r="190" spans="1:13" s="8" customFormat="1" ht="15" customHeight="1">
      <c r="A190" s="59" t="s">
        <v>307</v>
      </c>
      <c r="B190" s="59">
        <v>2015</v>
      </c>
      <c r="C190" s="60">
        <v>25414323</v>
      </c>
      <c r="D190" s="11" t="s">
        <v>312</v>
      </c>
      <c r="E190" s="15" t="s">
        <v>258</v>
      </c>
      <c r="H190" s="16">
        <v>1075</v>
      </c>
      <c r="I190" s="10"/>
      <c r="J190" s="10"/>
      <c r="K190" s="70" t="s">
        <v>319</v>
      </c>
      <c r="L190" s="68" t="s">
        <v>319</v>
      </c>
      <c r="M190" s="68" t="s">
        <v>319</v>
      </c>
    </row>
    <row r="191" spans="1:13" s="8" customFormat="1" ht="15" customHeight="1">
      <c r="A191" s="59" t="s">
        <v>307</v>
      </c>
      <c r="B191" s="59">
        <v>2015</v>
      </c>
      <c r="C191" s="60">
        <v>25414323</v>
      </c>
      <c r="D191" s="11" t="s">
        <v>312</v>
      </c>
      <c r="E191" s="7" t="s">
        <v>174</v>
      </c>
      <c r="F191" s="11"/>
      <c r="H191" s="8">
        <v>102</v>
      </c>
      <c r="I191" s="10"/>
      <c r="J191" s="10"/>
      <c r="K191" s="73" t="s">
        <v>319</v>
      </c>
      <c r="L191" s="68">
        <v>3.4000000000000002E-2</v>
      </c>
      <c r="M191" s="68">
        <v>5.0000000000000001E-3</v>
      </c>
    </row>
    <row r="192" spans="1:13" s="8" customFormat="1" ht="15" customHeight="1">
      <c r="A192" s="59" t="s">
        <v>307</v>
      </c>
      <c r="B192" s="59">
        <v>2015</v>
      </c>
      <c r="C192" s="60">
        <v>25414323</v>
      </c>
      <c r="D192" s="11" t="s">
        <v>312</v>
      </c>
      <c r="E192" s="7" t="s">
        <v>175</v>
      </c>
      <c r="F192" s="11"/>
      <c r="H192" s="8">
        <v>102</v>
      </c>
      <c r="I192" s="10"/>
      <c r="J192" s="10"/>
      <c r="K192" s="73">
        <v>5.0000000000000001E-3</v>
      </c>
      <c r="L192" s="68" t="s">
        <v>319</v>
      </c>
      <c r="M192" s="68">
        <v>2.6000000000000002E-2</v>
      </c>
    </row>
    <row r="193" spans="1:13" s="8" customFormat="1" ht="15" customHeight="1">
      <c r="A193" s="59" t="s">
        <v>307</v>
      </c>
      <c r="B193" s="59">
        <v>2015</v>
      </c>
      <c r="C193" s="60">
        <v>25414323</v>
      </c>
      <c r="D193" s="11" t="s">
        <v>312</v>
      </c>
      <c r="E193" s="7" t="s">
        <v>274</v>
      </c>
      <c r="F193" s="11"/>
      <c r="H193" s="8">
        <v>100</v>
      </c>
      <c r="I193" s="10"/>
      <c r="J193" s="10"/>
      <c r="K193" s="73" t="s">
        <v>319</v>
      </c>
      <c r="L193" s="68" t="s">
        <v>319</v>
      </c>
      <c r="M193" s="68" t="s">
        <v>319</v>
      </c>
    </row>
    <row r="194" spans="1:13" s="8" customFormat="1" ht="15" customHeight="1">
      <c r="A194" s="59" t="s">
        <v>307</v>
      </c>
      <c r="B194" s="59">
        <v>2015</v>
      </c>
      <c r="C194" s="60">
        <v>25414323</v>
      </c>
      <c r="D194" s="11" t="s">
        <v>312</v>
      </c>
      <c r="E194" s="7" t="s">
        <v>275</v>
      </c>
      <c r="F194" s="11"/>
      <c r="H194" s="8">
        <v>278</v>
      </c>
      <c r="I194" s="10"/>
      <c r="J194" s="10"/>
      <c r="K194" s="73" t="s">
        <v>319</v>
      </c>
      <c r="L194" s="68" t="s">
        <v>319</v>
      </c>
      <c r="M194" s="68" t="s">
        <v>319</v>
      </c>
    </row>
    <row r="195" spans="1:13" s="8" customFormat="1" ht="15" customHeight="1">
      <c r="A195" s="59" t="s">
        <v>307</v>
      </c>
      <c r="B195" s="59">
        <v>2015</v>
      </c>
      <c r="C195" s="60">
        <v>25414323</v>
      </c>
      <c r="D195" s="11" t="s">
        <v>312</v>
      </c>
      <c r="E195" s="15" t="s">
        <v>176</v>
      </c>
      <c r="F195" s="11"/>
      <c r="H195" s="8">
        <v>154</v>
      </c>
      <c r="I195" s="10"/>
      <c r="J195" s="10"/>
      <c r="K195" s="73" t="s">
        <v>319</v>
      </c>
      <c r="L195" s="68">
        <v>3.0000000000000001E-3</v>
      </c>
      <c r="M195" s="68" t="s">
        <v>319</v>
      </c>
    </row>
    <row r="196" spans="1:13" s="8" customFormat="1" ht="15" customHeight="1">
      <c r="A196" s="59" t="s">
        <v>307</v>
      </c>
      <c r="B196" s="59">
        <v>2015</v>
      </c>
      <c r="C196" s="60">
        <v>25414323</v>
      </c>
      <c r="D196" s="11" t="s">
        <v>312</v>
      </c>
      <c r="E196" s="15" t="s">
        <v>177</v>
      </c>
      <c r="F196" s="11"/>
      <c r="H196" s="8">
        <v>130</v>
      </c>
      <c r="I196" s="10"/>
      <c r="J196" s="10"/>
      <c r="K196" s="73" t="s">
        <v>319</v>
      </c>
      <c r="L196" s="68">
        <v>1.9E-2</v>
      </c>
      <c r="M196" s="68" t="s">
        <v>319</v>
      </c>
    </row>
    <row r="197" spans="1:13" s="8" customFormat="1" ht="15" customHeight="1">
      <c r="A197" s="59" t="s">
        <v>307</v>
      </c>
      <c r="B197" s="59">
        <v>2015</v>
      </c>
      <c r="C197" s="60">
        <v>25414323</v>
      </c>
      <c r="D197" s="11" t="s">
        <v>312</v>
      </c>
      <c r="E197" s="15" t="s">
        <v>178</v>
      </c>
      <c r="F197" s="11"/>
      <c r="H197" s="16">
        <v>1838</v>
      </c>
      <c r="I197" s="10"/>
      <c r="J197" s="10"/>
      <c r="K197" s="73" t="s">
        <v>319</v>
      </c>
      <c r="L197" s="68">
        <v>6.2800000000000009E-2</v>
      </c>
      <c r="M197" s="68">
        <v>8.0999999999999996E-3</v>
      </c>
    </row>
    <row r="198" spans="1:13" s="8" customFormat="1" ht="15" customHeight="1">
      <c r="A198" s="59" t="s">
        <v>307</v>
      </c>
      <c r="B198" s="59">
        <v>2015</v>
      </c>
      <c r="C198" s="60">
        <v>25414323</v>
      </c>
      <c r="D198" s="11" t="s">
        <v>312</v>
      </c>
      <c r="E198" s="15" t="s">
        <v>179</v>
      </c>
      <c r="F198" s="11"/>
      <c r="H198" s="16">
        <v>1888</v>
      </c>
      <c r="I198" s="10"/>
      <c r="J198" s="10"/>
      <c r="K198" s="73" t="s">
        <v>319</v>
      </c>
      <c r="L198" s="68">
        <v>4.4900000000000002E-2</v>
      </c>
      <c r="M198" s="68">
        <v>4.2099999999999999E-2</v>
      </c>
    </row>
    <row r="199" spans="1:13" s="8" customFormat="1" ht="15" customHeight="1">
      <c r="A199" s="59" t="s">
        <v>307</v>
      </c>
      <c r="B199" s="59">
        <v>2015</v>
      </c>
      <c r="C199" s="60">
        <v>25414323</v>
      </c>
      <c r="D199" s="11" t="s">
        <v>312</v>
      </c>
      <c r="E199" s="15" t="s">
        <v>180</v>
      </c>
      <c r="F199" s="11"/>
      <c r="H199" s="16">
        <v>3545</v>
      </c>
      <c r="I199" s="10"/>
      <c r="J199" s="10"/>
      <c r="K199" s="73" t="s">
        <v>319</v>
      </c>
      <c r="L199" s="68">
        <v>3.2300000000000002E-2</v>
      </c>
      <c r="M199" s="68">
        <v>1.03E-2</v>
      </c>
    </row>
    <row r="200" spans="1:13" s="8" customFormat="1" ht="15" customHeight="1">
      <c r="A200" s="59" t="s">
        <v>307</v>
      </c>
      <c r="B200" s="59">
        <v>2015</v>
      </c>
      <c r="C200" s="60">
        <v>25414323</v>
      </c>
      <c r="D200" s="11" t="s">
        <v>312</v>
      </c>
      <c r="E200" s="15" t="s">
        <v>181</v>
      </c>
      <c r="F200" s="11"/>
      <c r="H200" s="16">
        <v>1267</v>
      </c>
      <c r="I200" s="10"/>
      <c r="J200" s="10"/>
      <c r="K200" s="73" t="s">
        <v>319</v>
      </c>
      <c r="L200" s="68">
        <v>4.3299999999999998E-2</v>
      </c>
      <c r="M200" s="68">
        <v>3.2599999999999997E-2</v>
      </c>
    </row>
    <row r="201" spans="1:13" s="8" customFormat="1" ht="15" customHeight="1">
      <c r="A201" s="59" t="s">
        <v>307</v>
      </c>
      <c r="B201" s="59">
        <v>2015</v>
      </c>
      <c r="C201" s="60">
        <v>25414323</v>
      </c>
      <c r="D201" s="11" t="s">
        <v>312</v>
      </c>
      <c r="E201" s="15" t="s">
        <v>182</v>
      </c>
      <c r="F201" s="11"/>
      <c r="H201" s="8">
        <v>759</v>
      </c>
      <c r="I201" s="10"/>
      <c r="J201" s="10"/>
      <c r="K201" s="73" t="s">
        <v>319</v>
      </c>
      <c r="L201" s="68">
        <v>2.9100000000000001E-2</v>
      </c>
      <c r="M201" s="68">
        <v>1.2199999999999999E-2</v>
      </c>
    </row>
    <row r="202" spans="1:13" s="8" customFormat="1" ht="15" customHeight="1">
      <c r="A202" s="59" t="s">
        <v>307</v>
      </c>
      <c r="B202" s="59">
        <v>2015</v>
      </c>
      <c r="C202" s="60">
        <v>25414323</v>
      </c>
      <c r="D202" s="11" t="s">
        <v>312</v>
      </c>
      <c r="E202" s="15" t="s">
        <v>183</v>
      </c>
      <c r="F202" s="11"/>
      <c r="H202" s="8">
        <v>993</v>
      </c>
      <c r="I202" s="10"/>
      <c r="J202" s="10"/>
      <c r="K202" s="73" t="s">
        <v>319</v>
      </c>
      <c r="L202" s="68">
        <v>4.3400000000000001E-2</v>
      </c>
      <c r="M202" s="68">
        <v>1.43E-2</v>
      </c>
    </row>
    <row r="203" spans="1:13" s="8" customFormat="1" ht="15" customHeight="1">
      <c r="A203" s="59" t="s">
        <v>307</v>
      </c>
      <c r="B203" s="59">
        <v>2015</v>
      </c>
      <c r="C203" s="60">
        <v>25414323</v>
      </c>
      <c r="D203" s="11" t="s">
        <v>312</v>
      </c>
      <c r="E203" s="15" t="s">
        <v>184</v>
      </c>
      <c r="F203" s="11"/>
      <c r="H203" s="16">
        <v>1169</v>
      </c>
      <c r="I203" s="10"/>
      <c r="J203" s="10"/>
      <c r="K203" s="73" t="s">
        <v>319</v>
      </c>
      <c r="L203" s="68">
        <v>4.6699999999999998E-2</v>
      </c>
      <c r="M203" s="68">
        <v>2.4E-2</v>
      </c>
    </row>
    <row r="204" spans="1:13" s="8" customFormat="1" ht="15" customHeight="1">
      <c r="A204" s="59" t="s">
        <v>307</v>
      </c>
      <c r="B204" s="59">
        <v>2015</v>
      </c>
      <c r="C204" s="60">
        <v>25414323</v>
      </c>
      <c r="D204" s="11" t="s">
        <v>312</v>
      </c>
      <c r="E204" s="15" t="s">
        <v>185</v>
      </c>
      <c r="F204" s="11"/>
      <c r="H204" s="16">
        <v>1553</v>
      </c>
      <c r="I204" s="10"/>
      <c r="J204" s="10"/>
      <c r="K204" s="73" t="s">
        <v>319</v>
      </c>
      <c r="L204" s="68">
        <v>5.4600000000000003E-2</v>
      </c>
      <c r="M204" s="68">
        <v>2.2599999999999999E-2</v>
      </c>
    </row>
    <row r="205" spans="1:13" s="8" customFormat="1" ht="15" customHeight="1">
      <c r="A205" s="59" t="s">
        <v>307</v>
      </c>
      <c r="B205" s="59">
        <v>2015</v>
      </c>
      <c r="C205" s="60">
        <v>25414323</v>
      </c>
      <c r="D205" s="11" t="s">
        <v>312</v>
      </c>
      <c r="E205" s="15" t="s">
        <v>186</v>
      </c>
      <c r="F205" s="11"/>
      <c r="H205" s="8">
        <v>832</v>
      </c>
      <c r="I205" s="10"/>
      <c r="J205" s="10"/>
      <c r="K205" s="73" t="s">
        <v>319</v>
      </c>
      <c r="L205" s="68">
        <v>3.5900000000000001E-2</v>
      </c>
      <c r="M205" s="68">
        <v>0</v>
      </c>
    </row>
    <row r="206" spans="1:13" s="8" customFormat="1" ht="15" customHeight="1">
      <c r="A206" s="59" t="s">
        <v>307</v>
      </c>
      <c r="B206" s="59">
        <v>2015</v>
      </c>
      <c r="C206" s="60">
        <v>25414323</v>
      </c>
      <c r="D206" s="11" t="s">
        <v>312</v>
      </c>
      <c r="E206" s="15" t="s">
        <v>187</v>
      </c>
      <c r="F206" s="11"/>
      <c r="H206" s="16">
        <v>2113</v>
      </c>
      <c r="I206" s="10"/>
      <c r="J206" s="10"/>
      <c r="K206" s="73" t="s">
        <v>319</v>
      </c>
      <c r="L206" s="68">
        <v>6.5699999999999995E-2</v>
      </c>
      <c r="M206" s="68">
        <v>1.5699999999999999E-2</v>
      </c>
    </row>
    <row r="207" spans="1:13" s="8" customFormat="1" ht="15" customHeight="1">
      <c r="A207" s="59" t="s">
        <v>307</v>
      </c>
      <c r="B207" s="59">
        <v>2015</v>
      </c>
      <c r="C207" s="60">
        <v>25414323</v>
      </c>
      <c r="D207" s="11" t="s">
        <v>312</v>
      </c>
      <c r="E207" s="15" t="s">
        <v>188</v>
      </c>
      <c r="F207" s="11"/>
      <c r="H207" s="16">
        <v>4875</v>
      </c>
      <c r="I207" s="10"/>
      <c r="J207" s="10"/>
      <c r="K207" s="73" t="s">
        <v>319</v>
      </c>
      <c r="L207" s="68">
        <v>4.590000000000001E-2</v>
      </c>
      <c r="M207" s="68">
        <v>2.07E-2</v>
      </c>
    </row>
    <row r="208" spans="1:13" s="8" customFormat="1" ht="15" customHeight="1">
      <c r="A208" s="59" t="s">
        <v>307</v>
      </c>
      <c r="B208" s="59">
        <v>2015</v>
      </c>
      <c r="C208" s="60">
        <v>25414323</v>
      </c>
      <c r="D208" s="11" t="s">
        <v>312</v>
      </c>
      <c r="E208" s="15" t="s">
        <v>276</v>
      </c>
      <c r="F208" s="11"/>
      <c r="H208" s="16">
        <v>604</v>
      </c>
      <c r="I208" s="10"/>
      <c r="J208" s="10"/>
      <c r="K208" s="73" t="s">
        <v>319</v>
      </c>
      <c r="L208" s="68" t="s">
        <v>319</v>
      </c>
      <c r="M208" s="68" t="s">
        <v>319</v>
      </c>
    </row>
    <row r="209" spans="1:13" s="8" customFormat="1" ht="15" customHeight="1">
      <c r="A209" s="59" t="s">
        <v>307</v>
      </c>
      <c r="B209" s="59">
        <v>2015</v>
      </c>
      <c r="C209" s="60">
        <v>25414323</v>
      </c>
      <c r="D209" s="11" t="s">
        <v>312</v>
      </c>
      <c r="E209" s="7" t="s">
        <v>189</v>
      </c>
      <c r="F209" s="11"/>
      <c r="H209" s="8">
        <v>307</v>
      </c>
      <c r="I209" s="10"/>
      <c r="J209" s="10"/>
      <c r="K209" s="73">
        <v>0</v>
      </c>
      <c r="L209" s="68">
        <v>3.1E-2</v>
      </c>
      <c r="M209" s="68">
        <v>0</v>
      </c>
    </row>
    <row r="210" spans="1:13" s="8" customFormat="1" ht="15" customHeight="1">
      <c r="A210" s="59" t="s">
        <v>307</v>
      </c>
      <c r="B210" s="59">
        <v>2015</v>
      </c>
      <c r="C210" s="60">
        <v>25414323</v>
      </c>
      <c r="D210" s="11" t="s">
        <v>312</v>
      </c>
      <c r="E210" s="7" t="s">
        <v>190</v>
      </c>
      <c r="F210" s="11"/>
      <c r="H210" s="8">
        <v>265</v>
      </c>
      <c r="I210" s="10"/>
      <c r="J210" s="10"/>
      <c r="K210" s="73">
        <v>0</v>
      </c>
      <c r="L210" s="68">
        <v>4.2000000000000003E-2</v>
      </c>
      <c r="M210" s="68">
        <v>1.0999999999999999E-2</v>
      </c>
    </row>
    <row r="211" spans="1:13" s="8" customFormat="1" ht="15" customHeight="1">
      <c r="A211" s="59" t="s">
        <v>307</v>
      </c>
      <c r="B211" s="59">
        <v>2015</v>
      </c>
      <c r="C211" s="60">
        <v>25414323</v>
      </c>
      <c r="D211" s="11" t="s">
        <v>312</v>
      </c>
      <c r="E211" s="15" t="s">
        <v>191</v>
      </c>
      <c r="F211" s="11"/>
      <c r="H211" s="16">
        <v>1070</v>
      </c>
      <c r="I211" s="10"/>
      <c r="J211" s="10"/>
      <c r="K211" s="73" t="s">
        <v>319</v>
      </c>
      <c r="L211" s="68">
        <v>3.6299999999999999E-2</v>
      </c>
      <c r="M211" s="68">
        <v>1.0200000000000001E-2</v>
      </c>
    </row>
    <row r="212" spans="1:13" s="8" customFormat="1" ht="15" customHeight="1">
      <c r="A212" s="59" t="s">
        <v>307</v>
      </c>
      <c r="B212" s="59">
        <v>2015</v>
      </c>
      <c r="C212" s="60">
        <v>25414323</v>
      </c>
      <c r="D212" s="11" t="s">
        <v>312</v>
      </c>
      <c r="E212" s="15" t="s">
        <v>192</v>
      </c>
      <c r="F212" s="11"/>
      <c r="H212" s="8">
        <v>558</v>
      </c>
      <c r="I212" s="10"/>
      <c r="J212" s="10"/>
      <c r="K212" s="73" t="s">
        <v>319</v>
      </c>
      <c r="L212" s="68">
        <v>2.7999999999999997E-2</v>
      </c>
      <c r="M212" s="68">
        <v>8.0000000000000002E-3</v>
      </c>
    </row>
    <row r="213" spans="1:13" s="8" customFormat="1" ht="15" customHeight="1">
      <c r="A213" s="59" t="s">
        <v>307</v>
      </c>
      <c r="B213" s="59">
        <v>2015</v>
      </c>
      <c r="C213" s="60">
        <v>25414323</v>
      </c>
      <c r="D213" s="11" t="s">
        <v>312</v>
      </c>
      <c r="E213" s="7" t="s">
        <v>193</v>
      </c>
      <c r="F213" s="11"/>
      <c r="H213" s="16">
        <v>1245</v>
      </c>
      <c r="I213" s="10"/>
      <c r="J213" s="10"/>
      <c r="K213" s="73" t="s">
        <v>319</v>
      </c>
      <c r="L213" s="68">
        <v>4.4999999999999998E-2</v>
      </c>
      <c r="M213" s="68">
        <v>8.9999999999999993E-3</v>
      </c>
    </row>
    <row r="214" spans="1:13" s="8" customFormat="1" ht="15" customHeight="1">
      <c r="A214" s="59" t="s">
        <v>307</v>
      </c>
      <c r="B214" s="59">
        <v>2015</v>
      </c>
      <c r="C214" s="60">
        <v>25414323</v>
      </c>
      <c r="D214" s="11" t="s">
        <v>312</v>
      </c>
      <c r="E214" s="7" t="s">
        <v>194</v>
      </c>
      <c r="F214" s="11"/>
      <c r="H214" s="16">
        <v>1242890</v>
      </c>
      <c r="I214" s="10"/>
      <c r="J214" s="10"/>
      <c r="K214" s="73">
        <v>0</v>
      </c>
      <c r="L214" s="68">
        <v>3.6499999999999998E-2</v>
      </c>
      <c r="M214" s="68">
        <v>7.3000000000000001E-3</v>
      </c>
    </row>
    <row r="215" spans="1:13" s="8" customFormat="1" ht="15" customHeight="1">
      <c r="A215" s="59" t="s">
        <v>307</v>
      </c>
      <c r="B215" s="59">
        <v>2015</v>
      </c>
      <c r="C215" s="60">
        <v>25414323</v>
      </c>
      <c r="D215" s="11" t="s">
        <v>312</v>
      </c>
      <c r="E215" s="7" t="s">
        <v>195</v>
      </c>
      <c r="F215" s="11"/>
      <c r="H215" s="8">
        <v>141</v>
      </c>
      <c r="I215" s="10"/>
      <c r="J215" s="10"/>
      <c r="K215" s="73">
        <v>0</v>
      </c>
      <c r="L215" s="68">
        <v>1.9E-2</v>
      </c>
      <c r="M215" s="68">
        <v>1.9E-2</v>
      </c>
    </row>
    <row r="216" spans="1:13" s="8" customFormat="1" ht="15" customHeight="1">
      <c r="A216" s="59" t="s">
        <v>307</v>
      </c>
      <c r="B216" s="59">
        <v>2015</v>
      </c>
      <c r="C216" s="60">
        <v>25414323</v>
      </c>
      <c r="D216" s="11" t="s">
        <v>312</v>
      </c>
      <c r="E216" s="7" t="s">
        <v>196</v>
      </c>
      <c r="F216" s="11"/>
      <c r="H216" s="8">
        <v>222</v>
      </c>
      <c r="I216" s="10"/>
      <c r="J216" s="10"/>
      <c r="K216" s="73">
        <v>0</v>
      </c>
      <c r="L216" s="68">
        <v>3.0099999999999998E-2</v>
      </c>
      <c r="M216" s="68">
        <v>3.0000000000000001E-3</v>
      </c>
    </row>
    <row r="217" spans="1:13" s="8" customFormat="1" ht="15" customHeight="1">
      <c r="A217" s="59" t="s">
        <v>307</v>
      </c>
      <c r="B217" s="59">
        <v>2015</v>
      </c>
      <c r="C217" s="60">
        <v>25414323</v>
      </c>
      <c r="D217" s="11" t="s">
        <v>312</v>
      </c>
      <c r="E217" s="15" t="s">
        <v>197</v>
      </c>
      <c r="F217" s="11"/>
      <c r="H217" s="8">
        <v>220</v>
      </c>
      <c r="I217" s="10"/>
      <c r="J217" s="10"/>
      <c r="K217" s="73" t="s">
        <v>319</v>
      </c>
      <c r="L217" s="68">
        <v>2.7999999999999997E-2</v>
      </c>
      <c r="M217" s="68">
        <v>1.4000000000000002E-2</v>
      </c>
    </row>
    <row r="218" spans="1:13" s="8" customFormat="1" ht="15" customHeight="1">
      <c r="A218" s="59" t="s">
        <v>307</v>
      </c>
      <c r="B218" s="59">
        <v>2015</v>
      </c>
      <c r="C218" s="60">
        <v>25414323</v>
      </c>
      <c r="D218" s="11" t="s">
        <v>312</v>
      </c>
      <c r="E218" s="7" t="s">
        <v>198</v>
      </c>
      <c r="F218" s="11"/>
      <c r="H218" s="8">
        <v>273</v>
      </c>
      <c r="I218" s="10"/>
      <c r="J218" s="10"/>
      <c r="K218" s="73" t="s">
        <v>319</v>
      </c>
      <c r="L218" s="68" t="s">
        <v>319</v>
      </c>
      <c r="M218" s="68">
        <v>1.6E-2</v>
      </c>
    </row>
    <row r="219" spans="1:13" s="8" customFormat="1" ht="15" customHeight="1">
      <c r="A219" s="59" t="s">
        <v>307</v>
      </c>
      <c r="B219" s="59">
        <v>2015</v>
      </c>
      <c r="C219" s="60">
        <v>25414323</v>
      </c>
      <c r="D219" s="11" t="s">
        <v>312</v>
      </c>
      <c r="E219" s="7" t="s">
        <v>199</v>
      </c>
      <c r="F219" s="11"/>
      <c r="H219" s="8">
        <v>279</v>
      </c>
      <c r="I219" s="10"/>
      <c r="J219" s="10"/>
      <c r="K219" s="73" t="s">
        <v>319</v>
      </c>
      <c r="L219" s="68" t="s">
        <v>319</v>
      </c>
      <c r="M219" s="68">
        <v>0.02</v>
      </c>
    </row>
    <row r="220" spans="1:13" s="8" customFormat="1" ht="15" customHeight="1">
      <c r="A220" s="59" t="s">
        <v>307</v>
      </c>
      <c r="B220" s="59">
        <v>2015</v>
      </c>
      <c r="C220" s="60">
        <v>25414323</v>
      </c>
      <c r="D220" s="11" t="s">
        <v>312</v>
      </c>
      <c r="E220" s="7" t="s">
        <v>200</v>
      </c>
      <c r="F220" s="11"/>
      <c r="H220" s="16">
        <v>1798</v>
      </c>
      <c r="I220" s="10"/>
      <c r="J220" s="10"/>
      <c r="K220" s="73" t="s">
        <v>319</v>
      </c>
      <c r="L220" s="68" t="s">
        <v>319</v>
      </c>
      <c r="M220" s="68">
        <v>5.0000000000000001E-3</v>
      </c>
    </row>
    <row r="221" spans="1:13" s="8" customFormat="1" ht="15" customHeight="1">
      <c r="A221" s="14" t="s">
        <v>247</v>
      </c>
      <c r="B221" s="13">
        <v>2015</v>
      </c>
      <c r="C221" s="11">
        <v>26432245</v>
      </c>
      <c r="D221" s="11" t="s">
        <v>312</v>
      </c>
      <c r="E221" s="7" t="s">
        <v>244</v>
      </c>
      <c r="F221" s="11" t="s">
        <v>42</v>
      </c>
      <c r="H221" s="16">
        <v>183</v>
      </c>
      <c r="I221" s="10"/>
      <c r="J221" s="10"/>
      <c r="K221" s="68" t="s">
        <v>319</v>
      </c>
      <c r="L221" s="68">
        <v>0.06</v>
      </c>
      <c r="M221" s="68" t="s">
        <v>319</v>
      </c>
    </row>
    <row r="222" spans="1:13" s="8" customFormat="1" ht="15" customHeight="1">
      <c r="A222" s="14" t="s">
        <v>247</v>
      </c>
      <c r="B222" s="13">
        <v>2015</v>
      </c>
      <c r="C222" s="11">
        <v>26432245</v>
      </c>
      <c r="D222" s="11" t="s">
        <v>312</v>
      </c>
      <c r="E222" s="7" t="s">
        <v>243</v>
      </c>
      <c r="F222" s="11" t="s">
        <v>43</v>
      </c>
      <c r="H222" s="16">
        <v>105</v>
      </c>
      <c r="I222" s="10"/>
      <c r="J222" s="10"/>
      <c r="K222" s="68" t="s">
        <v>319</v>
      </c>
      <c r="L222" s="68">
        <v>0.03</v>
      </c>
      <c r="M222" s="68" t="s">
        <v>319</v>
      </c>
    </row>
    <row r="223" spans="1:13" s="8" customFormat="1" ht="15" customHeight="1">
      <c r="A223" s="14" t="s">
        <v>247</v>
      </c>
      <c r="B223" s="13">
        <v>2015</v>
      </c>
      <c r="C223" s="11">
        <v>26432245</v>
      </c>
      <c r="D223" s="11" t="s">
        <v>312</v>
      </c>
      <c r="E223" s="7" t="s">
        <v>245</v>
      </c>
      <c r="F223" s="11" t="s">
        <v>44</v>
      </c>
      <c r="H223" s="16">
        <v>107</v>
      </c>
      <c r="I223" s="10"/>
      <c r="J223" s="10"/>
      <c r="K223" s="68" t="s">
        <v>319</v>
      </c>
      <c r="L223" s="68">
        <v>7.2900000000000006E-2</v>
      </c>
      <c r="M223" s="68">
        <v>1.04E-2</v>
      </c>
    </row>
    <row r="224" spans="1:13" s="8" customFormat="1" ht="15" customHeight="1">
      <c r="A224" s="14" t="s">
        <v>247</v>
      </c>
      <c r="B224" s="13">
        <v>2015</v>
      </c>
      <c r="C224" s="11">
        <v>26432245</v>
      </c>
      <c r="D224" s="11" t="s">
        <v>312</v>
      </c>
      <c r="E224" s="7" t="s">
        <v>246</v>
      </c>
      <c r="F224" s="11" t="s">
        <v>45</v>
      </c>
      <c r="H224" s="16">
        <v>112</v>
      </c>
      <c r="I224" s="10"/>
      <c r="J224" s="10"/>
      <c r="K224" s="68" t="s">
        <v>319</v>
      </c>
      <c r="L224" s="68">
        <v>3.8900000000000004E-2</v>
      </c>
      <c r="M224" s="68">
        <v>2.2200000000000001E-2</v>
      </c>
    </row>
    <row r="225" spans="1:13" s="61" customFormat="1" ht="15" customHeight="1">
      <c r="A225" s="61" t="s">
        <v>317</v>
      </c>
      <c r="B225" s="62">
        <v>2014</v>
      </c>
      <c r="C225" s="61">
        <v>24374041</v>
      </c>
      <c r="D225" s="61" t="s">
        <v>312</v>
      </c>
      <c r="E225" s="63" t="s">
        <v>318</v>
      </c>
      <c r="H225" s="64">
        <v>1992</v>
      </c>
      <c r="I225" s="65"/>
      <c r="J225" s="65"/>
      <c r="K225" s="66">
        <v>3.6600000000000001E-2</v>
      </c>
      <c r="L225" s="66">
        <v>1.8800000000000001E-2</v>
      </c>
      <c r="M225" s="66">
        <v>8.5000000000000006E-3</v>
      </c>
    </row>
    <row r="226" spans="1:13" s="61" customFormat="1" ht="15" customHeight="1">
      <c r="A226" s="61" t="s">
        <v>320</v>
      </c>
      <c r="B226" s="62">
        <v>2014</v>
      </c>
      <c r="C226" s="61">
        <v>24762167</v>
      </c>
      <c r="D226" s="61" t="s">
        <v>312</v>
      </c>
      <c r="E226" s="63" t="s">
        <v>321</v>
      </c>
      <c r="H226" s="64">
        <v>4000</v>
      </c>
      <c r="I226" s="65"/>
      <c r="J226" s="65"/>
      <c r="K226" s="66">
        <v>0</v>
      </c>
      <c r="L226" s="66">
        <v>2.5100000000000001E-2</v>
      </c>
      <c r="M226" s="66">
        <v>1.0500000000000001E-2</v>
      </c>
    </row>
    <row r="227" spans="1:13" s="61" customFormat="1" ht="15" customHeight="1">
      <c r="A227" s="61" t="s">
        <v>324</v>
      </c>
      <c r="B227" s="62">
        <v>2015</v>
      </c>
      <c r="C227" s="61">
        <v>25637665</v>
      </c>
      <c r="D227" s="61" t="s">
        <v>312</v>
      </c>
      <c r="E227" s="63" t="s">
        <v>325</v>
      </c>
      <c r="G227" s="61" t="s">
        <v>326</v>
      </c>
      <c r="H227" s="64">
        <v>42636</v>
      </c>
      <c r="I227" s="65"/>
      <c r="J227" s="65"/>
      <c r="K227" s="66"/>
      <c r="L227" s="66">
        <v>2.9000000000000001E-2</v>
      </c>
      <c r="M227" s="66">
        <v>1.0200000000000001E-2</v>
      </c>
    </row>
    <row r="228" spans="1:13" s="61" customFormat="1" ht="15" customHeight="1">
      <c r="A228" s="61" t="s">
        <v>336</v>
      </c>
      <c r="B228" s="62">
        <v>2016</v>
      </c>
      <c r="C228" s="61">
        <v>27262454</v>
      </c>
      <c r="D228" s="61" t="s">
        <v>312</v>
      </c>
      <c r="E228" s="63" t="s">
        <v>337</v>
      </c>
      <c r="H228" s="64">
        <v>432</v>
      </c>
      <c r="I228" s="65"/>
      <c r="J228" s="65"/>
      <c r="K228" s="66"/>
      <c r="L228" s="66"/>
      <c r="M228" s="66"/>
    </row>
    <row r="229" spans="1:13" s="26" customFormat="1" ht="15" customHeight="1">
      <c r="A229" s="27"/>
      <c r="B229" s="28"/>
      <c r="E229" s="36"/>
      <c r="F229" s="27"/>
      <c r="G229" s="27"/>
      <c r="H229" s="27"/>
      <c r="I229" s="30"/>
      <c r="J229" s="30"/>
      <c r="K229" s="74"/>
      <c r="L229" s="74"/>
      <c r="M229" s="71"/>
    </row>
    <row r="230" spans="1:13" s="50" customFormat="1" ht="15" customHeight="1">
      <c r="A230" s="49" t="s">
        <v>6</v>
      </c>
      <c r="B230" s="49"/>
      <c r="C230" s="49"/>
      <c r="D230" s="49"/>
      <c r="E230" s="51"/>
      <c r="F230" s="49"/>
      <c r="G230" s="49"/>
      <c r="H230" s="49"/>
      <c r="I230" s="49"/>
      <c r="J230" s="49"/>
      <c r="K230" s="79">
        <f>IFERROR(SUMPRODUCT(K145:K228,--(K145:K228&lt;&gt;""),$H$145:$H$228)/SUMPRODUCT($H$145:$H$228,--(K145:K228&lt;&gt;"")),"")</f>
        <v>6.5471586429066044E-5</v>
      </c>
      <c r="L230" s="79">
        <f t="shared" ref="L230:M230" si="12">IFERROR(SUMPRODUCT(L145:L228,--(L145:L228&lt;&gt;""),$H$145:$H$228)/SUMPRODUCT($H$145:$H$228,--(L145:L228&lt;&gt;"")),"")</f>
        <v>3.6044997589883186E-2</v>
      </c>
      <c r="M230" s="79">
        <f t="shared" si="12"/>
        <v>7.6844513775417003E-3</v>
      </c>
    </row>
    <row r="231" spans="1:13" s="50" customFormat="1" ht="15" customHeight="1">
      <c r="A231" s="49" t="s">
        <v>7</v>
      </c>
      <c r="B231" s="49"/>
      <c r="C231" s="49"/>
      <c r="D231" s="49"/>
      <c r="E231" s="51"/>
      <c r="F231" s="49"/>
      <c r="G231" s="49"/>
      <c r="H231" s="49"/>
      <c r="I231" s="49"/>
      <c r="J231" s="49"/>
      <c r="K231" s="79">
        <f>IF(K230="","",MIN(K145:K228))</f>
        <v>0</v>
      </c>
      <c r="L231" s="79">
        <f t="shared" ref="L231:M231" si="13">IF(L230="","",MIN(L145:L228))</f>
        <v>0</v>
      </c>
      <c r="M231" s="79">
        <f t="shared" si="13"/>
        <v>0</v>
      </c>
    </row>
    <row r="232" spans="1:13" s="50" customFormat="1" ht="15" customHeight="1">
      <c r="A232" s="49" t="s">
        <v>8</v>
      </c>
      <c r="B232" s="49"/>
      <c r="C232" s="49"/>
      <c r="D232" s="49"/>
      <c r="E232" s="51"/>
      <c r="F232" s="49"/>
      <c r="G232" s="49"/>
      <c r="H232" s="49"/>
      <c r="I232" s="49"/>
      <c r="J232" s="49"/>
      <c r="K232" s="79">
        <f>IF(K230="","",MAX(K145:K228))</f>
        <v>3.6600000000000001E-2</v>
      </c>
      <c r="L232" s="79">
        <f t="shared" ref="L232:M232" si="14">IF(L230="","",MAX(L145:L228))</f>
        <v>7.2900000000000006E-2</v>
      </c>
      <c r="M232" s="79">
        <f t="shared" si="14"/>
        <v>4.9000000000000002E-2</v>
      </c>
    </row>
    <row r="233" spans="1:13" s="11" customFormat="1" ht="15" customHeight="1">
      <c r="A233" s="10"/>
      <c r="B233" s="10"/>
      <c r="C233" s="10"/>
      <c r="D233" s="10"/>
      <c r="E233" s="25"/>
      <c r="F233" s="10"/>
      <c r="G233" s="10"/>
      <c r="H233" s="10"/>
      <c r="I233" s="10"/>
      <c r="J233" s="10"/>
      <c r="K233" s="69"/>
      <c r="L233" s="69"/>
      <c r="M233" s="69"/>
    </row>
    <row r="234" spans="1:13" s="8" customFormat="1" ht="15" customHeight="1">
      <c r="A234" s="59" t="s">
        <v>307</v>
      </c>
      <c r="B234" s="59">
        <v>2015</v>
      </c>
      <c r="C234" s="60">
        <v>25414323</v>
      </c>
      <c r="D234" s="8" t="s">
        <v>313</v>
      </c>
      <c r="E234" s="7" t="s">
        <v>71</v>
      </c>
      <c r="H234" s="8">
        <v>121</v>
      </c>
      <c r="I234" s="10"/>
      <c r="J234" s="10"/>
      <c r="K234" s="68">
        <v>8.0000000000000002E-3</v>
      </c>
      <c r="L234" s="68" t="s">
        <v>319</v>
      </c>
      <c r="M234" s="68" t="s">
        <v>319</v>
      </c>
    </row>
    <row r="235" spans="1:13" s="8" customFormat="1" ht="15" customHeight="1">
      <c r="A235" s="59" t="s">
        <v>307</v>
      </c>
      <c r="B235" s="59">
        <v>2015</v>
      </c>
      <c r="C235" s="60">
        <v>25414323</v>
      </c>
      <c r="D235" s="8" t="s">
        <v>313</v>
      </c>
      <c r="E235" s="15" t="s">
        <v>72</v>
      </c>
      <c r="F235" s="31"/>
      <c r="H235" s="8">
        <v>234</v>
      </c>
      <c r="I235" s="10"/>
      <c r="J235" s="10"/>
      <c r="K235" s="68">
        <v>4.3E-3</v>
      </c>
      <c r="L235" s="68">
        <v>1.4999999999999999E-2</v>
      </c>
      <c r="M235" s="68">
        <v>6.4000000000000003E-3</v>
      </c>
    </row>
    <row r="236" spans="1:13" s="8" customFormat="1" ht="15" customHeight="1">
      <c r="A236" s="59" t="s">
        <v>307</v>
      </c>
      <c r="B236" s="59">
        <v>2015</v>
      </c>
      <c r="C236" s="60">
        <v>25414323</v>
      </c>
      <c r="D236" s="8" t="s">
        <v>313</v>
      </c>
      <c r="E236" s="7" t="s">
        <v>76</v>
      </c>
      <c r="H236" s="16">
        <v>234</v>
      </c>
      <c r="I236" s="10"/>
      <c r="J236" s="10"/>
      <c r="K236" s="68">
        <v>0</v>
      </c>
      <c r="L236" s="68">
        <v>1.9E-2</v>
      </c>
      <c r="M236" s="68">
        <v>1.0999999999999999E-2</v>
      </c>
    </row>
    <row r="237" spans="1:13" s="8" customFormat="1" ht="15" customHeight="1">
      <c r="A237" s="59" t="s">
        <v>307</v>
      </c>
      <c r="B237" s="59">
        <v>2015</v>
      </c>
      <c r="C237" s="60">
        <v>25414323</v>
      </c>
      <c r="D237" s="8" t="s">
        <v>313</v>
      </c>
      <c r="E237" s="15" t="s">
        <v>77</v>
      </c>
      <c r="H237" s="16">
        <v>1999</v>
      </c>
      <c r="I237" s="10"/>
      <c r="J237" s="10"/>
      <c r="K237" s="68">
        <v>2.9999999999999997E-4</v>
      </c>
      <c r="L237" s="68">
        <v>1.18E-2</v>
      </c>
      <c r="M237" s="68">
        <v>1.4500000000000002E-2</v>
      </c>
    </row>
    <row r="238" spans="1:13" s="8" customFormat="1" ht="15" customHeight="1">
      <c r="A238" s="59" t="s">
        <v>307</v>
      </c>
      <c r="B238" s="59">
        <v>2015</v>
      </c>
      <c r="C238" s="60">
        <v>25414323</v>
      </c>
      <c r="D238" s="8" t="s">
        <v>313</v>
      </c>
      <c r="E238" s="7" t="s">
        <v>78</v>
      </c>
      <c r="H238" s="16">
        <v>553</v>
      </c>
      <c r="I238" s="10"/>
      <c r="J238" s="10"/>
      <c r="K238" s="68">
        <v>1E-3</v>
      </c>
      <c r="L238" s="68" t="s">
        <v>319</v>
      </c>
      <c r="M238" s="68">
        <v>9.0000000000000011E-3</v>
      </c>
    </row>
    <row r="239" spans="1:13" s="8" customFormat="1" ht="15" customHeight="1">
      <c r="A239" s="59" t="s">
        <v>307</v>
      </c>
      <c r="B239" s="59">
        <v>2015</v>
      </c>
      <c r="C239" s="60">
        <v>25414323</v>
      </c>
      <c r="D239" s="8" t="s">
        <v>313</v>
      </c>
      <c r="E239" s="7" t="s">
        <v>82</v>
      </c>
      <c r="H239" s="16">
        <v>261235</v>
      </c>
      <c r="I239" s="10"/>
      <c r="J239" s="10"/>
      <c r="K239" s="68">
        <v>2.9999999999999997E-4</v>
      </c>
      <c r="L239" s="68">
        <v>1.2699999999999999E-2</v>
      </c>
      <c r="M239" s="68">
        <v>9.0000000000000011E-3</v>
      </c>
    </row>
    <row r="240" spans="1:13" s="8" customFormat="1" ht="15" customHeight="1">
      <c r="A240" s="59" t="s">
        <v>307</v>
      </c>
      <c r="B240" s="59">
        <v>2015</v>
      </c>
      <c r="C240" s="60">
        <v>25414323</v>
      </c>
      <c r="D240" s="8" t="s">
        <v>313</v>
      </c>
      <c r="E240" s="7" t="s">
        <v>248</v>
      </c>
      <c r="H240" s="16">
        <v>115374</v>
      </c>
      <c r="I240" s="10"/>
      <c r="J240" s="10"/>
      <c r="K240" s="68" t="s">
        <v>319</v>
      </c>
      <c r="L240" s="68">
        <v>1.4999999999999999E-2</v>
      </c>
      <c r="M240" s="68">
        <v>2.3E-2</v>
      </c>
    </row>
    <row r="241" spans="1:13" s="8" customFormat="1" ht="15" customHeight="1">
      <c r="A241" s="59" t="s">
        <v>307</v>
      </c>
      <c r="B241" s="59">
        <v>2015</v>
      </c>
      <c r="C241" s="60">
        <v>25414323</v>
      </c>
      <c r="D241" s="8" t="s">
        <v>313</v>
      </c>
      <c r="E241" s="7" t="s">
        <v>85</v>
      </c>
      <c r="H241" s="8">
        <v>194</v>
      </c>
      <c r="I241" s="10"/>
      <c r="J241" s="10"/>
      <c r="K241" s="68">
        <v>0</v>
      </c>
      <c r="L241" s="68">
        <v>8.0000000000000002E-3</v>
      </c>
      <c r="M241" s="68">
        <v>4.0000000000000001E-3</v>
      </c>
    </row>
    <row r="242" spans="1:13" s="8" customFormat="1" ht="15" customHeight="1">
      <c r="A242" s="59" t="s">
        <v>307</v>
      </c>
      <c r="B242" s="59">
        <v>2015</v>
      </c>
      <c r="C242" s="60">
        <v>25414323</v>
      </c>
      <c r="D242" s="8" t="s">
        <v>313</v>
      </c>
      <c r="E242" s="7" t="s">
        <v>87</v>
      </c>
      <c r="H242" s="8">
        <v>103</v>
      </c>
      <c r="I242" s="10"/>
      <c r="J242" s="10"/>
      <c r="K242" s="68" t="s">
        <v>319</v>
      </c>
      <c r="L242" s="68" t="s">
        <v>319</v>
      </c>
      <c r="M242" s="68">
        <v>0.01</v>
      </c>
    </row>
    <row r="243" spans="1:13" s="8" customFormat="1" ht="15" customHeight="1">
      <c r="A243" s="59" t="s">
        <v>307</v>
      </c>
      <c r="B243" s="59">
        <v>2015</v>
      </c>
      <c r="C243" s="60">
        <v>25414323</v>
      </c>
      <c r="D243" s="8" t="s">
        <v>313</v>
      </c>
      <c r="E243" s="7" t="s">
        <v>81</v>
      </c>
      <c r="H243" s="16">
        <v>146714</v>
      </c>
      <c r="I243" s="10"/>
      <c r="J243" s="10"/>
      <c r="K243" s="68">
        <v>2.9999999999999997E-4</v>
      </c>
      <c r="L243" s="68">
        <v>1.52E-2</v>
      </c>
      <c r="M243" s="68">
        <v>1.4199999999999999E-2</v>
      </c>
    </row>
    <row r="244" spans="1:13" s="8" customFormat="1" ht="15" customHeight="1">
      <c r="A244" s="14" t="s">
        <v>247</v>
      </c>
      <c r="B244" s="13">
        <v>2015</v>
      </c>
      <c r="C244" s="11">
        <v>26432245</v>
      </c>
      <c r="D244" s="8" t="s">
        <v>313</v>
      </c>
      <c r="E244" s="7" t="s">
        <v>236</v>
      </c>
      <c r="F244" s="8" t="s">
        <v>35</v>
      </c>
      <c r="H244" s="8">
        <v>148</v>
      </c>
      <c r="I244" s="10"/>
      <c r="J244" s="10"/>
      <c r="K244" s="68" t="s">
        <v>319</v>
      </c>
      <c r="L244" s="68">
        <v>2.86E-2</v>
      </c>
      <c r="M244" s="68">
        <v>1.43E-2</v>
      </c>
    </row>
    <row r="245" spans="1:13" s="8" customFormat="1" ht="15" customHeight="1">
      <c r="A245" s="14" t="s">
        <v>247</v>
      </c>
      <c r="B245" s="13">
        <v>2015</v>
      </c>
      <c r="C245" s="11">
        <v>26432245</v>
      </c>
      <c r="D245" s="8" t="s">
        <v>313</v>
      </c>
      <c r="E245" s="7" t="s">
        <v>237</v>
      </c>
      <c r="F245" s="8" t="s">
        <v>36</v>
      </c>
      <c r="H245" s="8">
        <v>107</v>
      </c>
      <c r="I245" s="10"/>
      <c r="J245" s="10"/>
      <c r="K245" s="68" t="s">
        <v>319</v>
      </c>
      <c r="L245" s="68">
        <v>1.6899999999999998E-2</v>
      </c>
      <c r="M245" s="68" t="s">
        <v>319</v>
      </c>
    </row>
    <row r="246" spans="1:13" s="8" customFormat="1" ht="15" customHeight="1">
      <c r="A246" s="14" t="s">
        <v>247</v>
      </c>
      <c r="B246" s="13">
        <v>2015</v>
      </c>
      <c r="C246" s="11">
        <v>26432245</v>
      </c>
      <c r="D246" s="8" t="s">
        <v>313</v>
      </c>
      <c r="E246" s="7" t="s">
        <v>238</v>
      </c>
      <c r="F246" s="8" t="s">
        <v>37</v>
      </c>
      <c r="H246" s="8">
        <v>150</v>
      </c>
      <c r="I246" s="10"/>
      <c r="J246" s="10"/>
      <c r="K246" s="68" t="s">
        <v>319</v>
      </c>
      <c r="L246" s="68">
        <v>2.1400000000000002E-2</v>
      </c>
      <c r="M246" s="68">
        <v>1.43E-2</v>
      </c>
    </row>
    <row r="247" spans="1:13" s="8" customFormat="1" ht="15" customHeight="1">
      <c r="A247" s="61" t="s">
        <v>333</v>
      </c>
      <c r="B247" s="62">
        <v>2016</v>
      </c>
      <c r="C247" s="61">
        <v>27060779</v>
      </c>
      <c r="D247" s="8" t="s">
        <v>313</v>
      </c>
      <c r="E247" s="63" t="s">
        <v>334</v>
      </c>
      <c r="F247" s="8" t="s">
        <v>335</v>
      </c>
      <c r="H247" s="8">
        <v>144</v>
      </c>
      <c r="I247" s="10"/>
      <c r="J247" s="10"/>
      <c r="K247" s="68">
        <v>0</v>
      </c>
      <c r="L247" s="68">
        <v>0.01</v>
      </c>
      <c r="M247" s="68">
        <v>2.1000000000000001E-2</v>
      </c>
    </row>
    <row r="248" spans="1:13" s="8" customFormat="1" ht="15" customHeight="1">
      <c r="A248" s="14" t="s">
        <v>346</v>
      </c>
      <c r="B248" s="13">
        <v>2018</v>
      </c>
      <c r="C248" s="11">
        <v>29687625</v>
      </c>
      <c r="D248" s="8" t="s">
        <v>313</v>
      </c>
      <c r="E248" s="63" t="s">
        <v>348</v>
      </c>
      <c r="F248" s="8" t="s">
        <v>350</v>
      </c>
      <c r="H248" s="8">
        <v>221</v>
      </c>
      <c r="I248" s="10"/>
      <c r="J248" s="10"/>
      <c r="K248" s="68">
        <v>0</v>
      </c>
      <c r="L248" s="68">
        <v>2.3E-2</v>
      </c>
      <c r="M248" s="68">
        <v>8.9999999999999993E-3</v>
      </c>
    </row>
    <row r="249" spans="1:13" s="8" customFormat="1" ht="15" customHeight="1">
      <c r="A249" s="14" t="s">
        <v>346</v>
      </c>
      <c r="B249" s="13">
        <v>2018</v>
      </c>
      <c r="C249" s="11">
        <v>29687625</v>
      </c>
      <c r="D249" s="8" t="s">
        <v>313</v>
      </c>
      <c r="E249" s="63" t="s">
        <v>348</v>
      </c>
      <c r="F249" s="8" t="s">
        <v>351</v>
      </c>
      <c r="H249" s="8">
        <v>110</v>
      </c>
      <c r="I249" s="10"/>
      <c r="J249" s="10"/>
      <c r="K249" s="68">
        <v>0</v>
      </c>
      <c r="L249" s="68">
        <v>5.0000000000000001E-3</v>
      </c>
      <c r="M249" s="68">
        <v>2.3E-2</v>
      </c>
    </row>
    <row r="250" spans="1:13" s="8" customFormat="1" ht="15" customHeight="1">
      <c r="A250" s="14" t="s">
        <v>346</v>
      </c>
      <c r="B250" s="13">
        <v>2018</v>
      </c>
      <c r="C250" s="11">
        <v>29687625</v>
      </c>
      <c r="D250" s="8" t="s">
        <v>313</v>
      </c>
      <c r="E250" s="63" t="s">
        <v>349</v>
      </c>
      <c r="H250" s="8">
        <v>155</v>
      </c>
      <c r="I250" s="10"/>
      <c r="J250" s="10"/>
      <c r="K250" s="68">
        <v>0</v>
      </c>
      <c r="L250" s="68">
        <v>0</v>
      </c>
      <c r="M250" s="68">
        <v>1.2999999999999999E-2</v>
      </c>
    </row>
    <row r="251" spans="1:13" s="26" customFormat="1" ht="15" customHeight="1">
      <c r="A251" s="17"/>
      <c r="B251" s="18"/>
      <c r="C251" s="8"/>
      <c r="D251" s="8"/>
      <c r="E251" s="38"/>
      <c r="F251" s="17"/>
      <c r="G251" s="17"/>
      <c r="H251" s="17"/>
      <c r="I251" s="10"/>
      <c r="J251" s="10"/>
      <c r="K251" s="68"/>
      <c r="L251" s="74"/>
      <c r="M251" s="71"/>
    </row>
    <row r="252" spans="1:13" s="48" customFormat="1" ht="15" customHeight="1">
      <c r="A252" s="46" t="s">
        <v>6</v>
      </c>
      <c r="B252" s="46"/>
      <c r="C252" s="46"/>
      <c r="D252" s="46"/>
      <c r="E252" s="47"/>
      <c r="F252" s="46"/>
      <c r="G252" s="46"/>
      <c r="H252" s="46"/>
      <c r="I252" s="46"/>
      <c r="J252" s="46"/>
      <c r="K252" s="79">
        <f>IFERROR(SUMPRODUCT(K234:K250,--(K234:K250&lt;&gt;""),$H$234:$H$250)/SUMPRODUCT($H$234:$H$250,--(K234:K250&lt;&gt;"")),"")</f>
        <v>3.04703408964007E-4</v>
      </c>
      <c r="L252" s="79">
        <f t="shared" ref="L252:M252" si="15">IFERROR(SUMPRODUCT(L234:L250,--(L234:L250&lt;&gt;""),$H$234:$H$250)/SUMPRODUCT($H$234:$H$250,--(L234:L250&lt;&gt;"")),"")</f>
        <v>1.3904181063680812E-2</v>
      </c>
      <c r="M252" s="79">
        <f t="shared" si="15"/>
        <v>1.353705171655597E-2</v>
      </c>
    </row>
    <row r="253" spans="1:13" s="48" customFormat="1" ht="15" customHeight="1">
      <c r="A253" s="46" t="s">
        <v>7</v>
      </c>
      <c r="B253" s="46"/>
      <c r="C253" s="46"/>
      <c r="D253" s="46"/>
      <c r="E253" s="47"/>
      <c r="F253" s="46"/>
      <c r="G253" s="46"/>
      <c r="H253" s="46"/>
      <c r="I253" s="46"/>
      <c r="J253" s="46"/>
      <c r="K253" s="79">
        <f>IF(K252="","",MIN(K234:K250))</f>
        <v>0</v>
      </c>
      <c r="L253" s="79">
        <f t="shared" ref="L253:M253" si="16">IF(L252="","",MIN(L234:L250))</f>
        <v>0</v>
      </c>
      <c r="M253" s="79">
        <f t="shared" si="16"/>
        <v>4.0000000000000001E-3</v>
      </c>
    </row>
    <row r="254" spans="1:13" s="48" customFormat="1" ht="15" customHeight="1">
      <c r="A254" s="46" t="s">
        <v>8</v>
      </c>
      <c r="B254" s="46"/>
      <c r="C254" s="46"/>
      <c r="D254" s="46"/>
      <c r="E254" s="47"/>
      <c r="F254" s="46"/>
      <c r="G254" s="46"/>
      <c r="H254" s="46"/>
      <c r="I254" s="46"/>
      <c r="J254" s="46"/>
      <c r="K254" s="79">
        <f>IF(K252="","",MAX(K234:K250))</f>
        <v>8.0000000000000002E-3</v>
      </c>
      <c r="L254" s="79">
        <f t="shared" ref="L254:M254" si="17">IF(L252="","",MAX(L234:L250))</f>
        <v>2.86E-2</v>
      </c>
      <c r="M254" s="79">
        <f t="shared" si="17"/>
        <v>2.3E-2</v>
      </c>
    </row>
    <row r="255" spans="1:13" s="11" customFormat="1" ht="15" customHeight="1">
      <c r="A255" s="10"/>
      <c r="B255" s="10"/>
      <c r="C255" s="10"/>
      <c r="D255" s="10"/>
      <c r="E255" s="25"/>
      <c r="F255" s="10"/>
      <c r="G255" s="10"/>
      <c r="H255" s="10"/>
      <c r="I255" s="10"/>
      <c r="J255" s="10"/>
      <c r="K255" s="69"/>
      <c r="L255" s="69"/>
      <c r="M255" s="69"/>
    </row>
    <row r="256" spans="1:13" s="8" customFormat="1" ht="15" customHeight="1">
      <c r="A256" s="59" t="s">
        <v>307</v>
      </c>
      <c r="B256" s="59">
        <v>2015</v>
      </c>
      <c r="C256" s="60">
        <v>25414323</v>
      </c>
      <c r="D256" s="11" t="s">
        <v>314</v>
      </c>
      <c r="E256" s="15" t="s">
        <v>284</v>
      </c>
      <c r="F256" s="27"/>
      <c r="H256" s="16">
        <v>500</v>
      </c>
      <c r="I256" s="10"/>
      <c r="J256" s="10"/>
      <c r="K256" s="69" t="s">
        <v>319</v>
      </c>
      <c r="L256" s="68" t="s">
        <v>319</v>
      </c>
      <c r="M256" s="68" t="s">
        <v>319</v>
      </c>
    </row>
    <row r="257" spans="1:16" s="11" customFormat="1" ht="15" customHeight="1">
      <c r="A257" s="11" t="s">
        <v>27</v>
      </c>
      <c r="B257" s="11">
        <v>2001</v>
      </c>
      <c r="C257" s="11">
        <v>11543892</v>
      </c>
      <c r="D257" s="11" t="s">
        <v>314</v>
      </c>
      <c r="E257" s="37" t="s">
        <v>201</v>
      </c>
      <c r="F257" s="8"/>
      <c r="G257" s="8"/>
      <c r="H257" s="8">
        <v>146</v>
      </c>
      <c r="I257" s="10"/>
      <c r="J257" s="10"/>
      <c r="K257" s="68">
        <v>0</v>
      </c>
      <c r="L257" s="69">
        <v>1.03E-2</v>
      </c>
      <c r="M257" s="69">
        <v>1.38E-2</v>
      </c>
      <c r="N257" s="8"/>
      <c r="O257" s="8"/>
      <c r="P257" s="8"/>
    </row>
    <row r="258" spans="1:16" s="8" customFormat="1" ht="15" customHeight="1">
      <c r="A258" s="59" t="s">
        <v>307</v>
      </c>
      <c r="B258" s="59">
        <v>2015</v>
      </c>
      <c r="C258" s="60">
        <v>25414323</v>
      </c>
      <c r="D258" s="11" t="s">
        <v>314</v>
      </c>
      <c r="E258" s="7" t="s">
        <v>202</v>
      </c>
      <c r="H258" s="8">
        <v>100</v>
      </c>
      <c r="I258" s="10"/>
      <c r="J258" s="10"/>
      <c r="K258" s="68" t="s">
        <v>319</v>
      </c>
      <c r="L258" s="71">
        <v>1.4999999999999999E-2</v>
      </c>
      <c r="M258" s="74" t="s">
        <v>319</v>
      </c>
    </row>
    <row r="259" spans="1:16" s="8" customFormat="1" ht="15" customHeight="1">
      <c r="A259" s="59" t="s">
        <v>307</v>
      </c>
      <c r="B259" s="59">
        <v>2015</v>
      </c>
      <c r="C259" s="60">
        <v>25414323</v>
      </c>
      <c r="D259" s="11" t="s">
        <v>314</v>
      </c>
      <c r="E259" s="7" t="s">
        <v>203</v>
      </c>
      <c r="H259" s="8">
        <v>109</v>
      </c>
      <c r="I259" s="10"/>
      <c r="J259" s="10"/>
      <c r="K259" s="68" t="s">
        <v>319</v>
      </c>
      <c r="L259" s="71">
        <v>9.0000000000000011E-3</v>
      </c>
      <c r="M259" s="71">
        <v>1.3999999999999999E-2</v>
      </c>
    </row>
    <row r="260" spans="1:16" s="8" customFormat="1" ht="15" customHeight="1">
      <c r="A260" s="59" t="s">
        <v>307</v>
      </c>
      <c r="B260" s="59">
        <v>2015</v>
      </c>
      <c r="C260" s="60">
        <v>25414323</v>
      </c>
      <c r="D260" s="11" t="s">
        <v>314</v>
      </c>
      <c r="E260" s="15" t="s">
        <v>204</v>
      </c>
      <c r="F260" s="11"/>
      <c r="H260" s="16">
        <v>4856</v>
      </c>
      <c r="I260" s="10"/>
      <c r="J260" s="10"/>
      <c r="K260" s="73">
        <v>2.0000000000000001E-4</v>
      </c>
      <c r="L260" s="68">
        <v>1.4999999999999999E-2</v>
      </c>
      <c r="M260" s="68">
        <v>1.8000000000000002E-2</v>
      </c>
    </row>
    <row r="261" spans="1:16" s="8" customFormat="1" ht="15" customHeight="1">
      <c r="A261" s="59" t="s">
        <v>307</v>
      </c>
      <c r="B261" s="59">
        <v>2015</v>
      </c>
      <c r="C261" s="60">
        <v>25414323</v>
      </c>
      <c r="D261" s="11" t="s">
        <v>314</v>
      </c>
      <c r="E261" s="7" t="s">
        <v>205</v>
      </c>
      <c r="H261" s="8">
        <v>100</v>
      </c>
      <c r="I261" s="10"/>
      <c r="J261" s="10"/>
      <c r="K261" s="68" t="s">
        <v>319</v>
      </c>
      <c r="L261" s="71">
        <v>0.01</v>
      </c>
      <c r="M261" s="71">
        <v>0.04</v>
      </c>
    </row>
    <row r="262" spans="1:16" s="8" customFormat="1" ht="15" customHeight="1">
      <c r="A262" s="59" t="s">
        <v>307</v>
      </c>
      <c r="B262" s="59">
        <v>2015</v>
      </c>
      <c r="C262" s="60">
        <v>25414323</v>
      </c>
      <c r="D262" s="11" t="s">
        <v>314</v>
      </c>
      <c r="E262" s="7" t="s">
        <v>290</v>
      </c>
      <c r="H262" s="8">
        <v>120</v>
      </c>
      <c r="I262" s="10"/>
      <c r="J262" s="10"/>
      <c r="K262" s="68" t="s">
        <v>319</v>
      </c>
      <c r="L262" s="71" t="s">
        <v>319</v>
      </c>
      <c r="M262" s="71" t="s">
        <v>319</v>
      </c>
    </row>
    <row r="263" spans="1:16" s="11" customFormat="1" ht="15" customHeight="1">
      <c r="A263" s="59" t="s">
        <v>307</v>
      </c>
      <c r="B263" s="59">
        <v>2015</v>
      </c>
      <c r="C263" s="60">
        <v>25414323</v>
      </c>
      <c r="D263" s="11" t="s">
        <v>314</v>
      </c>
      <c r="E263" s="15" t="s">
        <v>206</v>
      </c>
      <c r="F263" s="8"/>
      <c r="G263" s="8"/>
      <c r="H263" s="16">
        <v>12301</v>
      </c>
      <c r="I263" s="10"/>
      <c r="J263" s="10"/>
      <c r="K263" s="68" t="s">
        <v>319</v>
      </c>
      <c r="L263" s="68">
        <v>1.7600000000000001E-2</v>
      </c>
      <c r="M263" s="68">
        <v>2.3E-2</v>
      </c>
      <c r="N263" s="8"/>
      <c r="O263" s="8"/>
      <c r="P263" s="8"/>
    </row>
    <row r="264" spans="1:16" s="11" customFormat="1" ht="15" customHeight="1">
      <c r="A264" s="59" t="s">
        <v>307</v>
      </c>
      <c r="B264" s="59">
        <v>2015</v>
      </c>
      <c r="C264" s="60">
        <v>25414323</v>
      </c>
      <c r="D264" s="11" t="s">
        <v>314</v>
      </c>
      <c r="E264" s="7" t="s">
        <v>207</v>
      </c>
      <c r="F264" s="8"/>
      <c r="G264" s="8"/>
      <c r="H264" s="8">
        <v>101</v>
      </c>
      <c r="I264" s="10"/>
      <c r="J264" s="10"/>
      <c r="K264" s="68" t="s">
        <v>319</v>
      </c>
      <c r="L264" s="71">
        <v>1.4999999999999999E-2</v>
      </c>
      <c r="M264" s="71">
        <v>1.4999999999999999E-2</v>
      </c>
      <c r="N264" s="8"/>
      <c r="O264" s="8"/>
      <c r="P264" s="8"/>
    </row>
    <row r="265" spans="1:16" s="26" customFormat="1" ht="15" customHeight="1">
      <c r="A265" s="59" t="s">
        <v>307</v>
      </c>
      <c r="B265" s="59">
        <v>2015</v>
      </c>
      <c r="C265" s="60">
        <v>25414323</v>
      </c>
      <c r="D265" s="11" t="s">
        <v>314</v>
      </c>
      <c r="E265" s="7" t="s">
        <v>208</v>
      </c>
      <c r="F265" s="8"/>
      <c r="G265" s="8"/>
      <c r="H265" s="8">
        <v>146</v>
      </c>
      <c r="I265" s="10"/>
      <c r="J265" s="10"/>
      <c r="K265" s="68" t="s">
        <v>319</v>
      </c>
      <c r="L265" s="71">
        <v>9.0000000000000011E-3</v>
      </c>
      <c r="M265" s="71">
        <v>3.2000000000000001E-2</v>
      </c>
      <c r="N265" s="8"/>
      <c r="O265" s="8"/>
      <c r="P265" s="8"/>
    </row>
    <row r="266" spans="1:16" s="26" customFormat="1" ht="15" customHeight="1">
      <c r="A266" s="59" t="s">
        <v>307</v>
      </c>
      <c r="B266" s="59">
        <v>2015</v>
      </c>
      <c r="C266" s="60">
        <v>25414323</v>
      </c>
      <c r="D266" s="11" t="s">
        <v>314</v>
      </c>
      <c r="E266" s="15" t="s">
        <v>209</v>
      </c>
      <c r="F266" s="11"/>
      <c r="G266" s="8"/>
      <c r="H266" s="16">
        <v>4625</v>
      </c>
      <c r="I266" s="10"/>
      <c r="J266" s="10"/>
      <c r="K266" s="69" t="s">
        <v>319</v>
      </c>
      <c r="L266" s="68">
        <v>4.5100000000000001E-2</v>
      </c>
      <c r="M266" s="68">
        <v>2.4799999999999999E-2</v>
      </c>
      <c r="N266" s="8"/>
      <c r="O266" s="8"/>
      <c r="P266" s="8"/>
    </row>
    <row r="267" spans="1:16" s="26" customFormat="1" ht="15" customHeight="1">
      <c r="A267" s="59" t="s">
        <v>307</v>
      </c>
      <c r="B267" s="59">
        <v>2015</v>
      </c>
      <c r="C267" s="60">
        <v>25414323</v>
      </c>
      <c r="D267" s="11" t="s">
        <v>314</v>
      </c>
      <c r="E267" s="15" t="s">
        <v>210</v>
      </c>
      <c r="F267" s="8"/>
      <c r="G267" s="8"/>
      <c r="H267" s="16">
        <v>5914</v>
      </c>
      <c r="I267" s="10"/>
      <c r="J267" s="10"/>
      <c r="K267" s="68" t="s">
        <v>319</v>
      </c>
      <c r="L267" s="69">
        <v>1.77E-2</v>
      </c>
      <c r="M267" s="69">
        <v>1.7000000000000001E-2</v>
      </c>
      <c r="N267" s="8"/>
      <c r="O267" s="8"/>
      <c r="P267" s="8"/>
    </row>
    <row r="268" spans="1:16" s="26" customFormat="1" ht="15" customHeight="1">
      <c r="A268" s="59" t="s">
        <v>307</v>
      </c>
      <c r="B268" s="59">
        <v>2015</v>
      </c>
      <c r="C268" s="60">
        <v>25414323</v>
      </c>
      <c r="D268" s="11" t="s">
        <v>314</v>
      </c>
      <c r="E268" s="15" t="s">
        <v>211</v>
      </c>
      <c r="F268" s="8"/>
      <c r="G268" s="8"/>
      <c r="H268" s="16">
        <v>4471</v>
      </c>
      <c r="I268" s="10"/>
      <c r="J268" s="10"/>
      <c r="K268" s="68">
        <v>0</v>
      </c>
      <c r="L268" s="71">
        <v>5.0000000000000001E-3</v>
      </c>
      <c r="M268" s="71">
        <v>3.7000000000000002E-3</v>
      </c>
      <c r="N268" s="8"/>
      <c r="O268" s="8"/>
      <c r="P268" s="8"/>
    </row>
    <row r="269" spans="1:16" s="26" customFormat="1" ht="15" customHeight="1">
      <c r="A269" s="59" t="s">
        <v>307</v>
      </c>
      <c r="B269" s="59">
        <v>2015</v>
      </c>
      <c r="C269" s="60">
        <v>25414323</v>
      </c>
      <c r="D269" s="11" t="s">
        <v>314</v>
      </c>
      <c r="E269" s="15" t="s">
        <v>212</v>
      </c>
      <c r="F269" s="8"/>
      <c r="G269" s="8"/>
      <c r="H269" s="16">
        <v>8153</v>
      </c>
      <c r="I269" s="10"/>
      <c r="J269" s="10"/>
      <c r="K269" s="68">
        <v>0</v>
      </c>
      <c r="L269" s="71">
        <v>2.5999999999999999E-3</v>
      </c>
      <c r="M269" s="71">
        <v>2.0500000000000004E-2</v>
      </c>
      <c r="N269" s="8"/>
      <c r="O269" s="8"/>
      <c r="P269" s="8"/>
    </row>
    <row r="270" spans="1:16" s="26" customFormat="1" ht="15" customHeight="1">
      <c r="A270" s="59" t="s">
        <v>307</v>
      </c>
      <c r="B270" s="59">
        <v>2015</v>
      </c>
      <c r="C270" s="60">
        <v>25414323</v>
      </c>
      <c r="D270" s="11" t="s">
        <v>314</v>
      </c>
      <c r="E270" s="15" t="s">
        <v>213</v>
      </c>
      <c r="F270" s="8"/>
      <c r="G270" s="8"/>
      <c r="H270" s="16">
        <v>13270</v>
      </c>
      <c r="I270" s="10"/>
      <c r="J270" s="10"/>
      <c r="K270" s="68">
        <v>1E-4</v>
      </c>
      <c r="L270" s="71">
        <v>1.7100000000000001E-2</v>
      </c>
      <c r="M270" s="71">
        <v>1.06E-2</v>
      </c>
      <c r="N270" s="8"/>
      <c r="O270" s="8"/>
      <c r="P270" s="8"/>
    </row>
    <row r="271" spans="1:16" s="26" customFormat="1" ht="15" customHeight="1">
      <c r="A271" s="59" t="s">
        <v>307</v>
      </c>
      <c r="B271" s="59">
        <v>2015</v>
      </c>
      <c r="C271" s="60">
        <v>25414323</v>
      </c>
      <c r="D271" s="11" t="s">
        <v>314</v>
      </c>
      <c r="E271" s="15" t="s">
        <v>214</v>
      </c>
      <c r="F271" s="8"/>
      <c r="G271" s="8"/>
      <c r="H271" s="16">
        <v>3739</v>
      </c>
      <c r="I271" s="10"/>
      <c r="J271" s="10"/>
      <c r="K271" s="68" t="s">
        <v>319</v>
      </c>
      <c r="L271" s="71">
        <v>3.2899999999999999E-2</v>
      </c>
      <c r="M271" s="71">
        <v>0.01</v>
      </c>
      <c r="N271" s="8"/>
      <c r="O271" s="8"/>
      <c r="P271" s="8"/>
    </row>
    <row r="272" spans="1:16" s="26" customFormat="1" ht="15" customHeight="1">
      <c r="A272" s="59" t="s">
        <v>307</v>
      </c>
      <c r="B272" s="59">
        <v>2015</v>
      </c>
      <c r="C272" s="60">
        <v>25414323</v>
      </c>
      <c r="D272" s="11" t="s">
        <v>314</v>
      </c>
      <c r="E272" s="15" t="s">
        <v>215</v>
      </c>
      <c r="F272" s="8"/>
      <c r="G272" s="8"/>
      <c r="H272" s="16">
        <v>36718</v>
      </c>
      <c r="I272" s="10"/>
      <c r="J272" s="10"/>
      <c r="K272" s="68">
        <v>2.9999999999999997E-4</v>
      </c>
      <c r="L272" s="71">
        <v>1.4500000000000002E-2</v>
      </c>
      <c r="M272" s="71">
        <v>1.0800000000000001E-2</v>
      </c>
      <c r="N272" s="8"/>
      <c r="O272" s="8"/>
      <c r="P272" s="8"/>
    </row>
    <row r="273" spans="1:16" s="26" customFormat="1" ht="15" customHeight="1">
      <c r="A273" s="59" t="s">
        <v>307</v>
      </c>
      <c r="B273" s="59">
        <v>2015</v>
      </c>
      <c r="C273" s="60">
        <v>25414323</v>
      </c>
      <c r="D273" s="11" t="s">
        <v>314</v>
      </c>
      <c r="E273" s="15" t="s">
        <v>216</v>
      </c>
      <c r="F273" s="8"/>
      <c r="G273" s="8"/>
      <c r="H273" s="16">
        <v>9070</v>
      </c>
      <c r="I273" s="10"/>
      <c r="J273" s="10"/>
      <c r="K273" s="68">
        <v>1E-4</v>
      </c>
      <c r="L273" s="71">
        <v>1.7899999999999999E-2</v>
      </c>
      <c r="M273" s="71">
        <v>8.0999999999999996E-3</v>
      </c>
      <c r="N273" s="8"/>
      <c r="O273" s="8"/>
      <c r="P273" s="8"/>
    </row>
    <row r="274" spans="1:16" s="26" customFormat="1" ht="15" customHeight="1">
      <c r="A274" s="59" t="s">
        <v>307</v>
      </c>
      <c r="B274" s="59">
        <v>2015</v>
      </c>
      <c r="C274" s="60">
        <v>25414323</v>
      </c>
      <c r="D274" s="11" t="s">
        <v>314</v>
      </c>
      <c r="E274" s="15" t="s">
        <v>217</v>
      </c>
      <c r="F274" s="8"/>
      <c r="G274" s="8"/>
      <c r="H274" s="16">
        <v>6058</v>
      </c>
      <c r="I274" s="10"/>
      <c r="J274" s="10"/>
      <c r="K274" s="68">
        <v>1E-4</v>
      </c>
      <c r="L274" s="71">
        <v>4.3099999999999999E-2</v>
      </c>
      <c r="M274" s="71">
        <v>2.1899999999999999E-2</v>
      </c>
      <c r="N274" s="8"/>
      <c r="O274" s="8"/>
      <c r="P274" s="8"/>
    </row>
    <row r="275" spans="1:16" s="26" customFormat="1" ht="15" customHeight="1">
      <c r="A275" s="59" t="s">
        <v>307</v>
      </c>
      <c r="B275" s="59">
        <v>2015</v>
      </c>
      <c r="C275" s="60">
        <v>25414323</v>
      </c>
      <c r="D275" s="11" t="s">
        <v>314</v>
      </c>
      <c r="E275" s="15" t="s">
        <v>218</v>
      </c>
      <c r="F275" s="8"/>
      <c r="G275" s="8"/>
      <c r="H275" s="16">
        <v>15542</v>
      </c>
      <c r="I275" s="10"/>
      <c r="J275" s="10"/>
      <c r="K275" s="68">
        <v>0</v>
      </c>
      <c r="L275" s="71">
        <v>1.6500000000000001E-2</v>
      </c>
      <c r="M275" s="71">
        <v>5.5500000000000001E-2</v>
      </c>
      <c r="N275" s="8"/>
      <c r="O275" s="8"/>
      <c r="P275" s="8"/>
    </row>
    <row r="276" spans="1:16" s="26" customFormat="1" ht="15" customHeight="1">
      <c r="A276" s="59" t="s">
        <v>307</v>
      </c>
      <c r="B276" s="59">
        <v>2015</v>
      </c>
      <c r="C276" s="60">
        <v>25414323</v>
      </c>
      <c r="D276" s="11" t="s">
        <v>314</v>
      </c>
      <c r="E276" s="7" t="s">
        <v>253</v>
      </c>
      <c r="F276" s="8"/>
      <c r="G276" s="8"/>
      <c r="H276" s="8">
        <v>118</v>
      </c>
      <c r="I276" s="10"/>
      <c r="J276" s="10"/>
      <c r="K276" s="68" t="s">
        <v>319</v>
      </c>
      <c r="L276" s="71" t="s">
        <v>319</v>
      </c>
      <c r="M276" s="71" t="s">
        <v>319</v>
      </c>
      <c r="N276" s="8"/>
      <c r="O276" s="8"/>
      <c r="P276" s="8"/>
    </row>
    <row r="277" spans="1:16" s="26" customFormat="1" ht="15" customHeight="1">
      <c r="A277" s="59" t="s">
        <v>307</v>
      </c>
      <c r="B277" s="59">
        <v>2015</v>
      </c>
      <c r="C277" s="60">
        <v>25414323</v>
      </c>
      <c r="D277" s="11" t="s">
        <v>314</v>
      </c>
      <c r="E277" s="7" t="s">
        <v>219</v>
      </c>
      <c r="F277" s="8"/>
      <c r="G277" s="8"/>
      <c r="H277" s="8">
        <v>118</v>
      </c>
      <c r="I277" s="10"/>
      <c r="J277" s="10"/>
      <c r="K277" s="68">
        <v>0</v>
      </c>
      <c r="L277" s="71">
        <v>1.3000000000000001E-2</v>
      </c>
      <c r="M277" s="71">
        <v>6.8000000000000005E-2</v>
      </c>
      <c r="N277" s="8"/>
      <c r="O277" s="8"/>
      <c r="P277" s="8"/>
    </row>
    <row r="278" spans="1:16" s="26" customFormat="1" ht="15" customHeight="1">
      <c r="A278" s="59" t="s">
        <v>307</v>
      </c>
      <c r="B278" s="59">
        <v>2015</v>
      </c>
      <c r="C278" s="60">
        <v>25414323</v>
      </c>
      <c r="D278" s="11" t="s">
        <v>314</v>
      </c>
      <c r="E278" s="7" t="s">
        <v>220</v>
      </c>
      <c r="F278" s="8"/>
      <c r="G278" s="8"/>
      <c r="H278" s="8">
        <v>213</v>
      </c>
      <c r="I278" s="10"/>
      <c r="J278" s="10"/>
      <c r="K278" s="68" t="s">
        <v>319</v>
      </c>
      <c r="L278" s="71">
        <v>2E-3</v>
      </c>
      <c r="M278" s="71">
        <v>4.5999999999999999E-2</v>
      </c>
      <c r="N278" s="8"/>
      <c r="O278" s="8"/>
      <c r="P278" s="8"/>
    </row>
    <row r="279" spans="1:16" s="26" customFormat="1" ht="15" customHeight="1">
      <c r="A279" s="59" t="s">
        <v>307</v>
      </c>
      <c r="B279" s="59">
        <v>2015</v>
      </c>
      <c r="C279" s="60">
        <v>25414323</v>
      </c>
      <c r="D279" s="11" t="s">
        <v>314</v>
      </c>
      <c r="E279" s="7" t="s">
        <v>283</v>
      </c>
      <c r="F279" s="8"/>
      <c r="G279" s="8"/>
      <c r="H279" s="8">
        <v>158</v>
      </c>
      <c r="I279" s="10"/>
      <c r="J279" s="10"/>
      <c r="K279" s="68" t="s">
        <v>319</v>
      </c>
      <c r="L279" s="71" t="s">
        <v>319</v>
      </c>
      <c r="M279" s="71" t="s">
        <v>319</v>
      </c>
      <c r="N279" s="8"/>
      <c r="O279" s="8"/>
      <c r="P279" s="8"/>
    </row>
    <row r="280" spans="1:16" s="26" customFormat="1" ht="15" customHeight="1">
      <c r="A280" s="59" t="s">
        <v>307</v>
      </c>
      <c r="B280" s="59">
        <v>2015</v>
      </c>
      <c r="C280" s="60">
        <v>25414323</v>
      </c>
      <c r="D280" s="11" t="s">
        <v>314</v>
      </c>
      <c r="E280" s="7" t="s">
        <v>221</v>
      </c>
      <c r="F280" s="8"/>
      <c r="G280" s="8"/>
      <c r="H280" s="8">
        <v>100</v>
      </c>
      <c r="I280" s="10"/>
      <c r="J280" s="10"/>
      <c r="K280" s="68" t="s">
        <v>319</v>
      </c>
      <c r="L280" s="71">
        <v>0.03</v>
      </c>
      <c r="M280" s="71">
        <v>0.04</v>
      </c>
      <c r="N280" s="8"/>
      <c r="O280" s="8"/>
      <c r="P280" s="8"/>
    </row>
    <row r="281" spans="1:16" s="26" customFormat="1" ht="15" customHeight="1">
      <c r="A281" s="59" t="s">
        <v>307</v>
      </c>
      <c r="B281" s="59">
        <v>2015</v>
      </c>
      <c r="C281" s="60">
        <v>25414323</v>
      </c>
      <c r="D281" s="11" t="s">
        <v>314</v>
      </c>
      <c r="E281" s="7" t="s">
        <v>222</v>
      </c>
      <c r="F281" s="8"/>
      <c r="G281" s="8"/>
      <c r="H281" s="8">
        <v>373</v>
      </c>
      <c r="I281" s="10"/>
      <c r="J281" s="10"/>
      <c r="K281" s="68">
        <v>6.0000000000000001E-3</v>
      </c>
      <c r="L281" s="71" t="s">
        <v>319</v>
      </c>
      <c r="M281" s="71" t="s">
        <v>319</v>
      </c>
      <c r="N281" s="8"/>
      <c r="O281" s="8"/>
      <c r="P281" s="8"/>
    </row>
    <row r="282" spans="1:16" s="26" customFormat="1" ht="15" customHeight="1">
      <c r="A282" s="59" t="s">
        <v>307</v>
      </c>
      <c r="B282" s="59">
        <v>2015</v>
      </c>
      <c r="C282" s="60">
        <v>25414323</v>
      </c>
      <c r="D282" s="11" t="s">
        <v>314</v>
      </c>
      <c r="E282" s="7" t="s">
        <v>223</v>
      </c>
      <c r="F282" s="8"/>
      <c r="G282" s="8"/>
      <c r="H282" s="16">
        <v>70890</v>
      </c>
      <c r="I282" s="10"/>
      <c r="J282" s="10"/>
      <c r="K282" s="68">
        <v>4.0000000000000002E-4</v>
      </c>
      <c r="L282" s="71">
        <v>2.1899999999999999E-2</v>
      </c>
      <c r="M282" s="71">
        <v>1.7299999999999999E-2</v>
      </c>
      <c r="N282" s="8"/>
      <c r="O282" s="8"/>
      <c r="P282" s="8"/>
    </row>
    <row r="283" spans="1:16" s="26" customFormat="1" ht="15" customHeight="1">
      <c r="A283" s="59" t="s">
        <v>307</v>
      </c>
      <c r="B283" s="59">
        <v>2015</v>
      </c>
      <c r="C283" s="60">
        <v>25414323</v>
      </c>
      <c r="D283" s="11" t="s">
        <v>314</v>
      </c>
      <c r="E283" s="7" t="s">
        <v>224</v>
      </c>
      <c r="F283" s="8"/>
      <c r="G283" s="8"/>
      <c r="H283" s="8">
        <v>104</v>
      </c>
      <c r="I283" s="10"/>
      <c r="J283" s="10"/>
      <c r="K283" s="68" t="s">
        <v>319</v>
      </c>
      <c r="L283" s="71" t="s">
        <v>319</v>
      </c>
      <c r="M283" s="71">
        <v>3.4000000000000002E-2</v>
      </c>
      <c r="N283" s="8"/>
      <c r="O283" s="8"/>
      <c r="P283" s="8"/>
    </row>
    <row r="284" spans="1:16" s="26" customFormat="1" ht="15" customHeight="1">
      <c r="A284" s="59" t="s">
        <v>307</v>
      </c>
      <c r="B284" s="59">
        <v>2015</v>
      </c>
      <c r="C284" s="60">
        <v>25414323</v>
      </c>
      <c r="D284" s="11" t="s">
        <v>314</v>
      </c>
      <c r="E284" s="15" t="s">
        <v>55</v>
      </c>
      <c r="F284" s="11"/>
      <c r="G284" s="8"/>
      <c r="H284" s="16">
        <v>5928</v>
      </c>
      <c r="I284" s="10"/>
      <c r="J284" s="10"/>
      <c r="K284" s="69" t="s">
        <v>319</v>
      </c>
      <c r="L284" s="68">
        <v>8.3999999999999995E-3</v>
      </c>
      <c r="M284" s="68">
        <v>3.9800000000000002E-2</v>
      </c>
      <c r="N284" s="8"/>
      <c r="O284" s="8"/>
      <c r="P284" s="8"/>
    </row>
    <row r="285" spans="1:16" s="8" customFormat="1" ht="15" customHeight="1">
      <c r="A285" s="59" t="s">
        <v>307</v>
      </c>
      <c r="B285" s="59">
        <v>2015</v>
      </c>
      <c r="C285" s="60">
        <v>25414323</v>
      </c>
      <c r="D285" s="11" t="s">
        <v>314</v>
      </c>
      <c r="E285" s="15" t="s">
        <v>70</v>
      </c>
      <c r="H285" s="16">
        <v>4307</v>
      </c>
      <c r="I285" s="10"/>
      <c r="J285" s="10"/>
      <c r="K285" s="69" t="s">
        <v>319</v>
      </c>
      <c r="L285" s="68">
        <v>4.2099999999999999E-2</v>
      </c>
      <c r="M285" s="68">
        <v>1.8700000000000001E-2</v>
      </c>
    </row>
    <row r="286" spans="1:16" s="26" customFormat="1" ht="15" customHeight="1">
      <c r="A286" s="59" t="s">
        <v>307</v>
      </c>
      <c r="B286" s="59">
        <v>2015</v>
      </c>
      <c r="C286" s="60">
        <v>25414323</v>
      </c>
      <c r="D286" s="11" t="s">
        <v>314</v>
      </c>
      <c r="E286" s="15" t="s">
        <v>232</v>
      </c>
      <c r="F286" s="8"/>
      <c r="G286" s="8"/>
      <c r="H286" s="16">
        <v>2317</v>
      </c>
      <c r="I286" s="10"/>
      <c r="J286" s="10"/>
      <c r="K286" s="68" t="s">
        <v>319</v>
      </c>
      <c r="L286" s="69">
        <v>3.78E-2</v>
      </c>
      <c r="M286" s="69">
        <v>2.2200000000000001E-2</v>
      </c>
      <c r="N286" s="8"/>
      <c r="O286" s="8"/>
      <c r="P286" s="8"/>
    </row>
    <row r="287" spans="1:16" s="26" customFormat="1" ht="15" customHeight="1">
      <c r="A287" s="59" t="s">
        <v>307</v>
      </c>
      <c r="B287" s="59">
        <v>2015</v>
      </c>
      <c r="C287" s="60">
        <v>25414323</v>
      </c>
      <c r="D287" s="11" t="s">
        <v>314</v>
      </c>
      <c r="E287" s="15" t="s">
        <v>163</v>
      </c>
      <c r="F287" s="8"/>
      <c r="G287" s="8"/>
      <c r="H287" s="16">
        <v>2840</v>
      </c>
      <c r="I287" s="10"/>
      <c r="J287" s="10"/>
      <c r="K287" s="68">
        <v>2.0000000000000001E-4</v>
      </c>
      <c r="L287" s="71">
        <v>1.18E-2</v>
      </c>
      <c r="M287" s="71">
        <v>1.21E-2</v>
      </c>
      <c r="N287" s="8"/>
      <c r="O287" s="8"/>
      <c r="P287" s="8"/>
    </row>
    <row r="288" spans="1:16" s="26" customFormat="1" ht="15" customHeight="1">
      <c r="A288" s="59" t="s">
        <v>307</v>
      </c>
      <c r="B288" s="59">
        <v>2015</v>
      </c>
      <c r="C288" s="60">
        <v>25414323</v>
      </c>
      <c r="D288" s="11" t="s">
        <v>314</v>
      </c>
      <c r="E288" s="15" t="s">
        <v>164</v>
      </c>
      <c r="F288" s="8"/>
      <c r="G288" s="8"/>
      <c r="H288" s="16">
        <v>13871</v>
      </c>
      <c r="I288" s="10"/>
      <c r="J288" s="10"/>
      <c r="K288" s="68">
        <v>1E-4</v>
      </c>
      <c r="L288" s="71">
        <v>4.3400000000000001E-2</v>
      </c>
      <c r="M288" s="71">
        <v>2.3099999999999999E-2</v>
      </c>
      <c r="N288" s="8"/>
      <c r="O288" s="8"/>
      <c r="P288" s="8"/>
    </row>
    <row r="289" spans="1:16" s="26" customFormat="1" ht="15" customHeight="1">
      <c r="A289" s="59" t="s">
        <v>307</v>
      </c>
      <c r="B289" s="59">
        <v>2015</v>
      </c>
      <c r="C289" s="60">
        <v>25414323</v>
      </c>
      <c r="D289" s="11" t="s">
        <v>314</v>
      </c>
      <c r="E289" s="15" t="s">
        <v>165</v>
      </c>
      <c r="F289" s="8"/>
      <c r="G289" s="8"/>
      <c r="H289" s="16">
        <v>45681</v>
      </c>
      <c r="I289" s="10"/>
      <c r="J289" s="10"/>
      <c r="K289" s="68">
        <v>0</v>
      </c>
      <c r="L289" s="71">
        <v>3.5499999999999997E-2</v>
      </c>
      <c r="M289" s="71">
        <v>1.5100000000000001E-2</v>
      </c>
      <c r="N289" s="8"/>
      <c r="O289" s="8"/>
      <c r="P289" s="8"/>
    </row>
    <row r="290" spans="1:16" s="26" customFormat="1" ht="15" customHeight="1">
      <c r="A290" s="59" t="s">
        <v>340</v>
      </c>
      <c r="B290" s="59">
        <v>2017</v>
      </c>
      <c r="C290" s="60">
        <v>28417619</v>
      </c>
      <c r="D290" s="11" t="s">
        <v>314</v>
      </c>
      <c r="E290" s="15" t="s">
        <v>341</v>
      </c>
      <c r="F290" s="8" t="s">
        <v>342</v>
      </c>
      <c r="G290" s="8"/>
      <c r="H290" s="16">
        <v>90</v>
      </c>
      <c r="I290" s="10"/>
      <c r="J290" s="10"/>
      <c r="K290" s="68">
        <v>0</v>
      </c>
      <c r="L290" s="71">
        <v>3.3300000000000003E-2</v>
      </c>
      <c r="M290" s="71">
        <v>5.5999999999999999E-3</v>
      </c>
      <c r="N290" s="8"/>
      <c r="O290" s="8"/>
      <c r="P290" s="8"/>
    </row>
    <row r="291" spans="1:16" s="26" customFormat="1" ht="15" customHeight="1">
      <c r="A291" s="17"/>
      <c r="B291" s="18"/>
      <c r="C291" s="8"/>
      <c r="D291" s="8"/>
      <c r="E291" s="38"/>
      <c r="F291" s="17"/>
      <c r="G291" s="17"/>
      <c r="H291" s="17"/>
      <c r="I291" s="10"/>
      <c r="J291" s="10"/>
      <c r="K291" s="68"/>
      <c r="L291" s="74"/>
      <c r="M291" s="71"/>
    </row>
    <row r="292" spans="1:16" s="52" customFormat="1" ht="15" customHeight="1">
      <c r="A292" s="46" t="s">
        <v>6</v>
      </c>
      <c r="B292" s="46"/>
      <c r="C292" s="46"/>
      <c r="D292" s="46"/>
      <c r="E292" s="47"/>
      <c r="F292" s="46"/>
      <c r="G292" s="46"/>
      <c r="H292" s="46"/>
      <c r="I292" s="46"/>
      <c r="J292" s="46"/>
      <c r="K292" s="79">
        <f>IFERROR(SUMPRODUCT(K256:K290,--(K256:K290&lt;&gt;""),$H$256:$H$290)/SUMPRODUCT($H$256:$H$290,--(K256:K290&lt;&gt;"")),"")</f>
        <v>2.0407543496146836E-4</v>
      </c>
      <c r="L292" s="79">
        <f t="shared" ref="L292:M292" si="18">IFERROR(SUMPRODUCT(L256:L290,--(L256:L290&lt;&gt;""),$H$256:$H$290)/SUMPRODUCT($H$256:$H$290,--(L256:L290&lt;&gt;"")),"")</f>
        <v>2.3374369144951324E-2</v>
      </c>
      <c r="M292" s="79">
        <f t="shared" si="18"/>
        <v>1.8732345885244573E-2</v>
      </c>
    </row>
    <row r="293" spans="1:16" s="52" customFormat="1" ht="15" customHeight="1">
      <c r="A293" s="46" t="s">
        <v>7</v>
      </c>
      <c r="B293" s="46"/>
      <c r="C293" s="46"/>
      <c r="D293" s="46"/>
      <c r="E293" s="47"/>
      <c r="F293" s="46"/>
      <c r="G293" s="46"/>
      <c r="H293" s="46"/>
      <c r="I293" s="46"/>
      <c r="J293" s="46"/>
      <c r="K293" s="79">
        <f>IF(K292="","",MIN(K256:K290))</f>
        <v>0</v>
      </c>
      <c r="L293" s="79">
        <f t="shared" ref="L293:M293" si="19">IF(L292="","",MIN(L256:L290))</f>
        <v>2E-3</v>
      </c>
      <c r="M293" s="79">
        <f t="shared" si="19"/>
        <v>3.7000000000000002E-3</v>
      </c>
    </row>
    <row r="294" spans="1:16" s="52" customFormat="1" ht="15" customHeight="1">
      <c r="A294" s="46" t="s">
        <v>8</v>
      </c>
      <c r="B294" s="46"/>
      <c r="C294" s="46"/>
      <c r="D294" s="46"/>
      <c r="E294" s="47"/>
      <c r="F294" s="46"/>
      <c r="G294" s="46"/>
      <c r="H294" s="46"/>
      <c r="I294" s="46"/>
      <c r="J294" s="46"/>
      <c r="K294" s="79">
        <f>IF(K292="","",MAX(K256:K290))</f>
        <v>6.0000000000000001E-3</v>
      </c>
      <c r="L294" s="79">
        <f t="shared" ref="L294:M294" si="20">IF(L292="","",MAX(L256:L290))</f>
        <v>4.5100000000000001E-2</v>
      </c>
      <c r="M294" s="79">
        <f t="shared" si="20"/>
        <v>6.8000000000000005E-2</v>
      </c>
    </row>
    <row r="295" spans="1:16" s="27" customFormat="1" ht="15" customHeight="1">
      <c r="A295" s="10"/>
      <c r="B295" s="10"/>
      <c r="C295" s="10"/>
      <c r="D295" s="10"/>
      <c r="E295" s="25"/>
      <c r="F295" s="10"/>
      <c r="G295" s="10"/>
      <c r="H295" s="10"/>
      <c r="I295" s="10"/>
      <c r="J295" s="10"/>
      <c r="K295" s="69"/>
      <c r="L295" s="71"/>
      <c r="M295" s="71"/>
    </row>
    <row r="296" spans="1:16" s="8" customFormat="1" ht="15" customHeight="1">
      <c r="A296" s="59" t="s">
        <v>307</v>
      </c>
      <c r="B296" s="59">
        <v>2015</v>
      </c>
      <c r="C296" s="60">
        <v>25414323</v>
      </c>
      <c r="D296" s="8" t="s">
        <v>315</v>
      </c>
      <c r="E296" s="7" t="s">
        <v>225</v>
      </c>
      <c r="F296" s="11"/>
      <c r="H296" s="8">
        <v>103</v>
      </c>
      <c r="I296" s="10"/>
      <c r="J296" s="10"/>
      <c r="K296" s="73" t="s">
        <v>319</v>
      </c>
      <c r="L296" s="69">
        <v>1.4999999999999999E-2</v>
      </c>
      <c r="M296" s="69">
        <v>0.01</v>
      </c>
    </row>
    <row r="297" spans="1:16" s="8" customFormat="1" ht="15" customHeight="1">
      <c r="A297" s="59" t="s">
        <v>307</v>
      </c>
      <c r="B297" s="59">
        <v>2015</v>
      </c>
      <c r="C297" s="60">
        <v>25414323</v>
      </c>
      <c r="D297" s="8" t="s">
        <v>315</v>
      </c>
      <c r="E297" s="7" t="s">
        <v>226</v>
      </c>
      <c r="F297" s="11"/>
      <c r="H297" s="8">
        <v>191</v>
      </c>
      <c r="I297" s="10"/>
      <c r="J297" s="10"/>
      <c r="K297" s="73">
        <v>0</v>
      </c>
      <c r="L297" s="69">
        <v>0</v>
      </c>
      <c r="M297" s="69">
        <v>0</v>
      </c>
    </row>
    <row r="298" spans="1:16" s="11" customFormat="1" ht="15" customHeight="1">
      <c r="A298" s="59" t="s">
        <v>307</v>
      </c>
      <c r="B298" s="59">
        <v>2015</v>
      </c>
      <c r="C298" s="60">
        <v>25414323</v>
      </c>
      <c r="D298" s="8" t="s">
        <v>315</v>
      </c>
      <c r="E298" s="15" t="s">
        <v>228</v>
      </c>
      <c r="F298" s="8"/>
      <c r="G298" s="8"/>
      <c r="H298" s="8">
        <v>105</v>
      </c>
      <c r="I298" s="10"/>
      <c r="J298" s="10"/>
      <c r="K298" s="70" t="s">
        <v>319</v>
      </c>
      <c r="L298" s="68">
        <v>5.0000000000000001E-3</v>
      </c>
      <c r="M298" s="68">
        <v>5.0000000000000001E-3</v>
      </c>
      <c r="N298" s="8"/>
      <c r="O298" s="8"/>
      <c r="P298" s="8"/>
    </row>
    <row r="299" spans="1:16" s="11" customFormat="1" ht="15" customHeight="1">
      <c r="A299" s="59" t="s">
        <v>307</v>
      </c>
      <c r="B299" s="59">
        <v>2015</v>
      </c>
      <c r="C299" s="60">
        <v>25414323</v>
      </c>
      <c r="D299" s="8" t="s">
        <v>315</v>
      </c>
      <c r="E299" s="15" t="s">
        <v>259</v>
      </c>
      <c r="F299" s="8"/>
      <c r="G299" s="8"/>
      <c r="H299" s="8">
        <v>131</v>
      </c>
      <c r="I299" s="10"/>
      <c r="J299" s="10"/>
      <c r="K299" s="70" t="s">
        <v>319</v>
      </c>
      <c r="L299" s="68" t="s">
        <v>319</v>
      </c>
      <c r="M299" s="68" t="s">
        <v>319</v>
      </c>
      <c r="N299" s="8"/>
      <c r="O299" s="8"/>
      <c r="P299" s="8"/>
    </row>
    <row r="300" spans="1:16" s="11" customFormat="1" ht="15" customHeight="1">
      <c r="A300" s="59" t="s">
        <v>307</v>
      </c>
      <c r="B300" s="59">
        <v>2015</v>
      </c>
      <c r="C300" s="60">
        <v>25414323</v>
      </c>
      <c r="D300" s="8" t="s">
        <v>315</v>
      </c>
      <c r="E300" s="7" t="s">
        <v>260</v>
      </c>
      <c r="G300" s="8"/>
      <c r="H300" s="11">
        <v>106</v>
      </c>
      <c r="I300" s="10"/>
      <c r="J300" s="10"/>
      <c r="K300" s="73" t="s">
        <v>319</v>
      </c>
      <c r="L300" s="69" t="s">
        <v>319</v>
      </c>
      <c r="M300" s="69" t="s">
        <v>319</v>
      </c>
      <c r="N300" s="8"/>
      <c r="O300" s="8"/>
      <c r="P300" s="8"/>
    </row>
    <row r="301" spans="1:16" s="11" customFormat="1" ht="15" customHeight="1">
      <c r="A301" s="59" t="s">
        <v>307</v>
      </c>
      <c r="B301" s="59">
        <v>2015</v>
      </c>
      <c r="C301" s="60">
        <v>25414323</v>
      </c>
      <c r="D301" s="8" t="s">
        <v>315</v>
      </c>
      <c r="E301" s="7" t="s">
        <v>230</v>
      </c>
      <c r="F301" s="27"/>
      <c r="G301" s="8"/>
      <c r="H301" s="16">
        <v>11499</v>
      </c>
      <c r="I301" s="27"/>
      <c r="J301" s="27"/>
      <c r="K301" s="71">
        <v>8.1000000000000013E-3</v>
      </c>
      <c r="L301" s="71">
        <v>1.61E-2</v>
      </c>
      <c r="M301" s="71">
        <v>1.4499999999999999E-2</v>
      </c>
      <c r="N301" s="8"/>
      <c r="O301" s="8"/>
      <c r="P301" s="8"/>
    </row>
    <row r="302" spans="1:16" s="26" customFormat="1" ht="15" customHeight="1">
      <c r="A302" s="17"/>
      <c r="B302" s="18"/>
      <c r="C302" s="8"/>
      <c r="D302" s="17"/>
      <c r="E302" s="38"/>
      <c r="F302" s="17"/>
      <c r="G302" s="17"/>
      <c r="H302" s="17"/>
      <c r="I302" s="10"/>
      <c r="J302" s="10"/>
      <c r="K302" s="68"/>
      <c r="L302" s="74"/>
      <c r="M302" s="71"/>
    </row>
    <row r="303" spans="1:16" s="53" customFormat="1" ht="15" customHeight="1">
      <c r="A303" s="46" t="s">
        <v>6</v>
      </c>
      <c r="B303" s="46"/>
      <c r="C303" s="46"/>
      <c r="D303" s="46"/>
      <c r="E303" s="47"/>
      <c r="F303" s="46"/>
      <c r="G303" s="46"/>
      <c r="H303" s="46"/>
      <c r="I303" s="46"/>
      <c r="J303" s="46"/>
      <c r="K303" s="79">
        <f>IFERROR(SUMPRODUCT(K296:K301,--(K296:K301&lt;&gt;""),$H$296:$H$301)/SUMPRODUCT($H$296:$H$301,--(K296:K301&lt;&gt;"")),"")</f>
        <v>7.9676561163387529E-3</v>
      </c>
      <c r="L303" s="79">
        <f t="shared" ref="L303:M303" si="21">IFERROR(SUMPRODUCT(L296:L301,--(L296:L301&lt;&gt;""),$H$296:$H$301)/SUMPRODUCT($H$296:$H$301,--(L296:L301&lt;&gt;"")),"")</f>
        <v>1.5734064548663638E-2</v>
      </c>
      <c r="M303" s="79">
        <f t="shared" si="21"/>
        <v>1.4144436039670534E-2</v>
      </c>
    </row>
    <row r="304" spans="1:16" s="48" customFormat="1" ht="15" customHeight="1">
      <c r="A304" s="46" t="s">
        <v>7</v>
      </c>
      <c r="B304" s="46"/>
      <c r="C304" s="46"/>
      <c r="D304" s="46"/>
      <c r="E304" s="47"/>
      <c r="F304" s="46"/>
      <c r="G304" s="46"/>
      <c r="H304" s="46"/>
      <c r="I304" s="46"/>
      <c r="J304" s="46"/>
      <c r="K304" s="79">
        <f>IF(K303="","",MIN(K296:K301))</f>
        <v>0</v>
      </c>
      <c r="L304" s="79">
        <f t="shared" ref="L304:M304" si="22">IF(L303="","",MIN(L296:L301))</f>
        <v>0</v>
      </c>
      <c r="M304" s="79">
        <f t="shared" si="22"/>
        <v>0</v>
      </c>
    </row>
    <row r="305" spans="1:13" s="48" customFormat="1" ht="15" customHeight="1">
      <c r="A305" s="46" t="s">
        <v>8</v>
      </c>
      <c r="B305" s="46"/>
      <c r="C305" s="46"/>
      <c r="D305" s="46"/>
      <c r="E305" s="47"/>
      <c r="F305" s="46"/>
      <c r="G305" s="46"/>
      <c r="H305" s="46"/>
      <c r="I305" s="46"/>
      <c r="J305" s="46"/>
      <c r="K305" s="79">
        <f>IF(K303="","",MAX(K296:K301))</f>
        <v>8.1000000000000013E-3</v>
      </c>
      <c r="L305" s="79">
        <f t="shared" ref="L305:M305" si="23">IF(L303="","",MAX(L296:L301))</f>
        <v>1.61E-2</v>
      </c>
      <c r="M305" s="79">
        <f t="shared" si="23"/>
        <v>1.4499999999999999E-2</v>
      </c>
    </row>
    <row r="306" spans="1:13" s="11" customFormat="1" ht="15" customHeight="1">
      <c r="A306" s="8"/>
      <c r="B306" s="18"/>
      <c r="C306" s="8"/>
      <c r="D306" s="10"/>
      <c r="E306" s="25"/>
      <c r="F306" s="10"/>
      <c r="G306" s="10"/>
      <c r="H306" s="10"/>
      <c r="I306" s="10"/>
      <c r="J306" s="10"/>
      <c r="K306" s="69"/>
      <c r="L306" s="69"/>
      <c r="M306" s="69"/>
    </row>
    <row r="307" spans="1:13" s="8" customFormat="1" ht="15" customHeight="1">
      <c r="A307" s="59" t="s">
        <v>307</v>
      </c>
      <c r="B307" s="59">
        <v>2015</v>
      </c>
      <c r="C307" s="60">
        <v>25414323</v>
      </c>
      <c r="D307" s="59" t="s">
        <v>316</v>
      </c>
      <c r="E307" s="7" t="s">
        <v>53</v>
      </c>
      <c r="H307" s="8">
        <v>174</v>
      </c>
      <c r="I307" s="10"/>
      <c r="J307" s="10"/>
      <c r="K307" s="70" t="s">
        <v>319</v>
      </c>
      <c r="L307" s="68" t="s">
        <v>319</v>
      </c>
      <c r="M307" s="68">
        <v>3.7000000000000005E-2</v>
      </c>
    </row>
    <row r="308" spans="1:13" s="8" customFormat="1" ht="15" customHeight="1">
      <c r="A308" s="59" t="s">
        <v>307</v>
      </c>
      <c r="B308" s="59">
        <v>2015</v>
      </c>
      <c r="C308" s="60">
        <v>25414323</v>
      </c>
      <c r="D308" s="59" t="s">
        <v>316</v>
      </c>
      <c r="E308" s="15" t="s">
        <v>54</v>
      </c>
      <c r="H308" s="8">
        <v>131</v>
      </c>
      <c r="I308" s="10"/>
      <c r="J308" s="10"/>
      <c r="K308" s="70" t="s">
        <v>319</v>
      </c>
      <c r="L308" s="68">
        <v>3.8E-3</v>
      </c>
      <c r="M308" s="68">
        <v>4.2000000000000003E-2</v>
      </c>
    </row>
    <row r="309" spans="1:13" s="8" customFormat="1" ht="15" customHeight="1">
      <c r="A309" s="59" t="s">
        <v>307</v>
      </c>
      <c r="B309" s="59">
        <v>2015</v>
      </c>
      <c r="C309" s="60">
        <v>25414323</v>
      </c>
      <c r="D309" s="59" t="s">
        <v>316</v>
      </c>
      <c r="E309" s="7" t="s">
        <v>56</v>
      </c>
      <c r="F309" s="19"/>
      <c r="H309" s="8">
        <v>144</v>
      </c>
      <c r="I309" s="10"/>
      <c r="J309" s="10"/>
      <c r="K309" s="70" t="s">
        <v>319</v>
      </c>
      <c r="L309" s="68">
        <v>3.0000000000000001E-3</v>
      </c>
      <c r="M309" s="68">
        <v>0.08</v>
      </c>
    </row>
    <row r="310" spans="1:13" s="8" customFormat="1" ht="15" customHeight="1">
      <c r="A310" s="59" t="s">
        <v>307</v>
      </c>
      <c r="B310" s="59">
        <v>2015</v>
      </c>
      <c r="C310" s="60">
        <v>25414323</v>
      </c>
      <c r="D310" s="59" t="s">
        <v>316</v>
      </c>
      <c r="E310" s="7" t="s">
        <v>57</v>
      </c>
      <c r="H310" s="8">
        <v>265</v>
      </c>
      <c r="I310" s="10"/>
      <c r="J310" s="10"/>
      <c r="K310" s="70" t="s">
        <v>319</v>
      </c>
      <c r="L310" s="68">
        <v>8.0000000000000002E-3</v>
      </c>
      <c r="M310" s="68">
        <v>7.0000000000000007E-2</v>
      </c>
    </row>
    <row r="311" spans="1:13" s="8" customFormat="1" ht="15" customHeight="1">
      <c r="A311" s="59" t="s">
        <v>307</v>
      </c>
      <c r="B311" s="59">
        <v>2015</v>
      </c>
      <c r="C311" s="60">
        <v>25414323</v>
      </c>
      <c r="D311" s="59" t="s">
        <v>316</v>
      </c>
      <c r="E311" s="7" t="s">
        <v>58</v>
      </c>
      <c r="H311" s="8">
        <v>240</v>
      </c>
      <c r="I311" s="10"/>
      <c r="J311" s="10"/>
      <c r="K311" s="68" t="s">
        <v>319</v>
      </c>
      <c r="L311" s="68">
        <v>8.0000000000000002E-3</v>
      </c>
      <c r="M311" s="68">
        <v>0.1</v>
      </c>
    </row>
    <row r="312" spans="1:13" s="8" customFormat="1" ht="15" customHeight="1">
      <c r="A312" s="59" t="s">
        <v>307</v>
      </c>
      <c r="B312" s="59">
        <v>2015</v>
      </c>
      <c r="C312" s="60">
        <v>25414323</v>
      </c>
      <c r="D312" s="59" t="s">
        <v>316</v>
      </c>
      <c r="E312" s="7" t="s">
        <v>64</v>
      </c>
      <c r="H312" s="8">
        <v>100</v>
      </c>
      <c r="I312" s="10"/>
      <c r="J312" s="10"/>
      <c r="K312" s="70" t="s">
        <v>319</v>
      </c>
      <c r="L312" s="68" t="s">
        <v>319</v>
      </c>
      <c r="M312" s="68">
        <v>7.4999999999999997E-2</v>
      </c>
    </row>
    <row r="313" spans="1:13" s="8" customFormat="1" ht="15" customHeight="1">
      <c r="A313" s="59" t="s">
        <v>307</v>
      </c>
      <c r="B313" s="59">
        <v>2015</v>
      </c>
      <c r="C313" s="60">
        <v>25414323</v>
      </c>
      <c r="D313" s="59" t="s">
        <v>316</v>
      </c>
      <c r="E313" s="7" t="s">
        <v>59</v>
      </c>
      <c r="H313" s="8">
        <v>138</v>
      </c>
      <c r="I313" s="10"/>
      <c r="J313" s="10"/>
      <c r="K313" s="70" t="s">
        <v>319</v>
      </c>
      <c r="L313" s="68">
        <v>0</v>
      </c>
      <c r="M313" s="68">
        <v>2.2000000000000002E-2</v>
      </c>
    </row>
    <row r="314" spans="1:13" s="8" customFormat="1" ht="15" customHeight="1">
      <c r="A314" s="59" t="s">
        <v>307</v>
      </c>
      <c r="B314" s="59">
        <v>2015</v>
      </c>
      <c r="C314" s="60">
        <v>25414323</v>
      </c>
      <c r="D314" s="59" t="s">
        <v>316</v>
      </c>
      <c r="E314" s="7" t="s">
        <v>65</v>
      </c>
      <c r="H314" s="8">
        <v>165</v>
      </c>
      <c r="I314" s="10"/>
      <c r="J314" s="10"/>
      <c r="K314" s="70" t="s">
        <v>319</v>
      </c>
      <c r="L314" s="68" t="s">
        <v>319</v>
      </c>
      <c r="M314" s="68">
        <v>6.9000000000000006E-2</v>
      </c>
    </row>
    <row r="315" spans="1:13" s="8" customFormat="1" ht="15" customHeight="1">
      <c r="A315" s="59" t="s">
        <v>307</v>
      </c>
      <c r="B315" s="59">
        <v>2015</v>
      </c>
      <c r="C315" s="60">
        <v>25414323</v>
      </c>
      <c r="D315" s="59" t="s">
        <v>316</v>
      </c>
      <c r="E315" s="7" t="s">
        <v>66</v>
      </c>
      <c r="H315" s="8">
        <v>200</v>
      </c>
      <c r="I315" s="10"/>
      <c r="J315" s="10"/>
      <c r="K315" s="70" t="s">
        <v>319</v>
      </c>
      <c r="L315" s="68" t="s">
        <v>319</v>
      </c>
      <c r="M315" s="68">
        <v>8.1000000000000003E-2</v>
      </c>
    </row>
    <row r="316" spans="1:13" s="8" customFormat="1" ht="15" customHeight="1">
      <c r="A316" s="59" t="s">
        <v>307</v>
      </c>
      <c r="B316" s="59">
        <v>2015</v>
      </c>
      <c r="C316" s="60">
        <v>25414323</v>
      </c>
      <c r="D316" s="59" t="s">
        <v>316</v>
      </c>
      <c r="E316" s="7" t="s">
        <v>60</v>
      </c>
      <c r="H316" s="8">
        <v>100</v>
      </c>
      <c r="K316" s="68">
        <v>0</v>
      </c>
      <c r="L316" s="68">
        <v>0</v>
      </c>
      <c r="M316" s="68">
        <v>0.04</v>
      </c>
    </row>
    <row r="317" spans="1:13" s="8" customFormat="1" ht="15" customHeight="1">
      <c r="A317" s="59" t="s">
        <v>307</v>
      </c>
      <c r="B317" s="59">
        <v>2015</v>
      </c>
      <c r="C317" s="60">
        <v>25414323</v>
      </c>
      <c r="D317" s="59" t="s">
        <v>316</v>
      </c>
      <c r="E317" s="7" t="s">
        <v>67</v>
      </c>
      <c r="H317" s="8">
        <v>161</v>
      </c>
      <c r="I317" s="10"/>
      <c r="J317" s="10"/>
      <c r="K317" s="70" t="s">
        <v>319</v>
      </c>
      <c r="L317" s="68" t="s">
        <v>319</v>
      </c>
      <c r="M317" s="68">
        <v>0.04</v>
      </c>
    </row>
    <row r="318" spans="1:13" s="8" customFormat="1" ht="15" customHeight="1">
      <c r="A318" s="59" t="s">
        <v>307</v>
      </c>
      <c r="B318" s="59">
        <v>2015</v>
      </c>
      <c r="C318" s="60">
        <v>25414323</v>
      </c>
      <c r="D318" s="59" t="s">
        <v>316</v>
      </c>
      <c r="E318" s="15" t="s">
        <v>61</v>
      </c>
      <c r="H318" s="8">
        <v>175</v>
      </c>
      <c r="I318" s="10"/>
      <c r="J318" s="10"/>
      <c r="K318" s="70" t="s">
        <v>319</v>
      </c>
      <c r="L318" s="68">
        <v>3.1E-2</v>
      </c>
      <c r="M318" s="68">
        <v>0.06</v>
      </c>
    </row>
    <row r="319" spans="1:13" s="8" customFormat="1" ht="15" customHeight="1">
      <c r="A319" s="59" t="s">
        <v>307</v>
      </c>
      <c r="B319" s="59">
        <v>2015</v>
      </c>
      <c r="C319" s="60">
        <v>25414323</v>
      </c>
      <c r="D319" s="59" t="s">
        <v>316</v>
      </c>
      <c r="E319" s="7" t="s">
        <v>62</v>
      </c>
      <c r="H319" s="16">
        <v>28557</v>
      </c>
      <c r="I319" s="10"/>
      <c r="J319" s="10"/>
      <c r="K319" s="70" t="s">
        <v>319</v>
      </c>
      <c r="L319" s="68">
        <v>6.0000000000000001E-3</v>
      </c>
      <c r="M319" s="68">
        <v>4.2000000000000003E-2</v>
      </c>
    </row>
    <row r="320" spans="1:13" s="8" customFormat="1" ht="15" customHeight="1">
      <c r="A320" s="59" t="s">
        <v>307</v>
      </c>
      <c r="B320" s="59">
        <v>2015</v>
      </c>
      <c r="C320" s="60">
        <v>25414323</v>
      </c>
      <c r="D320" s="59" t="s">
        <v>316</v>
      </c>
      <c r="E320" s="7" t="s">
        <v>63</v>
      </c>
      <c r="H320" s="8">
        <v>230</v>
      </c>
      <c r="I320" s="10"/>
      <c r="J320" s="10"/>
      <c r="K320" s="70" t="s">
        <v>319</v>
      </c>
      <c r="L320" s="68">
        <v>4.0000000000000001E-3</v>
      </c>
      <c r="M320" s="68">
        <v>4.4000000000000004E-2</v>
      </c>
    </row>
    <row r="321" spans="1:13" s="8" customFormat="1" ht="15" customHeight="1">
      <c r="A321" s="14" t="s">
        <v>247</v>
      </c>
      <c r="B321" s="13">
        <v>2015</v>
      </c>
      <c r="C321" s="11">
        <v>26432245</v>
      </c>
      <c r="D321" s="59" t="s">
        <v>316</v>
      </c>
      <c r="E321" s="7" t="s">
        <v>234</v>
      </c>
      <c r="F321" s="8" t="s">
        <v>32</v>
      </c>
      <c r="H321" s="8">
        <v>116</v>
      </c>
      <c r="I321" s="10"/>
      <c r="J321" s="10"/>
      <c r="K321" s="68" t="s">
        <v>319</v>
      </c>
      <c r="L321" s="68" t="s">
        <v>319</v>
      </c>
      <c r="M321" s="68">
        <v>6.1100000000000002E-2</v>
      </c>
    </row>
    <row r="322" spans="1:13" s="8" customFormat="1" ht="15" customHeight="1">
      <c r="A322" s="14" t="s">
        <v>247</v>
      </c>
      <c r="B322" s="13">
        <v>2015</v>
      </c>
      <c r="C322" s="11">
        <v>26432245</v>
      </c>
      <c r="D322" s="59" t="s">
        <v>316</v>
      </c>
      <c r="E322" s="7" t="s">
        <v>235</v>
      </c>
      <c r="F322" s="8" t="s">
        <v>33</v>
      </c>
      <c r="H322" s="8">
        <v>186</v>
      </c>
      <c r="I322" s="10"/>
      <c r="J322" s="10"/>
      <c r="K322" s="68" t="s">
        <v>319</v>
      </c>
      <c r="L322" s="68" t="s">
        <v>319</v>
      </c>
      <c r="M322" s="68">
        <v>5.8299999999999998E-2</v>
      </c>
    </row>
    <row r="323" spans="1:13" s="8" customFormat="1" ht="15" customHeight="1">
      <c r="B323" s="18"/>
      <c r="E323" s="32"/>
      <c r="I323" s="12"/>
      <c r="J323" s="12"/>
      <c r="K323" s="68"/>
      <c r="L323" s="68"/>
      <c r="M323" s="69"/>
    </row>
    <row r="324" spans="1:13" s="53" customFormat="1" ht="15" customHeight="1">
      <c r="A324" s="46" t="s">
        <v>6</v>
      </c>
      <c r="B324" s="46"/>
      <c r="C324" s="46"/>
      <c r="D324" s="46"/>
      <c r="E324" s="47"/>
      <c r="F324" s="46"/>
      <c r="G324" s="46"/>
      <c r="H324" s="46"/>
      <c r="I324" s="46"/>
      <c r="J324" s="46"/>
      <c r="K324" s="79">
        <f>IFERROR(SUMPRODUCT(K307:K322,--(K307:K322&lt;&gt;""),$H$307:$H$322)/SUMPRODUCT($H$307:$H$322,--(K307:K322&lt;&gt;"")),"")</f>
        <v>0</v>
      </c>
      <c r="L324" s="79">
        <f t="shared" ref="L324:M324" si="24">IFERROR(SUMPRODUCT(L307:L322,--(L307:L322&lt;&gt;""),$H$307:$H$322)/SUMPRODUCT($H$307:$H$322,--(L307:L322&lt;&gt;"")),"")</f>
        <v>6.0926217478318879E-3</v>
      </c>
      <c r="M324" s="79">
        <f t="shared" si="24"/>
        <v>4.3514458529052183E-2</v>
      </c>
    </row>
    <row r="325" spans="1:13" s="48" customFormat="1" ht="15" customHeight="1">
      <c r="A325" s="46" t="s">
        <v>7</v>
      </c>
      <c r="B325" s="46"/>
      <c r="C325" s="46"/>
      <c r="D325" s="46"/>
      <c r="E325" s="47"/>
      <c r="F325" s="46"/>
      <c r="G325" s="46"/>
      <c r="H325" s="46"/>
      <c r="I325" s="46"/>
      <c r="J325" s="46"/>
      <c r="K325" s="79">
        <f>IF(K324="","",MIN(K317:K322))</f>
        <v>0</v>
      </c>
      <c r="L325" s="79">
        <f t="shared" ref="L325:M325" si="25">IF(L324="","",MIN(L317:L322))</f>
        <v>4.0000000000000001E-3</v>
      </c>
      <c r="M325" s="79">
        <f t="shared" si="25"/>
        <v>0.04</v>
      </c>
    </row>
    <row r="326" spans="1:13" s="48" customFormat="1" ht="15" customHeight="1">
      <c r="A326" s="46" t="s">
        <v>8</v>
      </c>
      <c r="B326" s="46"/>
      <c r="C326" s="46"/>
      <c r="D326" s="46"/>
      <c r="E326" s="47"/>
      <c r="F326" s="46"/>
      <c r="G326" s="46"/>
      <c r="H326" s="46"/>
      <c r="I326" s="46"/>
      <c r="J326" s="46"/>
      <c r="K326" s="79">
        <f>IF(K324="","",MAX(K317:K322))</f>
        <v>0</v>
      </c>
      <c r="L326" s="79">
        <f t="shared" ref="L326:M326" si="26">IF(L324="","",MAX(L317:L322))</f>
        <v>3.1E-2</v>
      </c>
      <c r="M326" s="79">
        <f t="shared" si="26"/>
        <v>6.1100000000000002E-2</v>
      </c>
    </row>
    <row r="327" spans="1:13" s="8" customFormat="1" ht="15" customHeight="1">
      <c r="B327" s="18"/>
      <c r="I327" s="12"/>
      <c r="J327" s="12"/>
      <c r="K327" s="68"/>
      <c r="L327" s="68"/>
      <c r="M327" s="69"/>
    </row>
    <row r="328" spans="1:13" s="8" customFormat="1" ht="15" customHeight="1">
      <c r="B328" s="18"/>
      <c r="E328" s="32"/>
      <c r="I328" s="12"/>
      <c r="J328" s="12"/>
      <c r="K328" s="68"/>
      <c r="L328" s="68"/>
      <c r="M328" s="69"/>
    </row>
    <row r="329" spans="1:13" s="8" customFormat="1" ht="15" customHeight="1">
      <c r="B329" s="18"/>
      <c r="E329" s="32"/>
      <c r="I329" s="12"/>
      <c r="J329" s="12"/>
      <c r="K329" s="68"/>
      <c r="L329" s="68"/>
      <c r="M329" s="69"/>
    </row>
    <row r="330" spans="1:13" s="8" customFormat="1" ht="15" customHeight="1">
      <c r="A330" s="32"/>
      <c r="B330" s="18"/>
      <c r="E330" s="32"/>
      <c r="I330" s="12"/>
      <c r="J330" s="12"/>
      <c r="K330" s="68"/>
      <c r="L330" s="68"/>
      <c r="M330" s="69"/>
    </row>
    <row r="331" spans="1:13" s="8" customFormat="1" ht="15" customHeight="1">
      <c r="A331" s="32"/>
      <c r="B331" s="18"/>
      <c r="E331" s="32"/>
      <c r="I331" s="12"/>
      <c r="J331" s="12"/>
      <c r="K331" s="68"/>
      <c r="L331" s="68"/>
      <c r="M331" s="69"/>
    </row>
    <row r="332" spans="1:13" s="8" customFormat="1" ht="15" customHeight="1">
      <c r="A332" s="32"/>
      <c r="B332" s="18"/>
      <c r="E332" s="32"/>
      <c r="I332" s="12"/>
      <c r="J332" s="12"/>
      <c r="K332" s="68"/>
      <c r="L332" s="68"/>
      <c r="M332" s="69"/>
    </row>
    <row r="333" spans="1:13" s="8" customFormat="1" ht="15" customHeight="1">
      <c r="B333" s="18"/>
      <c r="E333" s="32"/>
      <c r="I333" s="12"/>
      <c r="J333" s="12"/>
      <c r="K333" s="68"/>
      <c r="L333" s="68"/>
      <c r="M333" s="69"/>
    </row>
    <row r="334" spans="1:13" s="8" customFormat="1" ht="15" customHeight="1">
      <c r="B334" s="18"/>
      <c r="E334" s="32"/>
      <c r="I334" s="12"/>
      <c r="J334" s="12"/>
      <c r="K334" s="68"/>
      <c r="L334" s="68"/>
      <c r="M334" s="69"/>
    </row>
    <row r="335" spans="1:13" s="8" customFormat="1" ht="15" customHeight="1">
      <c r="B335" s="18"/>
      <c r="E335" s="32"/>
      <c r="I335" s="12"/>
      <c r="J335" s="12"/>
      <c r="K335" s="68"/>
      <c r="L335" s="68"/>
      <c r="M335" s="69"/>
    </row>
    <row r="336" spans="1:13" s="8" customFormat="1" ht="15" customHeight="1">
      <c r="B336" s="18"/>
      <c r="E336" s="32"/>
      <c r="I336" s="12"/>
      <c r="J336" s="12"/>
      <c r="K336" s="68"/>
      <c r="L336" s="68"/>
      <c r="M336" s="69"/>
    </row>
    <row r="337" spans="1:13" s="8" customFormat="1" ht="15" customHeight="1">
      <c r="B337" s="18"/>
      <c r="E337" s="32"/>
      <c r="I337" s="12"/>
      <c r="J337" s="12"/>
      <c r="K337" s="68"/>
      <c r="L337" s="68"/>
      <c r="M337" s="69"/>
    </row>
    <row r="338" spans="1:13" s="8" customFormat="1" ht="15" customHeight="1">
      <c r="B338" s="18"/>
      <c r="E338" s="32"/>
      <c r="I338" s="12"/>
      <c r="J338" s="12"/>
      <c r="K338" s="68"/>
      <c r="L338" s="68"/>
      <c r="M338" s="69"/>
    </row>
    <row r="339" spans="1:13" s="8" customFormat="1" ht="15" customHeight="1">
      <c r="B339" s="18"/>
      <c r="E339" s="32"/>
      <c r="I339" s="12"/>
      <c r="J339" s="12"/>
      <c r="K339" s="68"/>
      <c r="L339" s="68"/>
      <c r="M339" s="69"/>
    </row>
    <row r="340" spans="1:13" s="8" customFormat="1" ht="15" customHeight="1">
      <c r="B340" s="18"/>
      <c r="E340" s="32"/>
      <c r="I340" s="12"/>
      <c r="J340" s="12"/>
      <c r="K340" s="68"/>
      <c r="L340" s="68"/>
      <c r="M340" s="69"/>
    </row>
    <row r="341" spans="1:13" s="8" customFormat="1" ht="15" customHeight="1">
      <c r="B341" s="18"/>
      <c r="E341" s="32"/>
      <c r="I341" s="12"/>
      <c r="J341" s="12"/>
      <c r="K341" s="68"/>
      <c r="L341" s="68"/>
      <c r="M341" s="69"/>
    </row>
    <row r="342" spans="1:13" s="8" customFormat="1" ht="15" customHeight="1">
      <c r="B342" s="18"/>
      <c r="E342" s="32"/>
      <c r="I342" s="12"/>
      <c r="J342" s="12"/>
      <c r="K342" s="68"/>
      <c r="L342" s="68"/>
      <c r="M342" s="69"/>
    </row>
    <row r="343" spans="1:13" s="8" customFormat="1" ht="15" customHeight="1">
      <c r="B343" s="18"/>
      <c r="E343" s="32"/>
      <c r="I343" s="12"/>
      <c r="J343" s="12"/>
      <c r="K343" s="68"/>
      <c r="L343" s="68"/>
      <c r="M343" s="69"/>
    </row>
    <row r="344" spans="1:13" s="8" customFormat="1" ht="15" customHeight="1">
      <c r="B344" s="18"/>
      <c r="E344" s="32"/>
      <c r="I344" s="12"/>
      <c r="J344" s="12"/>
      <c r="K344" s="68"/>
      <c r="L344" s="68"/>
      <c r="M344" s="69"/>
    </row>
    <row r="348" spans="1:13" s="41" customFormat="1">
      <c r="A348" s="15"/>
      <c r="B348" s="42"/>
      <c r="E348" s="15"/>
      <c r="H348" s="8"/>
      <c r="I348" s="12"/>
      <c r="J348" s="12"/>
      <c r="K348" s="75"/>
      <c r="L348" s="75"/>
      <c r="M348" s="69"/>
    </row>
    <row r="349" spans="1:13" s="41" customFormat="1">
      <c r="A349" s="15"/>
      <c r="B349" s="42"/>
      <c r="E349" s="15"/>
      <c r="H349" s="8"/>
      <c r="I349" s="12"/>
      <c r="J349" s="12"/>
      <c r="K349" s="75"/>
      <c r="L349" s="75"/>
      <c r="M349" s="69"/>
    </row>
    <row r="350" spans="1:13" s="41" customFormat="1">
      <c r="A350" s="15"/>
      <c r="B350" s="42"/>
      <c r="E350" s="15"/>
      <c r="H350" s="8"/>
      <c r="I350" s="12"/>
      <c r="J350" s="12"/>
      <c r="K350" s="75"/>
      <c r="L350" s="75"/>
      <c r="M350" s="69"/>
    </row>
    <row r="352" spans="1:13" s="41" customFormat="1">
      <c r="A352" s="15"/>
      <c r="B352" s="42"/>
      <c r="E352" s="15"/>
      <c r="H352" s="8"/>
      <c r="I352" s="12"/>
      <c r="J352" s="12"/>
      <c r="K352" s="75"/>
      <c r="L352" s="75"/>
      <c r="M352" s="69"/>
    </row>
    <row r="353" spans="1:13" s="41" customFormat="1">
      <c r="A353" s="15"/>
      <c r="B353" s="42"/>
      <c r="E353" s="15"/>
      <c r="H353" s="8"/>
      <c r="I353" s="12"/>
      <c r="J353" s="12"/>
      <c r="K353" s="75"/>
      <c r="L353" s="75"/>
      <c r="M353" s="69"/>
    </row>
    <row r="354" spans="1:13" s="41" customFormat="1">
      <c r="A354" s="15"/>
      <c r="B354" s="42"/>
      <c r="E354" s="15"/>
      <c r="H354" s="8"/>
      <c r="I354" s="12"/>
      <c r="J354" s="12"/>
      <c r="K354" s="75"/>
      <c r="L354" s="75"/>
      <c r="M354" s="69"/>
    </row>
    <row r="355" spans="1:13" s="41" customFormat="1">
      <c r="A355" s="15"/>
      <c r="B355" s="42"/>
      <c r="E355" s="15"/>
      <c r="H355" s="8"/>
      <c r="I355" s="12"/>
      <c r="J355" s="12"/>
      <c r="K355" s="75"/>
      <c r="L355" s="75"/>
      <c r="M355" s="69"/>
    </row>
    <row r="356" spans="1:13" s="41" customFormat="1">
      <c r="A356" s="15"/>
      <c r="B356" s="42"/>
      <c r="E356" s="15"/>
      <c r="H356" s="8"/>
      <c r="I356" s="12"/>
      <c r="J356" s="12"/>
      <c r="K356" s="75"/>
      <c r="L356" s="75"/>
      <c r="M356" s="69"/>
    </row>
    <row r="357" spans="1:13" s="41" customFormat="1">
      <c r="A357" s="15"/>
      <c r="B357" s="42"/>
      <c r="E357" s="15"/>
      <c r="H357" s="8"/>
      <c r="I357" s="12"/>
      <c r="J357" s="12"/>
      <c r="K357" s="75"/>
      <c r="L357" s="75"/>
      <c r="M357" s="69"/>
    </row>
    <row r="358" spans="1:13" s="41" customFormat="1">
      <c r="A358" s="15"/>
      <c r="B358" s="42"/>
      <c r="E358" s="15"/>
      <c r="H358" s="8"/>
      <c r="I358" s="12"/>
      <c r="J358" s="12"/>
      <c r="K358" s="75"/>
      <c r="L358" s="75"/>
      <c r="M358" s="69"/>
    </row>
    <row r="359" spans="1:13" s="41" customFormat="1">
      <c r="A359" s="15"/>
      <c r="B359" s="42"/>
      <c r="E359" s="15"/>
      <c r="H359" s="8"/>
      <c r="I359" s="12"/>
      <c r="J359" s="12"/>
      <c r="K359" s="75"/>
      <c r="L359" s="75"/>
      <c r="M359" s="69"/>
    </row>
    <row r="360" spans="1:13" s="41" customFormat="1">
      <c r="A360" s="15"/>
      <c r="B360" s="42"/>
      <c r="E360" s="15"/>
      <c r="H360" s="8"/>
      <c r="I360" s="12"/>
      <c r="J360" s="12"/>
      <c r="K360" s="75"/>
      <c r="L360" s="75"/>
      <c r="M360" s="69"/>
    </row>
    <row r="361" spans="1:13" s="41" customFormat="1">
      <c r="A361" s="15"/>
      <c r="B361" s="42"/>
      <c r="E361" s="15"/>
      <c r="H361" s="8"/>
      <c r="I361" s="12"/>
      <c r="J361" s="12"/>
      <c r="K361" s="75"/>
      <c r="L361" s="75"/>
      <c r="M361" s="69"/>
    </row>
    <row r="362" spans="1:13" s="41" customFormat="1">
      <c r="A362" s="15"/>
      <c r="B362" s="42"/>
      <c r="E362" s="15"/>
      <c r="H362" s="8"/>
      <c r="I362" s="12"/>
      <c r="J362" s="12"/>
      <c r="K362" s="75"/>
      <c r="L362" s="75"/>
      <c r="M362" s="69"/>
    </row>
    <row r="363" spans="1:13" s="41" customFormat="1">
      <c r="A363" s="15"/>
      <c r="B363" s="42"/>
      <c r="E363" s="15"/>
      <c r="H363" s="8"/>
      <c r="I363" s="12"/>
      <c r="J363" s="12"/>
      <c r="K363" s="75"/>
      <c r="L363" s="75"/>
      <c r="M363" s="69"/>
    </row>
    <row r="364" spans="1:13" s="41" customFormat="1">
      <c r="A364" s="15"/>
      <c r="B364" s="42"/>
      <c r="E364" s="15"/>
      <c r="H364" s="8"/>
      <c r="I364" s="12"/>
      <c r="J364" s="12"/>
      <c r="K364" s="75"/>
      <c r="L364" s="75"/>
      <c r="M364" s="69"/>
    </row>
    <row r="365" spans="1:13" s="41" customFormat="1">
      <c r="A365" s="15"/>
      <c r="B365" s="42"/>
      <c r="E365" s="15"/>
      <c r="H365" s="8"/>
      <c r="I365" s="12"/>
      <c r="J365" s="12"/>
      <c r="K365" s="75"/>
      <c r="L365" s="75"/>
      <c r="M365" s="69"/>
    </row>
    <row r="366" spans="1:13" s="41" customFormat="1">
      <c r="A366" s="15"/>
      <c r="B366" s="42"/>
      <c r="E366" s="15"/>
      <c r="H366" s="8"/>
      <c r="I366" s="12"/>
      <c r="J366" s="12"/>
      <c r="K366" s="75"/>
      <c r="L366" s="75"/>
      <c r="M366" s="69"/>
    </row>
    <row r="367" spans="1:13" s="41" customFormat="1">
      <c r="A367" s="15"/>
      <c r="B367" s="42"/>
      <c r="E367" s="15"/>
      <c r="H367" s="8"/>
      <c r="I367" s="12"/>
      <c r="J367" s="12"/>
      <c r="K367" s="75"/>
      <c r="L367" s="75"/>
      <c r="M367" s="69"/>
    </row>
    <row r="368" spans="1:13" s="41" customFormat="1">
      <c r="A368" s="15"/>
      <c r="B368" s="42"/>
      <c r="E368" s="15"/>
      <c r="H368" s="8"/>
      <c r="I368" s="12"/>
      <c r="J368" s="12"/>
      <c r="K368" s="75"/>
      <c r="L368" s="75"/>
      <c r="M368" s="69"/>
    </row>
    <row r="369" spans="1:13" s="41" customFormat="1">
      <c r="A369" s="15"/>
      <c r="B369" s="42"/>
      <c r="E369" s="15"/>
      <c r="H369" s="8"/>
      <c r="I369" s="12"/>
      <c r="J369" s="12"/>
      <c r="K369" s="75"/>
      <c r="L369" s="75"/>
      <c r="M369" s="69"/>
    </row>
    <row r="370" spans="1:13" s="41" customFormat="1">
      <c r="A370" s="15"/>
      <c r="B370" s="42"/>
      <c r="E370" s="15"/>
      <c r="H370" s="8"/>
      <c r="I370" s="12"/>
      <c r="J370" s="12"/>
      <c r="K370" s="75"/>
      <c r="L370" s="75"/>
      <c r="M370" s="69"/>
    </row>
    <row r="371" spans="1:13" s="41" customFormat="1">
      <c r="A371" s="15"/>
      <c r="B371" s="42"/>
      <c r="E371" s="15"/>
      <c r="H371" s="8"/>
      <c r="I371" s="12"/>
      <c r="J371" s="12"/>
      <c r="K371" s="75"/>
      <c r="L371" s="75"/>
      <c r="M371" s="69"/>
    </row>
  </sheetData>
  <sortState ref="A72:J144">
    <sortCondition ref="E72:E144"/>
  </sortState>
  <phoneticPr fontId="36" type="noConversion"/>
  <pageMargins left="0.7" right="0.7" top="0.75" bottom="0.75" header="0.3" footer="0.3"/>
  <pageSetup orientation="portrait" horizontalDpi="4294967292" verticalDpi="4294967292"/>
  <ignoredErrors>
    <ignoredError sqref="M325:M326" formulaRange="1"/>
  </ignoredError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8"/>
  <sheetViews>
    <sheetView topLeftCell="A4" workbookViewId="0">
      <selection activeCell="A6" sqref="A6"/>
    </sheetView>
  </sheetViews>
  <sheetFormatPr defaultColWidth="11.5" defaultRowHeight="14"/>
  <cols>
    <col min="1" max="1" width="93.83203125" customWidth="1"/>
  </cols>
  <sheetData>
    <row r="1" spans="1:1">
      <c r="A1" s="84" t="s">
        <v>363</v>
      </c>
    </row>
    <row r="2" spans="1:1">
      <c r="A2" s="1"/>
    </row>
    <row r="3" spans="1:1" ht="155">
      <c r="A3" s="85" t="s">
        <v>364</v>
      </c>
    </row>
    <row r="4" spans="1:1" s="1" customFormat="1" ht="15.5">
      <c r="A4" s="88" t="s">
        <v>366</v>
      </c>
    </row>
    <row r="5" spans="1:1" s="1" customFormat="1" ht="15.5">
      <c r="A5" s="89"/>
    </row>
    <row r="6" spans="1:1" s="1" customFormat="1" ht="139.5">
      <c r="A6" s="87" t="s">
        <v>367</v>
      </c>
    </row>
    <row r="7" spans="1:1">
      <c r="A7" s="86"/>
    </row>
    <row r="8" spans="1:1" ht="124">
      <c r="A8" s="87" t="s">
        <v>371</v>
      </c>
    </row>
  </sheetData>
  <phoneticPr fontId="36" type="noConversion"/>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
  <sheetViews>
    <sheetView topLeftCell="B1" workbookViewId="0">
      <selection activeCell="C6" sqref="C6"/>
    </sheetView>
  </sheetViews>
  <sheetFormatPr defaultColWidth="8.83203125" defaultRowHeight="14"/>
  <cols>
    <col min="1" max="2" width="12.5" style="4" customWidth="1"/>
    <col min="3" max="3" width="88.5" style="4" customWidth="1"/>
    <col min="4" max="16384" width="8.83203125" style="1"/>
  </cols>
  <sheetData>
    <row r="1" spans="1:3">
      <c r="A1" s="2" t="s">
        <v>9</v>
      </c>
      <c r="B1" s="2"/>
      <c r="C1" s="2" t="s">
        <v>10</v>
      </c>
    </row>
    <row r="2" spans="1:3">
      <c r="A2" s="3">
        <v>42750</v>
      </c>
      <c r="B2" s="3"/>
      <c r="C2" s="4" t="s">
        <v>13</v>
      </c>
    </row>
    <row r="3" spans="1:3">
      <c r="A3" s="3">
        <v>42958</v>
      </c>
      <c r="B3" s="3"/>
      <c r="C3" s="4" t="s">
        <v>31</v>
      </c>
    </row>
    <row r="4" spans="1:3">
      <c r="A4" s="3">
        <v>43727</v>
      </c>
      <c r="B4" s="3"/>
      <c r="C4" s="4" t="s">
        <v>365</v>
      </c>
    </row>
    <row r="5" spans="1:3">
      <c r="A5" s="3">
        <v>43888</v>
      </c>
      <c r="B5" s="3"/>
      <c r="C5" s="4" t="s">
        <v>370</v>
      </c>
    </row>
    <row r="6" spans="1:3">
      <c r="A6" s="3"/>
      <c r="B6" s="3"/>
    </row>
    <row r="7" spans="1:3">
      <c r="A7" s="3"/>
      <c r="B7" s="3"/>
    </row>
    <row r="8" spans="1:3">
      <c r="A8" s="3"/>
      <c r="B8" s="3"/>
    </row>
    <row r="10" spans="1:3">
      <c r="A10" s="3"/>
      <c r="B10" s="3"/>
    </row>
  </sheetData>
  <phoneticPr fontId="36" type="noConversion"/>
  <pageMargins left="0.7" right="0.7" top="0.75" bottom="0.75" header="0.3" footer="0.3"/>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Allele frequency</vt:lpstr>
      <vt:lpstr>References</vt:lpstr>
      <vt:lpstr>Methods</vt:lpstr>
      <vt:lpstr>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 Wenjian</dc:creator>
  <cp:lastModifiedBy>62485</cp:lastModifiedBy>
  <dcterms:created xsi:type="dcterms:W3CDTF">2016-05-26T21:15:34Z</dcterms:created>
  <dcterms:modified xsi:type="dcterms:W3CDTF">2021-06-11T03:53:54Z</dcterms:modified>
</cp:coreProperties>
</file>