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8"/>
  <workbookPr autoCompressPictures="0"/>
  <mc:AlternateContent xmlns:mc="http://schemas.openxmlformats.org/markup-compatibility/2006">
    <mc:Choice Requires="x15">
      <x15ac:absPath xmlns:x15ac="http://schemas.microsoft.com/office/spreadsheetml/2010/11/ac" url="C:\Users\62485\Downloads\"/>
    </mc:Choice>
  </mc:AlternateContent>
  <xr:revisionPtr revIDLastSave="0" documentId="13_ncr:1_{DD88D228-AD88-4598-9F5B-B9951DD32463}" xr6:coauthVersionLast="36" xr6:coauthVersionMax="45" xr10:uidLastSave="{00000000-0000-0000-0000-000000000000}"/>
  <bookViews>
    <workbookView xWindow="0" yWindow="0" windowWidth="22560" windowHeight="11400" tabRatio="500" xr2:uid="{00000000-000D-0000-FFFF-FFFF00000000}"/>
  </bookViews>
  <sheets>
    <sheet name="Allele frequency" sheetId="5" r:id="rId1"/>
    <sheet name="References" sheetId="7" r:id="rId2"/>
    <sheet name="Methods and caveats" sheetId="4" r:id="rId3"/>
    <sheet name="Change log" sheetId="3" r:id="rId4"/>
  </sheets>
  <definedNames>
    <definedName name="_xlnm._FilterDatabase" localSheetId="1" hidden="1">References!$H$242:$H$305</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L333" i="7" l="1"/>
  <c r="L334" i="7" s="1"/>
  <c r="P333" i="7"/>
  <c r="P334" i="7" s="1"/>
  <c r="U333" i="7"/>
  <c r="U334" i="7" s="1"/>
  <c r="W333" i="7"/>
  <c r="W334" i="7" s="1"/>
  <c r="V333" i="7"/>
  <c r="V334" i="7" s="1"/>
  <c r="J333" i="7"/>
  <c r="J334" i="7" s="1"/>
  <c r="K333" i="7"/>
  <c r="K335" i="7" s="1"/>
  <c r="M333" i="7"/>
  <c r="M335" i="7" s="1"/>
  <c r="N333" i="7"/>
  <c r="N334" i="7" s="1"/>
  <c r="O333" i="7"/>
  <c r="O334" i="7" s="1"/>
  <c r="R333" i="7"/>
  <c r="R334" i="7" s="1"/>
  <c r="S333" i="7"/>
  <c r="S334" i="7" s="1"/>
  <c r="T333" i="7"/>
  <c r="T334" i="7" s="1"/>
  <c r="Q333" i="7"/>
  <c r="Q334" i="7" s="1"/>
  <c r="X333" i="7"/>
  <c r="X334" i="7" s="1"/>
  <c r="Y333" i="7"/>
  <c r="Y335" i="7" s="1"/>
  <c r="Z333" i="7"/>
  <c r="Z334" i="7" s="1"/>
  <c r="AA333" i="7"/>
  <c r="AA335" i="7" s="1"/>
  <c r="AB333" i="7"/>
  <c r="AB335" i="7" s="1"/>
  <c r="AC333" i="7"/>
  <c r="AC334" i="7" s="1"/>
  <c r="AD333" i="7"/>
  <c r="AD334" i="7" s="1"/>
  <c r="AE333" i="7"/>
  <c r="AE335" i="7" s="1"/>
  <c r="AF333" i="7"/>
  <c r="AF334" i="7" s="1"/>
  <c r="AG333" i="7"/>
  <c r="AG334" i="7" s="1"/>
  <c r="AH333" i="7"/>
  <c r="AH335" i="7" s="1"/>
  <c r="AI333" i="7"/>
  <c r="AI334" i="7" s="1"/>
  <c r="AJ333" i="7"/>
  <c r="AJ335" i="7" s="1"/>
  <c r="AK333" i="7"/>
  <c r="AK334" i="7" s="1"/>
  <c r="AL333" i="7"/>
  <c r="AL335" i="7" s="1"/>
  <c r="AM333" i="7"/>
  <c r="AM334" i="7" s="1"/>
  <c r="AN333" i="7"/>
  <c r="AN335" i="7" s="1"/>
  <c r="AO333" i="7"/>
  <c r="AO335" i="7" s="1"/>
  <c r="AP333" i="7"/>
  <c r="AP334" i="7" s="1"/>
  <c r="AQ333" i="7"/>
  <c r="AQ334" i="7" s="1"/>
  <c r="AR333" i="7"/>
  <c r="AR335" i="7" s="1"/>
  <c r="AS333" i="7"/>
  <c r="AS335" i="7" s="1"/>
  <c r="AT333" i="7"/>
  <c r="AT335" i="7" s="1"/>
  <c r="AU333" i="7"/>
  <c r="AU334" i="7" s="1"/>
  <c r="AV333" i="7"/>
  <c r="AV334" i="7" s="1"/>
  <c r="AW333" i="7"/>
  <c r="AW335" i="7" s="1"/>
  <c r="AX333" i="7"/>
  <c r="AX334" i="7" s="1"/>
  <c r="AY333" i="7"/>
  <c r="AY334" i="7" s="1"/>
  <c r="AZ333" i="7"/>
  <c r="AZ334" i="7" s="1"/>
  <c r="BA333" i="7"/>
  <c r="BA335" i="7" s="1"/>
  <c r="BB333" i="7"/>
  <c r="BB334" i="7" s="1"/>
  <c r="BC333" i="7"/>
  <c r="BC335" i="7" s="1"/>
  <c r="BD333" i="7"/>
  <c r="BD335" i="7" s="1"/>
  <c r="BE333" i="7"/>
  <c r="BE335" i="7" s="1"/>
  <c r="BF333" i="7"/>
  <c r="BF334" i="7" s="1"/>
  <c r="BG333" i="7"/>
  <c r="BG334" i="7" s="1"/>
  <c r="BH333" i="7"/>
  <c r="BH334" i="7" s="1"/>
  <c r="BI333" i="7"/>
  <c r="BI335" i="7" s="1"/>
  <c r="BJ333" i="7"/>
  <c r="BJ335" i="7" s="1"/>
  <c r="BK333" i="7"/>
  <c r="BK334" i="7" s="1"/>
  <c r="BL333" i="7"/>
  <c r="BL334" i="7" s="1"/>
  <c r="BM333" i="7"/>
  <c r="BM335" i="7" s="1"/>
  <c r="BN333" i="7"/>
  <c r="BN334" i="7" s="1"/>
  <c r="BO333" i="7"/>
  <c r="BO334" i="7" s="1"/>
  <c r="BP333" i="7"/>
  <c r="BP335" i="7" s="1"/>
  <c r="BQ333" i="7"/>
  <c r="BQ334" i="7" s="1"/>
  <c r="BR333" i="7"/>
  <c r="BR335" i="7" s="1"/>
  <c r="BS333" i="7"/>
  <c r="BS335" i="7" s="1"/>
  <c r="BT333" i="7"/>
  <c r="BT335" i="7" s="1"/>
  <c r="BU333" i="7"/>
  <c r="BU334" i="7" s="1"/>
  <c r="BV333" i="7"/>
  <c r="BV334" i="7" s="1"/>
  <c r="BW333" i="7"/>
  <c r="BW334" i="7" s="1"/>
  <c r="BX333" i="7"/>
  <c r="BX335" i="7" s="1"/>
  <c r="BY333" i="7"/>
  <c r="BY334" i="7" s="1"/>
  <c r="BZ333" i="7"/>
  <c r="BZ335" i="7" s="1"/>
  <c r="CA333" i="7"/>
  <c r="CA334" i="7" s="1"/>
  <c r="CB333" i="7"/>
  <c r="CB334" i="7" s="1"/>
  <c r="CC333" i="7"/>
  <c r="CC334" i="7" s="1"/>
  <c r="CD333" i="7"/>
  <c r="CD335" i="7" s="1"/>
  <c r="CE333" i="7"/>
  <c r="CE334" i="7" s="1"/>
  <c r="CF333" i="7"/>
  <c r="CF334" i="7" s="1"/>
  <c r="CG333" i="7"/>
  <c r="CG335" i="7" s="1"/>
  <c r="CH333" i="7"/>
  <c r="CH334" i="7" s="1"/>
  <c r="CI333" i="7"/>
  <c r="CI335" i="7" s="1"/>
  <c r="CJ333" i="7"/>
  <c r="CJ334" i="7" s="1"/>
  <c r="CK333" i="7"/>
  <c r="CK334" i="7" s="1"/>
  <c r="CL333" i="7"/>
  <c r="CL334" i="7" s="1"/>
  <c r="AK335" i="7"/>
  <c r="I333" i="7"/>
  <c r="I334" i="7" s="1"/>
  <c r="L311" i="7"/>
  <c r="L312" i="7" s="1"/>
  <c r="P311" i="7"/>
  <c r="P313" i="7" s="1"/>
  <c r="U311" i="7"/>
  <c r="U313" i="7" s="1"/>
  <c r="W311" i="7"/>
  <c r="W313" i="7" s="1"/>
  <c r="V311" i="7"/>
  <c r="V313" i="7" s="1"/>
  <c r="J311" i="7"/>
  <c r="J312" i="7" s="1"/>
  <c r="K311" i="7"/>
  <c r="K313" i="7" s="1"/>
  <c r="M311" i="7"/>
  <c r="M313" i="7" s="1"/>
  <c r="N311" i="7"/>
  <c r="N313" i="7" s="1"/>
  <c r="O311" i="7"/>
  <c r="O312" i="7" s="1"/>
  <c r="R311" i="7"/>
  <c r="R312" i="7" s="1"/>
  <c r="S311" i="7"/>
  <c r="S313" i="7" s="1"/>
  <c r="T311" i="7"/>
  <c r="T313" i="7" s="1"/>
  <c r="Q311" i="7"/>
  <c r="Q312" i="7" s="1"/>
  <c r="X311" i="7"/>
  <c r="X312" i="7" s="1"/>
  <c r="Y311" i="7"/>
  <c r="Y313" i="7" s="1"/>
  <c r="Z311" i="7"/>
  <c r="Z313" i="7" s="1"/>
  <c r="AA311" i="7"/>
  <c r="AA313" i="7" s="1"/>
  <c r="AB311" i="7"/>
  <c r="AB312" i="7" s="1"/>
  <c r="AC311" i="7"/>
  <c r="AC313" i="7" s="1"/>
  <c r="AD311" i="7"/>
  <c r="AD312" i="7" s="1"/>
  <c r="AE311" i="7"/>
  <c r="AE312" i="7" s="1"/>
  <c r="AF311" i="7"/>
  <c r="AF313" i="7" s="1"/>
  <c r="AG311" i="7"/>
  <c r="AG312" i="7" s="1"/>
  <c r="AH311" i="7"/>
  <c r="AH313" i="7" s="1"/>
  <c r="AI311" i="7"/>
  <c r="AI313" i="7" s="1"/>
  <c r="AJ311" i="7"/>
  <c r="AJ312" i="7" s="1"/>
  <c r="AK311" i="7"/>
  <c r="AK313" i="7" s="1"/>
  <c r="AL311" i="7"/>
  <c r="AL313" i="7" s="1"/>
  <c r="AM311" i="7"/>
  <c r="AM313" i="7" s="1"/>
  <c r="AN311" i="7"/>
  <c r="AN312" i="7" s="1"/>
  <c r="AO311" i="7"/>
  <c r="AO313" i="7" s="1"/>
  <c r="AP311" i="7"/>
  <c r="AP312" i="7" s="1"/>
  <c r="AQ311" i="7"/>
  <c r="AQ313" i="7" s="1"/>
  <c r="AR311" i="7"/>
  <c r="AR313" i="7" s="1"/>
  <c r="AS311" i="7"/>
  <c r="AS312" i="7" s="1"/>
  <c r="AT311" i="7"/>
  <c r="AT312" i="7" s="1"/>
  <c r="AU311" i="7"/>
  <c r="AU313" i="7" s="1"/>
  <c r="AV311" i="7"/>
  <c r="AV312" i="7" s="1"/>
  <c r="AW311" i="7"/>
  <c r="AW312" i="7" s="1"/>
  <c r="AX311" i="7"/>
  <c r="AX313" i="7" s="1"/>
  <c r="AY311" i="7"/>
  <c r="AY312" i="7" s="1"/>
  <c r="AZ311" i="7"/>
  <c r="AZ312" i="7" s="1"/>
  <c r="BA311" i="7"/>
  <c r="BA313" i="7" s="1"/>
  <c r="BB311" i="7"/>
  <c r="BB313" i="7" s="1"/>
  <c r="BC311" i="7"/>
  <c r="BC312" i="7" s="1"/>
  <c r="BD311" i="7"/>
  <c r="BD312" i="7" s="1"/>
  <c r="BE311" i="7"/>
  <c r="BE312" i="7" s="1"/>
  <c r="BF311" i="7"/>
  <c r="BF313" i="7" s="1"/>
  <c r="BG311" i="7"/>
  <c r="BG312" i="7" s="1"/>
  <c r="BH311" i="7"/>
  <c r="BH313" i="7" s="1"/>
  <c r="BI311" i="7"/>
  <c r="BI313" i="7" s="1"/>
  <c r="BJ311" i="7"/>
  <c r="BJ312" i="7" s="1"/>
  <c r="BK311" i="7"/>
  <c r="BK312" i="7" s="1"/>
  <c r="BL311" i="7"/>
  <c r="BL313" i="7" s="1"/>
  <c r="BM311" i="7"/>
  <c r="BM313" i="7" s="1"/>
  <c r="BN311" i="7"/>
  <c r="BN313" i="7" s="1"/>
  <c r="BO311" i="7"/>
  <c r="BO312" i="7" s="1"/>
  <c r="BP311" i="7"/>
  <c r="BP313" i="7" s="1"/>
  <c r="BQ311" i="7"/>
  <c r="BQ312" i="7" s="1"/>
  <c r="BR311" i="7"/>
  <c r="BR312" i="7" s="1"/>
  <c r="BS311" i="7"/>
  <c r="BS313" i="7" s="1"/>
  <c r="BT311" i="7"/>
  <c r="BT312" i="7" s="1"/>
  <c r="BU311" i="7"/>
  <c r="BU312" i="7" s="1"/>
  <c r="BV311" i="7"/>
  <c r="BV313" i="7" s="1"/>
  <c r="BW311" i="7"/>
  <c r="BW312" i="7" s="1"/>
  <c r="BX311" i="7"/>
  <c r="BX313" i="7" s="1"/>
  <c r="BY311" i="7"/>
  <c r="BY312" i="7" s="1"/>
  <c r="BZ311" i="7"/>
  <c r="BZ313" i="7" s="1"/>
  <c r="CA311" i="7"/>
  <c r="CA313" i="7" s="1"/>
  <c r="CB311" i="7"/>
  <c r="CB312" i="7" s="1"/>
  <c r="CC311" i="7"/>
  <c r="CC312" i="7" s="1"/>
  <c r="CD311" i="7"/>
  <c r="CD313" i="7" s="1"/>
  <c r="CE311" i="7"/>
  <c r="CE312" i="7" s="1"/>
  <c r="CF311" i="7"/>
  <c r="CF313" i="7" s="1"/>
  <c r="CG311" i="7"/>
  <c r="CG312" i="7" s="1"/>
  <c r="CH311" i="7"/>
  <c r="CH312" i="7" s="1"/>
  <c r="CI311" i="7"/>
  <c r="CI313" i="7" s="1"/>
  <c r="CJ311" i="7"/>
  <c r="CJ313" i="7" s="1"/>
  <c r="CK311" i="7"/>
  <c r="CK313" i="7" s="1"/>
  <c r="CL311" i="7"/>
  <c r="CL312" i="7" s="1"/>
  <c r="AJ313" i="7"/>
  <c r="AZ313" i="7"/>
  <c r="I311" i="7"/>
  <c r="I313" i="7" s="1"/>
  <c r="I317" i="7"/>
  <c r="I318" i="7" s="1"/>
  <c r="I323" i="7"/>
  <c r="I325" i="7" s="1"/>
  <c r="CL6" i="7"/>
  <c r="CL7" i="7" s="1"/>
  <c r="L6" i="7"/>
  <c r="L8" i="7" s="1"/>
  <c r="P6" i="7"/>
  <c r="P7" i="7" s="1"/>
  <c r="U6" i="7"/>
  <c r="U7" i="7" s="1"/>
  <c r="W6" i="7"/>
  <c r="W7" i="7" s="1"/>
  <c r="V6" i="7"/>
  <c r="V7" i="7" s="1"/>
  <c r="J6" i="7"/>
  <c r="J8" i="7" s="1"/>
  <c r="K6" i="7"/>
  <c r="K7" i="7" s="1"/>
  <c r="M6" i="7"/>
  <c r="M8" i="7" s="1"/>
  <c r="N6" i="7"/>
  <c r="N7" i="7" s="1"/>
  <c r="O6" i="7"/>
  <c r="O7" i="7" s="1"/>
  <c r="R6" i="7"/>
  <c r="R8" i="7" s="1"/>
  <c r="S6" i="7"/>
  <c r="S7" i="7" s="1"/>
  <c r="T6" i="7"/>
  <c r="T7" i="7" s="1"/>
  <c r="Q6" i="7"/>
  <c r="Q8" i="7" s="1"/>
  <c r="X6" i="7"/>
  <c r="X7" i="7" s="1"/>
  <c r="Y6" i="7"/>
  <c r="Y7" i="7" s="1"/>
  <c r="Z6" i="7"/>
  <c r="Z7" i="7" s="1"/>
  <c r="AA6" i="7"/>
  <c r="AA8" i="7" s="1"/>
  <c r="AB6" i="7"/>
  <c r="AB8" i="7" s="1"/>
  <c r="AC6" i="7"/>
  <c r="AC8" i="7" s="1"/>
  <c r="AD6" i="7"/>
  <c r="AD7" i="7" s="1"/>
  <c r="AE6" i="7"/>
  <c r="AE7" i="7" s="1"/>
  <c r="AF6" i="7"/>
  <c r="AF7" i="7" s="1"/>
  <c r="AG6" i="7"/>
  <c r="AG8" i="7" s="1"/>
  <c r="AH6" i="7"/>
  <c r="AH7" i="7" s="1"/>
  <c r="AI6" i="7"/>
  <c r="AI8" i="7" s="1"/>
  <c r="AJ6" i="7"/>
  <c r="AJ8" i="7" s="1"/>
  <c r="AK6" i="7"/>
  <c r="AK7" i="7" s="1"/>
  <c r="AL6" i="7"/>
  <c r="AL8" i="7" s="1"/>
  <c r="AM6" i="7"/>
  <c r="AM7" i="7" s="1"/>
  <c r="AN6" i="7"/>
  <c r="AN8" i="7" s="1"/>
  <c r="AO6" i="7"/>
  <c r="AO7" i="7" s="1"/>
  <c r="AP6" i="7"/>
  <c r="AP7" i="7" s="1"/>
  <c r="AQ6" i="7"/>
  <c r="AQ8" i="7" s="1"/>
  <c r="AR6" i="7"/>
  <c r="AR7" i="7" s="1"/>
  <c r="AS6" i="7"/>
  <c r="AS8" i="7" s="1"/>
  <c r="AT6" i="7"/>
  <c r="AT8" i="7" s="1"/>
  <c r="AU6" i="7"/>
  <c r="AU7" i="7" s="1"/>
  <c r="AV6" i="7"/>
  <c r="AV7" i="7" s="1"/>
  <c r="AW6" i="7"/>
  <c r="AW7" i="7" s="1"/>
  <c r="AX6" i="7"/>
  <c r="AX7" i="7" s="1"/>
  <c r="AY6" i="7"/>
  <c r="AY8" i="7" s="1"/>
  <c r="AZ6" i="7"/>
  <c r="AZ8" i="7" s="1"/>
  <c r="BA6" i="7"/>
  <c r="BA7" i="7" s="1"/>
  <c r="BB6" i="7"/>
  <c r="BB7" i="7" s="1"/>
  <c r="BC6" i="7"/>
  <c r="BC8" i="7" s="1"/>
  <c r="BD6" i="7"/>
  <c r="BD7" i="7" s="1"/>
  <c r="BE6" i="7"/>
  <c r="BE8" i="7" s="1"/>
  <c r="BF6" i="7"/>
  <c r="BF8" i="7" s="1"/>
  <c r="BG6" i="7"/>
  <c r="BG8" i="7" s="1"/>
  <c r="BH6" i="7"/>
  <c r="BH7" i="7" s="1"/>
  <c r="BI6" i="7"/>
  <c r="BI7" i="7" s="1"/>
  <c r="BJ6" i="7"/>
  <c r="BJ7" i="7" s="1"/>
  <c r="BK6" i="7"/>
  <c r="BK7" i="7" s="1"/>
  <c r="BL6" i="7"/>
  <c r="BL8" i="7" s="1"/>
  <c r="BM6" i="7"/>
  <c r="BM7" i="7" s="1"/>
  <c r="BN6" i="7"/>
  <c r="BN8" i="7" s="1"/>
  <c r="BO6" i="7"/>
  <c r="BO8" i="7" s="1"/>
  <c r="BP6" i="7"/>
  <c r="BP8" i="7" s="1"/>
  <c r="BQ6" i="7"/>
  <c r="BQ7" i="7" s="1"/>
  <c r="BR6" i="7"/>
  <c r="BR7" i="7" s="1"/>
  <c r="BS6" i="7"/>
  <c r="BS7" i="7" s="1"/>
  <c r="BT6" i="7"/>
  <c r="BT7" i="7" s="1"/>
  <c r="BU6" i="7"/>
  <c r="BU7" i="7" s="1"/>
  <c r="BV6" i="7"/>
  <c r="BV7" i="7" s="1"/>
  <c r="BW6" i="7"/>
  <c r="BW8" i="7" s="1"/>
  <c r="BX6" i="7"/>
  <c r="BX8" i="7" s="1"/>
  <c r="BY6" i="7"/>
  <c r="BY8" i="7" s="1"/>
  <c r="BZ6" i="7"/>
  <c r="BZ7" i="7" s="1"/>
  <c r="CA6" i="7"/>
  <c r="CA7" i="7" s="1"/>
  <c r="CB6" i="7"/>
  <c r="CB8" i="7" s="1"/>
  <c r="CC6" i="7"/>
  <c r="CC7" i="7" s="1"/>
  <c r="CD6" i="7"/>
  <c r="CD7" i="7" s="1"/>
  <c r="CE6" i="7"/>
  <c r="CE8" i="7" s="1"/>
  <c r="CF6" i="7"/>
  <c r="CF8" i="7" s="1"/>
  <c r="CG6" i="7"/>
  <c r="CG7" i="7" s="1"/>
  <c r="CH6" i="7"/>
  <c r="CH8" i="7" s="1"/>
  <c r="CI6" i="7"/>
  <c r="CI7" i="7" s="1"/>
  <c r="CJ6" i="7"/>
  <c r="CJ7" i="7" s="1"/>
  <c r="CK6" i="7"/>
  <c r="CK7" i="7" s="1"/>
  <c r="I6" i="7"/>
  <c r="I8" i="7" s="1"/>
  <c r="L121" i="7"/>
  <c r="L122" i="7" s="1"/>
  <c r="P121" i="7"/>
  <c r="P122" i="7" s="1"/>
  <c r="U121" i="7"/>
  <c r="U122" i="7" s="1"/>
  <c r="W121" i="7"/>
  <c r="W123" i="7" s="1"/>
  <c r="V121" i="7"/>
  <c r="V123" i="7" s="1"/>
  <c r="J121" i="7"/>
  <c r="J122" i="7" s="1"/>
  <c r="K121" i="7"/>
  <c r="K122" i="7" s="1"/>
  <c r="M121" i="7"/>
  <c r="M122" i="7" s="1"/>
  <c r="N121" i="7"/>
  <c r="N123" i="7" s="1"/>
  <c r="O121" i="7"/>
  <c r="O122" i="7" s="1"/>
  <c r="R121" i="7"/>
  <c r="R123" i="7" s="1"/>
  <c r="S121" i="7"/>
  <c r="S122" i="7" s="1"/>
  <c r="T121" i="7"/>
  <c r="T123" i="7" s="1"/>
  <c r="Q121" i="7"/>
  <c r="Q122" i="7" s="1"/>
  <c r="X121" i="7"/>
  <c r="X123" i="7" s="1"/>
  <c r="Y121" i="7"/>
  <c r="Y122" i="7" s="1"/>
  <c r="Z121" i="7"/>
  <c r="Z122" i="7" s="1"/>
  <c r="AA121" i="7"/>
  <c r="AA122" i="7" s="1"/>
  <c r="AB121" i="7"/>
  <c r="AB123" i="7" s="1"/>
  <c r="AC121" i="7"/>
  <c r="AC122" i="7" s="1"/>
  <c r="AD121" i="7"/>
  <c r="AD122" i="7" s="1"/>
  <c r="AE121" i="7"/>
  <c r="AE122" i="7" s="1"/>
  <c r="AF121" i="7"/>
  <c r="AF123" i="7" s="1"/>
  <c r="AG121" i="7"/>
  <c r="AG123" i="7" s="1"/>
  <c r="AH121" i="7"/>
  <c r="AH122" i="7" s="1"/>
  <c r="AI121" i="7"/>
  <c r="AI122" i="7" s="1"/>
  <c r="AJ121" i="7"/>
  <c r="AJ123" i="7" s="1"/>
  <c r="AK121" i="7"/>
  <c r="AK123" i="7" s="1"/>
  <c r="AL121" i="7"/>
  <c r="AL123" i="7" s="1"/>
  <c r="AM121" i="7"/>
  <c r="AM122" i="7" s="1"/>
  <c r="AN121" i="7"/>
  <c r="AN123" i="7" s="1"/>
  <c r="AO121" i="7"/>
  <c r="AO123" i="7" s="1"/>
  <c r="AP121" i="7"/>
  <c r="AP123" i="7" s="1"/>
  <c r="AQ121" i="7"/>
  <c r="AQ122" i="7" s="1"/>
  <c r="AR121" i="7"/>
  <c r="AR122" i="7" s="1"/>
  <c r="AS121" i="7"/>
  <c r="AS123" i="7" s="1"/>
  <c r="AT121" i="7"/>
  <c r="AT122" i="7" s="1"/>
  <c r="AU121" i="7"/>
  <c r="AU123" i="7" s="1"/>
  <c r="AV121" i="7"/>
  <c r="AV123" i="7" s="1"/>
  <c r="AW121" i="7"/>
  <c r="AW123" i="7" s="1"/>
  <c r="AX121" i="7"/>
  <c r="AX122" i="7" s="1"/>
  <c r="AY121" i="7"/>
  <c r="AY122" i="7" s="1"/>
  <c r="AZ121" i="7"/>
  <c r="AZ123" i="7" s="1"/>
  <c r="BA121" i="7"/>
  <c r="BA123" i="7" s="1"/>
  <c r="BB121" i="7"/>
  <c r="BB123" i="7" s="1"/>
  <c r="BC121" i="7"/>
  <c r="BC122" i="7" s="1"/>
  <c r="BD121" i="7"/>
  <c r="BD123" i="7" s="1"/>
  <c r="BE121" i="7"/>
  <c r="BE122" i="7" s="1"/>
  <c r="BF121" i="7"/>
  <c r="BF122" i="7" s="1"/>
  <c r="BG121" i="7"/>
  <c r="BG122" i="7" s="1"/>
  <c r="BH121" i="7"/>
  <c r="BH122" i="7" s="1"/>
  <c r="BI121" i="7"/>
  <c r="BI123" i="7" s="1"/>
  <c r="BJ121" i="7"/>
  <c r="BJ122" i="7" s="1"/>
  <c r="BK121" i="7"/>
  <c r="BK122" i="7" s="1"/>
  <c r="BL121" i="7"/>
  <c r="BL123" i="7" s="1"/>
  <c r="BM121" i="7"/>
  <c r="BM122" i="7" s="1"/>
  <c r="BN121" i="7"/>
  <c r="BN122" i="7" s="1"/>
  <c r="BO121" i="7"/>
  <c r="BO122" i="7" s="1"/>
  <c r="BP121" i="7"/>
  <c r="BP122" i="7" s="1"/>
  <c r="BQ121" i="7"/>
  <c r="BQ123" i="7" s="1"/>
  <c r="BR121" i="7"/>
  <c r="BR122" i="7" s="1"/>
  <c r="BS121" i="7"/>
  <c r="BS122" i="7" s="1"/>
  <c r="BT121" i="7"/>
  <c r="BT123" i="7" s="1"/>
  <c r="BU121" i="7"/>
  <c r="BU122" i="7" s="1"/>
  <c r="BV121" i="7"/>
  <c r="BV122" i="7" s="1"/>
  <c r="BW121" i="7"/>
  <c r="BW122" i="7" s="1"/>
  <c r="BX121" i="7"/>
  <c r="BX123" i="7" s="1"/>
  <c r="BY121" i="7"/>
  <c r="BY123" i="7" s="1"/>
  <c r="BZ121" i="7"/>
  <c r="BZ123" i="7" s="1"/>
  <c r="CA121" i="7"/>
  <c r="CA122" i="7" s="1"/>
  <c r="CB121" i="7"/>
  <c r="CB123" i="7" s="1"/>
  <c r="CC121" i="7"/>
  <c r="CC122" i="7" s="1"/>
  <c r="CD121" i="7"/>
  <c r="CD123" i="7" s="1"/>
  <c r="CE121" i="7"/>
  <c r="CE122" i="7" s="1"/>
  <c r="CF121" i="7"/>
  <c r="CF122" i="7" s="1"/>
  <c r="CG121" i="7"/>
  <c r="CG123" i="7" s="1"/>
  <c r="CH121" i="7"/>
  <c r="CH122" i="7" s="1"/>
  <c r="CI121" i="7"/>
  <c r="CI122" i="7" s="1"/>
  <c r="CJ121" i="7"/>
  <c r="CJ123" i="7" s="1"/>
  <c r="CK121" i="7"/>
  <c r="CK122" i="7" s="1"/>
  <c r="CL121" i="7"/>
  <c r="CL122" i="7" s="1"/>
  <c r="I121" i="7"/>
  <c r="I123" i="7" s="1"/>
  <c r="L239" i="7"/>
  <c r="L240" i="7" s="1"/>
  <c r="P239" i="7"/>
  <c r="P241" i="7" s="1"/>
  <c r="U239" i="7"/>
  <c r="U241" i="7" s="1"/>
  <c r="W239" i="7"/>
  <c r="W240" i="7" s="1"/>
  <c r="V239" i="7"/>
  <c r="V240" i="7" s="1"/>
  <c r="J239" i="7"/>
  <c r="J240" i="7" s="1"/>
  <c r="K239" i="7"/>
  <c r="K240" i="7" s="1"/>
  <c r="M239" i="7"/>
  <c r="M240" i="7" s="1"/>
  <c r="N239" i="7"/>
  <c r="N240" i="7" s="1"/>
  <c r="O239" i="7"/>
  <c r="O241" i="7" s="1"/>
  <c r="R239" i="7"/>
  <c r="R241" i="7" s="1"/>
  <c r="S239" i="7"/>
  <c r="S240" i="7" s="1"/>
  <c r="T239" i="7"/>
  <c r="T240" i="7" s="1"/>
  <c r="Q239" i="7"/>
  <c r="Q240" i="7" s="1"/>
  <c r="X239" i="7"/>
  <c r="X240" i="7" s="1"/>
  <c r="Y239" i="7"/>
  <c r="Y241" i="7" s="1"/>
  <c r="Z239" i="7"/>
  <c r="Z240" i="7" s="1"/>
  <c r="AA239" i="7"/>
  <c r="AA241" i="7" s="1"/>
  <c r="AB239" i="7"/>
  <c r="AB240" i="7" s="1"/>
  <c r="AC239" i="7"/>
  <c r="AC241" i="7" s="1"/>
  <c r="AD239" i="7"/>
  <c r="AD241" i="7" s="1"/>
  <c r="AE239" i="7"/>
  <c r="AE241" i="7" s="1"/>
  <c r="AF239" i="7"/>
  <c r="AF240" i="7" s="1"/>
  <c r="AG239" i="7"/>
  <c r="AG240" i="7" s="1"/>
  <c r="AH239" i="7"/>
  <c r="AH241" i="7" s="1"/>
  <c r="AI239" i="7"/>
  <c r="AI240" i="7" s="1"/>
  <c r="AJ239" i="7"/>
  <c r="AJ240" i="7" s="1"/>
  <c r="AK239" i="7"/>
  <c r="AK240" i="7" s="1"/>
  <c r="AL239" i="7"/>
  <c r="AL241" i="7" s="1"/>
  <c r="AM239" i="7"/>
  <c r="AM240" i="7" s="1"/>
  <c r="AN239" i="7"/>
  <c r="AN241" i="7" s="1"/>
  <c r="AO239" i="7"/>
  <c r="AO240" i="7" s="1"/>
  <c r="AP239" i="7"/>
  <c r="AP241" i="7" s="1"/>
  <c r="AQ239" i="7"/>
  <c r="AQ240" i="7" s="1"/>
  <c r="AR239" i="7"/>
  <c r="AR240" i="7" s="1"/>
  <c r="AS239" i="7"/>
  <c r="AS240" i="7" s="1"/>
  <c r="AT239" i="7"/>
  <c r="AT240" i="7" s="1"/>
  <c r="AU239" i="7"/>
  <c r="AU241" i="7" s="1"/>
  <c r="AV239" i="7"/>
  <c r="AV241" i="7" s="1"/>
  <c r="AW239" i="7"/>
  <c r="AW241" i="7" s="1"/>
  <c r="AX239" i="7"/>
  <c r="AX241" i="7" s="1"/>
  <c r="AY239" i="7"/>
  <c r="AY240" i="7" s="1"/>
  <c r="AZ239" i="7"/>
  <c r="AZ240" i="7" s="1"/>
  <c r="BA239" i="7"/>
  <c r="BA241" i="7" s="1"/>
  <c r="BB239" i="7"/>
  <c r="BB240" i="7" s="1"/>
  <c r="BC239" i="7"/>
  <c r="BC240" i="7" s="1"/>
  <c r="BD239" i="7"/>
  <c r="BD241" i="7" s="1"/>
  <c r="BE239" i="7"/>
  <c r="BE241" i="7" s="1"/>
  <c r="BF239" i="7"/>
  <c r="BF240" i="7" s="1"/>
  <c r="BG239" i="7"/>
  <c r="BG240" i="7" s="1"/>
  <c r="BH239" i="7"/>
  <c r="BH240" i="7" s="1"/>
  <c r="BI239" i="7"/>
  <c r="BI240" i="7" s="1"/>
  <c r="BJ239" i="7"/>
  <c r="BJ241" i="7" s="1"/>
  <c r="BK239" i="7"/>
  <c r="BK240" i="7" s="1"/>
  <c r="BL239" i="7"/>
  <c r="BL240" i="7" s="1"/>
  <c r="BM239" i="7"/>
  <c r="BM240" i="7" s="1"/>
  <c r="BN239" i="7"/>
  <c r="BN241" i="7" s="1"/>
  <c r="BO239" i="7"/>
  <c r="BO240" i="7" s="1"/>
  <c r="BP239" i="7"/>
  <c r="BP240" i="7" s="1"/>
  <c r="BQ239" i="7"/>
  <c r="BQ240" i="7" s="1"/>
  <c r="BR239" i="7"/>
  <c r="BR240" i="7" s="1"/>
  <c r="BS239" i="7"/>
  <c r="BS241" i="7" s="1"/>
  <c r="BT239" i="7"/>
  <c r="BT241" i="7" s="1"/>
  <c r="BU239" i="7"/>
  <c r="BU240" i="7" s="1"/>
  <c r="BV239" i="7"/>
  <c r="BV241" i="7" s="1"/>
  <c r="BW239" i="7"/>
  <c r="BW240" i="7" s="1"/>
  <c r="BX239" i="7"/>
  <c r="BX241" i="7" s="1"/>
  <c r="BY239" i="7"/>
  <c r="BY240" i="7" s="1"/>
  <c r="BZ239" i="7"/>
  <c r="BZ241" i="7" s="1"/>
  <c r="CA239" i="7"/>
  <c r="CA240" i="7" s="1"/>
  <c r="CB239" i="7"/>
  <c r="CB241" i="7" s="1"/>
  <c r="CC239" i="7"/>
  <c r="CC240" i="7" s="1"/>
  <c r="CD239" i="7"/>
  <c r="CD240" i="7" s="1"/>
  <c r="CE239" i="7"/>
  <c r="CE240" i="7" s="1"/>
  <c r="CF239" i="7"/>
  <c r="CF241" i="7" s="1"/>
  <c r="CG239" i="7"/>
  <c r="CG241" i="7" s="1"/>
  <c r="CH239" i="7"/>
  <c r="CH240" i="7" s="1"/>
  <c r="CI239" i="7"/>
  <c r="CI241" i="7" s="1"/>
  <c r="CJ239" i="7"/>
  <c r="CJ240" i="7" s="1"/>
  <c r="CK239" i="7"/>
  <c r="CK240" i="7" s="1"/>
  <c r="CL239" i="7"/>
  <c r="CL240" i="7" s="1"/>
  <c r="I239" i="7"/>
  <c r="I241" i="7" s="1"/>
  <c r="K312" i="7" l="1"/>
  <c r="L335" i="7"/>
  <c r="BR334" i="7"/>
  <c r="AO312" i="7"/>
  <c r="AV335" i="7"/>
  <c r="AU312" i="7"/>
  <c r="AE334" i="7"/>
  <c r="AU335" i="7"/>
  <c r="Y334" i="7"/>
  <c r="BC334" i="7"/>
  <c r="S335" i="7"/>
  <c r="BQ335" i="7"/>
  <c r="AC335" i="7"/>
  <c r="BI334" i="7"/>
  <c r="M334" i="7"/>
  <c r="V312" i="7"/>
  <c r="BA334" i="7"/>
  <c r="AS334" i="7"/>
  <c r="AE313" i="7"/>
  <c r="AR312" i="7"/>
  <c r="X313" i="7"/>
  <c r="AM312" i="7"/>
  <c r="BK313" i="7"/>
  <c r="BX312" i="7"/>
  <c r="AA312" i="7"/>
  <c r="BS312" i="7"/>
  <c r="L313" i="7"/>
  <c r="BL335" i="7"/>
  <c r="AF335" i="7"/>
  <c r="AT334" i="7"/>
  <c r="BB335" i="7"/>
  <c r="AC7" i="7"/>
  <c r="M312" i="7"/>
  <c r="BT334" i="7"/>
  <c r="R335" i="7"/>
  <c r="BJ334" i="7"/>
  <c r="CB335" i="7"/>
  <c r="W335" i="7"/>
  <c r="AV313" i="7"/>
  <c r="AB313" i="7"/>
  <c r="AF312" i="7"/>
  <c r="AN313" i="7"/>
  <c r="R313" i="7"/>
  <c r="BL312" i="7"/>
  <c r="W312" i="7"/>
  <c r="P312" i="7"/>
  <c r="BK335" i="7"/>
  <c r="AM335" i="7"/>
  <c r="CI334" i="7"/>
  <c r="AA334" i="7"/>
  <c r="R122" i="7"/>
  <c r="O335" i="7"/>
  <c r="BS334" i="7"/>
  <c r="CA335" i="7"/>
  <c r="U335" i="7"/>
  <c r="AD335" i="7"/>
  <c r="N335" i="7"/>
  <c r="AL334" i="7"/>
  <c r="CH335" i="7"/>
  <c r="BI312" i="7"/>
  <c r="AC312" i="7"/>
  <c r="BZ334" i="7"/>
  <c r="Z335" i="7"/>
  <c r="P335" i="7"/>
  <c r="W122" i="7"/>
  <c r="O313" i="7"/>
  <c r="CA312" i="7"/>
  <c r="BC313" i="7"/>
  <c r="BD334" i="7"/>
  <c r="AN334" i="7"/>
  <c r="AB334" i="7"/>
  <c r="BQ313" i="7"/>
  <c r="AS313" i="7"/>
  <c r="BH312" i="7"/>
  <c r="BA312" i="7"/>
  <c r="AK312" i="7"/>
  <c r="Y312" i="7"/>
  <c r="BM334" i="7"/>
  <c r="BY313" i="7"/>
  <c r="BP312" i="7"/>
  <c r="BU335" i="7"/>
  <c r="V335" i="7"/>
  <c r="BE334" i="7"/>
  <c r="AG335" i="7"/>
  <c r="AO334" i="7"/>
  <c r="CC335" i="7"/>
  <c r="AW334" i="7"/>
  <c r="BX7" i="7"/>
  <c r="CK335" i="7"/>
  <c r="X335" i="7"/>
  <c r="AJ334" i="7"/>
  <c r="AZ335" i="7"/>
  <c r="BP334" i="7"/>
  <c r="CF335" i="7"/>
  <c r="BH335" i="7"/>
  <c r="AR334" i="7"/>
  <c r="K334" i="7"/>
  <c r="BX334" i="7"/>
  <c r="CI312" i="7"/>
  <c r="AX8" i="7"/>
  <c r="L7" i="7"/>
  <c r="AW313" i="7"/>
  <c r="BM312" i="7"/>
  <c r="AX312" i="7"/>
  <c r="AH8" i="7"/>
  <c r="S312" i="7"/>
  <c r="AG7" i="7"/>
  <c r="CF312" i="7"/>
  <c r="BY335" i="7"/>
  <c r="T8" i="7"/>
  <c r="S8" i="7"/>
  <c r="AP335" i="7"/>
  <c r="K8" i="7"/>
  <c r="CD312" i="7"/>
  <c r="T312" i="7"/>
  <c r="CG313" i="7"/>
  <c r="CL313" i="7"/>
  <c r="AP313" i="7"/>
  <c r="BU313" i="7"/>
  <c r="BT313" i="7"/>
  <c r="BB8" i="7"/>
  <c r="M7" i="7"/>
  <c r="BE313" i="7"/>
  <c r="AG313" i="7"/>
  <c r="AH334" i="7"/>
  <c r="CC313" i="7"/>
  <c r="BD313" i="7"/>
  <c r="CJ335" i="7"/>
  <c r="AS7" i="7"/>
  <c r="CB313" i="7"/>
  <c r="CD334" i="7"/>
  <c r="AY313" i="7"/>
  <c r="AW8" i="7"/>
  <c r="CJ312" i="7"/>
  <c r="BF312" i="7"/>
  <c r="AX335" i="7"/>
  <c r="AP8" i="7"/>
  <c r="CL335" i="7"/>
  <c r="BF335" i="7"/>
  <c r="AO8" i="7"/>
  <c r="BF7" i="7"/>
  <c r="BN312" i="7"/>
  <c r="AH312" i="7"/>
  <c r="BN335" i="7"/>
  <c r="BE7" i="7"/>
  <c r="BV335" i="7"/>
  <c r="BV312" i="7"/>
  <c r="T335" i="7"/>
  <c r="AP122" i="7"/>
  <c r="BM8" i="7"/>
  <c r="BG313" i="7"/>
  <c r="AI312" i="7"/>
  <c r="BO313" i="7"/>
  <c r="AQ312" i="7"/>
  <c r="CG334" i="7"/>
  <c r="BW313" i="7"/>
  <c r="J313" i="7"/>
  <c r="BN7" i="7"/>
  <c r="CE313" i="7"/>
  <c r="Q313" i="7"/>
  <c r="AQ335" i="7"/>
  <c r="AI335" i="7"/>
  <c r="Q335" i="7"/>
  <c r="J335" i="7"/>
  <c r="I335" i="7"/>
  <c r="I312" i="7"/>
  <c r="CE335" i="7"/>
  <c r="BW335" i="7"/>
  <c r="BO335" i="7"/>
  <c r="BG335" i="7"/>
  <c r="AY335" i="7"/>
  <c r="AT313" i="7"/>
  <c r="BR313" i="7"/>
  <c r="CH313" i="7"/>
  <c r="BJ313" i="7"/>
  <c r="AD313" i="7"/>
  <c r="CK312" i="7"/>
  <c r="BZ312" i="7"/>
  <c r="BB312" i="7"/>
  <c r="AL312" i="7"/>
  <c r="Z312" i="7"/>
  <c r="N312" i="7"/>
  <c r="U312" i="7"/>
  <c r="AL122" i="7"/>
  <c r="BH8" i="7"/>
  <c r="X8" i="7"/>
  <c r="AR8" i="7"/>
  <c r="S241" i="7"/>
  <c r="AJ7" i="7"/>
  <c r="CF7" i="7"/>
  <c r="AZ7" i="7"/>
  <c r="BP7" i="7"/>
  <c r="AD123" i="7"/>
  <c r="AV240" i="7"/>
  <c r="BE240" i="7"/>
  <c r="AF241" i="7"/>
  <c r="CJ122" i="7"/>
  <c r="K241" i="7"/>
  <c r="AU122" i="7"/>
  <c r="CB122" i="7"/>
  <c r="AM123" i="7"/>
  <c r="CI123" i="7"/>
  <c r="AE123" i="7"/>
  <c r="CA123" i="7"/>
  <c r="CA8" i="7"/>
  <c r="BS123" i="7"/>
  <c r="AA123" i="7"/>
  <c r="BK123" i="7"/>
  <c r="O123" i="7"/>
  <c r="BC123" i="7"/>
  <c r="CC241" i="7"/>
  <c r="BP123" i="7"/>
  <c r="AZ122" i="7"/>
  <c r="X122" i="7"/>
  <c r="BC7" i="7"/>
  <c r="BK8" i="7"/>
  <c r="AV8" i="7"/>
  <c r="AR123" i="7"/>
  <c r="K123" i="7"/>
  <c r="BX122" i="7"/>
  <c r="AJ122" i="7"/>
  <c r="CG8" i="7"/>
  <c r="BI8" i="7"/>
  <c r="BA8" i="7"/>
  <c r="BY7" i="7"/>
  <c r="AK8" i="7"/>
  <c r="Y8" i="7"/>
  <c r="P8" i="7"/>
  <c r="BT8" i="7"/>
  <c r="AC123" i="7"/>
  <c r="V8" i="7"/>
  <c r="R7" i="7"/>
  <c r="BD8" i="7"/>
  <c r="AF8" i="7"/>
  <c r="BL7" i="7"/>
  <c r="AN7" i="7"/>
  <c r="BQ241" i="7"/>
  <c r="BA240" i="7"/>
  <c r="AS241" i="7"/>
  <c r="CB7" i="7"/>
  <c r="CG240" i="7"/>
  <c r="BY241" i="7"/>
  <c r="AK241" i="7"/>
  <c r="AB7" i="7"/>
  <c r="M123" i="7"/>
  <c r="AC240" i="7"/>
  <c r="P240" i="7"/>
  <c r="CK123" i="7"/>
  <c r="BR123" i="7"/>
  <c r="BZ122" i="7"/>
  <c r="AT123" i="7"/>
  <c r="AM241" i="7"/>
  <c r="AE240" i="7"/>
  <c r="CH123" i="7"/>
  <c r="AE8" i="7"/>
  <c r="AA7" i="7"/>
  <c r="BK241" i="7"/>
  <c r="M241" i="7"/>
  <c r="AW240" i="7"/>
  <c r="AA240" i="7"/>
  <c r="CF123" i="7"/>
  <c r="BJ123" i="7"/>
  <c r="U123" i="7"/>
  <c r="N122" i="7"/>
  <c r="BB122" i="7"/>
  <c r="N241" i="7"/>
  <c r="BI241" i="7"/>
  <c r="Y240" i="7"/>
  <c r="BH123" i="7"/>
  <c r="Z123" i="7"/>
  <c r="L123" i="7"/>
  <c r="BS8" i="7"/>
  <c r="AM8" i="7"/>
  <c r="W8" i="7"/>
  <c r="BZ240" i="7"/>
  <c r="BS240" i="7"/>
  <c r="BC241" i="7"/>
  <c r="W241" i="7"/>
  <c r="AU240" i="7"/>
  <c r="O240" i="7"/>
  <c r="AB122" i="7"/>
  <c r="CI8" i="7"/>
  <c r="CL8" i="7"/>
  <c r="AU8" i="7"/>
  <c r="O8" i="7"/>
  <c r="AL7" i="7"/>
  <c r="CI240" i="7"/>
  <c r="CA241" i="7"/>
  <c r="V241" i="7"/>
  <c r="CB240" i="7"/>
  <c r="AN240" i="7"/>
  <c r="BL241" i="7"/>
  <c r="BD240" i="7"/>
  <c r="BT240" i="7"/>
  <c r="AB241" i="7"/>
  <c r="R240" i="7"/>
  <c r="BQ122" i="7"/>
  <c r="BA122" i="7"/>
  <c r="BJ8" i="7"/>
  <c r="AT7" i="7"/>
  <c r="CG122" i="7"/>
  <c r="AK122" i="7"/>
  <c r="U8" i="7"/>
  <c r="N8" i="7"/>
  <c r="Y123" i="7"/>
  <c r="P123" i="7"/>
  <c r="Z8" i="7"/>
  <c r="BY122" i="7"/>
  <c r="BI122" i="7"/>
  <c r="AS122" i="7"/>
  <c r="AD8" i="7"/>
  <c r="BN123" i="7"/>
  <c r="T122" i="7"/>
  <c r="AX123" i="7"/>
  <c r="CF240" i="7"/>
  <c r="BV123" i="7"/>
  <c r="AH123" i="7"/>
  <c r="BF123" i="7"/>
  <c r="CD122" i="7"/>
  <c r="I7" i="7"/>
  <c r="CK8" i="7"/>
  <c r="BQ8" i="7"/>
  <c r="CH7" i="7"/>
  <c r="BR8" i="7"/>
  <c r="BZ8" i="7"/>
  <c r="I324" i="7"/>
  <c r="I319" i="7"/>
  <c r="BV8" i="7"/>
  <c r="CD8" i="7"/>
  <c r="BU8" i="7"/>
  <c r="CJ8" i="7"/>
  <c r="CC8" i="7"/>
  <c r="CL123" i="7"/>
  <c r="CE7" i="7"/>
  <c r="BW7" i="7"/>
  <c r="BO7" i="7"/>
  <c r="BG7" i="7"/>
  <c r="AY7" i="7"/>
  <c r="AQ7" i="7"/>
  <c r="AI7" i="7"/>
  <c r="Q7" i="7"/>
  <c r="J7" i="7"/>
  <c r="BE123" i="7"/>
  <c r="AG122" i="7"/>
  <c r="AZ241" i="7"/>
  <c r="AJ241" i="7"/>
  <c r="X241" i="7"/>
  <c r="I122" i="7"/>
  <c r="AO122" i="7"/>
  <c r="AF122" i="7"/>
  <c r="BM123" i="7"/>
  <c r="AW122" i="7"/>
  <c r="AN122" i="7"/>
  <c r="L241" i="7"/>
  <c r="BX240" i="7"/>
  <c r="AV122" i="7"/>
  <c r="BU123" i="7"/>
  <c r="BD122" i="7"/>
  <c r="AR241" i="7"/>
  <c r="BL122" i="7"/>
  <c r="CC123" i="7"/>
  <c r="S123" i="7"/>
  <c r="BT122" i="7"/>
  <c r="CE123" i="7"/>
  <c r="BW123" i="7"/>
  <c r="BO123" i="7"/>
  <c r="BG123" i="7"/>
  <c r="AY123" i="7"/>
  <c r="AQ123" i="7"/>
  <c r="AI123" i="7"/>
  <c r="Q123" i="7"/>
  <c r="J123" i="7"/>
  <c r="V122" i="7"/>
  <c r="BP241" i="7"/>
  <c r="AO241" i="7"/>
  <c r="BM241" i="7"/>
  <c r="BU241" i="7"/>
  <c r="AG241" i="7"/>
  <c r="BH241" i="7"/>
  <c r="AT241" i="7"/>
  <c r="BB241" i="7"/>
  <c r="Z241" i="7"/>
  <c r="AL240" i="7"/>
  <c r="U240" i="7"/>
  <c r="BJ240" i="7"/>
  <c r="AD240" i="7"/>
  <c r="CH241" i="7"/>
  <c r="BR241" i="7"/>
  <c r="CK241" i="7"/>
  <c r="T241" i="7"/>
  <c r="AH240" i="7"/>
  <c r="I240" i="7"/>
  <c r="AP240" i="7"/>
  <c r="AX240" i="7"/>
  <c r="BN240" i="7"/>
  <c r="BF241" i="7"/>
  <c r="BV240" i="7"/>
  <c r="BW241" i="7"/>
  <c r="BG241" i="7"/>
  <c r="AY241" i="7"/>
  <c r="AI241" i="7"/>
  <c r="J241" i="7"/>
  <c r="CL241" i="7"/>
  <c r="CJ241" i="7"/>
  <c r="CD241" i="7"/>
  <c r="CE241" i="7"/>
  <c r="BO241" i="7"/>
  <c r="AQ241" i="7"/>
  <c r="Q241" i="7"/>
  <c r="H25" i="7" l="1"/>
  <c r="H24" i="7"/>
  <c r="H23" i="7"/>
  <c r="H22" i="7"/>
  <c r="H21" i="7"/>
  <c r="H20" i="7"/>
  <c r="H19" i="7"/>
  <c r="H18" i="7"/>
  <c r="H17" i="7"/>
  <c r="H16" i="7"/>
  <c r="CL61" i="7" l="1"/>
  <c r="CL62" i="7" s="1"/>
  <c r="I61" i="7"/>
  <c r="I62" i="7" s="1"/>
  <c r="J61" i="7"/>
  <c r="J62" i="7" s="1"/>
  <c r="BF61" i="7"/>
  <c r="BF63" i="7" s="1"/>
  <c r="BN61" i="7"/>
  <c r="BN63" i="7" s="1"/>
  <c r="CC61" i="7"/>
  <c r="BU61" i="7"/>
  <c r="BM61" i="7"/>
  <c r="BE61" i="7"/>
  <c r="AW61" i="7"/>
  <c r="AO61" i="7"/>
  <c r="AG61" i="7"/>
  <c r="S61" i="7"/>
  <c r="T61" i="7"/>
  <c r="CB61" i="7"/>
  <c r="BT61" i="7"/>
  <c r="BL61" i="7"/>
  <c r="BD61" i="7"/>
  <c r="AV61" i="7"/>
  <c r="AN61" i="7"/>
  <c r="AF61" i="7"/>
  <c r="AB61" i="7"/>
  <c r="R61" i="7"/>
  <c r="V61" i="7"/>
  <c r="BV61" i="7"/>
  <c r="BV63" i="7" s="1"/>
  <c r="CI61" i="7"/>
  <c r="CA61" i="7"/>
  <c r="BS61" i="7"/>
  <c r="BK61" i="7"/>
  <c r="BC61" i="7"/>
  <c r="AU61" i="7"/>
  <c r="AM61" i="7"/>
  <c r="AE61" i="7"/>
  <c r="AA61" i="7"/>
  <c r="O61" i="7"/>
  <c r="W61" i="7"/>
  <c r="AX61" i="7"/>
  <c r="CK61" i="7"/>
  <c r="CK62" i="7" s="1"/>
  <c r="CH61" i="7"/>
  <c r="CH63" i="7" s="1"/>
  <c r="BZ61" i="7"/>
  <c r="BZ62" i="7" s="1"/>
  <c r="BR61" i="7"/>
  <c r="BR63" i="7" s="1"/>
  <c r="BJ61" i="7"/>
  <c r="BJ62" i="7" s="1"/>
  <c r="BB61" i="7"/>
  <c r="BB63" i="7" s="1"/>
  <c r="AT61" i="7"/>
  <c r="AT62" i="7" s="1"/>
  <c r="AL61" i="7"/>
  <c r="AL63" i="7" s="1"/>
  <c r="AD61" i="7"/>
  <c r="AD63" i="7" s="1"/>
  <c r="Z61" i="7"/>
  <c r="Z63" i="7" s="1"/>
  <c r="N61" i="7"/>
  <c r="U61" i="7"/>
  <c r="CJ61" i="7"/>
  <c r="CJ63" i="7" s="1"/>
  <c r="AH61" i="7"/>
  <c r="CG61" i="7"/>
  <c r="BY61" i="7"/>
  <c r="BQ61" i="7"/>
  <c r="BI61" i="7"/>
  <c r="BA61" i="7"/>
  <c r="AS61" i="7"/>
  <c r="AK61" i="7"/>
  <c r="AC61" i="7"/>
  <c r="Y61" i="7"/>
  <c r="M61" i="7"/>
  <c r="P61" i="7"/>
  <c r="CD61" i="7"/>
  <c r="CD62" i="7" s="1"/>
  <c r="AP61" i="7"/>
  <c r="CF61" i="7"/>
  <c r="BX61" i="7"/>
  <c r="BP61" i="7"/>
  <c r="BH61" i="7"/>
  <c r="AZ61" i="7"/>
  <c r="AR61" i="7"/>
  <c r="AJ61" i="7"/>
  <c r="X61" i="7"/>
  <c r="K61" i="7"/>
  <c r="L61" i="7"/>
  <c r="CE61" i="7"/>
  <c r="BW61" i="7"/>
  <c r="BO61" i="7"/>
  <c r="BG61" i="7"/>
  <c r="AY61" i="7"/>
  <c r="AQ61" i="7"/>
  <c r="AI61" i="7"/>
  <c r="Q61" i="7"/>
  <c r="BK12" i="7"/>
  <c r="BK14" i="7" s="1"/>
  <c r="BL12" i="7"/>
  <c r="BL14" i="7" s="1"/>
  <c r="BM12" i="7"/>
  <c r="BM14" i="7" s="1"/>
  <c r="BN12" i="7"/>
  <c r="BN14" i="7" s="1"/>
  <c r="BO12" i="7"/>
  <c r="BO14" i="7" s="1"/>
  <c r="BP12" i="7"/>
  <c r="BP13" i="7" s="1"/>
  <c r="BQ12" i="7"/>
  <c r="BQ14" i="7" s="1"/>
  <c r="BR12" i="7"/>
  <c r="BR13" i="7" s="1"/>
  <c r="BS12" i="7"/>
  <c r="BS14" i="7" s="1"/>
  <c r="BT12" i="7"/>
  <c r="BT13" i="7" s="1"/>
  <c r="BU12" i="7"/>
  <c r="BU14" i="7" s="1"/>
  <c r="BV12" i="7"/>
  <c r="BV14" i="7" s="1"/>
  <c r="BW12" i="7"/>
  <c r="BW14" i="7" s="1"/>
  <c r="BX12" i="7"/>
  <c r="BX13" i="7" s="1"/>
  <c r="BY12" i="7"/>
  <c r="BY13" i="7" s="1"/>
  <c r="BZ12" i="7"/>
  <c r="BZ13" i="7" s="1"/>
  <c r="CA12" i="7"/>
  <c r="CA14" i="7" s="1"/>
  <c r="CB12" i="7"/>
  <c r="CB13" i="7" s="1"/>
  <c r="CC12" i="7"/>
  <c r="CC14" i="7" s="1"/>
  <c r="CD12" i="7"/>
  <c r="CD14" i="7" s="1"/>
  <c r="CE12" i="7"/>
  <c r="CE13" i="7" s="1"/>
  <c r="CF12" i="7"/>
  <c r="CF13" i="7" s="1"/>
  <c r="CG12" i="7"/>
  <c r="CG13" i="7" s="1"/>
  <c r="CH12" i="7"/>
  <c r="CH13" i="7" s="1"/>
  <c r="CI12" i="7"/>
  <c r="CI13" i="7" s="1"/>
  <c r="CJ12" i="7"/>
  <c r="CJ13" i="7" s="1"/>
  <c r="CK12" i="7"/>
  <c r="CK13" i="7" s="1"/>
  <c r="CL12" i="7"/>
  <c r="CL14" i="7" s="1"/>
  <c r="BK317" i="7"/>
  <c r="BK319" i="7" s="1"/>
  <c r="BL317" i="7"/>
  <c r="BL319" i="7" s="1"/>
  <c r="BM317" i="7"/>
  <c r="BM319" i="7" s="1"/>
  <c r="BN317" i="7"/>
  <c r="BN318" i="7" s="1"/>
  <c r="BO317" i="7"/>
  <c r="BO319" i="7" s="1"/>
  <c r="BP317" i="7"/>
  <c r="BP319" i="7" s="1"/>
  <c r="BQ317" i="7"/>
  <c r="BQ318" i="7" s="1"/>
  <c r="BR317" i="7"/>
  <c r="BR318" i="7" s="1"/>
  <c r="BS317" i="7"/>
  <c r="BS318" i="7" s="1"/>
  <c r="BT317" i="7"/>
  <c r="BT318" i="7" s="1"/>
  <c r="BU317" i="7"/>
  <c r="BU318" i="7" s="1"/>
  <c r="BV317" i="7"/>
  <c r="BV319" i="7" s="1"/>
  <c r="BW317" i="7"/>
  <c r="BW319" i="7" s="1"/>
  <c r="BX317" i="7"/>
  <c r="BX319" i="7" s="1"/>
  <c r="BY317" i="7"/>
  <c r="BY318" i="7" s="1"/>
  <c r="BZ317" i="7"/>
  <c r="BZ318" i="7" s="1"/>
  <c r="CA317" i="7"/>
  <c r="CA318" i="7" s="1"/>
  <c r="CB317" i="7"/>
  <c r="CB319" i="7" s="1"/>
  <c r="CC317" i="7"/>
  <c r="CC318" i="7" s="1"/>
  <c r="CD317" i="7"/>
  <c r="CD318" i="7" s="1"/>
  <c r="CE317" i="7"/>
  <c r="CE318" i="7" s="1"/>
  <c r="CF317" i="7"/>
  <c r="CF318" i="7" s="1"/>
  <c r="CG317" i="7"/>
  <c r="CG318" i="7" s="1"/>
  <c r="CH317" i="7"/>
  <c r="CH318" i="7" s="1"/>
  <c r="CI317" i="7"/>
  <c r="CI319" i="7" s="1"/>
  <c r="CJ317" i="7"/>
  <c r="CJ318" i="7" s="1"/>
  <c r="CK317" i="7"/>
  <c r="CK318" i="7" s="1"/>
  <c r="CL317" i="7"/>
  <c r="CL319" i="7" s="1"/>
  <c r="BK323" i="7"/>
  <c r="BK325" i="7" s="1"/>
  <c r="BL323" i="7"/>
  <c r="BL325" i="7" s="1"/>
  <c r="BM323" i="7"/>
  <c r="BM325" i="7" s="1"/>
  <c r="BN323" i="7"/>
  <c r="BN324" i="7" s="1"/>
  <c r="BO323" i="7"/>
  <c r="BO325" i="7" s="1"/>
  <c r="BP323" i="7"/>
  <c r="BP325" i="7" s="1"/>
  <c r="BQ323" i="7"/>
  <c r="BQ325" i="7" s="1"/>
  <c r="BR323" i="7"/>
  <c r="BR324" i="7" s="1"/>
  <c r="BS323" i="7"/>
  <c r="BS325" i="7" s="1"/>
  <c r="BT323" i="7"/>
  <c r="BT325" i="7" s="1"/>
  <c r="BU323" i="7"/>
  <c r="BU324" i="7" s="1"/>
  <c r="BV323" i="7"/>
  <c r="BV325" i="7" s="1"/>
  <c r="BW323" i="7"/>
  <c r="BW324" i="7" s="1"/>
  <c r="BX323" i="7"/>
  <c r="BX325" i="7" s="1"/>
  <c r="BY323" i="7"/>
  <c r="BY324" i="7" s="1"/>
  <c r="BZ323" i="7"/>
  <c r="BZ324" i="7" s="1"/>
  <c r="CA323" i="7"/>
  <c r="CA325" i="7" s="1"/>
  <c r="CB323" i="7"/>
  <c r="CB325" i="7" s="1"/>
  <c r="CC323" i="7"/>
  <c r="CC324" i="7" s="1"/>
  <c r="CD323" i="7"/>
  <c r="CD325" i="7" s="1"/>
  <c r="CE323" i="7"/>
  <c r="CE324" i="7" s="1"/>
  <c r="CF323" i="7"/>
  <c r="CF324" i="7" s="1"/>
  <c r="CG323" i="7"/>
  <c r="CG324" i="7" s="1"/>
  <c r="CH323" i="7"/>
  <c r="CH324" i="7" s="1"/>
  <c r="CI323" i="7"/>
  <c r="CI325" i="7" s="1"/>
  <c r="CJ323" i="7"/>
  <c r="CJ324" i="7" s="1"/>
  <c r="CK323" i="7"/>
  <c r="CK324" i="7" s="1"/>
  <c r="CL323" i="7"/>
  <c r="CL324" i="7" s="1"/>
  <c r="BJ323" i="7"/>
  <c r="BJ325" i="7" s="1"/>
  <c r="BI323" i="7"/>
  <c r="BI325" i="7" s="1"/>
  <c r="BH323" i="7"/>
  <c r="BH325" i="7" s="1"/>
  <c r="BG323" i="7"/>
  <c r="BG325" i="7" s="1"/>
  <c r="BF323" i="7"/>
  <c r="BF325" i="7" s="1"/>
  <c r="BE323" i="7"/>
  <c r="BE325" i="7" s="1"/>
  <c r="BD323" i="7"/>
  <c r="BD325" i="7" s="1"/>
  <c r="BC323" i="7"/>
  <c r="BC324" i="7" s="1"/>
  <c r="BB323" i="7"/>
  <c r="BB325" i="7" s="1"/>
  <c r="BA323" i="7"/>
  <c r="BA325" i="7" s="1"/>
  <c r="AZ323" i="7"/>
  <c r="AZ325" i="7" s="1"/>
  <c r="AY323" i="7"/>
  <c r="AY325" i="7" s="1"/>
  <c r="AX323" i="7"/>
  <c r="AX325" i="7" s="1"/>
  <c r="AW323" i="7"/>
  <c r="AW325" i="7" s="1"/>
  <c r="AV323" i="7"/>
  <c r="AV325" i="7" s="1"/>
  <c r="AU323" i="7"/>
  <c r="AU324" i="7" s="1"/>
  <c r="AT323" i="7"/>
  <c r="AT325" i="7" s="1"/>
  <c r="AS323" i="7"/>
  <c r="AS325" i="7" s="1"/>
  <c r="AR323" i="7"/>
  <c r="AR325" i="7" s="1"/>
  <c r="AQ323" i="7"/>
  <c r="AQ325" i="7" s="1"/>
  <c r="AP323" i="7"/>
  <c r="AP325" i="7" s="1"/>
  <c r="AO323" i="7"/>
  <c r="AO325" i="7" s="1"/>
  <c r="AN323" i="7"/>
  <c r="AN325" i="7" s="1"/>
  <c r="AM323" i="7"/>
  <c r="AM324" i="7" s="1"/>
  <c r="AL323" i="7"/>
  <c r="AL325" i="7" s="1"/>
  <c r="AK323" i="7"/>
  <c r="AK325" i="7" s="1"/>
  <c r="AJ323" i="7"/>
  <c r="AJ325" i="7" s="1"/>
  <c r="AI323" i="7"/>
  <c r="AI325" i="7" s="1"/>
  <c r="AH323" i="7"/>
  <c r="AH325" i="7" s="1"/>
  <c r="AG323" i="7"/>
  <c r="AG325" i="7" s="1"/>
  <c r="AF323" i="7"/>
  <c r="AF325" i="7" s="1"/>
  <c r="AE323" i="7"/>
  <c r="AE324" i="7" s="1"/>
  <c r="AD323" i="7"/>
  <c r="AD324" i="7" s="1"/>
  <c r="AC323" i="7"/>
  <c r="AC325" i="7" s="1"/>
  <c r="AB323" i="7"/>
  <c r="AB325" i="7" s="1"/>
  <c r="AA323" i="7"/>
  <c r="AA324" i="7" s="1"/>
  <c r="Z323" i="7"/>
  <c r="Z324" i="7" s="1"/>
  <c r="Y323" i="7"/>
  <c r="Y325" i="7" s="1"/>
  <c r="X323" i="7"/>
  <c r="X325" i="7" s="1"/>
  <c r="Q323" i="7"/>
  <c r="Q325" i="7" s="1"/>
  <c r="T323" i="7"/>
  <c r="T325" i="7" s="1"/>
  <c r="S323" i="7"/>
  <c r="S325" i="7" s="1"/>
  <c r="R323" i="7"/>
  <c r="R325" i="7" s="1"/>
  <c r="O323" i="7"/>
  <c r="O324" i="7" s="1"/>
  <c r="N323" i="7"/>
  <c r="N324" i="7" s="1"/>
  <c r="M323" i="7"/>
  <c r="M325" i="7" s="1"/>
  <c r="K323" i="7"/>
  <c r="K325" i="7" s="1"/>
  <c r="J323" i="7"/>
  <c r="J325" i="7" s="1"/>
  <c r="V323" i="7"/>
  <c r="V325" i="7" s="1"/>
  <c r="W323" i="7"/>
  <c r="W324" i="7" s="1"/>
  <c r="U323" i="7"/>
  <c r="U324" i="7" s="1"/>
  <c r="P323" i="7"/>
  <c r="P325" i="7" s="1"/>
  <c r="L323" i="7"/>
  <c r="L325" i="7" s="1"/>
  <c r="BJ317" i="7"/>
  <c r="BJ319" i="7" s="1"/>
  <c r="BI317" i="7"/>
  <c r="BI318" i="7" s="1"/>
  <c r="BH317" i="7"/>
  <c r="BH318" i="7" s="1"/>
  <c r="BG317" i="7"/>
  <c r="BG319" i="7" s="1"/>
  <c r="BF317" i="7"/>
  <c r="BF319" i="7" s="1"/>
  <c r="BE317" i="7"/>
  <c r="BE319" i="7" s="1"/>
  <c r="BD317" i="7"/>
  <c r="BD319" i="7" s="1"/>
  <c r="BC317" i="7"/>
  <c r="BC319" i="7" s="1"/>
  <c r="BB317" i="7"/>
  <c r="BB319" i="7" s="1"/>
  <c r="BA317" i="7"/>
  <c r="BA318" i="7" s="1"/>
  <c r="AZ317" i="7"/>
  <c r="AZ318" i="7" s="1"/>
  <c r="AY317" i="7"/>
  <c r="AY319" i="7" s="1"/>
  <c r="AX317" i="7"/>
  <c r="AX319" i="7" s="1"/>
  <c r="AW317" i="7"/>
  <c r="AW319" i="7" s="1"/>
  <c r="AV317" i="7"/>
  <c r="AV319" i="7" s="1"/>
  <c r="AU317" i="7"/>
  <c r="AU319" i="7" s="1"/>
  <c r="AT317" i="7"/>
  <c r="AT319" i="7" s="1"/>
  <c r="AS317" i="7"/>
  <c r="AS318" i="7" s="1"/>
  <c r="AR317" i="7"/>
  <c r="AR318" i="7" s="1"/>
  <c r="AQ317" i="7"/>
  <c r="AQ318" i="7" s="1"/>
  <c r="AP317" i="7"/>
  <c r="AP319" i="7" s="1"/>
  <c r="AO317" i="7"/>
  <c r="AO319" i="7" s="1"/>
  <c r="AN317" i="7"/>
  <c r="AN319" i="7" s="1"/>
  <c r="AM317" i="7"/>
  <c r="AM319" i="7" s="1"/>
  <c r="AL317" i="7"/>
  <c r="AL319" i="7" s="1"/>
  <c r="AK317" i="7"/>
  <c r="AK318" i="7" s="1"/>
  <c r="AJ317" i="7"/>
  <c r="AJ318" i="7" s="1"/>
  <c r="AI317" i="7"/>
  <c r="AI318" i="7" s="1"/>
  <c r="AH317" i="7"/>
  <c r="AH319" i="7" s="1"/>
  <c r="AG317" i="7"/>
  <c r="AG319" i="7" s="1"/>
  <c r="AF317" i="7"/>
  <c r="AF319" i="7" s="1"/>
  <c r="AE317" i="7"/>
  <c r="AE319" i="7" s="1"/>
  <c r="AD317" i="7"/>
  <c r="AD319" i="7" s="1"/>
  <c r="AC317" i="7"/>
  <c r="AC318" i="7" s="1"/>
  <c r="AB317" i="7"/>
  <c r="AB319" i="7" s="1"/>
  <c r="AA317" i="7"/>
  <c r="AA319" i="7" s="1"/>
  <c r="Z317" i="7"/>
  <c r="Z319" i="7" s="1"/>
  <c r="Y317" i="7"/>
  <c r="Y318" i="7" s="1"/>
  <c r="X317" i="7"/>
  <c r="X318" i="7" s="1"/>
  <c r="Q317" i="7"/>
  <c r="Q318" i="7" s="1"/>
  <c r="T317" i="7"/>
  <c r="S317" i="7"/>
  <c r="S319" i="7" s="1"/>
  <c r="R317" i="7"/>
  <c r="R319" i="7" s="1"/>
  <c r="O317" i="7"/>
  <c r="O319" i="7" s="1"/>
  <c r="N317" i="7"/>
  <c r="N319" i="7" s="1"/>
  <c r="M317" i="7"/>
  <c r="M318" i="7" s="1"/>
  <c r="K317" i="7"/>
  <c r="K318" i="7" s="1"/>
  <c r="J317" i="7"/>
  <c r="J318" i="7" s="1"/>
  <c r="V317" i="7"/>
  <c r="V319" i="7" s="1"/>
  <c r="W317" i="7"/>
  <c r="W319" i="7" s="1"/>
  <c r="U317" i="7"/>
  <c r="U319" i="7" s="1"/>
  <c r="P317" i="7"/>
  <c r="P318" i="7" s="1"/>
  <c r="L317" i="7"/>
  <c r="L318" i="7" s="1"/>
  <c r="BJ12" i="7"/>
  <c r="BJ14" i="7" s="1"/>
  <c r="BI12" i="7"/>
  <c r="BI14" i="7" s="1"/>
  <c r="BH12" i="7"/>
  <c r="BH14" i="7" s="1"/>
  <c r="BG12" i="7"/>
  <c r="BG14" i="7" s="1"/>
  <c r="BF12" i="7"/>
  <c r="BF14" i="7" s="1"/>
  <c r="BE12" i="7"/>
  <c r="BE14" i="7" s="1"/>
  <c r="BD12" i="7"/>
  <c r="BD14" i="7" s="1"/>
  <c r="BC12" i="7"/>
  <c r="BC13" i="7" s="1"/>
  <c r="BB12" i="7"/>
  <c r="BB14" i="7" s="1"/>
  <c r="BA12" i="7"/>
  <c r="BA14" i="7" s="1"/>
  <c r="AZ12" i="7"/>
  <c r="AZ14" i="7" s="1"/>
  <c r="AY12" i="7"/>
  <c r="AY14" i="7" s="1"/>
  <c r="AX12" i="7"/>
  <c r="AX14" i="7" s="1"/>
  <c r="AW12" i="7"/>
  <c r="AW14" i="7" s="1"/>
  <c r="AV12" i="7"/>
  <c r="AV14" i="7" s="1"/>
  <c r="AU12" i="7"/>
  <c r="AU13" i="7" s="1"/>
  <c r="AT12" i="7"/>
  <c r="AT13" i="7" s="1"/>
  <c r="AS12" i="7"/>
  <c r="AS14" i="7" s="1"/>
  <c r="AR12" i="7"/>
  <c r="AR14" i="7" s="1"/>
  <c r="AQ12" i="7"/>
  <c r="AQ14" i="7" s="1"/>
  <c r="AP12" i="7"/>
  <c r="AP14" i="7" s="1"/>
  <c r="AO12" i="7"/>
  <c r="AO14" i="7" s="1"/>
  <c r="AN12" i="7"/>
  <c r="AN14" i="7" s="1"/>
  <c r="AM12" i="7"/>
  <c r="AM13" i="7" s="1"/>
  <c r="AL12" i="7"/>
  <c r="AL13" i="7" s="1"/>
  <c r="AK12" i="7"/>
  <c r="AK14" i="7" s="1"/>
  <c r="AJ12" i="7"/>
  <c r="AJ14" i="7" s="1"/>
  <c r="AI12" i="7"/>
  <c r="AI14" i="7" s="1"/>
  <c r="AH12" i="7"/>
  <c r="AH14" i="7" s="1"/>
  <c r="AG12" i="7"/>
  <c r="AG14" i="7" s="1"/>
  <c r="AF12" i="7"/>
  <c r="AF13" i="7" s="1"/>
  <c r="AE12" i="7"/>
  <c r="AE13" i="7" s="1"/>
  <c r="AD12" i="7"/>
  <c r="AD13" i="7" s="1"/>
  <c r="AC12" i="7"/>
  <c r="AC14" i="7" s="1"/>
  <c r="AB12" i="7"/>
  <c r="AB13" i="7" s="1"/>
  <c r="AA12" i="7"/>
  <c r="AA13" i="7" s="1"/>
  <c r="Z12" i="7"/>
  <c r="Z13" i="7" s="1"/>
  <c r="Y12" i="7"/>
  <c r="Y14" i="7" s="1"/>
  <c r="X12" i="7"/>
  <c r="X14" i="7" s="1"/>
  <c r="Q12" i="7"/>
  <c r="Q14" i="7" s="1"/>
  <c r="T12" i="7"/>
  <c r="T14" i="7" s="1"/>
  <c r="S12" i="7"/>
  <c r="S13" i="7" s="1"/>
  <c r="R12" i="7"/>
  <c r="R13" i="7" s="1"/>
  <c r="O12" i="7"/>
  <c r="O13" i="7" s="1"/>
  <c r="N12" i="7"/>
  <c r="N13" i="7" s="1"/>
  <c r="M12" i="7"/>
  <c r="M14" i="7" s="1"/>
  <c r="K12" i="7"/>
  <c r="K14" i="7" s="1"/>
  <c r="J12" i="7"/>
  <c r="J14" i="7" s="1"/>
  <c r="V12" i="7"/>
  <c r="V13" i="7" s="1"/>
  <c r="W12" i="7"/>
  <c r="W13" i="7" s="1"/>
  <c r="U12" i="7"/>
  <c r="U13" i="7" s="1"/>
  <c r="P12" i="7"/>
  <c r="P14" i="7" s="1"/>
  <c r="L12" i="7"/>
  <c r="L14" i="7" s="1"/>
  <c r="I12" i="7"/>
  <c r="I14" i="7" s="1"/>
  <c r="BK324" i="7" l="1"/>
  <c r="BL324" i="7"/>
  <c r="BK318" i="7"/>
  <c r="CL63" i="7"/>
  <c r="BL13" i="7"/>
  <c r="BK13" i="7"/>
  <c r="BN62" i="7"/>
  <c r="AL62" i="7"/>
  <c r="BF62" i="7"/>
  <c r="CK63" i="7"/>
  <c r="AD62" i="7"/>
  <c r="Z62" i="7"/>
  <c r="CH62" i="7"/>
  <c r="AT63" i="7"/>
  <c r="BL318" i="7"/>
  <c r="BB62" i="7"/>
  <c r="BV62" i="7"/>
  <c r="CD63" i="7"/>
  <c r="CJ62" i="7"/>
  <c r="BJ63" i="7"/>
  <c r="BM318" i="7"/>
  <c r="BZ63" i="7"/>
  <c r="J63" i="7"/>
  <c r="I63" i="7"/>
  <c r="BP63" i="7"/>
  <c r="BP62" i="7"/>
  <c r="AG63" i="7"/>
  <c r="AG62" i="7"/>
  <c r="BG63" i="7"/>
  <c r="BG62" i="7"/>
  <c r="K62" i="7"/>
  <c r="K63" i="7"/>
  <c r="BX62" i="7"/>
  <c r="BX63" i="7"/>
  <c r="M62" i="7"/>
  <c r="M63" i="7"/>
  <c r="BY62" i="7"/>
  <c r="BY63" i="7"/>
  <c r="N63" i="7"/>
  <c r="N62" i="7"/>
  <c r="O63" i="7"/>
  <c r="O62" i="7"/>
  <c r="CA63" i="7"/>
  <c r="CA62" i="7"/>
  <c r="AB63" i="7"/>
  <c r="AB62" i="7"/>
  <c r="AO63" i="7"/>
  <c r="AO62" i="7"/>
  <c r="P62" i="7"/>
  <c r="P63" i="7"/>
  <c r="R62" i="7"/>
  <c r="R63" i="7"/>
  <c r="BO63" i="7"/>
  <c r="BO62" i="7"/>
  <c r="X62" i="7"/>
  <c r="X63" i="7"/>
  <c r="CF62" i="7"/>
  <c r="CF63" i="7"/>
  <c r="Y62" i="7"/>
  <c r="Y63" i="7"/>
  <c r="CG62" i="7"/>
  <c r="CG63" i="7"/>
  <c r="AA62" i="7"/>
  <c r="AA63" i="7"/>
  <c r="CI62" i="7"/>
  <c r="CI63" i="7"/>
  <c r="AF63" i="7"/>
  <c r="AF62" i="7"/>
  <c r="AW63" i="7"/>
  <c r="AW62" i="7"/>
  <c r="AY63" i="7"/>
  <c r="AY62" i="7"/>
  <c r="CB63" i="7"/>
  <c r="CB62" i="7"/>
  <c r="BW62" i="7"/>
  <c r="BW63" i="7"/>
  <c r="AC63" i="7"/>
  <c r="AC62" i="7"/>
  <c r="AE63" i="7"/>
  <c r="AE62" i="7"/>
  <c r="AN63" i="7"/>
  <c r="AN62" i="7"/>
  <c r="BE63" i="7"/>
  <c r="BE62" i="7"/>
  <c r="U63" i="7"/>
  <c r="U62" i="7"/>
  <c r="Q62" i="7"/>
  <c r="Q63" i="7"/>
  <c r="CE63" i="7"/>
  <c r="CE62" i="7"/>
  <c r="AJ63" i="7"/>
  <c r="AJ62" i="7"/>
  <c r="AK63" i="7"/>
  <c r="AK62" i="7"/>
  <c r="AM63" i="7"/>
  <c r="AM62" i="7"/>
  <c r="AV63" i="7"/>
  <c r="AV62" i="7"/>
  <c r="T63" i="7"/>
  <c r="T62" i="7"/>
  <c r="BM62" i="7"/>
  <c r="BM63" i="7"/>
  <c r="L62" i="7"/>
  <c r="L63" i="7"/>
  <c r="BS63" i="7"/>
  <c r="BS62" i="7"/>
  <c r="BR62" i="7"/>
  <c r="AR62" i="7"/>
  <c r="AR63" i="7"/>
  <c r="AS62" i="7"/>
  <c r="AS63" i="7"/>
  <c r="AU63" i="7"/>
  <c r="AU62" i="7"/>
  <c r="BD62" i="7"/>
  <c r="BD63" i="7"/>
  <c r="BU62" i="7"/>
  <c r="BU63" i="7"/>
  <c r="W63" i="7"/>
  <c r="W62" i="7"/>
  <c r="AI62" i="7"/>
  <c r="AI63" i="7"/>
  <c r="AZ62" i="7"/>
  <c r="AZ63" i="7"/>
  <c r="AP63" i="7"/>
  <c r="AP62" i="7"/>
  <c r="BA62" i="7"/>
  <c r="BA63" i="7"/>
  <c r="AH63" i="7"/>
  <c r="AH62" i="7"/>
  <c r="AX63" i="7"/>
  <c r="AX62" i="7"/>
  <c r="BC62" i="7"/>
  <c r="BC63" i="7"/>
  <c r="BL62" i="7"/>
  <c r="BL63" i="7"/>
  <c r="S62" i="7"/>
  <c r="S63" i="7"/>
  <c r="CC63" i="7"/>
  <c r="CC62" i="7"/>
  <c r="BQ63" i="7"/>
  <c r="BQ62" i="7"/>
  <c r="AQ62" i="7"/>
  <c r="AQ63" i="7"/>
  <c r="BH63" i="7"/>
  <c r="BH62" i="7"/>
  <c r="BI63" i="7"/>
  <c r="BI62" i="7"/>
  <c r="BK62" i="7"/>
  <c r="BK63" i="7"/>
  <c r="V62" i="7"/>
  <c r="V63" i="7"/>
  <c r="BT63" i="7"/>
  <c r="BT62" i="7"/>
  <c r="BP14" i="7"/>
  <c r="BQ13" i="7"/>
  <c r="BN13" i="7"/>
  <c r="BM324" i="7"/>
  <c r="CC325" i="7"/>
  <c r="BM13" i="7"/>
  <c r="BO13" i="7"/>
  <c r="CK325" i="7"/>
  <c r="CH325" i="7"/>
  <c r="BW325" i="7"/>
  <c r="CB14" i="7"/>
  <c r="BT14" i="7"/>
  <c r="CE325" i="7"/>
  <c r="CA13" i="7"/>
  <c r="BU325" i="7"/>
  <c r="BU319" i="7"/>
  <c r="CF14" i="7"/>
  <c r="BX324" i="7"/>
  <c r="CI14" i="7"/>
  <c r="BS13" i="7"/>
  <c r="BP324" i="7"/>
  <c r="CG325" i="7"/>
  <c r="CF325" i="7"/>
  <c r="CA319" i="7"/>
  <c r="BR325" i="7"/>
  <c r="BT319" i="7"/>
  <c r="CI318" i="7"/>
  <c r="BS319" i="7"/>
  <c r="CB318" i="7"/>
  <c r="BX14" i="7"/>
  <c r="BZ325" i="7"/>
  <c r="BY325" i="7"/>
  <c r="CC319" i="7"/>
  <c r="CL325" i="7"/>
  <c r="CF319" i="7"/>
  <c r="BP318" i="7"/>
  <c r="CI324" i="7"/>
  <c r="BT324" i="7"/>
  <c r="CE319" i="7"/>
  <c r="BO318" i="7"/>
  <c r="BS324" i="7"/>
  <c r="CB324" i="7"/>
  <c r="CA324" i="7"/>
  <c r="BQ324" i="7"/>
  <c r="CE14" i="7"/>
  <c r="BV324" i="7"/>
  <c r="CD319" i="7"/>
  <c r="BN319" i="7"/>
  <c r="CD324" i="7"/>
  <c r="CJ319" i="7"/>
  <c r="CL318" i="7"/>
  <c r="BV318" i="7"/>
  <c r="CJ14" i="7"/>
  <c r="BW13" i="7"/>
  <c r="BN325" i="7"/>
  <c r="CJ325" i="7"/>
  <c r="CL13" i="7"/>
  <c r="BV13" i="7"/>
  <c r="BX318" i="7"/>
  <c r="BU13" i="7"/>
  <c r="BO324" i="7"/>
  <c r="BW318" i="7"/>
  <c r="CD13" i="7"/>
  <c r="CC13" i="7"/>
  <c r="CG319" i="7"/>
  <c r="BY319" i="7"/>
  <c r="BQ319" i="7"/>
  <c r="CG14" i="7"/>
  <c r="BY14" i="7"/>
  <c r="CK319" i="7"/>
  <c r="CH319" i="7"/>
  <c r="BZ319" i="7"/>
  <c r="BR319" i="7"/>
  <c r="CK14" i="7"/>
  <c r="CH14" i="7"/>
  <c r="BZ14" i="7"/>
  <c r="BR14" i="7"/>
  <c r="AF324" i="7"/>
  <c r="AV13" i="7"/>
  <c r="BD324" i="7"/>
  <c r="AT318" i="7"/>
  <c r="AG13" i="7"/>
  <c r="BB13" i="7"/>
  <c r="AY318" i="7"/>
  <c r="P324" i="7"/>
  <c r="AK324" i="7"/>
  <c r="AY13" i="7"/>
  <c r="BB324" i="7"/>
  <c r="AI13" i="7"/>
  <c r="BD13" i="7"/>
  <c r="BB318" i="7"/>
  <c r="V324" i="7"/>
  <c r="AL324" i="7"/>
  <c r="BI324" i="7"/>
  <c r="AN13" i="7"/>
  <c r="BE13" i="7"/>
  <c r="U318" i="7"/>
  <c r="BG318" i="7"/>
  <c r="M324" i="7"/>
  <c r="AN324" i="7"/>
  <c r="BJ324" i="7"/>
  <c r="I13" i="7"/>
  <c r="AO13" i="7"/>
  <c r="BG13" i="7"/>
  <c r="N318" i="7"/>
  <c r="BJ318" i="7"/>
  <c r="R324" i="7"/>
  <c r="AS324" i="7"/>
  <c r="J13" i="7"/>
  <c r="AQ13" i="7"/>
  <c r="BJ13" i="7"/>
  <c r="Z318" i="7"/>
  <c r="Y324" i="7"/>
  <c r="AT324" i="7"/>
  <c r="Q13" i="7"/>
  <c r="AD318" i="7"/>
  <c r="AB324" i="7"/>
  <c r="AV324" i="7"/>
  <c r="AW13" i="7"/>
  <c r="AL318" i="7"/>
  <c r="AC324" i="7"/>
  <c r="BA324" i="7"/>
  <c r="T13" i="7"/>
  <c r="AH13" i="7"/>
  <c r="AP13" i="7"/>
  <c r="AX13" i="7"/>
  <c r="BF13" i="7"/>
  <c r="U14" i="7"/>
  <c r="N14" i="7"/>
  <c r="Z14" i="7"/>
  <c r="AD14" i="7"/>
  <c r="AL14" i="7"/>
  <c r="AT14" i="7"/>
  <c r="W14" i="7"/>
  <c r="AA14" i="7"/>
  <c r="AM14" i="7"/>
  <c r="AU14" i="7"/>
  <c r="L13" i="7"/>
  <c r="K13" i="7"/>
  <c r="X13" i="7"/>
  <c r="AJ13" i="7"/>
  <c r="AR13" i="7"/>
  <c r="AZ13" i="7"/>
  <c r="BH13" i="7"/>
  <c r="V14" i="7"/>
  <c r="R14" i="7"/>
  <c r="AB14" i="7"/>
  <c r="AF14" i="7"/>
  <c r="P13" i="7"/>
  <c r="M13" i="7"/>
  <c r="Y13" i="7"/>
  <c r="AC13" i="7"/>
  <c r="AK13" i="7"/>
  <c r="AS13" i="7"/>
  <c r="BA13" i="7"/>
  <c r="BI13" i="7"/>
  <c r="S14" i="7"/>
  <c r="O14" i="7"/>
  <c r="AE14" i="7"/>
  <c r="BC14" i="7"/>
  <c r="T319" i="7"/>
  <c r="T318" i="7"/>
  <c r="W318" i="7"/>
  <c r="O318" i="7"/>
  <c r="AA318" i="7"/>
  <c r="AE318" i="7"/>
  <c r="AM318" i="7"/>
  <c r="AU318" i="7"/>
  <c r="BC318" i="7"/>
  <c r="J319" i="7"/>
  <c r="Q319" i="7"/>
  <c r="AI319" i="7"/>
  <c r="AQ319" i="7"/>
  <c r="S324" i="7"/>
  <c r="AG324" i="7"/>
  <c r="AO324" i="7"/>
  <c r="AW324" i="7"/>
  <c r="BE324" i="7"/>
  <c r="V318" i="7"/>
  <c r="R318" i="7"/>
  <c r="AB318" i="7"/>
  <c r="AF318" i="7"/>
  <c r="AN318" i="7"/>
  <c r="AV318" i="7"/>
  <c r="BD318" i="7"/>
  <c r="L319" i="7"/>
  <c r="K319" i="7"/>
  <c r="X319" i="7"/>
  <c r="AJ319" i="7"/>
  <c r="AR319" i="7"/>
  <c r="AZ319" i="7"/>
  <c r="BH319" i="7"/>
  <c r="T324" i="7"/>
  <c r="AH324" i="7"/>
  <c r="AP324" i="7"/>
  <c r="AX324" i="7"/>
  <c r="BF324" i="7"/>
  <c r="U325" i="7"/>
  <c r="N325" i="7"/>
  <c r="Z325" i="7"/>
  <c r="AD325" i="7"/>
  <c r="S318" i="7"/>
  <c r="AG318" i="7"/>
  <c r="AO318" i="7"/>
  <c r="AW318" i="7"/>
  <c r="BE318" i="7"/>
  <c r="P319" i="7"/>
  <c r="M319" i="7"/>
  <c r="Y319" i="7"/>
  <c r="AC319" i="7"/>
  <c r="AK319" i="7"/>
  <c r="AS319" i="7"/>
  <c r="BA319" i="7"/>
  <c r="BI319" i="7"/>
  <c r="J324" i="7"/>
  <c r="Q324" i="7"/>
  <c r="AI324" i="7"/>
  <c r="AQ324" i="7"/>
  <c r="AY324" i="7"/>
  <c r="BG324" i="7"/>
  <c r="W325" i="7"/>
  <c r="O325" i="7"/>
  <c r="AA325" i="7"/>
  <c r="AE325" i="7"/>
  <c r="AM325" i="7"/>
  <c r="AU325" i="7"/>
  <c r="BC325" i="7"/>
  <c r="AH318" i="7"/>
  <c r="AP318" i="7"/>
  <c r="AX318" i="7"/>
  <c r="BF318" i="7"/>
  <c r="L324" i="7"/>
  <c r="K324" i="7"/>
  <c r="X324" i="7"/>
  <c r="AJ324" i="7"/>
  <c r="AR324" i="7"/>
  <c r="AZ324" i="7"/>
  <c r="BH324" i="7"/>
</calcChain>
</file>

<file path=xl/sharedStrings.xml><?xml version="1.0" encoding="utf-8"?>
<sst xmlns="http://schemas.openxmlformats.org/spreadsheetml/2006/main" count="1456" uniqueCount="159">
  <si>
    <t>Average</t>
  </si>
  <si>
    <t>Finnish (FIN)</t>
  </si>
  <si>
    <t>East Asian</t>
  </si>
  <si>
    <t>Latino</t>
  </si>
  <si>
    <t>South Asian</t>
  </si>
  <si>
    <t>European</t>
  </si>
  <si>
    <t>date</t>
  </si>
  <si>
    <t>Change Note</t>
  </si>
  <si>
    <t>Methods:</t>
  </si>
  <si>
    <t>For full references see "References" tab.</t>
  </si>
  <si>
    <t>Min</t>
  </si>
  <si>
    <t>Max</t>
  </si>
  <si>
    <t xml:space="preserve">The DPYD frequency table was created using data from ExAC (http://exac.broadinstitute.org/) and the 1000 Genomes project (http://www.ensembl.org/Homo_sapiens/Info/Index). </t>
  </si>
  <si>
    <t>The average allele frequencies by race were calculated by taking the number with the variant in all studies divided by the total number of individuals tested for the variant in all studies.</t>
  </si>
  <si>
    <t>Caveats</t>
  </si>
  <si>
    <t>If 1000 Genomes and/or ExAC did not return any frequency data for a given variant, cells were left blank</t>
  </si>
  <si>
    <t>c.2846A&gt;T</t>
  </si>
  <si>
    <t>c.557A&gt;G</t>
  </si>
  <si>
    <t>c.62G&gt;A</t>
  </si>
  <si>
    <t>c.496A&gt;G</t>
  </si>
  <si>
    <t>c.1218G&gt;A</t>
  </si>
  <si>
    <t>c.1896T&gt;C</t>
  </si>
  <si>
    <t>c.46C&gt;G</t>
  </si>
  <si>
    <t>c.313G&gt;A</t>
  </si>
  <si>
    <t>c.343A&gt;G</t>
  </si>
  <si>
    <t>c.451A&gt;G</t>
  </si>
  <si>
    <t>c.498G&gt;A</t>
  </si>
  <si>
    <t>c.601A&gt;C</t>
  </si>
  <si>
    <t>c.632A&gt;G</t>
  </si>
  <si>
    <t>c.775A&gt;G</t>
  </si>
  <si>
    <t>c.868A&gt;G</t>
  </si>
  <si>
    <t>c.929T&gt;C</t>
  </si>
  <si>
    <t>c.934C&gt;T</t>
  </si>
  <si>
    <t>c.967G&gt;A</t>
  </si>
  <si>
    <t>c.1024G&gt;A</t>
  </si>
  <si>
    <t>c.1057C&gt;T</t>
  </si>
  <si>
    <t>c.1108A&gt;G</t>
  </si>
  <si>
    <t>c.1181G&gt;T</t>
  </si>
  <si>
    <t>c.1180C&gt;T</t>
  </si>
  <si>
    <t>c.1260T&gt;A</t>
  </si>
  <si>
    <t>c.1278G&gt;T</t>
  </si>
  <si>
    <t>c.1294G&gt;A</t>
  </si>
  <si>
    <t>c.1314T&gt;G</t>
  </si>
  <si>
    <t>c.1349C&gt;T</t>
  </si>
  <si>
    <t>c.1358C&gt;G</t>
  </si>
  <si>
    <t>c.1403C&gt;A</t>
  </si>
  <si>
    <t>c.1475C&gt;T</t>
  </si>
  <si>
    <t>c.1484A&gt;G</t>
  </si>
  <si>
    <t>c.1519G&gt;A</t>
  </si>
  <si>
    <t>c.1543G&gt;A</t>
  </si>
  <si>
    <t>c.1577C&gt;G</t>
  </si>
  <si>
    <t>c.1615G&gt;A</t>
  </si>
  <si>
    <t>c.1682G&gt;T</t>
  </si>
  <si>
    <t>c.1775G&gt;A</t>
  </si>
  <si>
    <t>c.1774C&gt;T</t>
  </si>
  <si>
    <t>c.1777G&gt;A</t>
  </si>
  <si>
    <t>c.1796T&gt;C</t>
  </si>
  <si>
    <t>c.1905C&gt;G</t>
  </si>
  <si>
    <t>c.1906A&gt;C</t>
  </si>
  <si>
    <t>c.1990G&gt;T</t>
  </si>
  <si>
    <t>c.2021G&gt;A</t>
  </si>
  <si>
    <t>c.2161G&gt;A</t>
  </si>
  <si>
    <t>c.2186C&gt;T</t>
  </si>
  <si>
    <t>c.2195T&gt;G</t>
  </si>
  <si>
    <t>c.2279C&gt;T</t>
  </si>
  <si>
    <t>c.2303C&gt;A</t>
  </si>
  <si>
    <t>c.2336C&gt;A</t>
  </si>
  <si>
    <t>c.2482G&gt;A</t>
  </si>
  <si>
    <t>c.2582A&gt;G</t>
  </si>
  <si>
    <t>c.2623A&gt;C</t>
  </si>
  <si>
    <t>c.2639G&gt;T</t>
  </si>
  <si>
    <t>c.2656C&gt;T</t>
  </si>
  <si>
    <t>c.2872A&gt;G</t>
  </si>
  <si>
    <t>c.2915A&gt;G</t>
  </si>
  <si>
    <t>c.2921A&gt;T</t>
  </si>
  <si>
    <t>c.2933A&gt;G</t>
  </si>
  <si>
    <t>c.2978T&gt;G</t>
  </si>
  <si>
    <t>c.2977C&gt;T</t>
  </si>
  <si>
    <t>c.3049G&gt;A</t>
  </si>
  <si>
    <t>c.3061G&gt;C</t>
  </si>
  <si>
    <t>c.3067C&gt;A</t>
  </si>
  <si>
    <t>c.525G&gt;A</t>
  </si>
  <si>
    <t>c.1371C&gt;T</t>
  </si>
  <si>
    <t>c.910T&gt;C</t>
  </si>
  <si>
    <t>Added nucleotide and protein changes</t>
  </si>
  <si>
    <t>All nucleotide changes are according to reference sequence NM_000110.3 and all protein changes are according to reference sequence NP_000101.2</t>
  </si>
  <si>
    <t>Added note about HapB3 and 1129-5923C&gt;G</t>
  </si>
  <si>
    <t>Authors</t>
  </si>
  <si>
    <t>Year</t>
  </si>
  <si>
    <t>PMID</t>
  </si>
  <si>
    <t>Population group</t>
  </si>
  <si>
    <t>Population details</t>
  </si>
  <si>
    <t>Add'l population info</t>
  </si>
  <si>
    <t>Subject type</t>
  </si>
  <si>
    <t>Central/South Asian</t>
  </si>
  <si>
    <t>Lek et al.</t>
  </si>
  <si>
    <t>Retrieved from ExAC genome browser</t>
  </si>
  <si>
    <t>Bengali (BEB)</t>
  </si>
  <si>
    <t>Indian Telugu in the United Kingdom (ITU)</t>
  </si>
  <si>
    <t>Gujarati Indian in Houston, Texas (GIH)</t>
  </si>
  <si>
    <t>Punjabi in Lahore (PJL)</t>
  </si>
  <si>
    <t xml:space="preserve">Sri Lankan Tamil in the United Kingdom (STU) </t>
  </si>
  <si>
    <t>1000 Genomes Project phase 3</t>
  </si>
  <si>
    <t>Finnish</t>
  </si>
  <si>
    <t>Non-Finnish</t>
  </si>
  <si>
    <t>Utah Residents with Northern and Western European Ancestry (CEU)</t>
  </si>
  <si>
    <t>Toscani (TSI)</t>
  </si>
  <si>
    <t>Iberian populations (IBS)</t>
  </si>
  <si>
    <t>British in England and Scotland (GBR)</t>
  </si>
  <si>
    <t>Chinese Dai in Xishuangbanna (CDX)</t>
  </si>
  <si>
    <t>Han Chinese in Beijing (CHB)</t>
  </si>
  <si>
    <t xml:space="preserve">Southern Han Chinese (CHS) </t>
  </si>
  <si>
    <t>Japanese in Tokyo (JPT)</t>
  </si>
  <si>
    <t>Kinh in Ho Chi Minh City (KHV)</t>
  </si>
  <si>
    <t>African Caribbean (ACB)</t>
  </si>
  <si>
    <t>African American/Afro-Caribbean</t>
  </si>
  <si>
    <t>African Ancestry in Southwest US (ASW)</t>
  </si>
  <si>
    <t>Columbian in Medellin (CLM)</t>
  </si>
  <si>
    <t>Los Angeles (MXL)</t>
  </si>
  <si>
    <t>Peruvian in Lima (PEL)</t>
  </si>
  <si>
    <t>Puerto Rican (PUR)</t>
  </si>
  <si>
    <t>Gambian in Western Division (GWD)</t>
  </si>
  <si>
    <t>Luhya in Webuye (LWK)</t>
  </si>
  <si>
    <t>Esan (ESN)</t>
  </si>
  <si>
    <t>Yoruba in Ibadan (YRI)</t>
  </si>
  <si>
    <t>Mende (MSL)</t>
  </si>
  <si>
    <t>Sub-Saharan African</t>
  </si>
  <si>
    <t>N Subjects genotyped</t>
  </si>
  <si>
    <t>American</t>
  </si>
  <si>
    <t>Near Eastern</t>
  </si>
  <si>
    <t>Oceanian</t>
  </si>
  <si>
    <t/>
  </si>
  <si>
    <t>Updated to new standardized format and weighted average allele frequencies. Combined information in ExAC allele number tab and previous references tab into new references tab. Converted to biogeographical groups</t>
  </si>
  <si>
    <t>c.1905+1G&gt;A (*2A)</t>
  </si>
  <si>
    <t>c.1627A&gt;G (*5)</t>
  </si>
  <si>
    <t>c.85T&gt;C (*9A)</t>
  </si>
  <si>
    <t>c.1679T&gt;G (*13)</t>
  </si>
  <si>
    <t>c.1898delC (*3)</t>
  </si>
  <si>
    <t>c.1601G&gt;A (*4)</t>
  </si>
  <si>
    <t>c.2194G&gt;A (*6)</t>
  </si>
  <si>
    <t>c.295_298delTCAT (*7)</t>
  </si>
  <si>
    <t>c.703C&gt;T (*8)</t>
  </si>
  <si>
    <t>c.2983G&gt;T (*10)</t>
  </si>
  <si>
    <t>c.1003G&gt;T (*11)</t>
  </si>
  <si>
    <t>c.1156G&gt;T (*12)</t>
  </si>
  <si>
    <t>c.2657G&gt;A (*9B)</t>
  </si>
  <si>
    <r>
      <t>Frequencies</t>
    </r>
    <r>
      <rPr>
        <b/>
        <vertAlign val="superscript"/>
        <sz val="12"/>
        <color theme="1"/>
        <rFont val="DengXian"/>
        <family val="2"/>
        <scheme val="minor"/>
      </rPr>
      <t>a</t>
    </r>
    <r>
      <rPr>
        <b/>
        <sz val="12"/>
        <color theme="1"/>
        <rFont val="DengXian"/>
        <family val="2"/>
        <scheme val="minor"/>
      </rPr>
      <t xml:space="preserve"> of </t>
    </r>
    <r>
      <rPr>
        <b/>
        <i/>
        <sz val="12"/>
        <color theme="1"/>
        <rFont val="DengXian"/>
        <family val="2"/>
        <scheme val="minor"/>
      </rPr>
      <t>DPYD</t>
    </r>
    <r>
      <rPr>
        <b/>
        <sz val="12"/>
        <color theme="1"/>
        <rFont val="DengXian"/>
        <family val="2"/>
        <scheme val="minor"/>
      </rPr>
      <t xml:space="preserve"> alleles in biogeographical groups</t>
    </r>
    <r>
      <rPr>
        <b/>
        <vertAlign val="superscript"/>
        <sz val="12"/>
        <color theme="1"/>
        <rFont val="DengXian"/>
        <family val="2"/>
        <scheme val="minor"/>
      </rPr>
      <t>b</t>
    </r>
  </si>
  <si>
    <r>
      <t>a</t>
    </r>
    <r>
      <rPr>
        <sz val="12"/>
        <color rgb="FF000000"/>
        <rFont val="DengXian"/>
        <family val="2"/>
        <scheme val="minor"/>
      </rPr>
      <t xml:space="preserve">Average frequencies based on the reported frequencies in one or multiple studies. </t>
    </r>
  </si>
  <si>
    <r>
      <t>b</t>
    </r>
    <r>
      <rPr>
        <sz val="12"/>
        <color theme="1"/>
        <rFont val="DengXian"/>
        <family val="2"/>
        <scheme val="minor"/>
      </rPr>
      <t>Based on the PharmGKB biogeographical groups https://www.pharmgkb.org/page/biogeographicalGroups</t>
    </r>
  </si>
  <si>
    <r>
      <t>DPYD allele</t>
    </r>
    <r>
      <rPr>
        <b/>
        <vertAlign val="superscript"/>
        <sz val="12"/>
        <color theme="1"/>
        <rFont val="Calibri (Body)"/>
      </rPr>
      <t>c</t>
    </r>
  </si>
  <si>
    <r>
      <rPr>
        <vertAlign val="superscript"/>
        <sz val="12"/>
        <rFont val="DengXian"/>
        <family val="2"/>
        <scheme val="minor"/>
      </rPr>
      <t>c</t>
    </r>
    <r>
      <rPr>
        <sz val="12"/>
        <rFont val="DengXian"/>
        <family val="2"/>
        <scheme val="minor"/>
      </rPr>
      <t>See allele definition table (https://www.pharmgkb.org/page/dpydRefMaterials) for allele definitions</t>
    </r>
  </si>
  <si>
    <r>
      <t>c.1129-5923C&gt;G, c.1236G&gt;A (HapB3)</t>
    </r>
    <r>
      <rPr>
        <b/>
        <vertAlign val="superscript"/>
        <sz val="12"/>
        <rFont val="Calibri (Body)"/>
      </rPr>
      <t>a</t>
    </r>
  </si>
  <si>
    <r>
      <rPr>
        <vertAlign val="superscript"/>
        <sz val="11"/>
        <color theme="1"/>
        <rFont val="Calibri (Body)"/>
      </rPr>
      <t>a</t>
    </r>
    <r>
      <rPr>
        <sz val="11"/>
        <color theme="1"/>
        <rFont val="DengXian"/>
        <family val="2"/>
        <scheme val="minor"/>
      </rPr>
      <t>Both variants are listed with identical frequencies in 1000 Genomes</t>
    </r>
  </si>
  <si>
    <r>
      <t xml:space="preserve">Biogeographical groups. </t>
    </r>
    <r>
      <rPr>
        <sz val="12"/>
        <color theme="1"/>
        <rFont val="DengXian"/>
        <family val="2"/>
        <scheme val="minor"/>
      </rPr>
      <t xml:space="preserve">Biogeographical groups are derived from PMID 30506572. Further details can be found at https://www.pharmgkb.org/page/biogeographicalGroups.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  </t>
    </r>
  </si>
  <si>
    <t>Removed c.151-69G&gt;A; variant was originally assigned decreased function because of its LD with rs115232898 (Y186C), which has decreased function, but a functional impact of c.151-69G&gt;A by itself is uncertain. Original comment: This variant was found to be in linkage disequilibrium (D'=1) with the decreased function variant rs115232898 (Y186C); the decreased function associated with this variant is likely due to this linkage.</t>
  </si>
  <si>
    <t>Removed c.680+139G&gt;A; variant was originally assigned decreased function because of its possible connection with the Hap3B haplotype, which has decreased function, but a functional impact of c.680+139G&gt;A by itself is uncertain. Original comment: Incomplete association with HapB3 (SNP not exclusive to HapB3 and therefore not a suitable proxy).</t>
  </si>
  <si>
    <t>Removed intronic and non-synonymous uncertain function variants: c.233+112G&gt;T, c.234-93C&gt;T, c.274C&gt;G, c.484-145T&gt;A, c.910T&gt;C, c.1054C&gt;G, c.1525-28A&gt;G, c.1974+75A&gt;G, c.2060A&gt;C, c.2678A&gt;G, c.2948C&gt;T</t>
  </si>
  <si>
    <t>Removed intronic normal function variants: c.1129-15T&gt;C, c.763-118A&gt;G, c.1740+39C&gt;T, c.1740+40A&gt;G, c.850+41T&gt;C, c.958+134T&gt;G, c.1340-106T&gt;A, c.2300-39G&gt;A, c.234-123G&gt;C, c.850+91C&gt;T, c.1129-28G&gt;T, c.681-8C&gt;T</t>
  </si>
  <si>
    <t>c.1129-5923C&gt;G, c.1236G&gt;A (HapB3)</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</si>
</sst>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20">
    <font>
      <sz val="12"/>
      <color theme="1"/>
      <name val="DengXian"/>
      <family val="2"/>
      <scheme val="minor"/>
    </font>
    <font>
      <sz val="11"/>
      <color theme="1"/>
      <name val="DengXian"/>
      <family val="2"/>
      <scheme val="minor"/>
    </font>
    <font>
      <sz val="12"/>
      <color theme="1"/>
      <name val="DengXian"/>
      <family val="2"/>
      <scheme val="minor"/>
    </font>
    <font>
      <u/>
      <sz val="12"/>
      <color theme="10"/>
      <name val="DengXian"/>
      <family val="2"/>
      <scheme val="minor"/>
    </font>
    <font>
      <u/>
      <sz val="12"/>
      <color theme="11"/>
      <name val="DengXian"/>
      <family val="2"/>
      <scheme val="minor"/>
    </font>
    <font>
      <vertAlign val="superscript"/>
      <sz val="12"/>
      <name val="DengXian"/>
      <family val="2"/>
      <scheme val="minor"/>
    </font>
    <font>
      <sz val="12"/>
      <name val="DengXian"/>
      <family val="2"/>
      <scheme val="minor"/>
    </font>
    <font>
      <b/>
      <sz val="12"/>
      <color theme="1"/>
      <name val="DengXian"/>
      <family val="2"/>
      <scheme val="minor"/>
    </font>
    <font>
      <b/>
      <i/>
      <sz val="12"/>
      <color theme="1"/>
      <name val="DengXian"/>
      <family val="2"/>
      <scheme val="minor"/>
    </font>
    <font>
      <b/>
      <vertAlign val="superscript"/>
      <sz val="12"/>
      <color theme="1"/>
      <name val="DengXian"/>
      <family val="2"/>
      <scheme val="minor"/>
    </font>
    <font>
      <b/>
      <sz val="12"/>
      <name val="DengXian"/>
      <family val="2"/>
      <scheme val="minor"/>
    </font>
    <font>
      <b/>
      <vertAlign val="superscript"/>
      <sz val="12"/>
      <color rgb="FF000000"/>
      <name val="DengXian"/>
      <family val="2"/>
      <scheme val="minor"/>
    </font>
    <font>
      <b/>
      <vertAlign val="superscript"/>
      <sz val="12"/>
      <color theme="1"/>
      <name val="Calibri (Body)"/>
    </font>
    <font>
      <sz val="11"/>
      <color theme="1"/>
      <name val="DengXian"/>
      <family val="2"/>
      <scheme val="minor"/>
    </font>
    <font>
      <b/>
      <sz val="11"/>
      <color theme="1"/>
      <name val="DengXian"/>
      <family val="2"/>
      <scheme val="minor"/>
    </font>
    <font>
      <sz val="8"/>
      <name val="DengXian"/>
      <family val="2"/>
      <scheme val="minor"/>
    </font>
    <font>
      <sz val="12"/>
      <color rgb="FF000000"/>
      <name val="DengXian"/>
      <family val="2"/>
      <scheme val="minor"/>
    </font>
    <font>
      <b/>
      <vertAlign val="superscript"/>
      <sz val="12"/>
      <name val="Calibri (Body)"/>
    </font>
    <font>
      <vertAlign val="superscript"/>
      <sz val="11"/>
      <color theme="1"/>
      <name val="Calibri (Body)"/>
    </font>
    <font>
      <sz val="9"/>
      <name val="DengXian"/>
      <family val="3"/>
      <charset val="134"/>
      <scheme val="minor"/>
    </font>
  </fonts>
  <fills count="9">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indexed="43"/>
        <bgColor indexed="64"/>
      </patternFill>
    </fill>
    <fill>
      <patternFill patternType="solid">
        <fgColor theme="4" tint="0.79998168889431442"/>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3" fillId="0" borderId="0"/>
  </cellStyleXfs>
  <cellXfs count="74">
    <xf numFmtId="0" fontId="0" fillId="0" borderId="0" xfId="0"/>
    <xf numFmtId="0" fontId="7" fillId="0" borderId="0" xfId="0" applyFont="1" applyAlignment="1">
      <alignment horizontal="justify" vertical="center"/>
    </xf>
    <xf numFmtId="0" fontId="7" fillId="0" borderId="0" xfId="0" applyFont="1" applyAlignment="1">
      <alignment vertical="center"/>
    </xf>
    <xf numFmtId="0" fontId="2" fillId="0" borderId="0" xfId="0" applyFont="1"/>
    <xf numFmtId="0" fontId="7" fillId="0" borderId="0" xfId="0" applyFont="1"/>
    <xf numFmtId="0" fontId="11" fillId="0" borderId="0" xfId="0" applyFont="1" applyAlignment="1">
      <alignment horizontal="left" vertical="center"/>
    </xf>
    <xf numFmtId="0" fontId="9" fillId="0" borderId="0" xfId="0" applyFont="1" applyAlignment="1">
      <alignment vertical="center"/>
    </xf>
    <xf numFmtId="0" fontId="0" fillId="0" borderId="0" xfId="0" applyFont="1"/>
    <xf numFmtId="176" fontId="6" fillId="0" borderId="1" xfId="0" applyNumberFormat="1" applyFont="1" applyFill="1" applyBorder="1" applyAlignment="1">
      <alignment horizontal="center" vertical="center"/>
    </xf>
    <xf numFmtId="176" fontId="2" fillId="0" borderId="1" xfId="0" applyNumberFormat="1" applyFont="1" applyFill="1" applyBorder="1" applyAlignment="1">
      <alignment horizontal="center" vertical="center"/>
    </xf>
    <xf numFmtId="176" fontId="0" fillId="0" borderId="1" xfId="0" applyNumberFormat="1" applyFill="1" applyBorder="1" applyAlignment="1">
      <alignment horizontal="center" vertical="center"/>
    </xf>
    <xf numFmtId="0" fontId="6" fillId="0" borderId="0" xfId="0" applyFont="1" applyFill="1" applyBorder="1" applyAlignment="1">
      <alignment vertical="center"/>
    </xf>
    <xf numFmtId="0" fontId="0" fillId="0" borderId="0" xfId="0" applyFont="1" applyAlignment="1">
      <alignment horizontal="justify" vertical="center"/>
    </xf>
    <xf numFmtId="0" fontId="7" fillId="0" borderId="1" xfId="0" applyFont="1" applyBorder="1" applyAlignment="1">
      <alignment horizontal="center"/>
    </xf>
    <xf numFmtId="0" fontId="6" fillId="0" borderId="1" xfId="0" applyFont="1" applyFill="1" applyBorder="1" applyAlignment="1">
      <alignment horizontal="center" vertical="center"/>
    </xf>
    <xf numFmtId="0" fontId="6" fillId="0" borderId="1" xfId="0" applyFont="1" applyFill="1" applyBorder="1" applyAlignment="1">
      <alignment horizontal="center" vertical="center" wrapText="1"/>
    </xf>
    <xf numFmtId="0" fontId="0" fillId="0" borderId="0" xfId="0" applyFill="1"/>
    <xf numFmtId="0" fontId="0" fillId="0" borderId="0" xfId="0" applyFont="1" applyFill="1"/>
    <xf numFmtId="0" fontId="2" fillId="0" borderId="0" xfId="0" applyFont="1" applyFill="1"/>
    <xf numFmtId="0" fontId="13" fillId="0" borderId="1" xfId="0" applyFont="1" applyBorder="1" applyAlignment="1">
      <alignment horizontal="center" vertical="center"/>
    </xf>
    <xf numFmtId="0" fontId="13" fillId="0" borderId="1" xfId="25" applyFont="1" applyBorder="1" applyAlignment="1">
      <alignment horizontal="center" vertical="center"/>
    </xf>
    <xf numFmtId="0" fontId="13" fillId="0" borderId="1" xfId="25" applyFont="1" applyBorder="1" applyAlignment="1">
      <alignment horizontal="center" vertical="center" wrapText="1"/>
    </xf>
    <xf numFmtId="176" fontId="13" fillId="0" borderId="1" xfId="25" applyNumberFormat="1" applyFont="1" applyBorder="1" applyAlignment="1">
      <alignment vertical="center" wrapText="1"/>
    </xf>
    <xf numFmtId="176" fontId="13" fillId="0" borderId="1" xfId="25" applyNumberFormat="1" applyFont="1" applyBorder="1" applyAlignment="1">
      <alignment horizontal="center" vertical="center"/>
    </xf>
    <xf numFmtId="176" fontId="13" fillId="0" borderId="1" xfId="25" applyNumberFormat="1" applyFont="1" applyBorder="1" applyAlignment="1">
      <alignment horizontal="center" vertical="center" wrapText="1"/>
    </xf>
    <xf numFmtId="2" fontId="13" fillId="6" borderId="1" xfId="25" applyNumberFormat="1" applyFont="1" applyFill="1" applyBorder="1" applyAlignment="1">
      <alignment horizontal="center" vertical="center"/>
    </xf>
    <xf numFmtId="2" fontId="13" fillId="5" borderId="1" xfId="25" applyNumberFormat="1" applyFont="1" applyFill="1" applyBorder="1" applyAlignment="1">
      <alignment horizontal="center" vertical="center"/>
    </xf>
    <xf numFmtId="176" fontId="13" fillId="7" borderId="1" xfId="25" applyNumberFormat="1" applyFont="1" applyFill="1" applyBorder="1" applyAlignment="1">
      <alignment horizontal="center" vertical="center"/>
    </xf>
    <xf numFmtId="176" fontId="13" fillId="6" borderId="1" xfId="25" applyNumberFormat="1" applyFont="1" applyFill="1" applyBorder="1" applyAlignment="1">
      <alignment horizontal="center" vertical="center"/>
    </xf>
    <xf numFmtId="2" fontId="13" fillId="0" borderId="1" xfId="25" applyNumberFormat="1" applyFont="1" applyBorder="1" applyAlignment="1">
      <alignment horizontal="center" vertical="center"/>
    </xf>
    <xf numFmtId="0" fontId="13" fillId="0" borderId="1" xfId="25" applyFont="1" applyBorder="1" applyAlignment="1">
      <alignment horizontal="center"/>
    </xf>
    <xf numFmtId="1" fontId="13" fillId="0" borderId="1" xfId="25" applyNumberFormat="1" applyFont="1" applyBorder="1" applyAlignment="1">
      <alignment horizontal="center"/>
    </xf>
    <xf numFmtId="176" fontId="13" fillId="0" borderId="1" xfId="25" applyNumberFormat="1" applyFont="1" applyBorder="1" applyAlignment="1">
      <alignment horizontal="center"/>
    </xf>
    <xf numFmtId="0" fontId="14" fillId="3" borderId="1" xfId="25" applyFont="1" applyFill="1" applyBorder="1" applyAlignment="1">
      <alignment horizontal="center" wrapText="1"/>
    </xf>
    <xf numFmtId="1" fontId="14" fillId="3" borderId="1" xfId="25" applyNumberFormat="1" applyFont="1" applyFill="1" applyBorder="1" applyAlignment="1">
      <alignment horizontal="center" wrapText="1"/>
    </xf>
    <xf numFmtId="0" fontId="14" fillId="3" borderId="1" xfId="25" applyFont="1" applyFill="1" applyBorder="1" applyAlignment="1">
      <alignment horizontal="center"/>
    </xf>
    <xf numFmtId="0" fontId="14" fillId="4" borderId="1" xfId="25" applyFont="1" applyFill="1" applyBorder="1" applyAlignment="1">
      <alignment horizontal="center" wrapText="1"/>
    </xf>
    <xf numFmtId="176" fontId="13" fillId="0" borderId="1" xfId="0" applyNumberFormat="1" applyFont="1" applyBorder="1" applyAlignment="1">
      <alignment horizontal="center" vertical="center"/>
    </xf>
    <xf numFmtId="0" fontId="13" fillId="0" borderId="1" xfId="0" applyFont="1" applyBorder="1" applyAlignment="1">
      <alignment horizontal="center" vertical="center" wrapText="1"/>
    </xf>
    <xf numFmtId="176" fontId="13" fillId="0" borderId="1" xfId="25" applyNumberFormat="1" applyFont="1" applyFill="1" applyBorder="1" applyAlignment="1">
      <alignment horizontal="center" vertical="center"/>
    </xf>
    <xf numFmtId="176" fontId="2" fillId="0" borderId="0" xfId="0" applyNumberFormat="1" applyFont="1" applyAlignment="1">
      <alignment horizontal="center" vertical="center"/>
    </xf>
    <xf numFmtId="176" fontId="2" fillId="0" borderId="0" xfId="0" applyNumberFormat="1" applyFont="1" applyAlignment="1">
      <alignment horizontal="center"/>
    </xf>
    <xf numFmtId="176" fontId="10" fillId="0" borderId="1" xfId="0" applyNumberFormat="1" applyFont="1" applyFill="1" applyBorder="1" applyAlignment="1">
      <alignment horizontal="center" wrapText="1"/>
    </xf>
    <xf numFmtId="176" fontId="6" fillId="0" borderId="1" xfId="0" applyNumberFormat="1" applyFont="1" applyFill="1" applyBorder="1" applyAlignment="1">
      <alignment horizontal="center" vertical="center" wrapText="1"/>
    </xf>
    <xf numFmtId="176" fontId="2" fillId="0" borderId="1" xfId="0" applyNumberFormat="1" applyFont="1" applyBorder="1" applyAlignment="1">
      <alignment horizontal="center"/>
    </xf>
    <xf numFmtId="176" fontId="2" fillId="0" borderId="1" xfId="0" applyNumberFormat="1" applyFont="1" applyFill="1" applyBorder="1" applyAlignment="1">
      <alignment horizontal="center"/>
    </xf>
    <xf numFmtId="176" fontId="0" fillId="0" borderId="1" xfId="0" applyNumberFormat="1" applyBorder="1" applyAlignment="1">
      <alignment horizontal="center"/>
    </xf>
    <xf numFmtId="176" fontId="0" fillId="0" borderId="0" xfId="0" applyNumberFormat="1" applyAlignment="1">
      <alignment horizontal="center" vertical="center"/>
    </xf>
    <xf numFmtId="176" fontId="0" fillId="0" borderId="0" xfId="0" applyNumberFormat="1" applyAlignment="1">
      <alignment horizontal="center"/>
    </xf>
    <xf numFmtId="176" fontId="6" fillId="0" borderId="0" xfId="0" applyNumberFormat="1" applyFont="1" applyFill="1" applyBorder="1" applyAlignment="1"/>
    <xf numFmtId="176" fontId="6" fillId="0" borderId="0" xfId="0" applyNumberFormat="1" applyFont="1" applyFill="1" applyBorder="1" applyAlignment="1">
      <alignment horizontal="center"/>
    </xf>
    <xf numFmtId="176" fontId="0" fillId="0" borderId="0" xfId="0" applyNumberFormat="1" applyAlignment="1"/>
    <xf numFmtId="176" fontId="0" fillId="0" borderId="0" xfId="0" applyNumberFormat="1" applyFill="1" applyAlignment="1">
      <alignment horizontal="center" vertical="center"/>
    </xf>
    <xf numFmtId="176" fontId="0" fillId="0" borderId="0" xfId="0" applyNumberFormat="1" applyFill="1" applyAlignment="1">
      <alignment horizontal="center"/>
    </xf>
    <xf numFmtId="0" fontId="10" fillId="8" borderId="1" xfId="0" applyFont="1" applyFill="1" applyBorder="1" applyAlignment="1">
      <alignment horizontal="center"/>
    </xf>
    <xf numFmtId="0" fontId="10" fillId="8" borderId="1" xfId="0" applyFont="1" applyFill="1" applyBorder="1" applyAlignment="1">
      <alignment horizontal="center" wrapText="1"/>
    </xf>
    <xf numFmtId="0" fontId="6" fillId="0" borderId="2" xfId="0" applyFont="1" applyBorder="1" applyAlignment="1">
      <alignment vertical="center"/>
    </xf>
    <xf numFmtId="2" fontId="13" fillId="0" borderId="0" xfId="25" applyNumberFormat="1" applyFont="1" applyBorder="1" applyAlignment="1">
      <alignment horizontal="center" vertical="center"/>
    </xf>
    <xf numFmtId="176" fontId="13" fillId="0" borderId="0" xfId="25" applyNumberFormat="1" applyFont="1" applyBorder="1" applyAlignment="1">
      <alignment horizontal="center" vertical="center"/>
    </xf>
    <xf numFmtId="0" fontId="13" fillId="0" borderId="0" xfId="25" applyFont="1" applyBorder="1" applyAlignment="1">
      <alignment horizontal="center" vertical="center"/>
    </xf>
    <xf numFmtId="1" fontId="13" fillId="0" borderId="0" xfId="25" applyNumberFormat="1" applyFont="1" applyBorder="1" applyAlignment="1">
      <alignment horizontal="center" vertical="center"/>
    </xf>
    <xf numFmtId="176" fontId="13" fillId="0" borderId="0" xfId="25" applyNumberFormat="1" applyFont="1" applyBorder="1"/>
    <xf numFmtId="0" fontId="13" fillId="0" borderId="0" xfId="25" applyFont="1" applyBorder="1"/>
    <xf numFmtId="0" fontId="13" fillId="0" borderId="0" xfId="25" applyFont="1" applyBorder="1" applyAlignment="1">
      <alignment horizontal="center"/>
    </xf>
    <xf numFmtId="1" fontId="13" fillId="0" borderId="0" xfId="25" applyNumberFormat="1" applyFont="1" applyBorder="1" applyAlignment="1">
      <alignment horizontal="center"/>
    </xf>
    <xf numFmtId="176" fontId="13" fillId="0" borderId="0" xfId="25" applyNumberFormat="1" applyFont="1" applyBorder="1" applyAlignment="1">
      <alignment horizontal="center"/>
    </xf>
    <xf numFmtId="0" fontId="13" fillId="2" borderId="0" xfId="25" applyFont="1" applyFill="1" applyBorder="1" applyAlignment="1">
      <alignment horizontal="center" vertical="center"/>
    </xf>
    <xf numFmtId="0" fontId="13" fillId="0" borderId="0" xfId="25" applyFont="1" applyBorder="1" applyAlignment="1">
      <alignment wrapText="1"/>
    </xf>
    <xf numFmtId="0" fontId="13" fillId="0" borderId="0" xfId="0" applyFont="1" applyBorder="1" applyAlignment="1">
      <alignment horizontal="center" vertical="center"/>
    </xf>
    <xf numFmtId="0" fontId="13" fillId="0" borderId="0" xfId="25" applyFont="1" applyBorder="1" applyAlignment="1">
      <alignment horizontal="left" vertical="center"/>
    </xf>
    <xf numFmtId="0" fontId="8" fillId="0" borderId="0" xfId="0" applyFont="1" applyAlignment="1">
      <alignment horizontal="justify" vertical="center"/>
    </xf>
    <xf numFmtId="0" fontId="0" fillId="2" borderId="0" xfId="0" applyFont="1" applyFill="1"/>
    <xf numFmtId="14" fontId="0" fillId="0" borderId="0" xfId="0" applyNumberFormat="1" applyFont="1"/>
    <xf numFmtId="0" fontId="16" fillId="0" borderId="0" xfId="0" applyFont="1"/>
  </cellXfs>
  <cellStyles count="26">
    <cellStyle name="Normal 2" xfId="25" xr:uid="{F3CA7700-ABFB-674D-AA36-22342DEDCF2F}"/>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7" formatCode=";;;"/>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97"/>
  <sheetViews>
    <sheetView tabSelected="1" topLeftCell="A67" workbookViewId="0">
      <selection activeCell="A16" sqref="A16"/>
    </sheetView>
  </sheetViews>
  <sheetFormatPr defaultColWidth="11" defaultRowHeight="20" customHeight="1"/>
  <cols>
    <col min="1" max="1" width="23" style="7" customWidth="1"/>
    <col min="2" max="2" width="16.15234375" style="47" customWidth="1"/>
    <col min="3" max="3" width="11" style="47"/>
    <col min="4" max="4" width="14.15234375" style="47" customWidth="1"/>
    <col min="5" max="6" width="11" style="47"/>
    <col min="7" max="7" width="13.3046875" style="47" customWidth="1"/>
    <col min="8" max="9" width="11" style="47"/>
    <col min="10" max="10" width="15.84375" style="48" customWidth="1"/>
  </cols>
  <sheetData>
    <row r="1" spans="1:18" ht="20" customHeight="1">
      <c r="A1" s="2" t="s">
        <v>146</v>
      </c>
      <c r="B1" s="40"/>
      <c r="C1" s="40"/>
      <c r="D1" s="40"/>
      <c r="E1" s="40"/>
      <c r="F1" s="40"/>
      <c r="G1" s="40"/>
      <c r="H1" s="40"/>
      <c r="I1" s="40"/>
      <c r="J1" s="41"/>
      <c r="K1" s="3"/>
      <c r="L1" s="3"/>
      <c r="M1" s="3"/>
      <c r="N1" s="3"/>
      <c r="O1" s="3"/>
      <c r="P1" s="3"/>
      <c r="Q1" s="3"/>
      <c r="R1" s="3"/>
    </row>
    <row r="2" spans="1:18" ht="46.5">
      <c r="A2" s="13" t="s">
        <v>149</v>
      </c>
      <c r="B2" s="42" t="s">
        <v>115</v>
      </c>
      <c r="C2" s="42" t="s">
        <v>128</v>
      </c>
      <c r="D2" s="42" t="s">
        <v>94</v>
      </c>
      <c r="E2" s="42" t="s">
        <v>2</v>
      </c>
      <c r="F2" s="42" t="s">
        <v>5</v>
      </c>
      <c r="G2" s="42" t="s">
        <v>3</v>
      </c>
      <c r="H2" s="42" t="s">
        <v>129</v>
      </c>
      <c r="I2" s="42" t="s">
        <v>130</v>
      </c>
      <c r="J2" s="42" t="s">
        <v>126</v>
      </c>
      <c r="K2" s="3"/>
      <c r="L2" s="3"/>
      <c r="M2" s="3"/>
      <c r="N2" s="3"/>
      <c r="O2" s="3"/>
      <c r="P2" s="3"/>
      <c r="Q2" s="3"/>
      <c r="R2" s="3"/>
    </row>
    <row r="3" spans="1:18" ht="20" customHeight="1">
      <c r="A3" s="14" t="s">
        <v>133</v>
      </c>
      <c r="B3" s="43">
        <v>3.1082802547770698E-3</v>
      </c>
      <c r="C3" s="43"/>
      <c r="D3" s="43">
        <v>5.0761940864291139E-3</v>
      </c>
      <c r="E3" s="43">
        <v>0</v>
      </c>
      <c r="F3" s="43">
        <v>7.9173208689647858E-3</v>
      </c>
      <c r="G3" s="43">
        <v>7.8298897001708877E-4</v>
      </c>
      <c r="H3" s="43"/>
      <c r="I3" s="8"/>
      <c r="J3" s="44">
        <v>0</v>
      </c>
      <c r="K3" s="7"/>
      <c r="M3" s="3"/>
      <c r="N3" s="3"/>
      <c r="O3" s="3"/>
      <c r="P3" s="3"/>
      <c r="Q3" s="3"/>
      <c r="R3" s="3"/>
    </row>
    <row r="4" spans="1:18" ht="20" customHeight="1">
      <c r="A4" s="14" t="s">
        <v>137</v>
      </c>
      <c r="B4" s="8" t="s">
        <v>131</v>
      </c>
      <c r="C4" s="8"/>
      <c r="D4" s="8" t="s">
        <v>131</v>
      </c>
      <c r="E4" s="8" t="s">
        <v>131</v>
      </c>
      <c r="F4" s="8" t="s">
        <v>131</v>
      </c>
      <c r="G4" s="8" t="s">
        <v>131</v>
      </c>
      <c r="H4" s="8"/>
      <c r="I4" s="8"/>
      <c r="J4" s="44" t="s">
        <v>131</v>
      </c>
      <c r="K4" s="3"/>
      <c r="M4" s="3"/>
      <c r="N4" s="3"/>
      <c r="P4" s="3"/>
      <c r="Q4" s="3"/>
      <c r="R4" s="3"/>
    </row>
    <row r="5" spans="1:18" ht="20" customHeight="1">
      <c r="A5" s="14" t="s">
        <v>138</v>
      </c>
      <c r="B5" s="8">
        <v>9.7133757961783453E-3</v>
      </c>
      <c r="C5" s="8"/>
      <c r="D5" s="8">
        <v>8.5952277657266804E-3</v>
      </c>
      <c r="E5" s="8">
        <v>0</v>
      </c>
      <c r="F5" s="8">
        <v>1.9760394719295908E-2</v>
      </c>
      <c r="G5" s="8">
        <v>9.4387562814070361E-3</v>
      </c>
      <c r="H5" s="8"/>
      <c r="I5" s="8"/>
      <c r="J5" s="44">
        <v>0</v>
      </c>
      <c r="K5" s="3"/>
      <c r="M5" s="3"/>
      <c r="N5" s="3"/>
      <c r="P5" s="3"/>
      <c r="Q5" s="3"/>
      <c r="R5" s="3"/>
    </row>
    <row r="6" spans="1:18" ht="20" customHeight="1">
      <c r="A6" s="14" t="s">
        <v>134</v>
      </c>
      <c r="B6" s="8">
        <v>0.14005095541401275</v>
      </c>
      <c r="C6" s="43"/>
      <c r="D6" s="43">
        <v>9.3727765726681123E-2</v>
      </c>
      <c r="E6" s="43">
        <v>0.25466428167953298</v>
      </c>
      <c r="F6" s="43">
        <v>0.19492983438675093</v>
      </c>
      <c r="G6" s="43">
        <v>0.30707159642801191</v>
      </c>
      <c r="H6" s="43"/>
      <c r="I6" s="8"/>
      <c r="J6" s="44">
        <v>0.15787499999999999</v>
      </c>
      <c r="K6" s="5"/>
      <c r="M6" s="3"/>
      <c r="N6" s="3"/>
      <c r="O6" s="3"/>
      <c r="P6" s="3"/>
      <c r="Q6" s="3"/>
      <c r="R6" s="3"/>
    </row>
    <row r="7" spans="1:18" ht="20" customHeight="1">
      <c r="A7" s="14" t="s">
        <v>139</v>
      </c>
      <c r="B7" s="8">
        <v>1.6E-2</v>
      </c>
      <c r="C7" s="8"/>
      <c r="D7" s="8">
        <v>9.5055675909878679E-2</v>
      </c>
      <c r="E7" s="8">
        <v>1.8249056603773586E-2</v>
      </c>
      <c r="F7" s="8">
        <v>4.4963932858812283E-2</v>
      </c>
      <c r="G7" s="8">
        <v>2.7319003115264799E-2</v>
      </c>
      <c r="H7" s="8"/>
      <c r="I7" s="8"/>
      <c r="J7" s="44">
        <v>2.6956349206349206E-2</v>
      </c>
      <c r="K7" s="3"/>
      <c r="M7" s="3"/>
      <c r="N7" s="3"/>
      <c r="P7" s="3"/>
      <c r="Q7" s="3"/>
      <c r="R7" s="3"/>
    </row>
    <row r="8" spans="1:18" ht="20" customHeight="1">
      <c r="A8" s="14" t="s">
        <v>140</v>
      </c>
      <c r="B8" s="8" t="s">
        <v>131</v>
      </c>
      <c r="C8" s="8"/>
      <c r="D8" s="8">
        <v>0</v>
      </c>
      <c r="E8" s="8">
        <v>0</v>
      </c>
      <c r="F8" s="8">
        <v>1.8195312286829109E-4</v>
      </c>
      <c r="G8" s="8">
        <v>9.9999999999999991E-5</v>
      </c>
      <c r="H8" s="8"/>
      <c r="I8" s="8"/>
      <c r="J8" s="44" t="s">
        <v>131</v>
      </c>
      <c r="K8" s="3"/>
      <c r="M8" s="3"/>
      <c r="N8" s="3"/>
      <c r="P8" s="3"/>
      <c r="Q8" s="3"/>
      <c r="R8" s="3"/>
    </row>
    <row r="9" spans="1:18" ht="20" customHeight="1">
      <c r="A9" s="14" t="s">
        <v>141</v>
      </c>
      <c r="B9" s="8" t="s">
        <v>131</v>
      </c>
      <c r="C9" s="8"/>
      <c r="D9" s="8">
        <v>2.0000000000000001E-4</v>
      </c>
      <c r="E9" s="8">
        <v>0</v>
      </c>
      <c r="F9" s="8">
        <v>9.0983494748329009E-5</v>
      </c>
      <c r="G9" s="8">
        <v>0</v>
      </c>
      <c r="H9" s="8"/>
      <c r="I9" s="8"/>
      <c r="J9" s="44" t="s">
        <v>131</v>
      </c>
      <c r="K9" s="3"/>
      <c r="M9" s="3"/>
      <c r="N9" s="3"/>
      <c r="P9" s="3"/>
      <c r="Q9" s="3"/>
      <c r="R9" s="3"/>
    </row>
    <row r="10" spans="1:18" ht="20" customHeight="1">
      <c r="A10" s="14" t="s">
        <v>135</v>
      </c>
      <c r="B10" s="43">
        <v>0.42713375796178343</v>
      </c>
      <c r="C10" s="8"/>
      <c r="D10" s="8">
        <v>0.2552571490467937</v>
      </c>
      <c r="E10" s="8">
        <v>7.6328313253012051E-2</v>
      </c>
      <c r="F10" s="8">
        <v>0.22749932179047314</v>
      </c>
      <c r="G10" s="8">
        <v>0.20892397207137312</v>
      </c>
      <c r="H10" s="8"/>
      <c r="I10" s="8"/>
      <c r="J10" s="44">
        <v>0.4464007936507936</v>
      </c>
      <c r="K10" s="6"/>
      <c r="M10" s="3"/>
      <c r="N10" s="3"/>
      <c r="O10" s="3"/>
      <c r="P10" s="3"/>
      <c r="Q10" s="3"/>
      <c r="R10" s="3"/>
    </row>
    <row r="11" spans="1:18" ht="20" customHeight="1">
      <c r="A11" s="15" t="s">
        <v>145</v>
      </c>
      <c r="B11" s="8">
        <v>0</v>
      </c>
      <c r="C11" s="8"/>
      <c r="D11" s="8">
        <v>1.6493561197916668E-4</v>
      </c>
      <c r="E11" s="8">
        <v>3.2379512379512382E-4</v>
      </c>
      <c r="F11" s="8">
        <v>1.33739859990381E-5</v>
      </c>
      <c r="G11" s="8">
        <v>0</v>
      </c>
      <c r="H11" s="8"/>
      <c r="I11" s="8"/>
      <c r="J11" s="44">
        <v>0</v>
      </c>
      <c r="K11" s="3"/>
      <c r="M11" s="3"/>
      <c r="N11" s="3"/>
      <c r="P11" s="3"/>
      <c r="Q11" s="3"/>
      <c r="R11" s="3"/>
    </row>
    <row r="12" spans="1:18" ht="20" customHeight="1">
      <c r="A12" s="14" t="s">
        <v>142</v>
      </c>
      <c r="B12" s="43" t="s">
        <v>131</v>
      </c>
      <c r="C12" s="8"/>
      <c r="D12" s="8" t="s">
        <v>131</v>
      </c>
      <c r="E12" s="8" t="s">
        <v>131</v>
      </c>
      <c r="F12" s="8" t="s">
        <v>131</v>
      </c>
      <c r="G12" s="8" t="s">
        <v>131</v>
      </c>
      <c r="H12" s="8"/>
      <c r="I12" s="8"/>
      <c r="J12" s="44" t="s">
        <v>131</v>
      </c>
      <c r="K12" s="3"/>
      <c r="M12" s="3"/>
      <c r="N12" s="3"/>
      <c r="P12" s="3"/>
      <c r="Q12" s="3"/>
      <c r="R12" s="3"/>
    </row>
    <row r="13" spans="1:18" ht="20" customHeight="1">
      <c r="A13" s="14" t="s">
        <v>143</v>
      </c>
      <c r="B13" s="8" t="s">
        <v>131</v>
      </c>
      <c r="C13" s="8"/>
      <c r="D13" s="8">
        <v>0</v>
      </c>
      <c r="E13" s="8">
        <v>1E-4</v>
      </c>
      <c r="F13" s="8">
        <v>0</v>
      </c>
      <c r="G13" s="8">
        <v>0</v>
      </c>
      <c r="H13" s="8"/>
      <c r="I13" s="8"/>
      <c r="J13" s="44" t="s">
        <v>131</v>
      </c>
      <c r="K13" s="3"/>
      <c r="M13" s="3"/>
      <c r="N13" s="3"/>
      <c r="P13" s="3"/>
      <c r="Q13" s="3"/>
      <c r="R13" s="3"/>
    </row>
    <row r="14" spans="1:18" ht="20" customHeight="1">
      <c r="A14" s="14" t="s">
        <v>144</v>
      </c>
      <c r="B14" s="8" t="s">
        <v>131</v>
      </c>
      <c r="C14" s="43"/>
      <c r="D14" s="43" t="s">
        <v>131</v>
      </c>
      <c r="E14" s="43" t="s">
        <v>131</v>
      </c>
      <c r="F14" s="43" t="s">
        <v>131</v>
      </c>
      <c r="G14" s="43" t="s">
        <v>131</v>
      </c>
      <c r="H14" s="43"/>
      <c r="I14" s="8"/>
      <c r="J14" s="44" t="s">
        <v>131</v>
      </c>
      <c r="K14" s="3"/>
      <c r="M14" s="3"/>
      <c r="N14" s="3"/>
      <c r="P14" s="3"/>
      <c r="Q14" s="3"/>
      <c r="R14" s="3"/>
    </row>
    <row r="15" spans="1:18" ht="20" customHeight="1">
      <c r="A15" s="14" t="s">
        <v>136</v>
      </c>
      <c r="B15" s="43">
        <v>0</v>
      </c>
      <c r="C15" s="43"/>
      <c r="D15" s="8">
        <v>0</v>
      </c>
      <c r="E15" s="43">
        <v>0</v>
      </c>
      <c r="F15" s="43">
        <v>5.5783013581663413E-4</v>
      </c>
      <c r="G15" s="8">
        <v>0</v>
      </c>
      <c r="H15" s="8"/>
      <c r="I15" s="8"/>
      <c r="J15" s="44">
        <v>0</v>
      </c>
      <c r="K15" s="11"/>
      <c r="M15" s="3"/>
      <c r="N15" s="3"/>
      <c r="O15" s="3"/>
      <c r="P15" s="3"/>
      <c r="Q15" s="3"/>
      <c r="R15" s="3"/>
    </row>
    <row r="16" spans="1:18" s="16" customFormat="1" ht="31">
      <c r="A16" s="15" t="s">
        <v>158</v>
      </c>
      <c r="B16" s="8">
        <v>3.1082802547770698E-3</v>
      </c>
      <c r="C16" s="8"/>
      <c r="D16" s="8">
        <v>1.9658486707566467E-2</v>
      </c>
      <c r="E16" s="8">
        <v>0</v>
      </c>
      <c r="F16" s="8">
        <v>2.3735586481113319E-2</v>
      </c>
      <c r="G16" s="8">
        <v>5.9250720461095103E-3</v>
      </c>
      <c r="H16" s="43"/>
      <c r="I16" s="8"/>
      <c r="J16" s="45">
        <v>0</v>
      </c>
      <c r="K16" s="18"/>
      <c r="M16" s="18"/>
      <c r="N16" s="18"/>
      <c r="O16" s="18"/>
      <c r="P16" s="18"/>
      <c r="Q16" s="18"/>
      <c r="R16" s="18"/>
    </row>
    <row r="17" spans="1:18" ht="20" customHeight="1">
      <c r="A17" s="14" t="s">
        <v>16</v>
      </c>
      <c r="B17" s="43">
        <v>3.1082802547770698E-3</v>
      </c>
      <c r="C17" s="43"/>
      <c r="D17" s="43">
        <v>6.4042898927526811E-4</v>
      </c>
      <c r="E17" s="43">
        <v>0</v>
      </c>
      <c r="F17" s="43">
        <v>3.7400307888310856E-3</v>
      </c>
      <c r="G17" s="43">
        <v>2.0888614625115703E-3</v>
      </c>
      <c r="H17" s="8"/>
      <c r="I17" s="8"/>
      <c r="J17" s="44">
        <v>0</v>
      </c>
      <c r="K17" s="6"/>
      <c r="M17" s="3"/>
      <c r="N17" s="3"/>
      <c r="O17" s="3"/>
      <c r="P17" s="3"/>
      <c r="Q17" s="3"/>
      <c r="R17" s="3"/>
    </row>
    <row r="18" spans="1:18" ht="20" customHeight="1">
      <c r="A18" s="14" t="s">
        <v>17</v>
      </c>
      <c r="B18" s="8">
        <v>1.2331210191082803E-2</v>
      </c>
      <c r="C18" s="8"/>
      <c r="D18" s="8">
        <v>0</v>
      </c>
      <c r="E18" s="8">
        <v>0</v>
      </c>
      <c r="F18" s="8">
        <v>8.854783462998858E-5</v>
      </c>
      <c r="G18" s="8">
        <v>1.2139219015280137E-3</v>
      </c>
      <c r="H18" s="8"/>
      <c r="I18" s="8"/>
      <c r="J18" s="44">
        <v>2.5914682539682543E-2</v>
      </c>
      <c r="K18" s="3"/>
      <c r="M18" s="3"/>
      <c r="N18" s="3"/>
      <c r="P18" s="3"/>
      <c r="Q18" s="3"/>
      <c r="R18" s="3"/>
    </row>
    <row r="19" spans="1:18" ht="20" customHeight="1">
      <c r="A19" s="14" t="s">
        <v>18</v>
      </c>
      <c r="B19" s="8" t="s">
        <v>131</v>
      </c>
      <c r="C19" s="8"/>
      <c r="D19" s="8">
        <v>0</v>
      </c>
      <c r="E19" s="8">
        <v>0</v>
      </c>
      <c r="F19" s="8">
        <v>3.7312335670464505E-5</v>
      </c>
      <c r="G19" s="8">
        <v>0</v>
      </c>
      <c r="H19" s="8"/>
      <c r="I19" s="9"/>
      <c r="J19" s="44" t="s">
        <v>131</v>
      </c>
      <c r="K19" s="3"/>
      <c r="M19" s="3"/>
      <c r="N19" s="3"/>
      <c r="P19" s="3"/>
      <c r="Q19" s="3"/>
      <c r="R19" s="3"/>
    </row>
    <row r="20" spans="1:18" ht="20" customHeight="1">
      <c r="A20" s="14" t="s">
        <v>19</v>
      </c>
      <c r="B20" s="8">
        <v>3.1878980891719748E-2</v>
      </c>
      <c r="C20" s="8"/>
      <c r="D20" s="8">
        <v>8.5167443372710497E-2</v>
      </c>
      <c r="E20" s="8">
        <v>1.5562054743157104E-2</v>
      </c>
      <c r="F20" s="8">
        <v>0.1103725891291642</v>
      </c>
      <c r="G20" s="8">
        <v>3.626065472513898E-2</v>
      </c>
      <c r="H20" s="8"/>
      <c r="I20" s="8"/>
      <c r="J20" s="44">
        <v>3.082738095238095E-2</v>
      </c>
      <c r="K20" s="3"/>
      <c r="M20" s="3"/>
      <c r="N20" s="3"/>
      <c r="P20" s="3"/>
      <c r="Q20" s="3"/>
      <c r="R20" s="3"/>
    </row>
    <row r="21" spans="1:18" ht="20" customHeight="1">
      <c r="A21" s="14" t="s">
        <v>20</v>
      </c>
      <c r="B21" s="8">
        <v>6.3726114649681531E-2</v>
      </c>
      <c r="C21" s="8"/>
      <c r="D21" s="8">
        <v>1.7881052973675658E-4</v>
      </c>
      <c r="E21" s="8">
        <v>0</v>
      </c>
      <c r="F21" s="8">
        <v>2.8320758726953931E-4</v>
      </c>
      <c r="G21" s="8">
        <v>2.2634025410598079E-3</v>
      </c>
      <c r="H21" s="8"/>
      <c r="I21" s="8"/>
      <c r="J21" s="44">
        <v>8.2454365079365086E-2</v>
      </c>
      <c r="K21" s="3"/>
      <c r="M21" s="3"/>
      <c r="N21" s="3"/>
      <c r="P21" s="3"/>
      <c r="Q21" s="3"/>
      <c r="R21" s="3"/>
    </row>
    <row r="22" spans="1:18" ht="20" customHeight="1">
      <c r="A22" s="14" t="s">
        <v>21</v>
      </c>
      <c r="B22" s="8">
        <v>3.1878980891719748E-2</v>
      </c>
      <c r="C22" s="8"/>
      <c r="D22" s="8">
        <v>3.587631322430411E-2</v>
      </c>
      <c r="E22" s="8">
        <v>0.12373855963990998</v>
      </c>
      <c r="F22" s="8">
        <v>3.7879938402718777E-2</v>
      </c>
      <c r="G22" s="8">
        <v>8.1132567525613167E-2</v>
      </c>
      <c r="H22" s="8"/>
      <c r="I22" s="8"/>
      <c r="J22" s="44">
        <v>7.9702380952380945E-3</v>
      </c>
      <c r="K22" s="3"/>
      <c r="M22" s="3"/>
      <c r="N22" s="3"/>
      <c r="P22" s="3"/>
      <c r="Q22" s="3"/>
      <c r="R22" s="3"/>
    </row>
    <row r="23" spans="1:18" ht="20" customHeight="1">
      <c r="A23" s="14" t="s">
        <v>22</v>
      </c>
      <c r="B23" s="9" t="s">
        <v>131</v>
      </c>
      <c r="C23" s="8"/>
      <c r="D23" s="8">
        <v>0</v>
      </c>
      <c r="E23" s="8">
        <v>0</v>
      </c>
      <c r="F23" s="8">
        <v>1.3740046664836673E-5</v>
      </c>
      <c r="G23" s="8">
        <v>0</v>
      </c>
      <c r="H23" s="8"/>
      <c r="I23" s="8"/>
      <c r="J23" s="44" t="s">
        <v>131</v>
      </c>
      <c r="K23" s="3"/>
      <c r="M23" s="3"/>
      <c r="N23" s="3"/>
      <c r="P23" s="3"/>
      <c r="Q23" s="3"/>
      <c r="R23" s="3"/>
    </row>
    <row r="24" spans="1:18" ht="20" customHeight="1">
      <c r="A24" s="14" t="s">
        <v>23</v>
      </c>
      <c r="B24" s="9" t="s">
        <v>131</v>
      </c>
      <c r="C24" s="8"/>
      <c r="D24" s="8">
        <v>0</v>
      </c>
      <c r="E24" s="8">
        <v>0</v>
      </c>
      <c r="F24" s="8">
        <v>1.3646822797248607E-5</v>
      </c>
      <c r="G24" s="8">
        <v>0</v>
      </c>
      <c r="H24" s="8"/>
      <c r="I24" s="8"/>
      <c r="J24" s="44" t="s">
        <v>131</v>
      </c>
      <c r="K24" s="3"/>
      <c r="M24" s="3"/>
      <c r="N24" s="3"/>
      <c r="P24" s="3"/>
      <c r="Q24" s="3"/>
      <c r="R24" s="3"/>
    </row>
    <row r="25" spans="1:18" ht="20" customHeight="1">
      <c r="A25" s="14" t="s">
        <v>24</v>
      </c>
      <c r="B25" s="9" t="s">
        <v>131</v>
      </c>
      <c r="C25" s="8"/>
      <c r="D25" s="8">
        <v>0</v>
      </c>
      <c r="E25" s="8">
        <v>0</v>
      </c>
      <c r="F25" s="8">
        <v>1.3736457619217375E-5</v>
      </c>
      <c r="G25" s="8">
        <v>0</v>
      </c>
      <c r="H25" s="8"/>
      <c r="I25" s="8"/>
      <c r="J25" s="44" t="s">
        <v>131</v>
      </c>
      <c r="K25" s="3"/>
      <c r="M25" s="3"/>
      <c r="N25" s="3"/>
      <c r="P25" s="3"/>
      <c r="Q25" s="3"/>
      <c r="R25" s="3"/>
    </row>
    <row r="26" spans="1:18" ht="20" customHeight="1">
      <c r="A26" s="14" t="s">
        <v>25</v>
      </c>
      <c r="B26" s="9">
        <v>0</v>
      </c>
      <c r="C26" s="8"/>
      <c r="D26" s="8">
        <v>0</v>
      </c>
      <c r="E26" s="8">
        <v>3.5729831144465292E-4</v>
      </c>
      <c r="F26" s="8">
        <v>1.3283231002312415E-5</v>
      </c>
      <c r="G26" s="8">
        <v>1.1174424071462154E-2</v>
      </c>
      <c r="H26" s="8"/>
      <c r="I26" s="8"/>
      <c r="J26" s="44">
        <v>0</v>
      </c>
      <c r="K26" s="3"/>
      <c r="M26" s="3"/>
      <c r="N26" s="3"/>
      <c r="P26" s="3"/>
      <c r="Q26" s="3"/>
      <c r="R26" s="3"/>
    </row>
    <row r="27" spans="1:18" ht="20" customHeight="1">
      <c r="A27" s="14" t="s">
        <v>26</v>
      </c>
      <c r="B27" s="9" t="s">
        <v>131</v>
      </c>
      <c r="C27" s="9"/>
      <c r="D27" s="9" t="s">
        <v>131</v>
      </c>
      <c r="E27" s="8" t="s">
        <v>131</v>
      </c>
      <c r="F27" s="9" t="s">
        <v>131</v>
      </c>
      <c r="G27" s="8" t="s">
        <v>131</v>
      </c>
      <c r="H27" s="9"/>
      <c r="I27" s="8"/>
      <c r="J27" s="44" t="s">
        <v>131</v>
      </c>
      <c r="K27" s="3"/>
      <c r="M27" s="3"/>
      <c r="N27" s="3"/>
      <c r="P27" s="3"/>
      <c r="Q27" s="3"/>
      <c r="R27" s="3"/>
    </row>
    <row r="28" spans="1:18" ht="20" customHeight="1">
      <c r="A28" s="14" t="s">
        <v>27</v>
      </c>
      <c r="B28" s="9" t="s">
        <v>131</v>
      </c>
      <c r="C28" s="9"/>
      <c r="D28" s="9">
        <v>0</v>
      </c>
      <c r="E28" s="8">
        <v>0</v>
      </c>
      <c r="F28" s="9">
        <v>4.0940449560805287E-5</v>
      </c>
      <c r="G28" s="8">
        <v>0</v>
      </c>
      <c r="H28" s="9"/>
      <c r="I28" s="8"/>
      <c r="J28" s="44" t="s">
        <v>131</v>
      </c>
      <c r="K28" s="3"/>
      <c r="M28" s="3"/>
      <c r="N28" s="3"/>
      <c r="P28" s="3"/>
      <c r="Q28" s="3"/>
      <c r="R28" s="3"/>
    </row>
    <row r="29" spans="1:18" ht="20" customHeight="1">
      <c r="A29" s="14" t="s">
        <v>28</v>
      </c>
      <c r="B29" s="9" t="s">
        <v>131</v>
      </c>
      <c r="C29" s="9"/>
      <c r="D29" s="9">
        <v>0</v>
      </c>
      <c r="E29" s="9">
        <v>0</v>
      </c>
      <c r="F29" s="9">
        <v>1.3646893503233377E-5</v>
      </c>
      <c r="G29" s="9">
        <v>0</v>
      </c>
      <c r="H29" s="9"/>
      <c r="I29" s="8"/>
      <c r="J29" s="44" t="s">
        <v>131</v>
      </c>
      <c r="K29" s="3"/>
      <c r="M29" s="3"/>
      <c r="N29" s="3"/>
      <c r="P29" s="3"/>
      <c r="Q29" s="3"/>
      <c r="R29" s="3"/>
    </row>
    <row r="30" spans="1:18" ht="20" customHeight="1">
      <c r="A30" s="14" t="s">
        <v>29</v>
      </c>
      <c r="B30" s="9">
        <v>3.0573248407643311E-3</v>
      </c>
      <c r="C30" s="9"/>
      <c r="D30" s="9">
        <v>6.8804932026557061E-3</v>
      </c>
      <c r="E30" s="9">
        <v>0</v>
      </c>
      <c r="F30" s="9">
        <v>1.5303651266766022E-2</v>
      </c>
      <c r="G30" s="9">
        <v>7.3145139080143216E-3</v>
      </c>
      <c r="H30" s="9"/>
      <c r="I30" s="9"/>
      <c r="J30" s="44">
        <v>0</v>
      </c>
      <c r="K30" s="3"/>
      <c r="M30" s="3"/>
      <c r="N30" s="3"/>
      <c r="P30" s="3"/>
      <c r="Q30" s="3"/>
      <c r="R30" s="3"/>
    </row>
    <row r="31" spans="1:18" ht="20" customHeight="1">
      <c r="A31" s="14" t="s">
        <v>30</v>
      </c>
      <c r="B31" s="9">
        <v>0</v>
      </c>
      <c r="C31" s="9"/>
      <c r="D31" s="9">
        <v>0</v>
      </c>
      <c r="E31" s="9">
        <v>0</v>
      </c>
      <c r="F31" s="9">
        <v>0</v>
      </c>
      <c r="G31" s="9">
        <v>3.3666821059132317E-4</v>
      </c>
      <c r="H31" s="9"/>
      <c r="I31" s="9"/>
      <c r="J31" s="44">
        <v>2.0178571428571429E-3</v>
      </c>
      <c r="K31" s="3"/>
      <c r="M31" s="3"/>
      <c r="N31" s="3"/>
      <c r="P31" s="3"/>
      <c r="Q31" s="3"/>
      <c r="R31" s="3"/>
    </row>
    <row r="32" spans="1:18" ht="20" customHeight="1">
      <c r="A32" s="14" t="s">
        <v>31</v>
      </c>
      <c r="B32" s="9" t="s">
        <v>131</v>
      </c>
      <c r="C32" s="9"/>
      <c r="D32" s="9">
        <v>0</v>
      </c>
      <c r="E32" s="9">
        <v>0</v>
      </c>
      <c r="F32" s="9">
        <v>1.3648342654480973E-5</v>
      </c>
      <c r="G32" s="9">
        <v>0</v>
      </c>
      <c r="H32" s="9"/>
      <c r="I32" s="9"/>
      <c r="J32" s="44" t="s">
        <v>131</v>
      </c>
      <c r="K32" s="3"/>
      <c r="M32" s="3"/>
      <c r="N32" s="3"/>
      <c r="P32" s="3"/>
      <c r="Q32" s="3"/>
      <c r="R32" s="3"/>
    </row>
    <row r="33" spans="1:18" ht="20" customHeight="1">
      <c r="A33" s="14" t="s">
        <v>32</v>
      </c>
      <c r="B33" s="9" t="s">
        <v>131</v>
      </c>
      <c r="C33" s="9"/>
      <c r="D33" s="9">
        <v>0</v>
      </c>
      <c r="E33" s="9">
        <v>0</v>
      </c>
      <c r="F33" s="9">
        <v>1.3648715010640041E-5</v>
      </c>
      <c r="G33" s="9">
        <v>0</v>
      </c>
      <c r="H33" s="9"/>
      <c r="I33" s="9"/>
      <c r="J33" s="44" t="s">
        <v>131</v>
      </c>
      <c r="K33" s="3"/>
      <c r="M33" s="3"/>
      <c r="N33" s="3"/>
      <c r="P33" s="3"/>
      <c r="Q33" s="3"/>
      <c r="R33" s="3"/>
    </row>
    <row r="34" spans="1:18" ht="20" customHeight="1">
      <c r="A34" s="14" t="s">
        <v>33</v>
      </c>
      <c r="B34" s="9">
        <v>0</v>
      </c>
      <c r="C34" s="9"/>
      <c r="D34" s="9">
        <v>1.7881511967941081E-4</v>
      </c>
      <c r="E34" s="9">
        <v>0</v>
      </c>
      <c r="F34" s="9">
        <v>4.1703854224772234E-5</v>
      </c>
      <c r="G34" s="9">
        <v>0</v>
      </c>
      <c r="H34" s="9"/>
      <c r="I34" s="9"/>
      <c r="J34" s="44">
        <v>0</v>
      </c>
      <c r="K34" s="3"/>
      <c r="M34" s="3"/>
      <c r="N34" s="3"/>
      <c r="P34" s="3"/>
      <c r="Q34" s="3"/>
      <c r="R34" s="3"/>
    </row>
    <row r="35" spans="1:18" ht="20" customHeight="1">
      <c r="A35" s="14" t="s">
        <v>34</v>
      </c>
      <c r="B35" s="9">
        <v>3.1082802547770698E-3</v>
      </c>
      <c r="C35" s="9"/>
      <c r="D35" s="9">
        <v>0</v>
      </c>
      <c r="E35" s="9">
        <v>0</v>
      </c>
      <c r="F35" s="9">
        <v>0</v>
      </c>
      <c r="G35" s="9">
        <v>0</v>
      </c>
      <c r="H35" s="9"/>
      <c r="I35" s="9"/>
      <c r="J35" s="44">
        <v>0</v>
      </c>
      <c r="K35" s="3"/>
      <c r="M35" s="3"/>
      <c r="N35" s="3"/>
      <c r="P35" s="3"/>
      <c r="Q35" s="3"/>
      <c r="R35" s="3"/>
    </row>
    <row r="36" spans="1:18" ht="20" customHeight="1">
      <c r="A36" s="14" t="s">
        <v>35</v>
      </c>
      <c r="B36" s="9" t="s">
        <v>131</v>
      </c>
      <c r="C36" s="9"/>
      <c r="D36" s="9" t="s">
        <v>131</v>
      </c>
      <c r="E36" s="9" t="s">
        <v>131</v>
      </c>
      <c r="F36" s="9" t="s">
        <v>131</v>
      </c>
      <c r="G36" s="9" t="s">
        <v>131</v>
      </c>
      <c r="H36" s="9"/>
      <c r="I36" s="9"/>
      <c r="J36" s="44" t="s">
        <v>131</v>
      </c>
      <c r="K36" s="3"/>
      <c r="M36" s="3"/>
      <c r="N36" s="3"/>
      <c r="P36" s="3"/>
      <c r="Q36" s="3"/>
      <c r="R36" s="3"/>
    </row>
    <row r="37" spans="1:18" ht="20" customHeight="1">
      <c r="A37" s="14" t="s">
        <v>36</v>
      </c>
      <c r="B37" s="10">
        <v>0</v>
      </c>
      <c r="C37" s="10"/>
      <c r="D37" s="10">
        <v>2.8279896013864818E-4</v>
      </c>
      <c r="E37" s="10">
        <v>0</v>
      </c>
      <c r="F37" s="10">
        <v>0</v>
      </c>
      <c r="G37" s="10">
        <v>0</v>
      </c>
      <c r="H37" s="10"/>
      <c r="I37" s="10"/>
      <c r="J37" s="46">
        <v>0</v>
      </c>
    </row>
    <row r="38" spans="1:18" ht="20" customHeight="1">
      <c r="A38" s="14" t="s">
        <v>37</v>
      </c>
      <c r="B38" s="10">
        <v>0</v>
      </c>
      <c r="C38" s="10"/>
      <c r="D38" s="10">
        <v>0</v>
      </c>
      <c r="E38" s="10">
        <v>0</v>
      </c>
      <c r="F38" s="10">
        <v>1.3284141671984686E-5</v>
      </c>
      <c r="G38" s="10">
        <v>0</v>
      </c>
      <c r="H38" s="10"/>
      <c r="I38" s="10"/>
      <c r="J38" s="46">
        <v>8.9682539682539684E-4</v>
      </c>
    </row>
    <row r="39" spans="1:18" ht="20" customHeight="1">
      <c r="A39" s="14" t="s">
        <v>38</v>
      </c>
      <c r="B39" s="10" t="s">
        <v>131</v>
      </c>
      <c r="C39" s="10"/>
      <c r="D39" s="10">
        <v>0</v>
      </c>
      <c r="E39" s="10">
        <v>0</v>
      </c>
      <c r="F39" s="10">
        <v>0</v>
      </c>
      <c r="G39" s="10">
        <v>1E-4</v>
      </c>
      <c r="H39" s="10"/>
      <c r="I39" s="10"/>
      <c r="J39" s="46" t="s">
        <v>131</v>
      </c>
    </row>
    <row r="40" spans="1:18" ht="20" customHeight="1">
      <c r="A40" s="14" t="s">
        <v>39</v>
      </c>
      <c r="B40" s="10">
        <v>0</v>
      </c>
      <c r="C40" s="10"/>
      <c r="D40" s="10">
        <v>0</v>
      </c>
      <c r="E40" s="10">
        <v>0</v>
      </c>
      <c r="F40" s="10">
        <v>5.5446411978655053E-4</v>
      </c>
      <c r="G40" s="10">
        <v>0</v>
      </c>
      <c r="H40" s="10"/>
      <c r="I40" s="10"/>
      <c r="J40" s="46">
        <v>0</v>
      </c>
    </row>
    <row r="41" spans="1:18" ht="20" customHeight="1">
      <c r="A41" s="14" t="s">
        <v>40</v>
      </c>
      <c r="B41" s="10" t="s">
        <v>131</v>
      </c>
      <c r="C41" s="10"/>
      <c r="D41" s="10">
        <v>0</v>
      </c>
      <c r="E41" s="10">
        <v>0</v>
      </c>
      <c r="F41" s="10">
        <v>1.364759463292244E-5</v>
      </c>
      <c r="G41" s="10">
        <v>0</v>
      </c>
      <c r="H41" s="10"/>
      <c r="I41" s="10"/>
      <c r="J41" s="46" t="s">
        <v>131</v>
      </c>
    </row>
    <row r="42" spans="1:18" ht="20" customHeight="1">
      <c r="A42" s="14" t="s">
        <v>41</v>
      </c>
      <c r="B42" s="10" t="s">
        <v>131</v>
      </c>
      <c r="C42" s="10"/>
      <c r="D42" s="10">
        <v>0</v>
      </c>
      <c r="E42" s="10">
        <v>0</v>
      </c>
      <c r="F42" s="10">
        <v>0</v>
      </c>
      <c r="G42" s="10">
        <v>1.0000000000000002E-4</v>
      </c>
      <c r="H42" s="10"/>
      <c r="I42" s="10"/>
      <c r="J42" s="46" t="s">
        <v>131</v>
      </c>
    </row>
    <row r="43" spans="1:18" ht="20" customHeight="1">
      <c r="A43" s="14" t="s">
        <v>42</v>
      </c>
      <c r="B43" s="10">
        <v>0</v>
      </c>
      <c r="C43" s="10"/>
      <c r="D43" s="10">
        <v>0</v>
      </c>
      <c r="E43" s="10">
        <v>6.835115362971299E-4</v>
      </c>
      <c r="F43" s="10">
        <v>0</v>
      </c>
      <c r="G43" s="10">
        <v>0</v>
      </c>
      <c r="H43" s="10"/>
      <c r="I43" s="10"/>
      <c r="J43" s="46">
        <v>0</v>
      </c>
    </row>
    <row r="44" spans="1:18" ht="20" customHeight="1">
      <c r="A44" s="14" t="s">
        <v>43</v>
      </c>
      <c r="B44" s="10">
        <v>0</v>
      </c>
      <c r="C44" s="10"/>
      <c r="D44" s="10">
        <v>0</v>
      </c>
      <c r="E44" s="10">
        <v>0</v>
      </c>
      <c r="F44" s="10">
        <v>0</v>
      </c>
      <c r="G44" s="10">
        <v>8.8888888888888893E-5</v>
      </c>
      <c r="H44" s="10"/>
      <c r="I44" s="10"/>
      <c r="J44" s="46">
        <v>3.8928571428571428E-3</v>
      </c>
    </row>
    <row r="45" spans="1:18" ht="20" customHeight="1">
      <c r="A45" s="14" t="s">
        <v>44</v>
      </c>
      <c r="B45" s="10">
        <v>3.0573248407643311E-3</v>
      </c>
      <c r="C45" s="10"/>
      <c r="D45" s="10">
        <v>0</v>
      </c>
      <c r="E45" s="10">
        <v>0</v>
      </c>
      <c r="F45" s="10">
        <v>0</v>
      </c>
      <c r="G45" s="10">
        <v>0</v>
      </c>
      <c r="H45" s="10"/>
      <c r="I45" s="10"/>
      <c r="J45" s="46">
        <v>2.0178571428571429E-3</v>
      </c>
    </row>
    <row r="46" spans="1:18" ht="20" customHeight="1">
      <c r="A46" s="14" t="s">
        <v>45</v>
      </c>
      <c r="B46" s="10">
        <v>0</v>
      </c>
      <c r="C46" s="10"/>
      <c r="D46" s="10">
        <v>0</v>
      </c>
      <c r="E46" s="10">
        <v>0</v>
      </c>
      <c r="F46" s="10">
        <v>3.9617093153162738E-5</v>
      </c>
      <c r="G46" s="10">
        <v>0</v>
      </c>
      <c r="H46" s="10"/>
      <c r="I46" s="10"/>
      <c r="J46" s="46">
        <v>0</v>
      </c>
    </row>
    <row r="47" spans="1:18" ht="20" customHeight="1">
      <c r="A47" s="14" t="s">
        <v>46</v>
      </c>
      <c r="B47" s="10" t="s">
        <v>131</v>
      </c>
      <c r="C47" s="10"/>
      <c r="D47" s="10">
        <v>2.0000000000000001E-4</v>
      </c>
      <c r="E47" s="10">
        <v>0</v>
      </c>
      <c r="F47" s="10">
        <v>0</v>
      </c>
      <c r="G47" s="10">
        <v>0</v>
      </c>
      <c r="H47" s="10"/>
      <c r="I47" s="10"/>
      <c r="J47" s="46" t="s">
        <v>131</v>
      </c>
    </row>
    <row r="48" spans="1:18" ht="20" customHeight="1">
      <c r="A48" s="14" t="s">
        <v>47</v>
      </c>
      <c r="B48" s="10" t="s">
        <v>131</v>
      </c>
      <c r="C48" s="10"/>
      <c r="D48" s="10" t="s">
        <v>131</v>
      </c>
      <c r="E48" s="10" t="s">
        <v>131</v>
      </c>
      <c r="F48" s="10" t="s">
        <v>131</v>
      </c>
      <c r="G48" s="10" t="s">
        <v>131</v>
      </c>
      <c r="H48" s="10"/>
      <c r="I48" s="10"/>
      <c r="J48" s="46" t="s">
        <v>131</v>
      </c>
    </row>
    <row r="49" spans="1:10" ht="20" customHeight="1">
      <c r="A49" s="14" t="s">
        <v>48</v>
      </c>
      <c r="B49" s="10" t="s">
        <v>131</v>
      </c>
      <c r="C49" s="10"/>
      <c r="D49" s="10">
        <v>0</v>
      </c>
      <c r="E49" s="10">
        <v>0</v>
      </c>
      <c r="F49" s="10">
        <v>1.3648504711183942E-5</v>
      </c>
      <c r="G49" s="10">
        <v>0</v>
      </c>
      <c r="H49" s="10"/>
      <c r="I49" s="10"/>
      <c r="J49" s="46" t="s">
        <v>131</v>
      </c>
    </row>
    <row r="50" spans="1:10" ht="20" customHeight="1">
      <c r="A50" s="14" t="s">
        <v>49</v>
      </c>
      <c r="B50" s="10" t="s">
        <v>131</v>
      </c>
      <c r="C50" s="10"/>
      <c r="D50" s="10">
        <v>0</v>
      </c>
      <c r="E50" s="10">
        <v>0</v>
      </c>
      <c r="F50" s="10">
        <v>9.100370923988264E-5</v>
      </c>
      <c r="G50" s="10">
        <v>0</v>
      </c>
      <c r="H50" s="10"/>
      <c r="I50" s="10"/>
      <c r="J50" s="46" t="s">
        <v>131</v>
      </c>
    </row>
    <row r="51" spans="1:10" ht="20" customHeight="1">
      <c r="A51" s="14" t="s">
        <v>50</v>
      </c>
      <c r="B51" s="10">
        <v>0</v>
      </c>
      <c r="C51" s="10"/>
      <c r="D51" s="10">
        <v>0</v>
      </c>
      <c r="E51" s="10">
        <v>0</v>
      </c>
      <c r="F51" s="10">
        <v>0</v>
      </c>
      <c r="G51" s="10">
        <v>3.3905120955073835E-4</v>
      </c>
      <c r="H51" s="10"/>
      <c r="I51" s="10"/>
      <c r="J51" s="46">
        <v>0</v>
      </c>
    </row>
    <row r="52" spans="1:10" ht="20" customHeight="1">
      <c r="A52" s="14" t="s">
        <v>51</v>
      </c>
      <c r="B52" s="10">
        <v>3.1082802547770698E-3</v>
      </c>
      <c r="C52" s="10"/>
      <c r="D52" s="10">
        <v>0</v>
      </c>
      <c r="E52" s="10">
        <v>0</v>
      </c>
      <c r="F52" s="10">
        <v>1.3374883993813003E-5</v>
      </c>
      <c r="G52" s="10">
        <v>0</v>
      </c>
      <c r="H52" s="10"/>
      <c r="I52" s="10"/>
      <c r="J52" s="46">
        <v>4.1011904761904762E-3</v>
      </c>
    </row>
    <row r="53" spans="1:10" ht="20" customHeight="1">
      <c r="A53" s="14" t="s">
        <v>52</v>
      </c>
      <c r="B53" s="10" t="s">
        <v>131</v>
      </c>
      <c r="C53" s="10"/>
      <c r="D53" s="10">
        <v>1E-4</v>
      </c>
      <c r="E53" s="10">
        <v>0</v>
      </c>
      <c r="F53" s="10">
        <v>1.374259889175399E-5</v>
      </c>
      <c r="G53" s="10">
        <v>1E-4</v>
      </c>
      <c r="H53" s="10"/>
      <c r="I53" s="10"/>
      <c r="J53" s="46" t="s">
        <v>131</v>
      </c>
    </row>
    <row r="54" spans="1:10" ht="20" customHeight="1">
      <c r="A54" s="14" t="s">
        <v>53</v>
      </c>
      <c r="B54" s="10" t="s">
        <v>131</v>
      </c>
      <c r="C54" s="10"/>
      <c r="D54" s="10">
        <v>0</v>
      </c>
      <c r="E54" s="10">
        <v>0</v>
      </c>
      <c r="F54" s="10">
        <v>0</v>
      </c>
      <c r="G54" s="10">
        <v>0</v>
      </c>
      <c r="H54" s="10"/>
      <c r="I54" s="10"/>
      <c r="J54" s="46" t="s">
        <v>131</v>
      </c>
    </row>
    <row r="55" spans="1:10" ht="20" customHeight="1">
      <c r="A55" s="14" t="s">
        <v>54</v>
      </c>
      <c r="B55" s="10">
        <v>0</v>
      </c>
      <c r="C55" s="10"/>
      <c r="D55" s="10">
        <v>0</v>
      </c>
      <c r="E55" s="10">
        <v>1.5735972978044661E-3</v>
      </c>
      <c r="F55" s="10">
        <v>1.328452884385223E-5</v>
      </c>
      <c r="G55" s="10">
        <v>0</v>
      </c>
      <c r="H55" s="10"/>
      <c r="I55" s="10"/>
      <c r="J55" s="46">
        <v>0</v>
      </c>
    </row>
    <row r="56" spans="1:10" ht="20" customHeight="1">
      <c r="A56" s="14" t="s">
        <v>55</v>
      </c>
      <c r="B56" s="10" t="s">
        <v>131</v>
      </c>
      <c r="C56" s="10"/>
      <c r="D56" s="10">
        <v>0</v>
      </c>
      <c r="E56" s="10">
        <v>0</v>
      </c>
      <c r="F56" s="10">
        <v>1.3650110646668305E-5</v>
      </c>
      <c r="G56" s="10">
        <v>0</v>
      </c>
      <c r="H56" s="10"/>
      <c r="I56" s="10"/>
      <c r="J56" s="46" t="s">
        <v>131</v>
      </c>
    </row>
    <row r="57" spans="1:10" ht="20" customHeight="1">
      <c r="A57" s="14" t="s">
        <v>56</v>
      </c>
      <c r="B57" s="10" t="s">
        <v>131</v>
      </c>
      <c r="C57" s="10"/>
      <c r="D57" s="10">
        <v>0</v>
      </c>
      <c r="E57" s="10">
        <v>0</v>
      </c>
      <c r="F57" s="10">
        <v>9.0990966403755355E-5</v>
      </c>
      <c r="G57" s="10">
        <v>0</v>
      </c>
      <c r="H57" s="10"/>
      <c r="I57" s="10"/>
      <c r="J57" s="46" t="s">
        <v>131</v>
      </c>
    </row>
    <row r="58" spans="1:10" ht="20" customHeight="1">
      <c r="A58" s="14" t="s">
        <v>57</v>
      </c>
      <c r="B58" s="10">
        <v>0</v>
      </c>
      <c r="C58" s="10"/>
      <c r="D58" s="10">
        <v>0</v>
      </c>
      <c r="E58" s="10">
        <v>0</v>
      </c>
      <c r="F58" s="10">
        <v>5.497928726963726E-5</v>
      </c>
      <c r="G58" s="10">
        <v>0</v>
      </c>
      <c r="H58" s="10"/>
      <c r="I58" s="10"/>
      <c r="J58" s="46">
        <v>0</v>
      </c>
    </row>
    <row r="59" spans="1:10" ht="20" customHeight="1">
      <c r="A59" s="14" t="s">
        <v>58</v>
      </c>
      <c r="B59" s="10" t="s">
        <v>131</v>
      </c>
      <c r="C59" s="10"/>
      <c r="D59" s="10">
        <v>0</v>
      </c>
      <c r="E59" s="10">
        <v>0</v>
      </c>
      <c r="F59" s="10">
        <v>0</v>
      </c>
      <c r="G59" s="10">
        <v>2.0000000000000001E-4</v>
      </c>
      <c r="H59" s="10"/>
      <c r="I59" s="10"/>
      <c r="J59" s="46" t="s">
        <v>131</v>
      </c>
    </row>
    <row r="60" spans="1:10" ht="20" customHeight="1">
      <c r="A60" s="14" t="s">
        <v>59</v>
      </c>
      <c r="B60" s="10" t="s">
        <v>131</v>
      </c>
      <c r="C60" s="10"/>
      <c r="D60" s="10">
        <v>0</v>
      </c>
      <c r="E60" s="10">
        <v>0</v>
      </c>
      <c r="F60" s="10">
        <v>0</v>
      </c>
      <c r="G60" s="10">
        <v>0</v>
      </c>
      <c r="H60" s="10"/>
      <c r="I60" s="10"/>
      <c r="J60" s="46" t="s">
        <v>131</v>
      </c>
    </row>
    <row r="61" spans="1:10" ht="20" customHeight="1">
      <c r="A61" s="14" t="s">
        <v>60</v>
      </c>
      <c r="B61" s="10" t="s">
        <v>131</v>
      </c>
      <c r="C61" s="10"/>
      <c r="D61" s="10">
        <v>0</v>
      </c>
      <c r="E61" s="10">
        <v>0</v>
      </c>
      <c r="F61" s="10">
        <v>0</v>
      </c>
      <c r="G61" s="10">
        <v>0</v>
      </c>
      <c r="H61" s="10"/>
      <c r="I61" s="10"/>
      <c r="J61" s="46" t="s">
        <v>131</v>
      </c>
    </row>
    <row r="62" spans="1:10" ht="20" customHeight="1">
      <c r="A62" s="14" t="s">
        <v>61</v>
      </c>
      <c r="B62" s="10">
        <v>0</v>
      </c>
      <c r="C62" s="10"/>
      <c r="D62" s="10">
        <v>8.9406412478336227E-5</v>
      </c>
      <c r="E62" s="10">
        <v>0</v>
      </c>
      <c r="F62" s="10">
        <v>1.9465859615588828E-4</v>
      </c>
      <c r="G62" s="10">
        <v>2.3592282087010375E-4</v>
      </c>
      <c r="H62" s="10"/>
      <c r="I62" s="10"/>
      <c r="J62" s="46">
        <v>9.8214285714285721E-4</v>
      </c>
    </row>
    <row r="63" spans="1:10" ht="20" customHeight="1">
      <c r="A63" s="14" t="s">
        <v>62</v>
      </c>
      <c r="B63" s="10" t="s">
        <v>131</v>
      </c>
      <c r="C63" s="10"/>
      <c r="D63" s="10">
        <v>0</v>
      </c>
      <c r="E63" s="10">
        <v>0</v>
      </c>
      <c r="F63" s="10">
        <v>1.3647339699863575E-5</v>
      </c>
      <c r="G63" s="10">
        <v>0</v>
      </c>
      <c r="H63" s="10"/>
      <c r="I63" s="10"/>
      <c r="J63" s="46" t="s">
        <v>131</v>
      </c>
    </row>
    <row r="64" spans="1:10" ht="20" customHeight="1">
      <c r="A64" s="14" t="s">
        <v>63</v>
      </c>
      <c r="B64" s="10">
        <v>0</v>
      </c>
      <c r="C64" s="10"/>
      <c r="D64" s="10">
        <v>0</v>
      </c>
      <c r="E64" s="10">
        <v>0</v>
      </c>
      <c r="F64" s="10">
        <v>0</v>
      </c>
      <c r="G64" s="10">
        <v>0</v>
      </c>
      <c r="H64" s="10"/>
      <c r="I64" s="10"/>
      <c r="J64" s="46">
        <v>1.9285714285714286E-3</v>
      </c>
    </row>
    <row r="65" spans="1:10" ht="20" customHeight="1">
      <c r="A65" s="14" t="s">
        <v>64</v>
      </c>
      <c r="B65" s="10">
        <v>0</v>
      </c>
      <c r="C65" s="10"/>
      <c r="D65" s="10">
        <v>6.0296793760831885E-3</v>
      </c>
      <c r="E65" s="10">
        <v>0</v>
      </c>
      <c r="F65" s="10">
        <v>0</v>
      </c>
      <c r="G65" s="10">
        <v>0</v>
      </c>
      <c r="H65" s="10"/>
      <c r="I65" s="10"/>
      <c r="J65" s="46">
        <v>0</v>
      </c>
    </row>
    <row r="66" spans="1:10" ht="20" customHeight="1">
      <c r="A66" s="14" t="s">
        <v>65</v>
      </c>
      <c r="B66" s="10">
        <v>0</v>
      </c>
      <c r="C66" s="10"/>
      <c r="D66" s="10">
        <v>0</v>
      </c>
      <c r="E66" s="10">
        <v>1.8162304650724912E-3</v>
      </c>
      <c r="F66" s="10">
        <v>0</v>
      </c>
      <c r="G66" s="10">
        <v>0</v>
      </c>
      <c r="H66" s="10"/>
      <c r="I66" s="10"/>
      <c r="J66" s="46">
        <v>0</v>
      </c>
    </row>
    <row r="67" spans="1:10" ht="20" customHeight="1">
      <c r="A67" s="14" t="s">
        <v>66</v>
      </c>
      <c r="B67" s="10">
        <v>0</v>
      </c>
      <c r="C67" s="10"/>
      <c r="D67" s="10">
        <v>0</v>
      </c>
      <c r="E67" s="10">
        <v>1.0211835657745949E-3</v>
      </c>
      <c r="F67" s="10">
        <v>1.3281931298521748E-5</v>
      </c>
      <c r="G67" s="10">
        <v>0</v>
      </c>
      <c r="H67" s="10"/>
      <c r="I67" s="10"/>
      <c r="J67" s="46">
        <v>0</v>
      </c>
    </row>
    <row r="68" spans="1:10" ht="20" customHeight="1">
      <c r="A68" s="14" t="s">
        <v>67</v>
      </c>
      <c r="B68" s="10">
        <v>0</v>
      </c>
      <c r="C68" s="10"/>
      <c r="D68" s="10">
        <v>8.9115191986644413E-5</v>
      </c>
      <c r="E68" s="10">
        <v>0</v>
      </c>
      <c r="F68" s="10">
        <v>1.1319090020631991E-4</v>
      </c>
      <c r="G68" s="10">
        <v>0</v>
      </c>
      <c r="H68" s="10"/>
      <c r="I68" s="10"/>
      <c r="J68" s="46">
        <v>0</v>
      </c>
    </row>
    <row r="69" spans="1:10" ht="20" customHeight="1">
      <c r="A69" s="14" t="s">
        <v>68</v>
      </c>
      <c r="B69" s="10">
        <v>0</v>
      </c>
      <c r="C69" s="10"/>
      <c r="D69" s="10">
        <v>2.9061755146262195E-4</v>
      </c>
      <c r="E69" s="10">
        <v>0</v>
      </c>
      <c r="F69" s="10">
        <v>0</v>
      </c>
      <c r="G69" s="10">
        <v>0</v>
      </c>
      <c r="H69" s="10"/>
      <c r="I69" s="10"/>
      <c r="J69" s="46">
        <v>0</v>
      </c>
    </row>
    <row r="70" spans="1:10" ht="20" customHeight="1">
      <c r="A70" s="14" t="s">
        <v>69</v>
      </c>
      <c r="B70" s="10">
        <v>0</v>
      </c>
      <c r="C70" s="10"/>
      <c r="D70" s="10">
        <v>0</v>
      </c>
      <c r="E70" s="10">
        <v>2.8225806451612906E-4</v>
      </c>
      <c r="F70" s="10">
        <v>0</v>
      </c>
      <c r="G70" s="10">
        <v>0</v>
      </c>
      <c r="H70" s="10"/>
      <c r="I70" s="10"/>
      <c r="J70" s="46">
        <v>0</v>
      </c>
    </row>
    <row r="71" spans="1:10" ht="20" customHeight="1">
      <c r="A71" s="14" t="s">
        <v>70</v>
      </c>
      <c r="B71" s="10" t="s">
        <v>131</v>
      </c>
      <c r="C71" s="10"/>
      <c r="D71" s="10">
        <v>6.9999999999999999E-4</v>
      </c>
      <c r="E71" s="10">
        <v>0</v>
      </c>
      <c r="F71" s="10">
        <v>0</v>
      </c>
      <c r="G71" s="10">
        <v>0</v>
      </c>
      <c r="H71" s="10"/>
      <c r="I71" s="10"/>
      <c r="J71" s="46" t="s">
        <v>131</v>
      </c>
    </row>
    <row r="72" spans="1:10" ht="20" customHeight="1">
      <c r="A72" s="14" t="s">
        <v>71</v>
      </c>
      <c r="B72" s="10" t="s">
        <v>131</v>
      </c>
      <c r="C72" s="10"/>
      <c r="D72" s="10">
        <v>1E-3</v>
      </c>
      <c r="E72" s="10">
        <v>1E-4</v>
      </c>
      <c r="F72" s="10">
        <v>3.6403185937929143E-4</v>
      </c>
      <c r="G72" s="10">
        <v>1E-4</v>
      </c>
      <c r="H72" s="10"/>
      <c r="I72" s="10"/>
      <c r="J72" s="46" t="s">
        <v>131</v>
      </c>
    </row>
    <row r="73" spans="1:10" ht="20" customHeight="1">
      <c r="A73" s="14" t="s">
        <v>72</v>
      </c>
      <c r="B73" s="10" t="s">
        <v>131</v>
      </c>
      <c r="C73" s="10"/>
      <c r="D73" s="10">
        <v>0</v>
      </c>
      <c r="E73" s="10">
        <v>0</v>
      </c>
      <c r="F73" s="10">
        <v>1.364736999972732E-5</v>
      </c>
      <c r="G73" s="10">
        <v>0</v>
      </c>
      <c r="H73" s="10"/>
      <c r="I73" s="10"/>
      <c r="J73" s="46" t="s">
        <v>131</v>
      </c>
    </row>
    <row r="74" spans="1:10" ht="20" customHeight="1">
      <c r="A74" s="14" t="s">
        <v>73</v>
      </c>
      <c r="B74" s="10">
        <v>9.2229299363057321E-3</v>
      </c>
      <c r="C74" s="10"/>
      <c r="D74" s="10">
        <v>0</v>
      </c>
      <c r="E74" s="10">
        <v>0</v>
      </c>
      <c r="F74" s="10">
        <v>0</v>
      </c>
      <c r="G74" s="10">
        <v>8.9248644461657634E-5</v>
      </c>
      <c r="H74" s="10"/>
      <c r="I74" s="10"/>
      <c r="J74" s="46">
        <v>0</v>
      </c>
    </row>
    <row r="75" spans="1:10" ht="20" customHeight="1">
      <c r="A75" s="14" t="s">
        <v>74</v>
      </c>
      <c r="B75" s="10" t="s">
        <v>131</v>
      </c>
      <c r="C75" s="10"/>
      <c r="D75" s="10" t="s">
        <v>131</v>
      </c>
      <c r="E75" s="10" t="s">
        <v>131</v>
      </c>
      <c r="F75" s="10" t="s">
        <v>131</v>
      </c>
      <c r="G75" s="10" t="s">
        <v>131</v>
      </c>
      <c r="H75" s="10"/>
      <c r="I75" s="10"/>
      <c r="J75" s="46" t="s">
        <v>131</v>
      </c>
    </row>
    <row r="76" spans="1:10" ht="20" customHeight="1">
      <c r="A76" s="14" t="s">
        <v>75</v>
      </c>
      <c r="B76" s="10" t="s">
        <v>131</v>
      </c>
      <c r="C76" s="10"/>
      <c r="D76" s="10" t="s">
        <v>131</v>
      </c>
      <c r="E76" s="10" t="s">
        <v>131</v>
      </c>
      <c r="F76" s="10" t="s">
        <v>131</v>
      </c>
      <c r="G76" s="10" t="s">
        <v>131</v>
      </c>
      <c r="H76" s="10"/>
      <c r="I76" s="10"/>
      <c r="J76" s="46" t="s">
        <v>131</v>
      </c>
    </row>
    <row r="77" spans="1:10" ht="20" customHeight="1">
      <c r="A77" s="14" t="s">
        <v>76</v>
      </c>
      <c r="B77" s="10">
        <v>0</v>
      </c>
      <c r="C77" s="10"/>
      <c r="D77" s="10">
        <v>0</v>
      </c>
      <c r="E77" s="10">
        <v>0</v>
      </c>
      <c r="F77" s="10">
        <v>0</v>
      </c>
      <c r="G77" s="10">
        <v>0</v>
      </c>
      <c r="H77" s="10"/>
      <c r="I77" s="10"/>
      <c r="J77" s="46">
        <v>1.9285714285714286E-3</v>
      </c>
    </row>
    <row r="78" spans="1:10" ht="20" customHeight="1">
      <c r="A78" s="14" t="s">
        <v>77</v>
      </c>
      <c r="B78" s="10">
        <v>0</v>
      </c>
      <c r="C78" s="10"/>
      <c r="D78" s="10">
        <v>0</v>
      </c>
      <c r="E78" s="10">
        <v>0</v>
      </c>
      <c r="F78" s="10">
        <v>0</v>
      </c>
      <c r="G78" s="10">
        <v>5.1545243619489564E-4</v>
      </c>
      <c r="H78" s="10"/>
      <c r="I78" s="10"/>
      <c r="J78" s="46">
        <v>0</v>
      </c>
    </row>
    <row r="79" spans="1:10" ht="20" customHeight="1">
      <c r="A79" s="14" t="s">
        <v>78</v>
      </c>
      <c r="B79" s="10" t="s">
        <v>131</v>
      </c>
      <c r="C79" s="10"/>
      <c r="D79" s="10">
        <v>0</v>
      </c>
      <c r="E79" s="10">
        <v>0</v>
      </c>
      <c r="F79" s="10">
        <v>1.364736999972732E-5</v>
      </c>
      <c r="G79" s="10">
        <v>0</v>
      </c>
      <c r="H79" s="10"/>
      <c r="I79" s="10"/>
      <c r="J79" s="46" t="s">
        <v>131</v>
      </c>
    </row>
    <row r="80" spans="1:10" ht="20" customHeight="1">
      <c r="A80" s="14" t="s">
        <v>79</v>
      </c>
      <c r="B80" s="10" t="s">
        <v>131</v>
      </c>
      <c r="C80" s="10"/>
      <c r="D80" s="10">
        <v>1E-4</v>
      </c>
      <c r="E80" s="10">
        <v>0</v>
      </c>
      <c r="F80" s="10">
        <v>9.0985193466583042E-5</v>
      </c>
      <c r="G80" s="10">
        <v>0</v>
      </c>
      <c r="H80" s="10"/>
      <c r="I80" s="10"/>
      <c r="J80" s="46" t="s">
        <v>131</v>
      </c>
    </row>
    <row r="81" spans="1:10" ht="20" customHeight="1">
      <c r="A81" s="14" t="s">
        <v>80</v>
      </c>
      <c r="B81" s="10">
        <v>4.4617834394904458E-2</v>
      </c>
      <c r="C81" s="10"/>
      <c r="D81" s="10">
        <v>0</v>
      </c>
      <c r="E81" s="10">
        <v>0</v>
      </c>
      <c r="F81" s="10">
        <v>1.3283348373055895E-5</v>
      </c>
      <c r="G81" s="10">
        <v>8.9275227940040182E-4</v>
      </c>
      <c r="H81" s="10"/>
      <c r="I81" s="10"/>
      <c r="J81" s="46">
        <v>3.4825396825396829E-2</v>
      </c>
    </row>
    <row r="82" spans="1:10" ht="20" customHeight="1">
      <c r="A82" s="14" t="s">
        <v>81</v>
      </c>
      <c r="B82" s="10">
        <v>0</v>
      </c>
      <c r="C82" s="10"/>
      <c r="D82" s="10">
        <v>0</v>
      </c>
      <c r="E82" s="10">
        <v>8.1102362204724422E-5</v>
      </c>
      <c r="F82" s="10">
        <v>0</v>
      </c>
      <c r="G82" s="10">
        <v>1.4510651435628282E-4</v>
      </c>
      <c r="H82" s="10"/>
      <c r="I82" s="10"/>
      <c r="J82" s="46">
        <v>1.9642857142857144E-3</v>
      </c>
    </row>
    <row r="83" spans="1:10" ht="20" customHeight="1">
      <c r="A83" s="14" t="s">
        <v>82</v>
      </c>
      <c r="B83" s="10">
        <v>1.5828025477707008E-2</v>
      </c>
      <c r="C83" s="10"/>
      <c r="D83" s="10">
        <v>8.9355681323465393E-5</v>
      </c>
      <c r="E83" s="10">
        <v>0</v>
      </c>
      <c r="F83" s="10">
        <v>1.7700421374701415E-4</v>
      </c>
      <c r="G83" s="10">
        <v>7.1320931686728157E-4</v>
      </c>
      <c r="H83" s="10"/>
      <c r="I83" s="10"/>
      <c r="J83" s="46">
        <v>2.0694444444444442E-2</v>
      </c>
    </row>
    <row r="85" spans="1:10" ht="20" customHeight="1">
      <c r="A85" s="3" t="s">
        <v>9</v>
      </c>
    </row>
    <row r="86" spans="1:10" ht="20" customHeight="1">
      <c r="A86" s="5" t="s">
        <v>147</v>
      </c>
    </row>
    <row r="87" spans="1:10" ht="20" customHeight="1">
      <c r="A87" s="6" t="s">
        <v>148</v>
      </c>
      <c r="B87" s="49"/>
      <c r="C87" s="49"/>
      <c r="D87" s="49"/>
      <c r="E87" s="49"/>
      <c r="F87" s="49"/>
      <c r="G87" s="49"/>
      <c r="H87" s="49"/>
      <c r="I87" s="49"/>
      <c r="J87" s="50"/>
    </row>
    <row r="88" spans="1:10" ht="20" customHeight="1">
      <c r="A88" s="56" t="s">
        <v>150</v>
      </c>
      <c r="B88" s="49"/>
      <c r="C88" s="49"/>
      <c r="D88" s="49"/>
      <c r="E88" s="49"/>
      <c r="F88" s="49"/>
      <c r="G88" s="49"/>
      <c r="H88" s="49"/>
      <c r="I88" s="49"/>
      <c r="J88" s="50"/>
    </row>
    <row r="89" spans="1:10" ht="20" customHeight="1">
      <c r="B89" s="49"/>
      <c r="C89" s="49"/>
      <c r="D89" s="49"/>
      <c r="E89" s="49"/>
      <c r="F89" s="49"/>
      <c r="G89" s="49"/>
      <c r="H89" s="49"/>
      <c r="I89" s="49"/>
      <c r="J89" s="50"/>
    </row>
    <row r="90" spans="1:10" ht="20" customHeight="1">
      <c r="B90" s="49"/>
      <c r="C90" s="49"/>
      <c r="D90" s="49"/>
      <c r="E90" s="49"/>
      <c r="F90" s="49"/>
      <c r="G90" s="49"/>
      <c r="H90" s="49"/>
      <c r="I90" s="49"/>
      <c r="J90" s="50"/>
    </row>
    <row r="95" spans="1:10" ht="20" customHeight="1">
      <c r="B95" s="51"/>
      <c r="D95" s="51"/>
      <c r="E95" s="51"/>
      <c r="F95" s="51"/>
      <c r="G95" s="51"/>
      <c r="H95" s="51"/>
      <c r="I95" s="51"/>
    </row>
    <row r="97" spans="1:10" s="16" customFormat="1" ht="20" customHeight="1">
      <c r="A97" s="17"/>
      <c r="B97" s="52"/>
      <c r="C97" s="52"/>
      <c r="D97" s="52"/>
      <c r="E97" s="52"/>
      <c r="F97" s="52"/>
      <c r="G97" s="52"/>
      <c r="H97" s="52"/>
      <c r="I97" s="52"/>
      <c r="J97" s="53"/>
    </row>
  </sheetData>
  <phoneticPr fontId="19"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1A273-A7ED-2F4F-850F-A7D92E3B408C}">
  <dimension ref="A1:JQ382"/>
  <sheetViews>
    <sheetView zoomScaleNormal="100" workbookViewId="0"/>
  </sheetViews>
  <sheetFormatPr defaultColWidth="8.84375" defaultRowHeight="14"/>
  <cols>
    <col min="1" max="1" width="24.69140625" style="63" bestFit="1" customWidth="1"/>
    <col min="2" max="2" width="10" style="64" customWidth="1"/>
    <col min="3" max="3" width="15.4609375" style="63" customWidth="1"/>
    <col min="4" max="4" width="26.69140625" style="63" bestFit="1" customWidth="1"/>
    <col min="5" max="5" width="53.3046875" style="63" bestFit="1" customWidth="1"/>
    <col min="6" max="6" width="29.69140625" style="63" bestFit="1" customWidth="1"/>
    <col min="7" max="7" width="44.15234375" style="63" bestFit="1" customWidth="1"/>
    <col min="8" max="8" width="13.84375" style="63" customWidth="1"/>
    <col min="9" max="9" width="17.15234375" style="65" bestFit="1" customWidth="1"/>
    <col min="10" max="13" width="13.84375" style="65" bestFit="1" customWidth="1"/>
    <col min="14" max="14" width="20.15234375" style="65" bestFit="1" customWidth="1"/>
    <col min="15" max="15" width="12.3046875" style="65" bestFit="1" customWidth="1"/>
    <col min="16" max="16" width="12.4609375" style="65" bestFit="1" customWidth="1"/>
    <col min="17" max="17" width="17" style="65" customWidth="1"/>
    <col min="18" max="21" width="14.69140625" style="65" bestFit="1" customWidth="1"/>
    <col min="22" max="22" width="18.69140625" style="65" customWidth="1"/>
    <col min="23" max="23" width="9.69140625" style="65" bestFit="1" customWidth="1"/>
    <col min="24" max="24" width="9" style="65" bestFit="1" customWidth="1"/>
    <col min="25" max="25" width="8" style="65" bestFit="1" customWidth="1"/>
    <col min="26" max="26" width="9" style="65" bestFit="1" customWidth="1"/>
    <col min="27" max="27" width="10" style="65" bestFit="1" customWidth="1"/>
    <col min="28" max="28" width="9.4609375" style="65" bestFit="1" customWidth="1"/>
    <col min="29" max="29" width="7.84375" style="65" bestFit="1" customWidth="1"/>
    <col min="30" max="31" width="9" style="65" bestFit="1" customWidth="1"/>
    <col min="32" max="33" width="9" style="61" bestFit="1" customWidth="1"/>
    <col min="34" max="34" width="8.69140625" style="61" bestFit="1" customWidth="1"/>
    <col min="35" max="37" width="9" style="61" bestFit="1" customWidth="1"/>
    <col min="38" max="39" width="8.4609375" style="61" bestFit="1" customWidth="1"/>
    <col min="40" max="40" width="9" style="61" bestFit="1" customWidth="1"/>
    <col min="41" max="41" width="10" style="61" bestFit="1" customWidth="1"/>
    <col min="42" max="42" width="9.4609375" style="61" bestFit="1" customWidth="1"/>
    <col min="43" max="43" width="10" style="61" bestFit="1" customWidth="1"/>
    <col min="44" max="44" width="9.84375" style="61" bestFit="1" customWidth="1"/>
    <col min="45" max="45" width="9.4609375" style="61" bestFit="1" customWidth="1"/>
    <col min="46" max="46" width="9.69140625" style="61" bestFit="1" customWidth="1"/>
    <col min="47" max="47" width="9.84375" style="61" bestFit="1" customWidth="1"/>
    <col min="48" max="48" width="10" style="61" bestFit="1" customWidth="1"/>
    <col min="49" max="49" width="9.84375" style="61" bestFit="1" customWidth="1"/>
    <col min="50" max="50" width="9.4609375" style="61" bestFit="1" customWidth="1"/>
    <col min="51" max="51" width="9.84375" style="61" bestFit="1" customWidth="1"/>
    <col min="52" max="52" width="9.69140625" style="61" bestFit="1" customWidth="1"/>
    <col min="53" max="53" width="9.4609375" style="61" bestFit="1" customWidth="1"/>
    <col min="54" max="56" width="10" style="61" bestFit="1" customWidth="1"/>
    <col min="57" max="57" width="9.84375" style="61" bestFit="1" customWidth="1"/>
    <col min="58" max="58" width="10" style="61" bestFit="1" customWidth="1"/>
    <col min="59" max="59" width="9.84375" style="61" bestFit="1" customWidth="1"/>
    <col min="60" max="60" width="10" style="61" bestFit="1" customWidth="1"/>
    <col min="61" max="61" width="9.4609375" style="61" bestFit="1" customWidth="1"/>
    <col min="62" max="62" width="10" style="61" bestFit="1" customWidth="1"/>
    <col min="63" max="63" width="9.4609375" style="61" bestFit="1" customWidth="1"/>
    <col min="64" max="64" width="9.84375" style="61" bestFit="1" customWidth="1"/>
    <col min="65" max="65" width="9.69140625" style="61" bestFit="1" customWidth="1"/>
    <col min="66" max="66" width="9.84375" style="61" bestFit="1" customWidth="1"/>
    <col min="67" max="68" width="10" style="61" bestFit="1" customWidth="1"/>
    <col min="69" max="69" width="9.4609375" style="61" bestFit="1" customWidth="1"/>
    <col min="70" max="70" width="9.84375" style="61" bestFit="1" customWidth="1"/>
    <col min="71" max="71" width="9.4609375" style="61" bestFit="1" customWidth="1"/>
    <col min="72" max="73" width="9.69140625" style="61" bestFit="1" customWidth="1"/>
    <col min="74" max="75" width="10" style="61" bestFit="1" customWidth="1"/>
    <col min="76" max="76" width="9.69140625" style="61" bestFit="1" customWidth="1"/>
    <col min="77" max="77" width="9.84375" style="61" bestFit="1" customWidth="1"/>
    <col min="78" max="78" width="9.4609375" style="61" bestFit="1" customWidth="1"/>
    <col min="79" max="80" width="10" style="61" bestFit="1" customWidth="1"/>
    <col min="81" max="81" width="9.69140625" style="61" bestFit="1" customWidth="1"/>
    <col min="82" max="82" width="10" style="61" bestFit="1" customWidth="1"/>
    <col min="83" max="83" width="9.84375" style="61" bestFit="1" customWidth="1"/>
    <col min="84" max="84" width="9.4609375" style="61" bestFit="1" customWidth="1"/>
    <col min="85" max="85" width="10" style="61" bestFit="1" customWidth="1"/>
    <col min="86" max="86" width="9.84375" style="61" bestFit="1" customWidth="1"/>
    <col min="87" max="87" width="9.69140625" style="61" bestFit="1" customWidth="1"/>
    <col min="88" max="88" width="9" style="61" bestFit="1" customWidth="1"/>
    <col min="89" max="89" width="9.4609375" style="61" bestFit="1" customWidth="1"/>
    <col min="90" max="90" width="8.4609375" style="61" bestFit="1" customWidth="1"/>
    <col min="91" max="16384" width="8.84375" style="62"/>
  </cols>
  <sheetData>
    <row r="1" spans="1:277" s="67" customFormat="1" ht="33">
      <c r="A1" s="33" t="s">
        <v>87</v>
      </c>
      <c r="B1" s="34" t="s">
        <v>88</v>
      </c>
      <c r="C1" s="33" t="s">
        <v>89</v>
      </c>
      <c r="D1" s="33" t="s">
        <v>90</v>
      </c>
      <c r="E1" s="35" t="s">
        <v>91</v>
      </c>
      <c r="F1" s="35" t="s">
        <v>92</v>
      </c>
      <c r="G1" s="33" t="s">
        <v>93</v>
      </c>
      <c r="H1" s="36" t="s">
        <v>127</v>
      </c>
      <c r="I1" s="54" t="s">
        <v>133</v>
      </c>
      <c r="J1" s="54" t="s">
        <v>137</v>
      </c>
      <c r="K1" s="54" t="s">
        <v>138</v>
      </c>
      <c r="L1" s="54" t="s">
        <v>134</v>
      </c>
      <c r="M1" s="54" t="s">
        <v>139</v>
      </c>
      <c r="N1" s="54" t="s">
        <v>140</v>
      </c>
      <c r="O1" s="54" t="s">
        <v>141</v>
      </c>
      <c r="P1" s="54" t="s">
        <v>135</v>
      </c>
      <c r="Q1" s="55" t="s">
        <v>145</v>
      </c>
      <c r="R1" s="54" t="s">
        <v>142</v>
      </c>
      <c r="S1" s="54" t="s">
        <v>143</v>
      </c>
      <c r="T1" s="54" t="s">
        <v>144</v>
      </c>
      <c r="U1" s="54" t="s">
        <v>136</v>
      </c>
      <c r="V1" s="55" t="s">
        <v>151</v>
      </c>
      <c r="W1" s="54" t="s">
        <v>16</v>
      </c>
      <c r="X1" s="54" t="s">
        <v>17</v>
      </c>
      <c r="Y1" s="54" t="s">
        <v>18</v>
      </c>
      <c r="Z1" s="54" t="s">
        <v>19</v>
      </c>
      <c r="AA1" s="54" t="s">
        <v>20</v>
      </c>
      <c r="AB1" s="54" t="s">
        <v>21</v>
      </c>
      <c r="AC1" s="54" t="s">
        <v>22</v>
      </c>
      <c r="AD1" s="54" t="s">
        <v>23</v>
      </c>
      <c r="AE1" s="54" t="s">
        <v>24</v>
      </c>
      <c r="AF1" s="54" t="s">
        <v>25</v>
      </c>
      <c r="AG1" s="54" t="s">
        <v>26</v>
      </c>
      <c r="AH1" s="54" t="s">
        <v>27</v>
      </c>
      <c r="AI1" s="54" t="s">
        <v>28</v>
      </c>
      <c r="AJ1" s="54" t="s">
        <v>29</v>
      </c>
      <c r="AK1" s="54" t="s">
        <v>30</v>
      </c>
      <c r="AL1" s="54" t="s">
        <v>31</v>
      </c>
      <c r="AM1" s="54" t="s">
        <v>32</v>
      </c>
      <c r="AN1" s="54" t="s">
        <v>33</v>
      </c>
      <c r="AO1" s="54" t="s">
        <v>34</v>
      </c>
      <c r="AP1" s="54" t="s">
        <v>35</v>
      </c>
      <c r="AQ1" s="54" t="s">
        <v>36</v>
      </c>
      <c r="AR1" s="54" t="s">
        <v>37</v>
      </c>
      <c r="AS1" s="54" t="s">
        <v>38</v>
      </c>
      <c r="AT1" s="54" t="s">
        <v>39</v>
      </c>
      <c r="AU1" s="54" t="s">
        <v>40</v>
      </c>
      <c r="AV1" s="54" t="s">
        <v>41</v>
      </c>
      <c r="AW1" s="54" t="s">
        <v>42</v>
      </c>
      <c r="AX1" s="54" t="s">
        <v>43</v>
      </c>
      <c r="AY1" s="54" t="s">
        <v>44</v>
      </c>
      <c r="AZ1" s="54" t="s">
        <v>45</v>
      </c>
      <c r="BA1" s="54" t="s">
        <v>46</v>
      </c>
      <c r="BB1" s="54" t="s">
        <v>47</v>
      </c>
      <c r="BC1" s="54" t="s">
        <v>48</v>
      </c>
      <c r="BD1" s="54" t="s">
        <v>49</v>
      </c>
      <c r="BE1" s="54" t="s">
        <v>50</v>
      </c>
      <c r="BF1" s="54" t="s">
        <v>51</v>
      </c>
      <c r="BG1" s="54" t="s">
        <v>52</v>
      </c>
      <c r="BH1" s="54" t="s">
        <v>53</v>
      </c>
      <c r="BI1" s="54" t="s">
        <v>54</v>
      </c>
      <c r="BJ1" s="54" t="s">
        <v>55</v>
      </c>
      <c r="BK1" s="54" t="s">
        <v>56</v>
      </c>
      <c r="BL1" s="54" t="s">
        <v>57</v>
      </c>
      <c r="BM1" s="54" t="s">
        <v>58</v>
      </c>
      <c r="BN1" s="54" t="s">
        <v>59</v>
      </c>
      <c r="BO1" s="54" t="s">
        <v>60</v>
      </c>
      <c r="BP1" s="54" t="s">
        <v>61</v>
      </c>
      <c r="BQ1" s="54" t="s">
        <v>62</v>
      </c>
      <c r="BR1" s="54" t="s">
        <v>63</v>
      </c>
      <c r="BS1" s="54" t="s">
        <v>64</v>
      </c>
      <c r="BT1" s="54" t="s">
        <v>65</v>
      </c>
      <c r="BU1" s="54" t="s">
        <v>66</v>
      </c>
      <c r="BV1" s="54" t="s">
        <v>67</v>
      </c>
      <c r="BW1" s="54" t="s">
        <v>68</v>
      </c>
      <c r="BX1" s="54" t="s">
        <v>69</v>
      </c>
      <c r="BY1" s="54" t="s">
        <v>70</v>
      </c>
      <c r="BZ1" s="54" t="s">
        <v>71</v>
      </c>
      <c r="CA1" s="54" t="s">
        <v>72</v>
      </c>
      <c r="CB1" s="54" t="s">
        <v>73</v>
      </c>
      <c r="CC1" s="54" t="s">
        <v>74</v>
      </c>
      <c r="CD1" s="54" t="s">
        <v>75</v>
      </c>
      <c r="CE1" s="54" t="s">
        <v>76</v>
      </c>
      <c r="CF1" s="54" t="s">
        <v>77</v>
      </c>
      <c r="CG1" s="54" t="s">
        <v>78</v>
      </c>
      <c r="CH1" s="54" t="s">
        <v>79</v>
      </c>
      <c r="CI1" s="54" t="s">
        <v>80</v>
      </c>
      <c r="CJ1" s="54" t="s">
        <v>81</v>
      </c>
      <c r="CK1" s="54" t="s">
        <v>82</v>
      </c>
      <c r="CL1" s="54" t="s">
        <v>83</v>
      </c>
    </row>
    <row r="2" spans="1:277" s="59" customFormat="1" ht="15" customHeight="1">
      <c r="A2" s="20"/>
      <c r="B2" s="20"/>
      <c r="C2" s="21"/>
      <c r="D2" s="21"/>
      <c r="E2" s="21"/>
      <c r="F2" s="20"/>
      <c r="G2" s="20"/>
      <c r="H2" s="20"/>
      <c r="I2" s="22"/>
      <c r="J2" s="23"/>
      <c r="K2" s="22"/>
      <c r="L2" s="22"/>
      <c r="M2" s="24"/>
      <c r="N2" s="23"/>
      <c r="O2" s="24"/>
      <c r="P2" s="23"/>
      <c r="Q2" s="24"/>
      <c r="R2" s="23"/>
      <c r="S2" s="24"/>
      <c r="T2" s="23"/>
      <c r="U2" s="22"/>
      <c r="V2" s="23"/>
      <c r="W2" s="22"/>
      <c r="X2" s="23"/>
      <c r="Y2" s="24"/>
      <c r="Z2" s="23"/>
      <c r="AA2" s="24"/>
      <c r="AB2" s="23"/>
      <c r="AC2" s="24"/>
      <c r="AD2" s="23"/>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row>
    <row r="3" spans="1:277" s="59" customFormat="1" ht="15" customHeight="1">
      <c r="A3" s="19" t="s">
        <v>102</v>
      </c>
      <c r="B3" s="19">
        <v>2015</v>
      </c>
      <c r="C3" s="38">
        <v>26432245</v>
      </c>
      <c r="D3" s="21" t="s">
        <v>115</v>
      </c>
      <c r="E3" s="19" t="s">
        <v>114</v>
      </c>
      <c r="F3" s="20"/>
      <c r="G3" s="20"/>
      <c r="H3" s="19">
        <v>192</v>
      </c>
      <c r="I3" s="37">
        <v>0</v>
      </c>
      <c r="J3" s="37"/>
      <c r="K3" s="37">
        <v>0</v>
      </c>
      <c r="L3" s="37">
        <v>0.13500000000000001</v>
      </c>
      <c r="M3" s="37">
        <v>1.6E-2</v>
      </c>
      <c r="N3" s="37"/>
      <c r="O3" s="37"/>
      <c r="P3" s="37">
        <v>0.39100000000000001</v>
      </c>
      <c r="Q3" s="37">
        <v>0</v>
      </c>
      <c r="R3" s="37"/>
      <c r="S3" s="37"/>
      <c r="T3" s="37"/>
      <c r="U3" s="37">
        <v>0</v>
      </c>
      <c r="V3" s="37">
        <v>0</v>
      </c>
      <c r="W3" s="37">
        <v>0</v>
      </c>
      <c r="X3" s="37">
        <v>0.01</v>
      </c>
      <c r="Y3" s="37"/>
      <c r="Z3" s="37">
        <v>2.1000000000000001E-2</v>
      </c>
      <c r="AA3" s="37">
        <v>6.8000000000000005E-2</v>
      </c>
      <c r="AB3" s="37">
        <v>2.1000000000000001E-2</v>
      </c>
      <c r="AC3" s="37"/>
      <c r="AD3" s="37"/>
      <c r="AE3" s="37"/>
      <c r="AF3" s="37">
        <v>0</v>
      </c>
      <c r="AG3" s="37"/>
      <c r="AH3" s="37"/>
      <c r="AI3" s="37"/>
      <c r="AJ3" s="37">
        <v>5.0000000000000001E-3</v>
      </c>
      <c r="AK3" s="37">
        <v>0</v>
      </c>
      <c r="AL3" s="37"/>
      <c r="AM3" s="37"/>
      <c r="AN3" s="37">
        <v>0</v>
      </c>
      <c r="AO3" s="37">
        <v>0</v>
      </c>
      <c r="AP3" s="37"/>
      <c r="AQ3" s="37">
        <v>0</v>
      </c>
      <c r="AR3" s="37">
        <v>0</v>
      </c>
      <c r="AS3" s="37"/>
      <c r="AT3" s="37">
        <v>0</v>
      </c>
      <c r="AU3" s="37"/>
      <c r="AV3" s="37"/>
      <c r="AW3" s="37">
        <v>0</v>
      </c>
      <c r="AX3" s="37">
        <v>0</v>
      </c>
      <c r="AY3" s="37">
        <v>5.0000000000000001E-3</v>
      </c>
      <c r="AZ3" s="37">
        <v>0</v>
      </c>
      <c r="BA3" s="37"/>
      <c r="BB3" s="37"/>
      <c r="BC3" s="37"/>
      <c r="BD3" s="37"/>
      <c r="BE3" s="37">
        <v>0</v>
      </c>
      <c r="BF3" s="37">
        <v>0</v>
      </c>
      <c r="BG3" s="37"/>
      <c r="BH3" s="37"/>
      <c r="BI3" s="37">
        <v>0</v>
      </c>
      <c r="BJ3" s="37"/>
      <c r="BK3" s="37"/>
      <c r="BL3" s="37">
        <v>0</v>
      </c>
      <c r="BM3" s="37"/>
      <c r="BN3" s="37"/>
      <c r="BO3" s="37"/>
      <c r="BP3" s="37">
        <v>0</v>
      </c>
      <c r="BQ3" s="37"/>
      <c r="BR3" s="37">
        <v>0</v>
      </c>
      <c r="BS3" s="37">
        <v>0</v>
      </c>
      <c r="BT3" s="37">
        <v>0</v>
      </c>
      <c r="BU3" s="37">
        <v>0</v>
      </c>
      <c r="BV3" s="37">
        <v>0</v>
      </c>
      <c r="BW3" s="37">
        <v>0</v>
      </c>
      <c r="BX3" s="37">
        <v>0</v>
      </c>
      <c r="BY3" s="37"/>
      <c r="BZ3" s="37"/>
      <c r="CA3" s="37"/>
      <c r="CB3" s="37">
        <v>0.01</v>
      </c>
      <c r="CC3" s="37"/>
      <c r="CD3" s="37"/>
      <c r="CE3" s="37">
        <v>0</v>
      </c>
      <c r="CF3" s="37">
        <v>0</v>
      </c>
      <c r="CG3" s="37"/>
      <c r="CH3" s="37"/>
      <c r="CI3" s="37">
        <v>5.1999999999999998E-2</v>
      </c>
      <c r="CJ3" s="37">
        <v>0</v>
      </c>
      <c r="CK3" s="37">
        <v>0.01</v>
      </c>
      <c r="CL3" s="37">
        <v>0</v>
      </c>
    </row>
    <row r="4" spans="1:277" s="59" customFormat="1" ht="15" customHeight="1">
      <c r="A4" s="19" t="s">
        <v>102</v>
      </c>
      <c r="B4" s="19">
        <v>2015</v>
      </c>
      <c r="C4" s="38">
        <v>26432245</v>
      </c>
      <c r="D4" s="21" t="s">
        <v>115</v>
      </c>
      <c r="E4" s="19" t="s">
        <v>116</v>
      </c>
      <c r="F4" s="20"/>
      <c r="G4" s="20"/>
      <c r="H4" s="19">
        <v>122</v>
      </c>
      <c r="I4" s="37">
        <v>8.0000000000000002E-3</v>
      </c>
      <c r="J4" s="37"/>
      <c r="K4" s="37">
        <v>2.5000000000000001E-2</v>
      </c>
      <c r="L4" s="37">
        <v>0.14799999999999999</v>
      </c>
      <c r="M4" s="37">
        <v>1.6E-2</v>
      </c>
      <c r="N4" s="37"/>
      <c r="O4" s="37"/>
      <c r="P4" s="37">
        <v>0.48399999999999999</v>
      </c>
      <c r="Q4" s="37">
        <v>0</v>
      </c>
      <c r="R4" s="37"/>
      <c r="S4" s="37"/>
      <c r="T4" s="37"/>
      <c r="U4" s="37">
        <v>0</v>
      </c>
      <c r="V4" s="37">
        <v>8.0000000000000002E-3</v>
      </c>
      <c r="W4" s="37">
        <v>8.0000000000000002E-3</v>
      </c>
      <c r="X4" s="37">
        <v>1.6E-2</v>
      </c>
      <c r="Y4" s="37"/>
      <c r="Z4" s="37">
        <v>4.9000000000000002E-2</v>
      </c>
      <c r="AA4" s="37">
        <v>5.7000000000000002E-2</v>
      </c>
      <c r="AB4" s="37">
        <v>4.9000000000000002E-2</v>
      </c>
      <c r="AC4" s="37"/>
      <c r="AD4" s="37"/>
      <c r="AE4" s="37"/>
      <c r="AF4" s="37">
        <v>0</v>
      </c>
      <c r="AG4" s="37"/>
      <c r="AH4" s="37"/>
      <c r="AI4" s="37"/>
      <c r="AJ4" s="37">
        <v>0</v>
      </c>
      <c r="AK4" s="37">
        <v>0</v>
      </c>
      <c r="AL4" s="37"/>
      <c r="AM4" s="37"/>
      <c r="AN4" s="37">
        <v>0</v>
      </c>
      <c r="AO4" s="37">
        <v>8.0000000000000002E-3</v>
      </c>
      <c r="AP4" s="37"/>
      <c r="AQ4" s="37">
        <v>0</v>
      </c>
      <c r="AR4" s="37">
        <v>0</v>
      </c>
      <c r="AS4" s="37"/>
      <c r="AT4" s="37">
        <v>0</v>
      </c>
      <c r="AU4" s="37"/>
      <c r="AV4" s="37"/>
      <c r="AW4" s="37">
        <v>0</v>
      </c>
      <c r="AX4" s="37">
        <v>0</v>
      </c>
      <c r="AY4" s="37">
        <v>0</v>
      </c>
      <c r="AZ4" s="37">
        <v>0</v>
      </c>
      <c r="BA4" s="37"/>
      <c r="BB4" s="37"/>
      <c r="BC4" s="37"/>
      <c r="BD4" s="37"/>
      <c r="BE4" s="37">
        <v>0</v>
      </c>
      <c r="BF4" s="37">
        <v>8.0000000000000002E-3</v>
      </c>
      <c r="BG4" s="37"/>
      <c r="BH4" s="37"/>
      <c r="BI4" s="37">
        <v>0</v>
      </c>
      <c r="BJ4" s="37"/>
      <c r="BK4" s="37"/>
      <c r="BL4" s="37">
        <v>0</v>
      </c>
      <c r="BM4" s="37"/>
      <c r="BN4" s="37"/>
      <c r="BO4" s="37"/>
      <c r="BP4" s="37">
        <v>0</v>
      </c>
      <c r="BQ4" s="37"/>
      <c r="BR4" s="37">
        <v>0</v>
      </c>
      <c r="BS4" s="37">
        <v>0</v>
      </c>
      <c r="BT4" s="37">
        <v>0</v>
      </c>
      <c r="BU4" s="37">
        <v>0</v>
      </c>
      <c r="BV4" s="37">
        <v>0</v>
      </c>
      <c r="BW4" s="37">
        <v>0</v>
      </c>
      <c r="BX4" s="37">
        <v>0</v>
      </c>
      <c r="BY4" s="37"/>
      <c r="BZ4" s="37"/>
      <c r="CA4" s="37"/>
      <c r="CB4" s="37">
        <v>8.0000000000000002E-3</v>
      </c>
      <c r="CC4" s="37"/>
      <c r="CD4" s="37"/>
      <c r="CE4" s="37">
        <v>0</v>
      </c>
      <c r="CF4" s="37">
        <v>0</v>
      </c>
      <c r="CG4" s="37"/>
      <c r="CH4" s="37"/>
      <c r="CI4" s="37">
        <v>3.3000000000000002E-2</v>
      </c>
      <c r="CJ4" s="37">
        <v>0</v>
      </c>
      <c r="CK4" s="37">
        <v>2.5000000000000001E-2</v>
      </c>
      <c r="CL4" s="37">
        <v>0</v>
      </c>
    </row>
    <row r="5" spans="1:277" s="66" customFormat="1" ht="15" customHeight="1">
      <c r="A5" s="20"/>
      <c r="B5" s="20"/>
      <c r="C5" s="20"/>
      <c r="D5" s="21"/>
      <c r="E5" s="21"/>
      <c r="F5" s="20"/>
      <c r="G5" s="20"/>
      <c r="H5" s="20"/>
      <c r="I5" s="22"/>
      <c r="J5" s="23"/>
      <c r="K5" s="23"/>
      <c r="L5" s="22"/>
      <c r="M5" s="24"/>
      <c r="N5" s="23"/>
      <c r="O5" s="24"/>
      <c r="P5" s="24"/>
      <c r="Q5" s="24"/>
      <c r="R5" s="23"/>
      <c r="S5" s="24"/>
      <c r="T5" s="23"/>
      <c r="U5" s="23"/>
      <c r="V5" s="23"/>
      <c r="W5" s="23"/>
      <c r="X5" s="23"/>
      <c r="Y5" s="24"/>
      <c r="Z5" s="23"/>
      <c r="AA5" s="24"/>
      <c r="AB5" s="23"/>
      <c r="AC5" s="24"/>
      <c r="AD5" s="23"/>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39"/>
      <c r="CM5" s="59"/>
      <c r="CN5" s="59"/>
      <c r="CO5" s="59"/>
      <c r="CP5" s="59"/>
      <c r="CQ5" s="59"/>
      <c r="CR5" s="59"/>
      <c r="CS5" s="59"/>
      <c r="CT5" s="59"/>
      <c r="CU5" s="59"/>
      <c r="CV5" s="59"/>
      <c r="CW5" s="59"/>
      <c r="CX5" s="59"/>
      <c r="CY5" s="59"/>
      <c r="CZ5" s="59"/>
      <c r="DA5" s="59"/>
      <c r="DB5" s="59"/>
      <c r="DC5" s="59"/>
      <c r="DD5" s="59"/>
      <c r="DE5" s="59"/>
      <c r="DF5" s="59"/>
      <c r="DG5" s="59"/>
      <c r="DH5" s="59"/>
      <c r="DI5" s="59"/>
      <c r="DJ5" s="59"/>
      <c r="DK5" s="59"/>
      <c r="DL5" s="59"/>
      <c r="DM5" s="59"/>
      <c r="DN5" s="59"/>
      <c r="DO5" s="59"/>
      <c r="DP5" s="59"/>
      <c r="DQ5" s="59"/>
      <c r="DR5" s="59"/>
      <c r="DS5" s="59"/>
      <c r="DT5" s="59"/>
      <c r="DU5" s="59"/>
      <c r="DV5" s="59"/>
      <c r="DW5" s="59"/>
      <c r="DX5" s="59"/>
      <c r="DY5" s="59"/>
      <c r="DZ5" s="59"/>
      <c r="EA5" s="59"/>
      <c r="EB5" s="59"/>
      <c r="EC5" s="59"/>
      <c r="ED5" s="59"/>
      <c r="EE5" s="59"/>
      <c r="EF5" s="59"/>
      <c r="EG5" s="59"/>
      <c r="EH5" s="59"/>
      <c r="EI5" s="59"/>
      <c r="EJ5" s="59"/>
      <c r="EK5" s="59"/>
      <c r="EL5" s="59"/>
      <c r="EM5" s="59"/>
      <c r="EN5" s="59"/>
      <c r="EO5" s="59"/>
      <c r="EP5" s="59"/>
      <c r="EQ5" s="59"/>
      <c r="ER5" s="59"/>
      <c r="ES5" s="59"/>
      <c r="ET5" s="59"/>
      <c r="EU5" s="59"/>
      <c r="EV5" s="59"/>
      <c r="EW5" s="59"/>
      <c r="EX5" s="59"/>
      <c r="EY5" s="59"/>
      <c r="EZ5" s="59"/>
      <c r="FA5" s="59"/>
      <c r="FB5" s="59"/>
      <c r="FC5" s="59"/>
      <c r="FD5" s="59"/>
      <c r="FE5" s="59"/>
      <c r="FF5" s="59"/>
      <c r="FG5" s="59"/>
      <c r="FH5" s="59"/>
      <c r="FI5" s="59"/>
      <c r="FJ5" s="59"/>
      <c r="FK5" s="59"/>
      <c r="FL5" s="59"/>
      <c r="FM5" s="59"/>
      <c r="FN5" s="59"/>
      <c r="FO5" s="59"/>
      <c r="FP5" s="59"/>
      <c r="FQ5" s="59"/>
      <c r="FR5" s="59"/>
      <c r="FS5" s="59"/>
      <c r="FT5" s="59"/>
      <c r="FU5" s="59"/>
      <c r="FV5" s="59"/>
      <c r="FW5" s="59"/>
      <c r="FX5" s="59"/>
      <c r="FY5" s="59"/>
      <c r="FZ5" s="59"/>
      <c r="GA5" s="59"/>
      <c r="GB5" s="59"/>
      <c r="GC5" s="59"/>
      <c r="GD5" s="59"/>
      <c r="GE5" s="59"/>
      <c r="GF5" s="59"/>
      <c r="GG5" s="59"/>
      <c r="GH5" s="59"/>
      <c r="GI5" s="59"/>
      <c r="GJ5" s="59"/>
      <c r="GK5" s="59"/>
      <c r="GL5" s="59"/>
      <c r="GM5" s="59"/>
      <c r="GN5" s="59"/>
      <c r="GO5" s="59"/>
      <c r="GP5" s="59"/>
      <c r="GQ5" s="59"/>
      <c r="GR5" s="59"/>
      <c r="GS5" s="59"/>
      <c r="GT5" s="59"/>
      <c r="GU5" s="59"/>
      <c r="GV5" s="59"/>
      <c r="GW5" s="59"/>
      <c r="GX5" s="59"/>
      <c r="GY5" s="59"/>
      <c r="GZ5" s="59"/>
      <c r="HA5" s="59"/>
      <c r="HB5" s="59"/>
      <c r="HC5" s="59"/>
      <c r="HD5" s="59"/>
      <c r="HE5" s="59"/>
      <c r="HF5" s="59"/>
      <c r="HG5" s="59"/>
      <c r="HH5" s="59"/>
      <c r="HI5" s="59"/>
      <c r="HJ5" s="59"/>
      <c r="HK5" s="59"/>
      <c r="HL5" s="59"/>
      <c r="HM5" s="59"/>
      <c r="HN5" s="59"/>
      <c r="HO5" s="59"/>
      <c r="HP5" s="59"/>
      <c r="HQ5" s="59"/>
      <c r="HR5" s="59"/>
      <c r="HS5" s="59"/>
      <c r="HT5" s="59"/>
      <c r="HU5" s="59"/>
      <c r="HV5" s="59"/>
      <c r="HW5" s="59"/>
      <c r="HX5" s="59"/>
      <c r="HY5" s="59"/>
      <c r="HZ5" s="59"/>
      <c r="IA5" s="59"/>
      <c r="IB5" s="59"/>
      <c r="IC5" s="59"/>
      <c r="ID5" s="59"/>
      <c r="IE5" s="59"/>
      <c r="IF5" s="59"/>
      <c r="IG5" s="59"/>
      <c r="IH5" s="59"/>
      <c r="II5" s="59"/>
      <c r="IJ5" s="59"/>
      <c r="IK5" s="59"/>
      <c r="IL5" s="59"/>
      <c r="IM5" s="59"/>
      <c r="IN5" s="59"/>
      <c r="IO5" s="59"/>
      <c r="IP5" s="59"/>
      <c r="IQ5" s="59"/>
      <c r="IR5" s="59"/>
      <c r="IS5" s="59"/>
      <c r="IT5" s="59"/>
      <c r="IU5" s="59"/>
      <c r="IV5" s="59"/>
      <c r="IW5" s="59"/>
      <c r="IX5" s="59"/>
      <c r="IY5" s="59"/>
      <c r="IZ5" s="59"/>
      <c r="JA5" s="59"/>
      <c r="JB5" s="59"/>
      <c r="JC5" s="59"/>
      <c r="JD5" s="59"/>
      <c r="JE5" s="59"/>
      <c r="JF5" s="59"/>
      <c r="JG5" s="59"/>
      <c r="JH5" s="59"/>
      <c r="JI5" s="59"/>
      <c r="JJ5" s="59"/>
      <c r="JK5" s="59"/>
      <c r="JL5" s="59"/>
      <c r="JM5" s="59"/>
      <c r="JN5" s="59"/>
      <c r="JO5" s="59"/>
      <c r="JP5" s="59"/>
      <c r="JQ5" s="59"/>
    </row>
    <row r="6" spans="1:277" s="66" customFormat="1" ht="15" customHeight="1">
      <c r="A6" s="25" t="s">
        <v>0</v>
      </c>
      <c r="B6" s="26"/>
      <c r="C6" s="26"/>
      <c r="D6" s="26"/>
      <c r="E6" s="26"/>
      <c r="F6" s="26"/>
      <c r="G6" s="26"/>
      <c r="H6" s="26"/>
      <c r="I6" s="27">
        <f>IFERROR(SUMPRODUCT(I3:I4,--(I3:I4&lt;&gt;""),$H$3:$H$4)/SUMPRODUCT($H$3:$H$4,--(I3:I4&lt;&gt;"")),"")</f>
        <v>3.1082802547770698E-3</v>
      </c>
      <c r="J6" s="27" t="str">
        <f>IFERROR(SUMPRODUCT(J3:J4,--(J3:J4&lt;&gt;""),$H$3:$H$4)/SUMPRODUCT($H$3:$H$4,--(J3:J4&lt;&gt;"")),"")</f>
        <v/>
      </c>
      <c r="K6" s="27">
        <f>IFERROR(SUMPRODUCT(K3:K4,--(K3:K4&lt;&gt;""),$H$3:$H$4)/SUMPRODUCT($H$3:$H$4,--(K3:K4&lt;&gt;"")),"")</f>
        <v>9.7133757961783453E-3</v>
      </c>
      <c r="L6" s="27">
        <f t="shared" ref="L6:BO6" si="0">IFERROR(SUMPRODUCT(L3:L4,--(L3:L4&lt;&gt;""),$H$3:$H$4)/SUMPRODUCT($H$3:$H$4,--(L3:L4&lt;&gt;"")),"")</f>
        <v>0.14005095541401275</v>
      </c>
      <c r="M6" s="27">
        <f>IFERROR(SUMPRODUCT(M3:M4,--(M3:M4&lt;&gt;""),$H$3:$H$4)/SUMPRODUCT($H$3:$H$4,--(M3:M4&lt;&gt;"")),"")</f>
        <v>1.6E-2</v>
      </c>
      <c r="N6" s="27" t="str">
        <f>IFERROR(SUMPRODUCT(N3:N4,--(N3:N4&lt;&gt;""),$H$3:$H$4)/SUMPRODUCT($H$3:$H$4,--(N3:N4&lt;&gt;"")),"")</f>
        <v/>
      </c>
      <c r="O6" s="27" t="str">
        <f>IFERROR(SUMPRODUCT(O3:O4,--(O3:O4&lt;&gt;""),$H$3:$H$4)/SUMPRODUCT($H$3:$H$4,--(O3:O4&lt;&gt;"")),"")</f>
        <v/>
      </c>
      <c r="P6" s="27">
        <f t="shared" si="0"/>
        <v>0.42713375796178343</v>
      </c>
      <c r="Q6" s="27">
        <f>IFERROR(SUMPRODUCT(Q3:Q4,--(Q3:Q4&lt;&gt;""),$H$3:$H$4)/SUMPRODUCT($H$3:$H$4,--(Q3:Q4&lt;&gt;"")),"")</f>
        <v>0</v>
      </c>
      <c r="R6" s="27" t="str">
        <f>IFERROR(SUMPRODUCT(R3:R4,--(R3:R4&lt;&gt;""),$H$3:$H$4)/SUMPRODUCT($H$3:$H$4,--(R3:R4&lt;&gt;"")),"")</f>
        <v/>
      </c>
      <c r="S6" s="27" t="str">
        <f>IFERROR(SUMPRODUCT(S3:S4,--(S3:S4&lt;&gt;""),$H$3:$H$4)/SUMPRODUCT($H$3:$H$4,--(S3:S4&lt;&gt;"")),"")</f>
        <v/>
      </c>
      <c r="T6" s="27" t="str">
        <f>IFERROR(SUMPRODUCT(T3:T4,--(T3:T4&lt;&gt;""),$H$3:$H$4)/SUMPRODUCT($H$3:$H$4,--(T3:T4&lt;&gt;"")),"")</f>
        <v/>
      </c>
      <c r="U6" s="27">
        <f t="shared" si="0"/>
        <v>0</v>
      </c>
      <c r="V6" s="27">
        <f t="shared" si="0"/>
        <v>3.1082802547770698E-3</v>
      </c>
      <c r="W6" s="27">
        <f>IFERROR(SUMPRODUCT(W3:W4,--(W3:W4&lt;&gt;""),$H$3:$H$4)/SUMPRODUCT($H$3:$H$4,--(W3:W4&lt;&gt;"")),"")</f>
        <v>3.1082802547770698E-3</v>
      </c>
      <c r="X6" s="27">
        <f t="shared" si="0"/>
        <v>1.2331210191082803E-2</v>
      </c>
      <c r="Y6" s="27" t="str">
        <f t="shared" si="0"/>
        <v/>
      </c>
      <c r="Z6" s="27">
        <f t="shared" si="0"/>
        <v>3.1878980891719748E-2</v>
      </c>
      <c r="AA6" s="27">
        <f t="shared" si="0"/>
        <v>6.3726114649681531E-2</v>
      </c>
      <c r="AB6" s="27">
        <f t="shared" si="0"/>
        <v>3.1878980891719748E-2</v>
      </c>
      <c r="AC6" s="27" t="str">
        <f t="shared" si="0"/>
        <v/>
      </c>
      <c r="AD6" s="27" t="str">
        <f t="shared" si="0"/>
        <v/>
      </c>
      <c r="AE6" s="27" t="str">
        <f t="shared" si="0"/>
        <v/>
      </c>
      <c r="AF6" s="27">
        <f t="shared" si="0"/>
        <v>0</v>
      </c>
      <c r="AG6" s="27" t="str">
        <f t="shared" si="0"/>
        <v/>
      </c>
      <c r="AH6" s="27" t="str">
        <f t="shared" si="0"/>
        <v/>
      </c>
      <c r="AI6" s="27" t="str">
        <f t="shared" si="0"/>
        <v/>
      </c>
      <c r="AJ6" s="27">
        <f t="shared" si="0"/>
        <v>3.0573248407643311E-3</v>
      </c>
      <c r="AK6" s="27">
        <f t="shared" si="0"/>
        <v>0</v>
      </c>
      <c r="AL6" s="27" t="str">
        <f t="shared" si="0"/>
        <v/>
      </c>
      <c r="AM6" s="27" t="str">
        <f t="shared" si="0"/>
        <v/>
      </c>
      <c r="AN6" s="27">
        <f t="shared" si="0"/>
        <v>0</v>
      </c>
      <c r="AO6" s="27">
        <f t="shared" si="0"/>
        <v>3.1082802547770698E-3</v>
      </c>
      <c r="AP6" s="27" t="str">
        <f t="shared" si="0"/>
        <v/>
      </c>
      <c r="AQ6" s="27">
        <f t="shared" si="0"/>
        <v>0</v>
      </c>
      <c r="AR6" s="27">
        <f t="shared" si="0"/>
        <v>0</v>
      </c>
      <c r="AS6" s="27" t="str">
        <f t="shared" si="0"/>
        <v/>
      </c>
      <c r="AT6" s="27">
        <f t="shared" si="0"/>
        <v>0</v>
      </c>
      <c r="AU6" s="27" t="str">
        <f t="shared" si="0"/>
        <v/>
      </c>
      <c r="AV6" s="27" t="str">
        <f t="shared" si="0"/>
        <v/>
      </c>
      <c r="AW6" s="27">
        <f t="shared" si="0"/>
        <v>0</v>
      </c>
      <c r="AX6" s="27">
        <f t="shared" si="0"/>
        <v>0</v>
      </c>
      <c r="AY6" s="27">
        <f t="shared" si="0"/>
        <v>3.0573248407643311E-3</v>
      </c>
      <c r="AZ6" s="27">
        <f t="shared" si="0"/>
        <v>0</v>
      </c>
      <c r="BA6" s="27" t="str">
        <f t="shared" si="0"/>
        <v/>
      </c>
      <c r="BB6" s="27" t="str">
        <f t="shared" si="0"/>
        <v/>
      </c>
      <c r="BC6" s="27" t="str">
        <f t="shared" si="0"/>
        <v/>
      </c>
      <c r="BD6" s="27" t="str">
        <f t="shared" si="0"/>
        <v/>
      </c>
      <c r="BE6" s="27">
        <f t="shared" si="0"/>
        <v>0</v>
      </c>
      <c r="BF6" s="27">
        <f t="shared" si="0"/>
        <v>3.1082802547770698E-3</v>
      </c>
      <c r="BG6" s="27" t="str">
        <f t="shared" si="0"/>
        <v/>
      </c>
      <c r="BH6" s="27" t="str">
        <f t="shared" si="0"/>
        <v/>
      </c>
      <c r="BI6" s="27">
        <f t="shared" si="0"/>
        <v>0</v>
      </c>
      <c r="BJ6" s="27" t="str">
        <f t="shared" si="0"/>
        <v/>
      </c>
      <c r="BK6" s="27" t="str">
        <f t="shared" si="0"/>
        <v/>
      </c>
      <c r="BL6" s="27">
        <f t="shared" si="0"/>
        <v>0</v>
      </c>
      <c r="BM6" s="27" t="str">
        <f t="shared" si="0"/>
        <v/>
      </c>
      <c r="BN6" s="27" t="str">
        <f t="shared" si="0"/>
        <v/>
      </c>
      <c r="BO6" s="27" t="str">
        <f t="shared" si="0"/>
        <v/>
      </c>
      <c r="BP6" s="27">
        <f t="shared" ref="BP6:CK6" si="1">IFERROR(SUMPRODUCT(BP3:BP4,--(BP3:BP4&lt;&gt;""),$H$3:$H$4)/SUMPRODUCT($H$3:$H$4,--(BP3:BP4&lt;&gt;"")),"")</f>
        <v>0</v>
      </c>
      <c r="BQ6" s="27" t="str">
        <f t="shared" si="1"/>
        <v/>
      </c>
      <c r="BR6" s="27">
        <f t="shared" si="1"/>
        <v>0</v>
      </c>
      <c r="BS6" s="27">
        <f t="shared" si="1"/>
        <v>0</v>
      </c>
      <c r="BT6" s="27">
        <f t="shared" si="1"/>
        <v>0</v>
      </c>
      <c r="BU6" s="27">
        <f t="shared" si="1"/>
        <v>0</v>
      </c>
      <c r="BV6" s="27">
        <f t="shared" si="1"/>
        <v>0</v>
      </c>
      <c r="BW6" s="27">
        <f t="shared" si="1"/>
        <v>0</v>
      </c>
      <c r="BX6" s="27">
        <f t="shared" si="1"/>
        <v>0</v>
      </c>
      <c r="BY6" s="27" t="str">
        <f t="shared" si="1"/>
        <v/>
      </c>
      <c r="BZ6" s="27" t="str">
        <f t="shared" si="1"/>
        <v/>
      </c>
      <c r="CA6" s="27" t="str">
        <f t="shared" si="1"/>
        <v/>
      </c>
      <c r="CB6" s="27">
        <f t="shared" si="1"/>
        <v>9.2229299363057321E-3</v>
      </c>
      <c r="CC6" s="27" t="str">
        <f t="shared" si="1"/>
        <v/>
      </c>
      <c r="CD6" s="27" t="str">
        <f t="shared" si="1"/>
        <v/>
      </c>
      <c r="CE6" s="27">
        <f t="shared" si="1"/>
        <v>0</v>
      </c>
      <c r="CF6" s="27">
        <f t="shared" si="1"/>
        <v>0</v>
      </c>
      <c r="CG6" s="27" t="str">
        <f t="shared" si="1"/>
        <v/>
      </c>
      <c r="CH6" s="27" t="str">
        <f t="shared" si="1"/>
        <v/>
      </c>
      <c r="CI6" s="27">
        <f t="shared" si="1"/>
        <v>4.4617834394904458E-2</v>
      </c>
      <c r="CJ6" s="27">
        <f t="shared" si="1"/>
        <v>0</v>
      </c>
      <c r="CK6" s="27">
        <f t="shared" si="1"/>
        <v>1.5828025477707008E-2</v>
      </c>
      <c r="CL6" s="27">
        <f t="shared" ref="CL6" si="2">IFERROR(SUMPRODUCT(CL3:CL4,--(CL3:CL4&lt;&gt;""),$H$3:$H$4)/SUMPRODUCT($H$3:$H$4,--(CL3:CL4&lt;&gt;"")),"")</f>
        <v>0</v>
      </c>
      <c r="CM6" s="59"/>
      <c r="CN6" s="59"/>
      <c r="CO6" s="59"/>
      <c r="CP6" s="59"/>
      <c r="CQ6" s="59"/>
      <c r="CR6" s="59"/>
      <c r="CS6" s="59"/>
      <c r="CT6" s="59"/>
      <c r="CU6" s="59"/>
      <c r="CV6" s="59"/>
      <c r="CW6" s="59"/>
      <c r="CX6" s="59"/>
      <c r="CY6" s="59"/>
      <c r="CZ6" s="59"/>
      <c r="DA6" s="59"/>
      <c r="DB6" s="59"/>
      <c r="DC6" s="59"/>
      <c r="DD6" s="59"/>
      <c r="DE6" s="59"/>
      <c r="DF6" s="59"/>
      <c r="DG6" s="59"/>
      <c r="DH6" s="59"/>
      <c r="DI6" s="59"/>
      <c r="DJ6" s="59"/>
      <c r="DK6" s="59"/>
      <c r="DL6" s="59"/>
      <c r="DM6" s="59"/>
      <c r="DN6" s="59"/>
      <c r="DO6" s="59"/>
      <c r="DP6" s="59"/>
      <c r="DQ6" s="59"/>
      <c r="DR6" s="59"/>
      <c r="DS6" s="59"/>
      <c r="DT6" s="59"/>
      <c r="DU6" s="59"/>
      <c r="DV6" s="59"/>
      <c r="DW6" s="59"/>
      <c r="DX6" s="59"/>
      <c r="DY6" s="59"/>
      <c r="DZ6" s="59"/>
      <c r="EA6" s="59"/>
      <c r="EB6" s="59"/>
      <c r="EC6" s="59"/>
      <c r="ED6" s="59"/>
      <c r="EE6" s="59"/>
      <c r="EF6" s="59"/>
      <c r="EG6" s="59"/>
      <c r="EH6" s="59"/>
      <c r="EI6" s="59"/>
      <c r="EJ6" s="59"/>
      <c r="EK6" s="59"/>
      <c r="EL6" s="59"/>
      <c r="EM6" s="59"/>
      <c r="EN6" s="59"/>
      <c r="EO6" s="59"/>
      <c r="EP6" s="59"/>
      <c r="EQ6" s="59"/>
      <c r="ER6" s="59"/>
      <c r="ES6" s="59"/>
      <c r="ET6" s="59"/>
      <c r="EU6" s="59"/>
      <c r="EV6" s="59"/>
      <c r="EW6" s="59"/>
      <c r="EX6" s="59"/>
      <c r="EY6" s="59"/>
      <c r="EZ6" s="59"/>
      <c r="FA6" s="59"/>
      <c r="FB6" s="59"/>
      <c r="FC6" s="59"/>
      <c r="FD6" s="59"/>
      <c r="FE6" s="59"/>
      <c r="FF6" s="59"/>
      <c r="FG6" s="59"/>
      <c r="FH6" s="59"/>
      <c r="FI6" s="59"/>
      <c r="FJ6" s="59"/>
      <c r="FK6" s="59"/>
      <c r="FL6" s="59"/>
      <c r="FM6" s="59"/>
      <c r="FN6" s="59"/>
      <c r="FO6" s="59"/>
      <c r="FP6" s="59"/>
      <c r="FQ6" s="59"/>
      <c r="FR6" s="59"/>
      <c r="FS6" s="59"/>
      <c r="FT6" s="59"/>
      <c r="FU6" s="59"/>
      <c r="FV6" s="59"/>
      <c r="FW6" s="59"/>
      <c r="FX6" s="59"/>
      <c r="FY6" s="59"/>
      <c r="FZ6" s="59"/>
      <c r="GA6" s="59"/>
      <c r="GB6" s="59"/>
      <c r="GC6" s="59"/>
      <c r="GD6" s="59"/>
      <c r="GE6" s="59"/>
      <c r="GF6" s="59"/>
      <c r="GG6" s="59"/>
      <c r="GH6" s="59"/>
      <c r="GI6" s="59"/>
      <c r="GJ6" s="59"/>
      <c r="GK6" s="59"/>
      <c r="GL6" s="59"/>
      <c r="GM6" s="59"/>
      <c r="GN6" s="59"/>
      <c r="GO6" s="59"/>
      <c r="GP6" s="59"/>
      <c r="GQ6" s="59"/>
      <c r="GR6" s="59"/>
      <c r="GS6" s="59"/>
      <c r="GT6" s="59"/>
      <c r="GU6" s="59"/>
      <c r="GV6" s="59"/>
      <c r="GW6" s="59"/>
      <c r="GX6" s="59"/>
      <c r="GY6" s="59"/>
      <c r="GZ6" s="59"/>
      <c r="HA6" s="59"/>
      <c r="HB6" s="59"/>
      <c r="HC6" s="59"/>
      <c r="HD6" s="59"/>
      <c r="HE6" s="59"/>
      <c r="HF6" s="59"/>
      <c r="HG6" s="59"/>
      <c r="HH6" s="59"/>
      <c r="HI6" s="59"/>
      <c r="HJ6" s="59"/>
      <c r="HK6" s="59"/>
      <c r="HL6" s="59"/>
      <c r="HM6" s="59"/>
      <c r="HN6" s="59"/>
      <c r="HO6" s="59"/>
      <c r="HP6" s="59"/>
      <c r="HQ6" s="59"/>
      <c r="HR6" s="59"/>
      <c r="HS6" s="59"/>
      <c r="HT6" s="59"/>
      <c r="HU6" s="59"/>
      <c r="HV6" s="59"/>
      <c r="HW6" s="59"/>
      <c r="HX6" s="59"/>
      <c r="HY6" s="59"/>
      <c r="HZ6" s="59"/>
      <c r="IA6" s="59"/>
      <c r="IB6" s="59"/>
      <c r="IC6" s="59"/>
      <c r="ID6" s="59"/>
      <c r="IE6" s="59"/>
      <c r="IF6" s="59"/>
      <c r="IG6" s="59"/>
      <c r="IH6" s="59"/>
      <c r="II6" s="59"/>
      <c r="IJ6" s="59"/>
      <c r="IK6" s="59"/>
      <c r="IL6" s="59"/>
      <c r="IM6" s="59"/>
      <c r="IN6" s="59"/>
      <c r="IO6" s="59"/>
      <c r="IP6" s="59"/>
      <c r="IQ6" s="59"/>
      <c r="IR6" s="59"/>
      <c r="IS6" s="59"/>
      <c r="IT6" s="59"/>
      <c r="IU6" s="59"/>
      <c r="IV6" s="59"/>
      <c r="IW6" s="59"/>
      <c r="IX6" s="59"/>
      <c r="IY6" s="59"/>
      <c r="IZ6" s="59"/>
      <c r="JA6" s="59"/>
      <c r="JB6" s="59"/>
      <c r="JC6" s="59"/>
      <c r="JD6" s="59"/>
      <c r="JE6" s="59"/>
      <c r="JF6" s="59"/>
      <c r="JG6" s="59"/>
      <c r="JH6" s="59"/>
      <c r="JI6" s="59"/>
      <c r="JJ6" s="59"/>
      <c r="JK6" s="59"/>
      <c r="JL6" s="59"/>
      <c r="JM6" s="59"/>
      <c r="JN6" s="59"/>
      <c r="JO6" s="59"/>
      <c r="JP6" s="59"/>
      <c r="JQ6" s="59"/>
    </row>
    <row r="7" spans="1:277" s="66" customFormat="1" ht="15" customHeight="1">
      <c r="A7" s="25" t="s">
        <v>10</v>
      </c>
      <c r="B7" s="26"/>
      <c r="C7" s="26"/>
      <c r="D7" s="26"/>
      <c r="E7" s="26"/>
      <c r="F7" s="26"/>
      <c r="G7" s="26"/>
      <c r="H7" s="26"/>
      <c r="I7" s="28">
        <f>IF(I6="","",MIN(I3:I4))</f>
        <v>0</v>
      </c>
      <c r="J7" s="28" t="str">
        <f>IF(J6="","",MIN(J3:J4))</f>
        <v/>
      </c>
      <c r="K7" s="28">
        <f>IF(K6="","",MIN(K3:K4))</f>
        <v>0</v>
      </c>
      <c r="L7" s="28">
        <f t="shared" ref="L7:BO7" si="3">IF(L6="","",MIN(L3:L4))</f>
        <v>0.13500000000000001</v>
      </c>
      <c r="M7" s="28">
        <f>IF(M6="","",MIN(M3:M4))</f>
        <v>1.6E-2</v>
      </c>
      <c r="N7" s="28" t="str">
        <f>IF(N6="","",MIN(N3:N4))</f>
        <v/>
      </c>
      <c r="O7" s="28" t="str">
        <f>IF(O6="","",MIN(O3:O4))</f>
        <v/>
      </c>
      <c r="P7" s="28">
        <f t="shared" si="3"/>
        <v>0.39100000000000001</v>
      </c>
      <c r="Q7" s="28">
        <f>IF(Q6="","",MIN(Q3:Q4))</f>
        <v>0</v>
      </c>
      <c r="R7" s="28" t="str">
        <f>IF(R6="","",MIN(R3:R4))</f>
        <v/>
      </c>
      <c r="S7" s="28" t="str">
        <f>IF(S6="","",MIN(S3:S4))</f>
        <v/>
      </c>
      <c r="T7" s="28" t="str">
        <f>IF(T6="","",MIN(T3:T4))</f>
        <v/>
      </c>
      <c r="U7" s="28">
        <f t="shared" si="3"/>
        <v>0</v>
      </c>
      <c r="V7" s="28">
        <f t="shared" si="3"/>
        <v>0</v>
      </c>
      <c r="W7" s="28">
        <f>IF(W6="","",MIN(W3:W4))</f>
        <v>0</v>
      </c>
      <c r="X7" s="28">
        <f t="shared" si="3"/>
        <v>0.01</v>
      </c>
      <c r="Y7" s="28" t="str">
        <f t="shared" si="3"/>
        <v/>
      </c>
      <c r="Z7" s="28">
        <f t="shared" si="3"/>
        <v>2.1000000000000001E-2</v>
      </c>
      <c r="AA7" s="28">
        <f t="shared" si="3"/>
        <v>5.7000000000000002E-2</v>
      </c>
      <c r="AB7" s="28">
        <f t="shared" si="3"/>
        <v>2.1000000000000001E-2</v>
      </c>
      <c r="AC7" s="28" t="str">
        <f t="shared" si="3"/>
        <v/>
      </c>
      <c r="AD7" s="28" t="str">
        <f t="shared" si="3"/>
        <v/>
      </c>
      <c r="AE7" s="28" t="str">
        <f t="shared" si="3"/>
        <v/>
      </c>
      <c r="AF7" s="28">
        <f t="shared" si="3"/>
        <v>0</v>
      </c>
      <c r="AG7" s="28" t="str">
        <f t="shared" si="3"/>
        <v/>
      </c>
      <c r="AH7" s="28" t="str">
        <f t="shared" si="3"/>
        <v/>
      </c>
      <c r="AI7" s="28" t="str">
        <f t="shared" si="3"/>
        <v/>
      </c>
      <c r="AJ7" s="28">
        <f t="shared" si="3"/>
        <v>0</v>
      </c>
      <c r="AK7" s="28">
        <f t="shared" si="3"/>
        <v>0</v>
      </c>
      <c r="AL7" s="28" t="str">
        <f t="shared" si="3"/>
        <v/>
      </c>
      <c r="AM7" s="28" t="str">
        <f t="shared" si="3"/>
        <v/>
      </c>
      <c r="AN7" s="28">
        <f t="shared" si="3"/>
        <v>0</v>
      </c>
      <c r="AO7" s="28">
        <f t="shared" si="3"/>
        <v>0</v>
      </c>
      <c r="AP7" s="28" t="str">
        <f t="shared" si="3"/>
        <v/>
      </c>
      <c r="AQ7" s="28">
        <f t="shared" si="3"/>
        <v>0</v>
      </c>
      <c r="AR7" s="28">
        <f t="shared" si="3"/>
        <v>0</v>
      </c>
      <c r="AS7" s="28" t="str">
        <f t="shared" si="3"/>
        <v/>
      </c>
      <c r="AT7" s="28">
        <f t="shared" si="3"/>
        <v>0</v>
      </c>
      <c r="AU7" s="28" t="str">
        <f t="shared" si="3"/>
        <v/>
      </c>
      <c r="AV7" s="28" t="str">
        <f t="shared" si="3"/>
        <v/>
      </c>
      <c r="AW7" s="28">
        <f t="shared" si="3"/>
        <v>0</v>
      </c>
      <c r="AX7" s="28">
        <f t="shared" si="3"/>
        <v>0</v>
      </c>
      <c r="AY7" s="28">
        <f t="shared" si="3"/>
        <v>0</v>
      </c>
      <c r="AZ7" s="28">
        <f t="shared" si="3"/>
        <v>0</v>
      </c>
      <c r="BA7" s="28" t="str">
        <f t="shared" si="3"/>
        <v/>
      </c>
      <c r="BB7" s="28" t="str">
        <f t="shared" si="3"/>
        <v/>
      </c>
      <c r="BC7" s="28" t="str">
        <f t="shared" si="3"/>
        <v/>
      </c>
      <c r="BD7" s="28" t="str">
        <f t="shared" si="3"/>
        <v/>
      </c>
      <c r="BE7" s="28">
        <f t="shared" si="3"/>
        <v>0</v>
      </c>
      <c r="BF7" s="28">
        <f t="shared" si="3"/>
        <v>0</v>
      </c>
      <c r="BG7" s="28" t="str">
        <f t="shared" si="3"/>
        <v/>
      </c>
      <c r="BH7" s="28" t="str">
        <f t="shared" si="3"/>
        <v/>
      </c>
      <c r="BI7" s="28">
        <f t="shared" si="3"/>
        <v>0</v>
      </c>
      <c r="BJ7" s="28" t="str">
        <f t="shared" si="3"/>
        <v/>
      </c>
      <c r="BK7" s="28" t="str">
        <f t="shared" si="3"/>
        <v/>
      </c>
      <c r="BL7" s="28">
        <f t="shared" si="3"/>
        <v>0</v>
      </c>
      <c r="BM7" s="28" t="str">
        <f t="shared" si="3"/>
        <v/>
      </c>
      <c r="BN7" s="28" t="str">
        <f t="shared" si="3"/>
        <v/>
      </c>
      <c r="BO7" s="28" t="str">
        <f t="shared" si="3"/>
        <v/>
      </c>
      <c r="BP7" s="28">
        <f t="shared" ref="BP7:CK7" si="4">IF(BP6="","",MIN(BP3:BP4))</f>
        <v>0</v>
      </c>
      <c r="BQ7" s="28" t="str">
        <f t="shared" si="4"/>
        <v/>
      </c>
      <c r="BR7" s="28">
        <f t="shared" si="4"/>
        <v>0</v>
      </c>
      <c r="BS7" s="28">
        <f t="shared" si="4"/>
        <v>0</v>
      </c>
      <c r="BT7" s="28">
        <f t="shared" si="4"/>
        <v>0</v>
      </c>
      <c r="BU7" s="28">
        <f t="shared" si="4"/>
        <v>0</v>
      </c>
      <c r="BV7" s="28">
        <f t="shared" si="4"/>
        <v>0</v>
      </c>
      <c r="BW7" s="28">
        <f t="shared" si="4"/>
        <v>0</v>
      </c>
      <c r="BX7" s="28">
        <f t="shared" si="4"/>
        <v>0</v>
      </c>
      <c r="BY7" s="28" t="str">
        <f t="shared" si="4"/>
        <v/>
      </c>
      <c r="BZ7" s="28" t="str">
        <f t="shared" si="4"/>
        <v/>
      </c>
      <c r="CA7" s="28" t="str">
        <f t="shared" si="4"/>
        <v/>
      </c>
      <c r="CB7" s="28">
        <f t="shared" si="4"/>
        <v>8.0000000000000002E-3</v>
      </c>
      <c r="CC7" s="28" t="str">
        <f t="shared" si="4"/>
        <v/>
      </c>
      <c r="CD7" s="28" t="str">
        <f t="shared" si="4"/>
        <v/>
      </c>
      <c r="CE7" s="28">
        <f t="shared" si="4"/>
        <v>0</v>
      </c>
      <c r="CF7" s="28">
        <f t="shared" si="4"/>
        <v>0</v>
      </c>
      <c r="CG7" s="28" t="str">
        <f t="shared" si="4"/>
        <v/>
      </c>
      <c r="CH7" s="28" t="str">
        <f t="shared" si="4"/>
        <v/>
      </c>
      <c r="CI7" s="28">
        <f t="shared" si="4"/>
        <v>3.3000000000000002E-2</v>
      </c>
      <c r="CJ7" s="28">
        <f t="shared" si="4"/>
        <v>0</v>
      </c>
      <c r="CK7" s="28">
        <f t="shared" si="4"/>
        <v>0.01</v>
      </c>
      <c r="CL7" s="28">
        <f t="shared" ref="CL7" si="5">IF(CL6="","",MIN(CL3:CL4))</f>
        <v>0</v>
      </c>
      <c r="CM7" s="59"/>
      <c r="CN7" s="59"/>
      <c r="CO7" s="59"/>
      <c r="CP7" s="59"/>
      <c r="CQ7" s="59"/>
      <c r="CR7" s="59"/>
      <c r="CS7" s="59"/>
      <c r="CT7" s="59"/>
      <c r="CU7" s="59"/>
      <c r="CV7" s="59"/>
      <c r="CW7" s="59"/>
      <c r="CX7" s="59"/>
      <c r="CY7" s="59"/>
      <c r="CZ7" s="59"/>
      <c r="DA7" s="59"/>
      <c r="DB7" s="59"/>
      <c r="DC7" s="59"/>
      <c r="DD7" s="59"/>
      <c r="DE7" s="59"/>
      <c r="DF7" s="59"/>
      <c r="DG7" s="59"/>
      <c r="DH7" s="59"/>
      <c r="DI7" s="59"/>
      <c r="DJ7" s="59"/>
      <c r="DK7" s="59"/>
      <c r="DL7" s="59"/>
      <c r="DM7" s="59"/>
      <c r="DN7" s="59"/>
      <c r="DO7" s="59"/>
      <c r="DP7" s="59"/>
      <c r="DQ7" s="59"/>
      <c r="DR7" s="59"/>
      <c r="DS7" s="59"/>
      <c r="DT7" s="59"/>
      <c r="DU7" s="59"/>
      <c r="DV7" s="59"/>
      <c r="DW7" s="59"/>
      <c r="DX7" s="59"/>
      <c r="DY7" s="59"/>
      <c r="DZ7" s="59"/>
      <c r="EA7" s="59"/>
      <c r="EB7" s="59"/>
      <c r="EC7" s="59"/>
      <c r="ED7" s="59"/>
      <c r="EE7" s="59"/>
      <c r="EF7" s="59"/>
      <c r="EG7" s="59"/>
      <c r="EH7" s="59"/>
      <c r="EI7" s="59"/>
      <c r="EJ7" s="59"/>
      <c r="EK7" s="59"/>
      <c r="EL7" s="59"/>
      <c r="EM7" s="59"/>
      <c r="EN7" s="59"/>
      <c r="EO7" s="59"/>
      <c r="EP7" s="59"/>
      <c r="EQ7" s="59"/>
      <c r="ER7" s="59"/>
      <c r="ES7" s="59"/>
      <c r="ET7" s="59"/>
      <c r="EU7" s="59"/>
      <c r="EV7" s="59"/>
      <c r="EW7" s="59"/>
      <c r="EX7" s="59"/>
      <c r="EY7" s="59"/>
      <c r="EZ7" s="59"/>
      <c r="FA7" s="59"/>
      <c r="FB7" s="59"/>
      <c r="FC7" s="59"/>
      <c r="FD7" s="59"/>
      <c r="FE7" s="59"/>
      <c r="FF7" s="59"/>
      <c r="FG7" s="59"/>
      <c r="FH7" s="59"/>
      <c r="FI7" s="59"/>
      <c r="FJ7" s="59"/>
      <c r="FK7" s="59"/>
      <c r="FL7" s="59"/>
      <c r="FM7" s="59"/>
      <c r="FN7" s="59"/>
      <c r="FO7" s="59"/>
      <c r="FP7" s="59"/>
      <c r="FQ7" s="59"/>
      <c r="FR7" s="59"/>
      <c r="FS7" s="59"/>
      <c r="FT7" s="59"/>
      <c r="FU7" s="59"/>
      <c r="FV7" s="59"/>
      <c r="FW7" s="59"/>
      <c r="FX7" s="59"/>
      <c r="FY7" s="59"/>
      <c r="FZ7" s="59"/>
      <c r="GA7" s="59"/>
      <c r="GB7" s="59"/>
      <c r="GC7" s="59"/>
      <c r="GD7" s="59"/>
      <c r="GE7" s="59"/>
      <c r="GF7" s="59"/>
      <c r="GG7" s="59"/>
      <c r="GH7" s="59"/>
      <c r="GI7" s="59"/>
      <c r="GJ7" s="59"/>
      <c r="GK7" s="59"/>
      <c r="GL7" s="59"/>
      <c r="GM7" s="59"/>
      <c r="GN7" s="59"/>
      <c r="GO7" s="59"/>
      <c r="GP7" s="59"/>
      <c r="GQ7" s="59"/>
      <c r="GR7" s="59"/>
      <c r="GS7" s="59"/>
      <c r="GT7" s="59"/>
      <c r="GU7" s="59"/>
      <c r="GV7" s="59"/>
      <c r="GW7" s="59"/>
      <c r="GX7" s="59"/>
      <c r="GY7" s="59"/>
      <c r="GZ7" s="59"/>
      <c r="HA7" s="59"/>
      <c r="HB7" s="59"/>
      <c r="HC7" s="59"/>
      <c r="HD7" s="59"/>
      <c r="HE7" s="59"/>
      <c r="HF7" s="59"/>
      <c r="HG7" s="59"/>
      <c r="HH7" s="59"/>
      <c r="HI7" s="59"/>
      <c r="HJ7" s="59"/>
      <c r="HK7" s="59"/>
      <c r="HL7" s="59"/>
      <c r="HM7" s="59"/>
      <c r="HN7" s="59"/>
      <c r="HO7" s="59"/>
      <c r="HP7" s="59"/>
      <c r="HQ7" s="59"/>
      <c r="HR7" s="59"/>
      <c r="HS7" s="59"/>
      <c r="HT7" s="59"/>
      <c r="HU7" s="59"/>
      <c r="HV7" s="59"/>
      <c r="HW7" s="59"/>
      <c r="HX7" s="59"/>
      <c r="HY7" s="59"/>
      <c r="HZ7" s="59"/>
      <c r="IA7" s="59"/>
      <c r="IB7" s="59"/>
      <c r="IC7" s="59"/>
      <c r="ID7" s="59"/>
      <c r="IE7" s="59"/>
      <c r="IF7" s="59"/>
      <c r="IG7" s="59"/>
      <c r="IH7" s="59"/>
      <c r="II7" s="59"/>
      <c r="IJ7" s="59"/>
      <c r="IK7" s="59"/>
      <c r="IL7" s="59"/>
      <c r="IM7" s="59"/>
      <c r="IN7" s="59"/>
      <c r="IO7" s="59"/>
      <c r="IP7" s="59"/>
      <c r="IQ7" s="59"/>
      <c r="IR7" s="59"/>
      <c r="IS7" s="59"/>
      <c r="IT7" s="59"/>
      <c r="IU7" s="59"/>
      <c r="IV7" s="59"/>
      <c r="IW7" s="59"/>
      <c r="IX7" s="59"/>
      <c r="IY7" s="59"/>
      <c r="IZ7" s="59"/>
      <c r="JA7" s="59"/>
      <c r="JB7" s="59"/>
      <c r="JC7" s="59"/>
      <c r="JD7" s="59"/>
      <c r="JE7" s="59"/>
      <c r="JF7" s="59"/>
      <c r="JG7" s="59"/>
      <c r="JH7" s="59"/>
      <c r="JI7" s="59"/>
      <c r="JJ7" s="59"/>
      <c r="JK7" s="59"/>
      <c r="JL7" s="59"/>
      <c r="JM7" s="59"/>
      <c r="JN7" s="59"/>
      <c r="JO7" s="59"/>
      <c r="JP7" s="59"/>
      <c r="JQ7" s="59"/>
    </row>
    <row r="8" spans="1:277" s="59" customFormat="1" ht="15" customHeight="1">
      <c r="A8" s="25" t="s">
        <v>11</v>
      </c>
      <c r="B8" s="26"/>
      <c r="C8" s="26"/>
      <c r="D8" s="26"/>
      <c r="E8" s="26"/>
      <c r="F8" s="26"/>
      <c r="G8" s="26"/>
      <c r="H8" s="26"/>
      <c r="I8" s="28">
        <f>IF(I6="","",MAX(I3:I4))</f>
        <v>8.0000000000000002E-3</v>
      </c>
      <c r="J8" s="28" t="str">
        <f>IF(J6="","",MAX(J3:J4))</f>
        <v/>
      </c>
      <c r="K8" s="28">
        <f>IF(K6="","",MAX(K3:K4))</f>
        <v>2.5000000000000001E-2</v>
      </c>
      <c r="L8" s="28">
        <f t="shared" ref="L8:BO8" si="6">IF(L6="","",MAX(L3:L4))</f>
        <v>0.14799999999999999</v>
      </c>
      <c r="M8" s="28">
        <f>IF(M6="","",MAX(M3:M4))</f>
        <v>1.6E-2</v>
      </c>
      <c r="N8" s="28" t="str">
        <f>IF(N6="","",MAX(N3:N4))</f>
        <v/>
      </c>
      <c r="O8" s="28" t="str">
        <f>IF(O6="","",MAX(O3:O4))</f>
        <v/>
      </c>
      <c r="P8" s="28">
        <f t="shared" si="6"/>
        <v>0.48399999999999999</v>
      </c>
      <c r="Q8" s="28">
        <f>IF(Q6="","",MAX(Q3:Q4))</f>
        <v>0</v>
      </c>
      <c r="R8" s="28" t="str">
        <f>IF(R6="","",MAX(R3:R4))</f>
        <v/>
      </c>
      <c r="S8" s="28" t="str">
        <f>IF(S6="","",MAX(S3:S4))</f>
        <v/>
      </c>
      <c r="T8" s="28" t="str">
        <f>IF(T6="","",MAX(T3:T4))</f>
        <v/>
      </c>
      <c r="U8" s="28">
        <f t="shared" si="6"/>
        <v>0</v>
      </c>
      <c r="V8" s="28">
        <f t="shared" si="6"/>
        <v>8.0000000000000002E-3</v>
      </c>
      <c r="W8" s="28">
        <f>IF(W6="","",MAX(W3:W4))</f>
        <v>8.0000000000000002E-3</v>
      </c>
      <c r="X8" s="28">
        <f t="shared" si="6"/>
        <v>1.6E-2</v>
      </c>
      <c r="Y8" s="28" t="str">
        <f t="shared" si="6"/>
        <v/>
      </c>
      <c r="Z8" s="28">
        <f t="shared" si="6"/>
        <v>4.9000000000000002E-2</v>
      </c>
      <c r="AA8" s="28">
        <f t="shared" si="6"/>
        <v>6.8000000000000005E-2</v>
      </c>
      <c r="AB8" s="28">
        <f t="shared" si="6"/>
        <v>4.9000000000000002E-2</v>
      </c>
      <c r="AC8" s="28" t="str">
        <f t="shared" si="6"/>
        <v/>
      </c>
      <c r="AD8" s="28" t="str">
        <f t="shared" si="6"/>
        <v/>
      </c>
      <c r="AE8" s="28" t="str">
        <f t="shared" si="6"/>
        <v/>
      </c>
      <c r="AF8" s="28">
        <f t="shared" si="6"/>
        <v>0</v>
      </c>
      <c r="AG8" s="28" t="str">
        <f t="shared" si="6"/>
        <v/>
      </c>
      <c r="AH8" s="28" t="str">
        <f t="shared" si="6"/>
        <v/>
      </c>
      <c r="AI8" s="28" t="str">
        <f t="shared" si="6"/>
        <v/>
      </c>
      <c r="AJ8" s="28">
        <f t="shared" si="6"/>
        <v>5.0000000000000001E-3</v>
      </c>
      <c r="AK8" s="28">
        <f t="shared" si="6"/>
        <v>0</v>
      </c>
      <c r="AL8" s="28" t="str">
        <f t="shared" si="6"/>
        <v/>
      </c>
      <c r="AM8" s="28" t="str">
        <f t="shared" si="6"/>
        <v/>
      </c>
      <c r="AN8" s="28">
        <f t="shared" si="6"/>
        <v>0</v>
      </c>
      <c r="AO8" s="28">
        <f t="shared" si="6"/>
        <v>8.0000000000000002E-3</v>
      </c>
      <c r="AP8" s="28" t="str">
        <f t="shared" si="6"/>
        <v/>
      </c>
      <c r="AQ8" s="28">
        <f t="shared" si="6"/>
        <v>0</v>
      </c>
      <c r="AR8" s="28">
        <f t="shared" si="6"/>
        <v>0</v>
      </c>
      <c r="AS8" s="28" t="str">
        <f t="shared" si="6"/>
        <v/>
      </c>
      <c r="AT8" s="28">
        <f t="shared" si="6"/>
        <v>0</v>
      </c>
      <c r="AU8" s="28" t="str">
        <f t="shared" si="6"/>
        <v/>
      </c>
      <c r="AV8" s="28" t="str">
        <f t="shared" si="6"/>
        <v/>
      </c>
      <c r="AW8" s="28">
        <f t="shared" si="6"/>
        <v>0</v>
      </c>
      <c r="AX8" s="28">
        <f t="shared" si="6"/>
        <v>0</v>
      </c>
      <c r="AY8" s="28">
        <f t="shared" si="6"/>
        <v>5.0000000000000001E-3</v>
      </c>
      <c r="AZ8" s="28">
        <f t="shared" si="6"/>
        <v>0</v>
      </c>
      <c r="BA8" s="28" t="str">
        <f t="shared" si="6"/>
        <v/>
      </c>
      <c r="BB8" s="28" t="str">
        <f t="shared" si="6"/>
        <v/>
      </c>
      <c r="BC8" s="28" t="str">
        <f t="shared" si="6"/>
        <v/>
      </c>
      <c r="BD8" s="28" t="str">
        <f t="shared" si="6"/>
        <v/>
      </c>
      <c r="BE8" s="28">
        <f t="shared" si="6"/>
        <v>0</v>
      </c>
      <c r="BF8" s="28">
        <f t="shared" si="6"/>
        <v>8.0000000000000002E-3</v>
      </c>
      <c r="BG8" s="28" t="str">
        <f t="shared" si="6"/>
        <v/>
      </c>
      <c r="BH8" s="28" t="str">
        <f t="shared" si="6"/>
        <v/>
      </c>
      <c r="BI8" s="28">
        <f t="shared" si="6"/>
        <v>0</v>
      </c>
      <c r="BJ8" s="28" t="str">
        <f t="shared" si="6"/>
        <v/>
      </c>
      <c r="BK8" s="28" t="str">
        <f t="shared" si="6"/>
        <v/>
      </c>
      <c r="BL8" s="28">
        <f t="shared" si="6"/>
        <v>0</v>
      </c>
      <c r="BM8" s="28" t="str">
        <f t="shared" si="6"/>
        <v/>
      </c>
      <c r="BN8" s="28" t="str">
        <f t="shared" si="6"/>
        <v/>
      </c>
      <c r="BO8" s="28" t="str">
        <f t="shared" si="6"/>
        <v/>
      </c>
      <c r="BP8" s="28">
        <f t="shared" ref="BP8:CK8" si="7">IF(BP6="","",MAX(BP3:BP4))</f>
        <v>0</v>
      </c>
      <c r="BQ8" s="28" t="str">
        <f t="shared" si="7"/>
        <v/>
      </c>
      <c r="BR8" s="28">
        <f t="shared" si="7"/>
        <v>0</v>
      </c>
      <c r="BS8" s="28">
        <f t="shared" si="7"/>
        <v>0</v>
      </c>
      <c r="BT8" s="28">
        <f t="shared" si="7"/>
        <v>0</v>
      </c>
      <c r="BU8" s="28">
        <f t="shared" si="7"/>
        <v>0</v>
      </c>
      <c r="BV8" s="28">
        <f t="shared" si="7"/>
        <v>0</v>
      </c>
      <c r="BW8" s="28">
        <f t="shared" si="7"/>
        <v>0</v>
      </c>
      <c r="BX8" s="28">
        <f t="shared" si="7"/>
        <v>0</v>
      </c>
      <c r="BY8" s="28" t="str">
        <f t="shared" si="7"/>
        <v/>
      </c>
      <c r="BZ8" s="28" t="str">
        <f t="shared" si="7"/>
        <v/>
      </c>
      <c r="CA8" s="28" t="str">
        <f t="shared" si="7"/>
        <v/>
      </c>
      <c r="CB8" s="28">
        <f t="shared" si="7"/>
        <v>0.01</v>
      </c>
      <c r="CC8" s="28" t="str">
        <f t="shared" si="7"/>
        <v/>
      </c>
      <c r="CD8" s="28" t="str">
        <f t="shared" si="7"/>
        <v/>
      </c>
      <c r="CE8" s="28">
        <f t="shared" si="7"/>
        <v>0</v>
      </c>
      <c r="CF8" s="28">
        <f t="shared" si="7"/>
        <v>0</v>
      </c>
      <c r="CG8" s="28" t="str">
        <f t="shared" si="7"/>
        <v/>
      </c>
      <c r="CH8" s="28" t="str">
        <f t="shared" si="7"/>
        <v/>
      </c>
      <c r="CI8" s="28">
        <f t="shared" si="7"/>
        <v>5.1999999999999998E-2</v>
      </c>
      <c r="CJ8" s="28">
        <f t="shared" si="7"/>
        <v>0</v>
      </c>
      <c r="CK8" s="28">
        <f t="shared" si="7"/>
        <v>2.5000000000000001E-2</v>
      </c>
      <c r="CL8" s="28">
        <f t="shared" ref="CL8" si="8">IF(CL6="","",MAX(CL3:CL4))</f>
        <v>0</v>
      </c>
    </row>
    <row r="9" spans="1:277" s="59" customFormat="1" ht="15" customHeight="1">
      <c r="A9" s="29"/>
      <c r="B9" s="29"/>
      <c r="C9" s="29"/>
      <c r="D9" s="29"/>
      <c r="E9" s="29"/>
      <c r="F9" s="29"/>
      <c r="G9" s="29"/>
      <c r="H9" s="29"/>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row>
    <row r="10" spans="1:277" s="59" customFormat="1" ht="15" customHeight="1">
      <c r="A10" s="20"/>
      <c r="B10" s="20"/>
      <c r="C10" s="21"/>
      <c r="D10" s="20"/>
      <c r="E10" s="21"/>
      <c r="F10" s="20"/>
      <c r="G10" s="20"/>
      <c r="H10" s="20"/>
      <c r="I10" s="22"/>
      <c r="J10" s="24"/>
      <c r="K10" s="24"/>
      <c r="L10" s="22"/>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row>
    <row r="11" spans="1:277" s="66" customFormat="1" ht="15" customHeight="1">
      <c r="A11" s="20"/>
      <c r="B11" s="20"/>
      <c r="C11" s="21"/>
      <c r="D11" s="20"/>
      <c r="E11" s="21"/>
      <c r="F11" s="20"/>
      <c r="G11" s="20"/>
      <c r="H11" s="20"/>
      <c r="I11" s="22"/>
      <c r="J11" s="24"/>
      <c r="K11" s="22"/>
      <c r="L11" s="22"/>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59"/>
      <c r="CN11" s="59"/>
      <c r="CO11" s="59"/>
      <c r="CP11" s="59"/>
      <c r="CQ11" s="59"/>
      <c r="CR11" s="59"/>
      <c r="CS11" s="59"/>
      <c r="CT11" s="59"/>
      <c r="CU11" s="59"/>
      <c r="CV11" s="59"/>
      <c r="CW11" s="59"/>
      <c r="CX11" s="59"/>
      <c r="CY11" s="59"/>
      <c r="CZ11" s="59"/>
      <c r="DA11" s="59"/>
      <c r="DB11" s="59"/>
      <c r="DC11" s="59"/>
      <c r="DD11" s="59"/>
      <c r="DE11" s="59"/>
      <c r="DF11" s="59"/>
      <c r="DG11" s="59"/>
      <c r="DH11" s="59"/>
      <c r="DI11" s="59"/>
      <c r="DJ11" s="59"/>
      <c r="DK11" s="59"/>
      <c r="DL11" s="59"/>
      <c r="DM11" s="59"/>
      <c r="DN11" s="59"/>
      <c r="DO11" s="59"/>
      <c r="DP11" s="59"/>
      <c r="DQ11" s="59"/>
      <c r="DR11" s="59"/>
      <c r="DS11" s="59"/>
      <c r="DT11" s="59"/>
      <c r="DU11" s="59"/>
      <c r="DV11" s="59"/>
      <c r="DW11" s="59"/>
      <c r="DX11" s="59"/>
      <c r="DY11" s="59"/>
      <c r="DZ11" s="59"/>
      <c r="EA11" s="59"/>
      <c r="EB11" s="59"/>
      <c r="EC11" s="59"/>
      <c r="ED11" s="59"/>
      <c r="EE11" s="59"/>
      <c r="EF11" s="59"/>
      <c r="EG11" s="59"/>
      <c r="EH11" s="59"/>
      <c r="EI11" s="59"/>
      <c r="EJ11" s="59"/>
      <c r="EK11" s="59"/>
      <c r="EL11" s="59"/>
      <c r="EM11" s="59"/>
      <c r="EN11" s="59"/>
      <c r="EO11" s="59"/>
      <c r="EP11" s="59"/>
      <c r="EQ11" s="59"/>
      <c r="ER11" s="59"/>
      <c r="ES11" s="59"/>
      <c r="ET11" s="59"/>
      <c r="EU11" s="59"/>
      <c r="EV11" s="59"/>
      <c r="EW11" s="59"/>
      <c r="EX11" s="59"/>
      <c r="EY11" s="59"/>
      <c r="EZ11" s="59"/>
      <c r="FA11" s="59"/>
      <c r="FB11" s="59"/>
      <c r="FC11" s="59"/>
      <c r="FD11" s="59"/>
      <c r="FE11" s="59"/>
      <c r="FF11" s="59"/>
      <c r="FG11" s="59"/>
      <c r="FH11" s="59"/>
      <c r="FI11" s="59"/>
      <c r="FJ11" s="59"/>
      <c r="FK11" s="59"/>
      <c r="FL11" s="59"/>
      <c r="FM11" s="59"/>
      <c r="FN11" s="59"/>
      <c r="FO11" s="59"/>
      <c r="FP11" s="59"/>
      <c r="FQ11" s="59"/>
      <c r="FR11" s="59"/>
      <c r="FS11" s="59"/>
      <c r="FT11" s="59"/>
      <c r="FU11" s="59"/>
      <c r="FV11" s="59"/>
      <c r="FW11" s="59"/>
      <c r="FX11" s="59"/>
      <c r="FY11" s="59"/>
      <c r="FZ11" s="59"/>
      <c r="GA11" s="59"/>
      <c r="GB11" s="59"/>
      <c r="GC11" s="59"/>
      <c r="GD11" s="59"/>
      <c r="GE11" s="59"/>
      <c r="GF11" s="59"/>
      <c r="GG11" s="59"/>
      <c r="GH11" s="59"/>
      <c r="GI11" s="59"/>
      <c r="GJ11" s="59"/>
      <c r="GK11" s="59"/>
      <c r="GL11" s="59"/>
      <c r="GM11" s="59"/>
      <c r="GN11" s="59"/>
      <c r="GO11" s="59"/>
      <c r="GP11" s="59"/>
      <c r="GQ11" s="59"/>
      <c r="GR11" s="59"/>
      <c r="GS11" s="59"/>
      <c r="GT11" s="59"/>
      <c r="GU11" s="59"/>
      <c r="GV11" s="59"/>
      <c r="GW11" s="59"/>
      <c r="GX11" s="59"/>
      <c r="GY11" s="59"/>
      <c r="GZ11" s="59"/>
      <c r="HA11" s="59"/>
      <c r="HB11" s="59"/>
      <c r="HC11" s="59"/>
      <c r="HD11" s="59"/>
      <c r="HE11" s="59"/>
      <c r="HF11" s="59"/>
      <c r="HG11" s="59"/>
      <c r="HH11" s="59"/>
      <c r="HI11" s="59"/>
      <c r="HJ11" s="59"/>
      <c r="HK11" s="59"/>
      <c r="HL11" s="59"/>
      <c r="HM11" s="59"/>
      <c r="HN11" s="59"/>
      <c r="HO11" s="59"/>
      <c r="HP11" s="59"/>
      <c r="HQ11" s="59"/>
      <c r="HR11" s="59"/>
      <c r="HS11" s="59"/>
      <c r="HT11" s="59"/>
      <c r="HU11" s="59"/>
      <c r="HV11" s="59"/>
      <c r="HW11" s="59"/>
      <c r="HX11" s="59"/>
      <c r="HY11" s="59"/>
      <c r="HZ11" s="59"/>
      <c r="IA11" s="59"/>
      <c r="IB11" s="59"/>
      <c r="IC11" s="59"/>
      <c r="ID11" s="59"/>
      <c r="IE11" s="59"/>
      <c r="IF11" s="59"/>
      <c r="IG11" s="59"/>
      <c r="IH11" s="59"/>
      <c r="II11" s="59"/>
      <c r="IJ11" s="59"/>
      <c r="IK11" s="59"/>
      <c r="IL11" s="59"/>
      <c r="IM11" s="59"/>
      <c r="IN11" s="59"/>
      <c r="IO11" s="59"/>
      <c r="IP11" s="59"/>
      <c r="IQ11" s="59"/>
      <c r="IR11" s="59"/>
      <c r="IS11" s="59"/>
      <c r="IT11" s="59"/>
      <c r="IU11" s="59"/>
      <c r="IV11" s="59"/>
      <c r="IW11" s="59"/>
      <c r="IX11" s="59"/>
      <c r="IY11" s="59"/>
      <c r="IZ11" s="59"/>
      <c r="JA11" s="59"/>
      <c r="JB11" s="59"/>
      <c r="JC11" s="59"/>
      <c r="JD11" s="59"/>
      <c r="JE11" s="59"/>
      <c r="JF11" s="59"/>
      <c r="JG11" s="59"/>
      <c r="JH11" s="59"/>
      <c r="JI11" s="59"/>
      <c r="JJ11" s="59"/>
      <c r="JK11" s="59"/>
      <c r="JL11" s="59"/>
      <c r="JM11" s="59"/>
      <c r="JN11" s="59"/>
      <c r="JO11" s="59"/>
      <c r="JP11" s="59"/>
      <c r="JQ11" s="59"/>
    </row>
    <row r="12" spans="1:277" s="66" customFormat="1" ht="15" customHeight="1">
      <c r="A12" s="25" t="s">
        <v>0</v>
      </c>
      <c r="B12" s="26"/>
      <c r="C12" s="26"/>
      <c r="D12" s="26"/>
      <c r="E12" s="26"/>
      <c r="F12" s="26"/>
      <c r="G12" s="26"/>
      <c r="H12" s="26"/>
      <c r="I12" s="27" t="str">
        <f t="shared" ref="I12:AH12" si="9">IFERROR(SUMPRODUCT(I10:I11,--(I10:I11&lt;&gt;""),$H$10:$H$11)/SUMPRODUCT($H$10:$H$11,--(I10:I11&lt;&gt;"")),"")</f>
        <v/>
      </c>
      <c r="J12" s="27" t="str">
        <f>IFERROR(SUMPRODUCT(J10:J11,--(J10:J11&lt;&gt;""),$H$10:$H$11)/SUMPRODUCT($H$10:$H$11,--(J10:J11&lt;&gt;"")),"")</f>
        <v/>
      </c>
      <c r="K12" s="27" t="str">
        <f>IFERROR(SUMPRODUCT(K10:K11,--(K10:K11&lt;&gt;""),$H$10:$H$11)/SUMPRODUCT($H$10:$H$11,--(K10:K11&lt;&gt;"")),"")</f>
        <v/>
      </c>
      <c r="L12" s="27" t="str">
        <f t="shared" si="9"/>
        <v/>
      </c>
      <c r="M12" s="27" t="str">
        <f>IFERROR(SUMPRODUCT(M10:M11,--(M10:M11&lt;&gt;""),$H$10:$H$11)/SUMPRODUCT($H$10:$H$11,--(M10:M11&lt;&gt;"")),"")</f>
        <v/>
      </c>
      <c r="N12" s="27" t="str">
        <f>IFERROR(SUMPRODUCT(N10:N11,--(N10:N11&lt;&gt;""),$H$10:$H$11)/SUMPRODUCT($H$10:$H$11,--(N10:N11&lt;&gt;"")),"")</f>
        <v/>
      </c>
      <c r="O12" s="27" t="str">
        <f>IFERROR(SUMPRODUCT(O10:O11,--(O10:O11&lt;&gt;""),$H$10:$H$11)/SUMPRODUCT($H$10:$H$11,--(O10:O11&lt;&gt;"")),"")</f>
        <v/>
      </c>
      <c r="P12" s="27" t="str">
        <f t="shared" si="9"/>
        <v/>
      </c>
      <c r="Q12" s="27" t="str">
        <f>IFERROR(SUMPRODUCT(Q10:Q11,--(Q10:Q11&lt;&gt;""),$H$10:$H$11)/SUMPRODUCT($H$10:$H$11,--(Q10:Q11&lt;&gt;"")),"")</f>
        <v/>
      </c>
      <c r="R12" s="27" t="str">
        <f>IFERROR(SUMPRODUCT(R10:R11,--(R10:R11&lt;&gt;""),$H$10:$H$11)/SUMPRODUCT($H$10:$H$11,--(R10:R11&lt;&gt;"")),"")</f>
        <v/>
      </c>
      <c r="S12" s="27" t="str">
        <f>IFERROR(SUMPRODUCT(S10:S11,--(S10:S11&lt;&gt;""),$H$10:$H$11)/SUMPRODUCT($H$10:$H$11,--(S10:S11&lt;&gt;"")),"")</f>
        <v/>
      </c>
      <c r="T12" s="27" t="str">
        <f>IFERROR(SUMPRODUCT(T10:T11,--(T10:T11&lt;&gt;""),$H$10:$H$11)/SUMPRODUCT($H$10:$H$11,--(T10:T11&lt;&gt;"")),"")</f>
        <v/>
      </c>
      <c r="U12" s="27" t="str">
        <f t="shared" si="9"/>
        <v/>
      </c>
      <c r="V12" s="27" t="str">
        <f t="shared" si="9"/>
        <v/>
      </c>
      <c r="W12" s="27" t="str">
        <f>IFERROR(SUMPRODUCT(W10:W11,--(W10:W11&lt;&gt;""),$H$10:$H$11)/SUMPRODUCT($H$10:$H$11,--(W10:W11&lt;&gt;"")),"")</f>
        <v/>
      </c>
      <c r="X12" s="27" t="str">
        <f t="shared" si="9"/>
        <v/>
      </c>
      <c r="Y12" s="27" t="str">
        <f t="shared" si="9"/>
        <v/>
      </c>
      <c r="Z12" s="27" t="str">
        <f t="shared" si="9"/>
        <v/>
      </c>
      <c r="AA12" s="27" t="str">
        <f t="shared" si="9"/>
        <v/>
      </c>
      <c r="AB12" s="27" t="str">
        <f t="shared" si="9"/>
        <v/>
      </c>
      <c r="AC12" s="27" t="str">
        <f t="shared" si="9"/>
        <v/>
      </c>
      <c r="AD12" s="27" t="str">
        <f t="shared" si="9"/>
        <v/>
      </c>
      <c r="AE12" s="27" t="str">
        <f t="shared" si="9"/>
        <v/>
      </c>
      <c r="AF12" s="27" t="str">
        <f t="shared" si="9"/>
        <v/>
      </c>
      <c r="AG12" s="27" t="str">
        <f t="shared" si="9"/>
        <v/>
      </c>
      <c r="AH12" s="27" t="str">
        <f t="shared" si="9"/>
        <v/>
      </c>
      <c r="AI12" s="27" t="str">
        <f t="shared" ref="AI12:BN12" si="10">IFERROR(SUMPRODUCT(AI10:AI11,--(AI10:AI11&lt;&gt;""),$H$10:$H$11)/SUMPRODUCT($H$10:$H$11,--(AI10:AI11&lt;&gt;"")),"")</f>
        <v/>
      </c>
      <c r="AJ12" s="27" t="str">
        <f t="shared" si="10"/>
        <v/>
      </c>
      <c r="AK12" s="27" t="str">
        <f t="shared" si="10"/>
        <v/>
      </c>
      <c r="AL12" s="27" t="str">
        <f t="shared" si="10"/>
        <v/>
      </c>
      <c r="AM12" s="27" t="str">
        <f t="shared" si="10"/>
        <v/>
      </c>
      <c r="AN12" s="27" t="str">
        <f t="shared" si="10"/>
        <v/>
      </c>
      <c r="AO12" s="27" t="str">
        <f t="shared" si="10"/>
        <v/>
      </c>
      <c r="AP12" s="27" t="str">
        <f t="shared" si="10"/>
        <v/>
      </c>
      <c r="AQ12" s="27" t="str">
        <f t="shared" si="10"/>
        <v/>
      </c>
      <c r="AR12" s="27" t="str">
        <f t="shared" si="10"/>
        <v/>
      </c>
      <c r="AS12" s="27" t="str">
        <f t="shared" si="10"/>
        <v/>
      </c>
      <c r="AT12" s="27" t="str">
        <f t="shared" si="10"/>
        <v/>
      </c>
      <c r="AU12" s="27" t="str">
        <f t="shared" si="10"/>
        <v/>
      </c>
      <c r="AV12" s="27" t="str">
        <f t="shared" si="10"/>
        <v/>
      </c>
      <c r="AW12" s="27" t="str">
        <f t="shared" si="10"/>
        <v/>
      </c>
      <c r="AX12" s="27" t="str">
        <f t="shared" si="10"/>
        <v/>
      </c>
      <c r="AY12" s="27" t="str">
        <f t="shared" si="10"/>
        <v/>
      </c>
      <c r="AZ12" s="27" t="str">
        <f t="shared" si="10"/>
        <v/>
      </c>
      <c r="BA12" s="27" t="str">
        <f t="shared" si="10"/>
        <v/>
      </c>
      <c r="BB12" s="27" t="str">
        <f t="shared" si="10"/>
        <v/>
      </c>
      <c r="BC12" s="27" t="str">
        <f t="shared" si="10"/>
        <v/>
      </c>
      <c r="BD12" s="27" t="str">
        <f t="shared" si="10"/>
        <v/>
      </c>
      <c r="BE12" s="27" t="str">
        <f t="shared" si="10"/>
        <v/>
      </c>
      <c r="BF12" s="27" t="str">
        <f t="shared" si="10"/>
        <v/>
      </c>
      <c r="BG12" s="27" t="str">
        <f t="shared" si="10"/>
        <v/>
      </c>
      <c r="BH12" s="27" t="str">
        <f t="shared" si="10"/>
        <v/>
      </c>
      <c r="BI12" s="27" t="str">
        <f t="shared" si="10"/>
        <v/>
      </c>
      <c r="BJ12" s="27" t="str">
        <f t="shared" si="10"/>
        <v/>
      </c>
      <c r="BK12" s="27" t="str">
        <f t="shared" si="10"/>
        <v/>
      </c>
      <c r="BL12" s="27" t="str">
        <f t="shared" si="10"/>
        <v/>
      </c>
      <c r="BM12" s="27" t="str">
        <f t="shared" si="10"/>
        <v/>
      </c>
      <c r="BN12" s="27" t="str">
        <f t="shared" si="10"/>
        <v/>
      </c>
      <c r="BO12" s="27" t="str">
        <f t="shared" ref="BO12:CK12" si="11">IFERROR(SUMPRODUCT(BO10:BO11,--(BO10:BO11&lt;&gt;""),$H$10:$H$11)/SUMPRODUCT($H$10:$H$11,--(BO10:BO11&lt;&gt;"")),"")</f>
        <v/>
      </c>
      <c r="BP12" s="27" t="str">
        <f t="shared" si="11"/>
        <v/>
      </c>
      <c r="BQ12" s="27" t="str">
        <f t="shared" si="11"/>
        <v/>
      </c>
      <c r="BR12" s="27" t="str">
        <f t="shared" si="11"/>
        <v/>
      </c>
      <c r="BS12" s="27" t="str">
        <f t="shared" si="11"/>
        <v/>
      </c>
      <c r="BT12" s="27" t="str">
        <f t="shared" si="11"/>
        <v/>
      </c>
      <c r="BU12" s="27" t="str">
        <f t="shared" si="11"/>
        <v/>
      </c>
      <c r="BV12" s="27" t="str">
        <f t="shared" si="11"/>
        <v/>
      </c>
      <c r="BW12" s="27" t="str">
        <f t="shared" si="11"/>
        <v/>
      </c>
      <c r="BX12" s="27" t="str">
        <f t="shared" si="11"/>
        <v/>
      </c>
      <c r="BY12" s="27" t="str">
        <f t="shared" si="11"/>
        <v/>
      </c>
      <c r="BZ12" s="27" t="str">
        <f t="shared" si="11"/>
        <v/>
      </c>
      <c r="CA12" s="27" t="str">
        <f t="shared" si="11"/>
        <v/>
      </c>
      <c r="CB12" s="27" t="str">
        <f t="shared" si="11"/>
        <v/>
      </c>
      <c r="CC12" s="27" t="str">
        <f t="shared" si="11"/>
        <v/>
      </c>
      <c r="CD12" s="27" t="str">
        <f t="shared" si="11"/>
        <v/>
      </c>
      <c r="CE12" s="27" t="str">
        <f t="shared" si="11"/>
        <v/>
      </c>
      <c r="CF12" s="27" t="str">
        <f t="shared" si="11"/>
        <v/>
      </c>
      <c r="CG12" s="27" t="str">
        <f t="shared" si="11"/>
        <v/>
      </c>
      <c r="CH12" s="27" t="str">
        <f t="shared" si="11"/>
        <v/>
      </c>
      <c r="CI12" s="27" t="str">
        <f t="shared" si="11"/>
        <v/>
      </c>
      <c r="CJ12" s="27" t="str">
        <f t="shared" si="11"/>
        <v/>
      </c>
      <c r="CK12" s="27" t="str">
        <f t="shared" si="11"/>
        <v/>
      </c>
      <c r="CL12" s="27" t="str">
        <f t="shared" ref="CL12" si="12">IFERROR(SUMPRODUCT(CL10:CL11,--(CL10:CL11&lt;&gt;""),$H$10:$H$11)/SUMPRODUCT($H$10:$H$11,--(CL10:CL11&lt;&gt;"")),"")</f>
        <v/>
      </c>
      <c r="CM12" s="59"/>
      <c r="CN12" s="59"/>
      <c r="CO12" s="59"/>
      <c r="CP12" s="59"/>
      <c r="CQ12" s="59"/>
      <c r="CR12" s="59"/>
      <c r="CS12" s="59"/>
      <c r="CT12" s="59"/>
      <c r="CU12" s="59"/>
      <c r="CV12" s="59"/>
      <c r="CW12" s="59"/>
      <c r="CX12" s="59"/>
      <c r="CY12" s="59"/>
      <c r="CZ12" s="59"/>
      <c r="DA12" s="59"/>
      <c r="DB12" s="59"/>
      <c r="DC12" s="59"/>
      <c r="DD12" s="59"/>
      <c r="DE12" s="59"/>
      <c r="DF12" s="59"/>
      <c r="DG12" s="59"/>
      <c r="DH12" s="59"/>
      <c r="DI12" s="59"/>
      <c r="DJ12" s="59"/>
      <c r="DK12" s="59"/>
      <c r="DL12" s="59"/>
      <c r="DM12" s="59"/>
      <c r="DN12" s="59"/>
      <c r="DO12" s="59"/>
      <c r="DP12" s="59"/>
      <c r="DQ12" s="59"/>
      <c r="DR12" s="59"/>
      <c r="DS12" s="59"/>
      <c r="DT12" s="59"/>
      <c r="DU12" s="59"/>
      <c r="DV12" s="59"/>
      <c r="DW12" s="59"/>
      <c r="DX12" s="59"/>
      <c r="DY12" s="59"/>
      <c r="DZ12" s="59"/>
      <c r="EA12" s="59"/>
      <c r="EB12" s="59"/>
      <c r="EC12" s="59"/>
      <c r="ED12" s="59"/>
      <c r="EE12" s="59"/>
      <c r="EF12" s="59"/>
      <c r="EG12" s="59"/>
      <c r="EH12" s="59"/>
      <c r="EI12" s="59"/>
      <c r="EJ12" s="59"/>
      <c r="EK12" s="59"/>
      <c r="EL12" s="59"/>
      <c r="EM12" s="59"/>
      <c r="EN12" s="59"/>
      <c r="EO12" s="59"/>
      <c r="EP12" s="59"/>
      <c r="EQ12" s="59"/>
      <c r="ER12" s="59"/>
      <c r="ES12" s="59"/>
      <c r="ET12" s="59"/>
      <c r="EU12" s="59"/>
      <c r="EV12" s="59"/>
      <c r="EW12" s="59"/>
      <c r="EX12" s="59"/>
      <c r="EY12" s="59"/>
      <c r="EZ12" s="59"/>
      <c r="FA12" s="59"/>
      <c r="FB12" s="59"/>
      <c r="FC12" s="59"/>
      <c r="FD12" s="59"/>
      <c r="FE12" s="59"/>
      <c r="FF12" s="59"/>
      <c r="FG12" s="59"/>
      <c r="FH12" s="59"/>
      <c r="FI12" s="59"/>
      <c r="FJ12" s="59"/>
      <c r="FK12" s="59"/>
      <c r="FL12" s="59"/>
      <c r="FM12" s="59"/>
      <c r="FN12" s="59"/>
      <c r="FO12" s="59"/>
      <c r="FP12" s="59"/>
      <c r="FQ12" s="59"/>
      <c r="FR12" s="59"/>
      <c r="FS12" s="59"/>
      <c r="FT12" s="59"/>
      <c r="FU12" s="59"/>
      <c r="FV12" s="59"/>
      <c r="FW12" s="59"/>
      <c r="FX12" s="59"/>
      <c r="FY12" s="59"/>
      <c r="FZ12" s="59"/>
      <c r="GA12" s="59"/>
      <c r="GB12" s="59"/>
      <c r="GC12" s="59"/>
      <c r="GD12" s="59"/>
      <c r="GE12" s="59"/>
      <c r="GF12" s="59"/>
      <c r="GG12" s="59"/>
      <c r="GH12" s="59"/>
      <c r="GI12" s="59"/>
      <c r="GJ12" s="59"/>
      <c r="GK12" s="59"/>
      <c r="GL12" s="59"/>
      <c r="GM12" s="59"/>
      <c r="GN12" s="59"/>
      <c r="GO12" s="59"/>
      <c r="GP12" s="59"/>
      <c r="GQ12" s="59"/>
      <c r="GR12" s="59"/>
      <c r="GS12" s="59"/>
      <c r="GT12" s="59"/>
      <c r="GU12" s="59"/>
      <c r="GV12" s="59"/>
      <c r="GW12" s="59"/>
      <c r="GX12" s="59"/>
      <c r="GY12" s="59"/>
      <c r="GZ12" s="59"/>
      <c r="HA12" s="59"/>
      <c r="HB12" s="59"/>
      <c r="HC12" s="59"/>
      <c r="HD12" s="59"/>
      <c r="HE12" s="59"/>
      <c r="HF12" s="59"/>
      <c r="HG12" s="59"/>
      <c r="HH12" s="59"/>
      <c r="HI12" s="59"/>
      <c r="HJ12" s="59"/>
      <c r="HK12" s="59"/>
      <c r="HL12" s="59"/>
      <c r="HM12" s="59"/>
      <c r="HN12" s="59"/>
      <c r="HO12" s="59"/>
      <c r="HP12" s="59"/>
      <c r="HQ12" s="59"/>
      <c r="HR12" s="59"/>
      <c r="HS12" s="59"/>
      <c r="HT12" s="59"/>
      <c r="HU12" s="59"/>
      <c r="HV12" s="59"/>
      <c r="HW12" s="59"/>
      <c r="HX12" s="59"/>
      <c r="HY12" s="59"/>
      <c r="HZ12" s="59"/>
      <c r="IA12" s="59"/>
      <c r="IB12" s="59"/>
      <c r="IC12" s="59"/>
      <c r="ID12" s="59"/>
      <c r="IE12" s="59"/>
      <c r="IF12" s="59"/>
      <c r="IG12" s="59"/>
      <c r="IH12" s="59"/>
      <c r="II12" s="59"/>
      <c r="IJ12" s="59"/>
      <c r="IK12" s="59"/>
      <c r="IL12" s="59"/>
      <c r="IM12" s="59"/>
      <c r="IN12" s="59"/>
      <c r="IO12" s="59"/>
      <c r="IP12" s="59"/>
      <c r="IQ12" s="59"/>
      <c r="IR12" s="59"/>
      <c r="IS12" s="59"/>
      <c r="IT12" s="59"/>
      <c r="IU12" s="59"/>
      <c r="IV12" s="59"/>
      <c r="IW12" s="59"/>
      <c r="IX12" s="59"/>
      <c r="IY12" s="59"/>
      <c r="IZ12" s="59"/>
      <c r="JA12" s="59"/>
      <c r="JB12" s="59"/>
      <c r="JC12" s="59"/>
      <c r="JD12" s="59"/>
      <c r="JE12" s="59"/>
      <c r="JF12" s="59"/>
      <c r="JG12" s="59"/>
      <c r="JH12" s="59"/>
      <c r="JI12" s="59"/>
      <c r="JJ12" s="59"/>
      <c r="JK12" s="59"/>
      <c r="JL12" s="59"/>
      <c r="JM12" s="59"/>
      <c r="JN12" s="59"/>
      <c r="JO12" s="59"/>
      <c r="JP12" s="59"/>
      <c r="JQ12" s="59"/>
    </row>
    <row r="13" spans="1:277" s="66" customFormat="1" ht="15" customHeight="1">
      <c r="A13" s="25" t="s">
        <v>10</v>
      </c>
      <c r="B13" s="26"/>
      <c r="C13" s="26"/>
      <c r="D13" s="26"/>
      <c r="E13" s="26"/>
      <c r="F13" s="26"/>
      <c r="G13" s="26"/>
      <c r="H13" s="26"/>
      <c r="I13" s="28" t="str">
        <f t="shared" ref="I13:AH13" si="13">IF(I12="","",MIN(I10:I11))</f>
        <v/>
      </c>
      <c r="J13" s="28" t="str">
        <f>IF(J12="","",MIN(J10:J11))</f>
        <v/>
      </c>
      <c r="K13" s="28" t="str">
        <f>IF(K12="","",MIN(K10:K11))</f>
        <v/>
      </c>
      <c r="L13" s="28" t="str">
        <f t="shared" si="13"/>
        <v/>
      </c>
      <c r="M13" s="28" t="str">
        <f>IF(M12="","",MIN(M10:M11))</f>
        <v/>
      </c>
      <c r="N13" s="28" t="str">
        <f>IF(N12="","",MIN(N10:N11))</f>
        <v/>
      </c>
      <c r="O13" s="28" t="str">
        <f>IF(O12="","",MIN(O10:O11))</f>
        <v/>
      </c>
      <c r="P13" s="28" t="str">
        <f t="shared" si="13"/>
        <v/>
      </c>
      <c r="Q13" s="28" t="str">
        <f>IF(Q12="","",MIN(Q10:Q11))</f>
        <v/>
      </c>
      <c r="R13" s="28" t="str">
        <f>IF(R12="","",MIN(R10:R11))</f>
        <v/>
      </c>
      <c r="S13" s="28" t="str">
        <f>IF(S12="","",MIN(S10:S11))</f>
        <v/>
      </c>
      <c r="T13" s="28" t="str">
        <f>IF(T12="","",MIN(T10:T11))</f>
        <v/>
      </c>
      <c r="U13" s="28" t="str">
        <f t="shared" si="13"/>
        <v/>
      </c>
      <c r="V13" s="28" t="str">
        <f t="shared" si="13"/>
        <v/>
      </c>
      <c r="W13" s="28" t="str">
        <f>IF(W12="","",MIN(W10:W11))</f>
        <v/>
      </c>
      <c r="X13" s="28" t="str">
        <f t="shared" si="13"/>
        <v/>
      </c>
      <c r="Y13" s="28" t="str">
        <f t="shared" si="13"/>
        <v/>
      </c>
      <c r="Z13" s="28" t="str">
        <f t="shared" si="13"/>
        <v/>
      </c>
      <c r="AA13" s="28" t="str">
        <f t="shared" si="13"/>
        <v/>
      </c>
      <c r="AB13" s="28" t="str">
        <f t="shared" si="13"/>
        <v/>
      </c>
      <c r="AC13" s="28" t="str">
        <f t="shared" si="13"/>
        <v/>
      </c>
      <c r="AD13" s="28" t="str">
        <f t="shared" si="13"/>
        <v/>
      </c>
      <c r="AE13" s="28" t="str">
        <f t="shared" si="13"/>
        <v/>
      </c>
      <c r="AF13" s="28" t="str">
        <f t="shared" si="13"/>
        <v/>
      </c>
      <c r="AG13" s="28" t="str">
        <f t="shared" si="13"/>
        <v/>
      </c>
      <c r="AH13" s="28" t="str">
        <f t="shared" si="13"/>
        <v/>
      </c>
      <c r="AI13" s="28" t="str">
        <f t="shared" ref="AI13:BJ13" si="14">IF(AI12="","",MIN(AI10:AI11))</f>
        <v/>
      </c>
      <c r="AJ13" s="28" t="str">
        <f t="shared" si="14"/>
        <v/>
      </c>
      <c r="AK13" s="28" t="str">
        <f t="shared" si="14"/>
        <v/>
      </c>
      <c r="AL13" s="28" t="str">
        <f t="shared" si="14"/>
        <v/>
      </c>
      <c r="AM13" s="28" t="str">
        <f t="shared" si="14"/>
        <v/>
      </c>
      <c r="AN13" s="28" t="str">
        <f t="shared" si="14"/>
        <v/>
      </c>
      <c r="AO13" s="28" t="str">
        <f t="shared" si="14"/>
        <v/>
      </c>
      <c r="AP13" s="28" t="str">
        <f t="shared" si="14"/>
        <v/>
      </c>
      <c r="AQ13" s="28" t="str">
        <f t="shared" si="14"/>
        <v/>
      </c>
      <c r="AR13" s="28" t="str">
        <f t="shared" si="14"/>
        <v/>
      </c>
      <c r="AS13" s="28" t="str">
        <f t="shared" si="14"/>
        <v/>
      </c>
      <c r="AT13" s="28" t="str">
        <f t="shared" si="14"/>
        <v/>
      </c>
      <c r="AU13" s="28" t="str">
        <f t="shared" si="14"/>
        <v/>
      </c>
      <c r="AV13" s="28" t="str">
        <f t="shared" si="14"/>
        <v/>
      </c>
      <c r="AW13" s="28" t="str">
        <f t="shared" si="14"/>
        <v/>
      </c>
      <c r="AX13" s="28" t="str">
        <f t="shared" si="14"/>
        <v/>
      </c>
      <c r="AY13" s="28" t="str">
        <f t="shared" si="14"/>
        <v/>
      </c>
      <c r="AZ13" s="28" t="str">
        <f t="shared" si="14"/>
        <v/>
      </c>
      <c r="BA13" s="28" t="str">
        <f t="shared" si="14"/>
        <v/>
      </c>
      <c r="BB13" s="28" t="str">
        <f t="shared" si="14"/>
        <v/>
      </c>
      <c r="BC13" s="28" t="str">
        <f t="shared" si="14"/>
        <v/>
      </c>
      <c r="BD13" s="28" t="str">
        <f t="shared" si="14"/>
        <v/>
      </c>
      <c r="BE13" s="28" t="str">
        <f t="shared" si="14"/>
        <v/>
      </c>
      <c r="BF13" s="28" t="str">
        <f t="shared" si="14"/>
        <v/>
      </c>
      <c r="BG13" s="28" t="str">
        <f t="shared" si="14"/>
        <v/>
      </c>
      <c r="BH13" s="28" t="str">
        <f t="shared" si="14"/>
        <v/>
      </c>
      <c r="BI13" s="28" t="str">
        <f t="shared" si="14"/>
        <v/>
      </c>
      <c r="BJ13" s="28" t="str">
        <f t="shared" si="14"/>
        <v/>
      </c>
      <c r="BK13" s="28" t="str">
        <f t="shared" ref="BK13:CK13" si="15">IF(BK12="","",MIN(BK10:BK11))</f>
        <v/>
      </c>
      <c r="BL13" s="28" t="str">
        <f t="shared" si="15"/>
        <v/>
      </c>
      <c r="BM13" s="28" t="str">
        <f t="shared" si="15"/>
        <v/>
      </c>
      <c r="BN13" s="28" t="str">
        <f t="shared" si="15"/>
        <v/>
      </c>
      <c r="BO13" s="28" t="str">
        <f t="shared" si="15"/>
        <v/>
      </c>
      <c r="BP13" s="28" t="str">
        <f t="shared" si="15"/>
        <v/>
      </c>
      <c r="BQ13" s="28" t="str">
        <f t="shared" si="15"/>
        <v/>
      </c>
      <c r="BR13" s="28" t="str">
        <f t="shared" si="15"/>
        <v/>
      </c>
      <c r="BS13" s="28" t="str">
        <f t="shared" si="15"/>
        <v/>
      </c>
      <c r="BT13" s="28" t="str">
        <f t="shared" si="15"/>
        <v/>
      </c>
      <c r="BU13" s="28" t="str">
        <f t="shared" si="15"/>
        <v/>
      </c>
      <c r="BV13" s="28" t="str">
        <f t="shared" si="15"/>
        <v/>
      </c>
      <c r="BW13" s="28" t="str">
        <f t="shared" si="15"/>
        <v/>
      </c>
      <c r="BX13" s="28" t="str">
        <f t="shared" si="15"/>
        <v/>
      </c>
      <c r="BY13" s="28" t="str">
        <f t="shared" si="15"/>
        <v/>
      </c>
      <c r="BZ13" s="28" t="str">
        <f t="shared" si="15"/>
        <v/>
      </c>
      <c r="CA13" s="28" t="str">
        <f t="shared" si="15"/>
        <v/>
      </c>
      <c r="CB13" s="28" t="str">
        <f t="shared" si="15"/>
        <v/>
      </c>
      <c r="CC13" s="28" t="str">
        <f t="shared" si="15"/>
        <v/>
      </c>
      <c r="CD13" s="28" t="str">
        <f t="shared" si="15"/>
        <v/>
      </c>
      <c r="CE13" s="28" t="str">
        <f t="shared" si="15"/>
        <v/>
      </c>
      <c r="CF13" s="28" t="str">
        <f t="shared" si="15"/>
        <v/>
      </c>
      <c r="CG13" s="28" t="str">
        <f t="shared" si="15"/>
        <v/>
      </c>
      <c r="CH13" s="28" t="str">
        <f t="shared" si="15"/>
        <v/>
      </c>
      <c r="CI13" s="28" t="str">
        <f t="shared" si="15"/>
        <v/>
      </c>
      <c r="CJ13" s="28" t="str">
        <f t="shared" si="15"/>
        <v/>
      </c>
      <c r="CK13" s="28" t="str">
        <f t="shared" si="15"/>
        <v/>
      </c>
      <c r="CL13" s="28" t="str">
        <f t="shared" ref="CL13" si="16">IF(CL12="","",MIN(CL10:CL11))</f>
        <v/>
      </c>
      <c r="CM13" s="59"/>
      <c r="CN13" s="59"/>
      <c r="CO13" s="59"/>
      <c r="CP13" s="59"/>
      <c r="CQ13" s="59"/>
      <c r="CR13" s="59"/>
      <c r="CS13" s="59"/>
      <c r="CT13" s="59"/>
      <c r="CU13" s="59"/>
      <c r="CV13" s="59"/>
      <c r="CW13" s="59"/>
      <c r="CX13" s="59"/>
      <c r="CY13" s="59"/>
      <c r="CZ13" s="59"/>
      <c r="DA13" s="59"/>
      <c r="DB13" s="59"/>
      <c r="DC13" s="59"/>
      <c r="DD13" s="59"/>
      <c r="DE13" s="59"/>
      <c r="DF13" s="59"/>
      <c r="DG13" s="59"/>
      <c r="DH13" s="59"/>
      <c r="DI13" s="59"/>
      <c r="DJ13" s="59"/>
      <c r="DK13" s="59"/>
      <c r="DL13" s="59"/>
      <c r="DM13" s="59"/>
      <c r="DN13" s="59"/>
      <c r="DO13" s="59"/>
      <c r="DP13" s="59"/>
      <c r="DQ13" s="59"/>
      <c r="DR13" s="59"/>
      <c r="DS13" s="59"/>
      <c r="DT13" s="59"/>
      <c r="DU13" s="59"/>
      <c r="DV13" s="59"/>
      <c r="DW13" s="59"/>
      <c r="DX13" s="59"/>
      <c r="DY13" s="59"/>
      <c r="DZ13" s="59"/>
      <c r="EA13" s="59"/>
      <c r="EB13" s="59"/>
      <c r="EC13" s="59"/>
      <c r="ED13" s="59"/>
      <c r="EE13" s="59"/>
      <c r="EF13" s="59"/>
      <c r="EG13" s="59"/>
      <c r="EH13" s="59"/>
      <c r="EI13" s="59"/>
      <c r="EJ13" s="59"/>
      <c r="EK13" s="59"/>
      <c r="EL13" s="59"/>
      <c r="EM13" s="59"/>
      <c r="EN13" s="59"/>
      <c r="EO13" s="59"/>
      <c r="EP13" s="59"/>
      <c r="EQ13" s="59"/>
      <c r="ER13" s="59"/>
      <c r="ES13" s="59"/>
      <c r="ET13" s="59"/>
      <c r="EU13" s="59"/>
      <c r="EV13" s="59"/>
      <c r="EW13" s="59"/>
      <c r="EX13" s="59"/>
      <c r="EY13" s="59"/>
      <c r="EZ13" s="59"/>
      <c r="FA13" s="59"/>
      <c r="FB13" s="59"/>
      <c r="FC13" s="59"/>
      <c r="FD13" s="59"/>
      <c r="FE13" s="59"/>
      <c r="FF13" s="59"/>
      <c r="FG13" s="59"/>
      <c r="FH13" s="59"/>
      <c r="FI13" s="59"/>
      <c r="FJ13" s="59"/>
      <c r="FK13" s="59"/>
      <c r="FL13" s="59"/>
      <c r="FM13" s="59"/>
      <c r="FN13" s="59"/>
      <c r="FO13" s="59"/>
      <c r="FP13" s="59"/>
      <c r="FQ13" s="59"/>
      <c r="FR13" s="59"/>
      <c r="FS13" s="59"/>
      <c r="FT13" s="59"/>
      <c r="FU13" s="59"/>
      <c r="FV13" s="59"/>
      <c r="FW13" s="59"/>
      <c r="FX13" s="59"/>
      <c r="FY13" s="59"/>
      <c r="FZ13" s="59"/>
      <c r="GA13" s="59"/>
      <c r="GB13" s="59"/>
      <c r="GC13" s="59"/>
      <c r="GD13" s="59"/>
      <c r="GE13" s="59"/>
      <c r="GF13" s="59"/>
      <c r="GG13" s="59"/>
      <c r="GH13" s="59"/>
      <c r="GI13" s="59"/>
      <c r="GJ13" s="59"/>
      <c r="GK13" s="59"/>
      <c r="GL13" s="59"/>
      <c r="GM13" s="59"/>
      <c r="GN13" s="59"/>
      <c r="GO13" s="59"/>
      <c r="GP13" s="59"/>
      <c r="GQ13" s="59"/>
      <c r="GR13" s="59"/>
      <c r="GS13" s="59"/>
      <c r="GT13" s="59"/>
      <c r="GU13" s="59"/>
      <c r="GV13" s="59"/>
      <c r="GW13" s="59"/>
      <c r="GX13" s="59"/>
      <c r="GY13" s="59"/>
      <c r="GZ13" s="59"/>
      <c r="HA13" s="59"/>
      <c r="HB13" s="59"/>
      <c r="HC13" s="59"/>
      <c r="HD13" s="59"/>
      <c r="HE13" s="59"/>
      <c r="HF13" s="59"/>
      <c r="HG13" s="59"/>
      <c r="HH13" s="59"/>
      <c r="HI13" s="59"/>
      <c r="HJ13" s="59"/>
      <c r="HK13" s="59"/>
      <c r="HL13" s="59"/>
      <c r="HM13" s="59"/>
      <c r="HN13" s="59"/>
      <c r="HO13" s="59"/>
      <c r="HP13" s="59"/>
      <c r="HQ13" s="59"/>
      <c r="HR13" s="59"/>
      <c r="HS13" s="59"/>
      <c r="HT13" s="59"/>
      <c r="HU13" s="59"/>
      <c r="HV13" s="59"/>
      <c r="HW13" s="59"/>
      <c r="HX13" s="59"/>
      <c r="HY13" s="59"/>
      <c r="HZ13" s="59"/>
      <c r="IA13" s="59"/>
      <c r="IB13" s="59"/>
      <c r="IC13" s="59"/>
      <c r="ID13" s="59"/>
      <c r="IE13" s="59"/>
      <c r="IF13" s="59"/>
      <c r="IG13" s="59"/>
      <c r="IH13" s="59"/>
      <c r="II13" s="59"/>
      <c r="IJ13" s="59"/>
      <c r="IK13" s="59"/>
      <c r="IL13" s="59"/>
      <c r="IM13" s="59"/>
      <c r="IN13" s="59"/>
      <c r="IO13" s="59"/>
      <c r="IP13" s="59"/>
      <c r="IQ13" s="59"/>
      <c r="IR13" s="59"/>
      <c r="IS13" s="59"/>
      <c r="IT13" s="59"/>
      <c r="IU13" s="59"/>
      <c r="IV13" s="59"/>
      <c r="IW13" s="59"/>
      <c r="IX13" s="59"/>
      <c r="IY13" s="59"/>
      <c r="IZ13" s="59"/>
      <c r="JA13" s="59"/>
      <c r="JB13" s="59"/>
      <c r="JC13" s="59"/>
      <c r="JD13" s="59"/>
      <c r="JE13" s="59"/>
      <c r="JF13" s="59"/>
      <c r="JG13" s="59"/>
      <c r="JH13" s="59"/>
      <c r="JI13" s="59"/>
      <c r="JJ13" s="59"/>
      <c r="JK13" s="59"/>
      <c r="JL13" s="59"/>
      <c r="JM13" s="59"/>
      <c r="JN13" s="59"/>
      <c r="JO13" s="59"/>
      <c r="JP13" s="59"/>
      <c r="JQ13" s="59"/>
    </row>
    <row r="14" spans="1:277" s="59" customFormat="1" ht="15" customHeight="1">
      <c r="A14" s="25" t="s">
        <v>11</v>
      </c>
      <c r="B14" s="26"/>
      <c r="C14" s="26"/>
      <c r="D14" s="26"/>
      <c r="E14" s="26"/>
      <c r="F14" s="26"/>
      <c r="G14" s="26"/>
      <c r="H14" s="26"/>
      <c r="I14" s="28" t="str">
        <f t="shared" ref="I14:AH14" si="17">IF(I12="","",MAX(I10:I11))</f>
        <v/>
      </c>
      <c r="J14" s="28" t="str">
        <f>IF(J12="","",MAX(J10:J11))</f>
        <v/>
      </c>
      <c r="K14" s="28" t="str">
        <f>IF(K12="","",MAX(K10:K11))</f>
        <v/>
      </c>
      <c r="L14" s="28" t="str">
        <f t="shared" si="17"/>
        <v/>
      </c>
      <c r="M14" s="28" t="str">
        <f>IF(M12="","",MAX(M10:M11))</f>
        <v/>
      </c>
      <c r="N14" s="28" t="str">
        <f>IF(N12="","",MAX(N10:N11))</f>
        <v/>
      </c>
      <c r="O14" s="28" t="str">
        <f>IF(O12="","",MAX(O10:O11))</f>
        <v/>
      </c>
      <c r="P14" s="28" t="str">
        <f t="shared" si="17"/>
        <v/>
      </c>
      <c r="Q14" s="28" t="str">
        <f>IF(Q12="","",MAX(Q10:Q11))</f>
        <v/>
      </c>
      <c r="R14" s="28" t="str">
        <f>IF(R12="","",MAX(R10:R11))</f>
        <v/>
      </c>
      <c r="S14" s="28" t="str">
        <f>IF(S12="","",MAX(S10:S11))</f>
        <v/>
      </c>
      <c r="T14" s="28" t="str">
        <f>IF(T12="","",MAX(T10:T11))</f>
        <v/>
      </c>
      <c r="U14" s="28" t="str">
        <f t="shared" si="17"/>
        <v/>
      </c>
      <c r="V14" s="28" t="str">
        <f t="shared" si="17"/>
        <v/>
      </c>
      <c r="W14" s="28" t="str">
        <f>IF(W12="","",MAX(W10:W11))</f>
        <v/>
      </c>
      <c r="X14" s="28" t="str">
        <f t="shared" si="17"/>
        <v/>
      </c>
      <c r="Y14" s="28" t="str">
        <f t="shared" si="17"/>
        <v/>
      </c>
      <c r="Z14" s="28" t="str">
        <f t="shared" si="17"/>
        <v/>
      </c>
      <c r="AA14" s="28" t="str">
        <f t="shared" si="17"/>
        <v/>
      </c>
      <c r="AB14" s="28" t="str">
        <f t="shared" si="17"/>
        <v/>
      </c>
      <c r="AC14" s="28" t="str">
        <f t="shared" si="17"/>
        <v/>
      </c>
      <c r="AD14" s="28" t="str">
        <f t="shared" si="17"/>
        <v/>
      </c>
      <c r="AE14" s="28" t="str">
        <f t="shared" si="17"/>
        <v/>
      </c>
      <c r="AF14" s="28" t="str">
        <f t="shared" si="17"/>
        <v/>
      </c>
      <c r="AG14" s="28" t="str">
        <f t="shared" si="17"/>
        <v/>
      </c>
      <c r="AH14" s="28" t="str">
        <f t="shared" si="17"/>
        <v/>
      </c>
      <c r="AI14" s="28" t="str">
        <f t="shared" ref="AI14:BJ14" si="18">IF(AI12="","",MAX(AI10:AI11))</f>
        <v/>
      </c>
      <c r="AJ14" s="28" t="str">
        <f t="shared" si="18"/>
        <v/>
      </c>
      <c r="AK14" s="28" t="str">
        <f t="shared" si="18"/>
        <v/>
      </c>
      <c r="AL14" s="28" t="str">
        <f t="shared" si="18"/>
        <v/>
      </c>
      <c r="AM14" s="28" t="str">
        <f t="shared" si="18"/>
        <v/>
      </c>
      <c r="AN14" s="28" t="str">
        <f t="shared" si="18"/>
        <v/>
      </c>
      <c r="AO14" s="28" t="str">
        <f t="shared" si="18"/>
        <v/>
      </c>
      <c r="AP14" s="28" t="str">
        <f t="shared" si="18"/>
        <v/>
      </c>
      <c r="AQ14" s="28" t="str">
        <f t="shared" si="18"/>
        <v/>
      </c>
      <c r="AR14" s="28" t="str">
        <f t="shared" si="18"/>
        <v/>
      </c>
      <c r="AS14" s="28" t="str">
        <f t="shared" si="18"/>
        <v/>
      </c>
      <c r="AT14" s="28" t="str">
        <f t="shared" si="18"/>
        <v/>
      </c>
      <c r="AU14" s="28" t="str">
        <f t="shared" si="18"/>
        <v/>
      </c>
      <c r="AV14" s="28" t="str">
        <f t="shared" si="18"/>
        <v/>
      </c>
      <c r="AW14" s="28" t="str">
        <f t="shared" si="18"/>
        <v/>
      </c>
      <c r="AX14" s="28" t="str">
        <f t="shared" si="18"/>
        <v/>
      </c>
      <c r="AY14" s="28" t="str">
        <f t="shared" si="18"/>
        <v/>
      </c>
      <c r="AZ14" s="28" t="str">
        <f t="shared" si="18"/>
        <v/>
      </c>
      <c r="BA14" s="28" t="str">
        <f t="shared" si="18"/>
        <v/>
      </c>
      <c r="BB14" s="28" t="str">
        <f t="shared" si="18"/>
        <v/>
      </c>
      <c r="BC14" s="28" t="str">
        <f t="shared" si="18"/>
        <v/>
      </c>
      <c r="BD14" s="28" t="str">
        <f t="shared" si="18"/>
        <v/>
      </c>
      <c r="BE14" s="28" t="str">
        <f t="shared" si="18"/>
        <v/>
      </c>
      <c r="BF14" s="28" t="str">
        <f t="shared" si="18"/>
        <v/>
      </c>
      <c r="BG14" s="28" t="str">
        <f t="shared" si="18"/>
        <v/>
      </c>
      <c r="BH14" s="28" t="str">
        <f t="shared" si="18"/>
        <v/>
      </c>
      <c r="BI14" s="28" t="str">
        <f t="shared" si="18"/>
        <v/>
      </c>
      <c r="BJ14" s="28" t="str">
        <f t="shared" si="18"/>
        <v/>
      </c>
      <c r="BK14" s="28" t="str">
        <f t="shared" ref="BK14:CK14" si="19">IF(BK12="","",MAX(BK10:BK11))</f>
        <v/>
      </c>
      <c r="BL14" s="28" t="str">
        <f t="shared" si="19"/>
        <v/>
      </c>
      <c r="BM14" s="28" t="str">
        <f t="shared" si="19"/>
        <v/>
      </c>
      <c r="BN14" s="28" t="str">
        <f t="shared" si="19"/>
        <v/>
      </c>
      <c r="BO14" s="28" t="str">
        <f t="shared" si="19"/>
        <v/>
      </c>
      <c r="BP14" s="28" t="str">
        <f t="shared" si="19"/>
        <v/>
      </c>
      <c r="BQ14" s="28" t="str">
        <f t="shared" si="19"/>
        <v/>
      </c>
      <c r="BR14" s="28" t="str">
        <f t="shared" si="19"/>
        <v/>
      </c>
      <c r="BS14" s="28" t="str">
        <f t="shared" si="19"/>
        <v/>
      </c>
      <c r="BT14" s="28" t="str">
        <f t="shared" si="19"/>
        <v/>
      </c>
      <c r="BU14" s="28" t="str">
        <f t="shared" si="19"/>
        <v/>
      </c>
      <c r="BV14" s="28" t="str">
        <f t="shared" si="19"/>
        <v/>
      </c>
      <c r="BW14" s="28" t="str">
        <f t="shared" si="19"/>
        <v/>
      </c>
      <c r="BX14" s="28" t="str">
        <f t="shared" si="19"/>
        <v/>
      </c>
      <c r="BY14" s="28" t="str">
        <f t="shared" si="19"/>
        <v/>
      </c>
      <c r="BZ14" s="28" t="str">
        <f t="shared" si="19"/>
        <v/>
      </c>
      <c r="CA14" s="28" t="str">
        <f t="shared" si="19"/>
        <v/>
      </c>
      <c r="CB14" s="28" t="str">
        <f t="shared" si="19"/>
        <v/>
      </c>
      <c r="CC14" s="28" t="str">
        <f t="shared" si="19"/>
        <v/>
      </c>
      <c r="CD14" s="28" t="str">
        <f t="shared" si="19"/>
        <v/>
      </c>
      <c r="CE14" s="28" t="str">
        <f t="shared" si="19"/>
        <v/>
      </c>
      <c r="CF14" s="28" t="str">
        <f t="shared" si="19"/>
        <v/>
      </c>
      <c r="CG14" s="28" t="str">
        <f t="shared" si="19"/>
        <v/>
      </c>
      <c r="CH14" s="28" t="str">
        <f t="shared" si="19"/>
        <v/>
      </c>
      <c r="CI14" s="28" t="str">
        <f t="shared" si="19"/>
        <v/>
      </c>
      <c r="CJ14" s="28" t="str">
        <f t="shared" si="19"/>
        <v/>
      </c>
      <c r="CK14" s="28" t="str">
        <f t="shared" si="19"/>
        <v/>
      </c>
      <c r="CL14" s="28" t="str">
        <f t="shared" ref="CL14" si="20">IF(CL12="","",MAX(CL10:CL11))</f>
        <v/>
      </c>
    </row>
    <row r="15" spans="1:277" s="59" customFormat="1" ht="15" customHeight="1">
      <c r="A15" s="29"/>
      <c r="B15" s="29"/>
      <c r="C15" s="29"/>
      <c r="D15" s="29"/>
      <c r="E15" s="29"/>
      <c r="F15" s="29"/>
      <c r="G15" s="29"/>
      <c r="H15" s="29"/>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row>
    <row r="16" spans="1:277" s="59" customFormat="1" ht="15" customHeight="1">
      <c r="A16" s="20" t="s">
        <v>95</v>
      </c>
      <c r="B16" s="20">
        <v>2016</v>
      </c>
      <c r="C16" s="21">
        <v>27535533</v>
      </c>
      <c r="D16" s="20" t="s">
        <v>94</v>
      </c>
      <c r="E16" s="21" t="s">
        <v>4</v>
      </c>
      <c r="F16" s="20" t="s">
        <v>96</v>
      </c>
      <c r="G16" s="20"/>
      <c r="H16" s="19">
        <f>16510/2</f>
        <v>8255</v>
      </c>
      <c r="I16" s="37">
        <v>4.7000000000000002E-3</v>
      </c>
      <c r="J16" s="23"/>
      <c r="K16" s="23"/>
      <c r="L16" s="22"/>
      <c r="M16" s="23"/>
      <c r="N16" s="23"/>
      <c r="O16" s="23"/>
      <c r="P16" s="24"/>
      <c r="Q16" s="23"/>
      <c r="R16" s="23"/>
      <c r="S16" s="37">
        <v>0</v>
      </c>
      <c r="T16" s="23"/>
      <c r="U16" s="23"/>
      <c r="V16" s="23"/>
      <c r="W16" s="23"/>
      <c r="X16" s="23"/>
      <c r="Y16" s="23"/>
      <c r="Z16" s="23"/>
      <c r="AA16" s="23"/>
      <c r="AB16" s="37">
        <v>3.5999999999999997E-2</v>
      </c>
      <c r="AC16" s="23"/>
      <c r="AD16" s="23"/>
      <c r="AE16" s="23"/>
      <c r="AF16" s="23"/>
      <c r="AG16" s="23"/>
      <c r="AH16" s="23"/>
      <c r="AI16" s="23"/>
      <c r="AJ16" s="23"/>
      <c r="AK16" s="23"/>
      <c r="AL16" s="23"/>
      <c r="AM16" s="23"/>
      <c r="AN16" s="37">
        <v>2.0000000000000001E-4</v>
      </c>
      <c r="AO16" s="23"/>
      <c r="AP16" s="23"/>
      <c r="AQ16" s="23"/>
      <c r="AR16" s="23"/>
      <c r="AS16" s="23"/>
      <c r="AT16" s="23"/>
      <c r="AU16" s="23"/>
      <c r="AV16" s="23"/>
      <c r="AW16" s="23"/>
      <c r="AX16" s="23"/>
      <c r="AY16" s="23"/>
      <c r="AZ16" s="23"/>
      <c r="BA16" s="23"/>
      <c r="BB16" s="23"/>
      <c r="BC16" s="23"/>
      <c r="BD16" s="23"/>
      <c r="BE16" s="23"/>
      <c r="BF16" s="23"/>
      <c r="BG16" s="23"/>
      <c r="BH16" s="23"/>
      <c r="BI16" s="23"/>
      <c r="BJ16" s="23"/>
      <c r="BK16" s="37">
        <v>0</v>
      </c>
      <c r="BL16" s="37">
        <v>0</v>
      </c>
      <c r="BM16" s="23"/>
      <c r="BN16" s="23"/>
      <c r="BO16" s="23"/>
      <c r="BP16" s="23"/>
      <c r="BQ16" s="23"/>
      <c r="BR16" s="37">
        <v>0</v>
      </c>
      <c r="BS16" s="23"/>
      <c r="BT16" s="23"/>
      <c r="BU16" s="23"/>
      <c r="BV16" s="23"/>
      <c r="BW16" s="23"/>
      <c r="BX16" s="23"/>
      <c r="BY16" s="23"/>
      <c r="BZ16" s="23"/>
      <c r="CA16" s="23"/>
      <c r="CB16" s="37">
        <v>0</v>
      </c>
      <c r="CC16" s="23"/>
      <c r="CD16" s="23"/>
      <c r="CE16" s="37">
        <v>0</v>
      </c>
      <c r="CF16" s="37">
        <v>0</v>
      </c>
      <c r="CG16" s="23"/>
      <c r="CH16" s="23"/>
      <c r="CI16" s="23"/>
      <c r="CJ16" s="23"/>
      <c r="CK16" s="23"/>
      <c r="CL16" s="37">
        <v>1E-4</v>
      </c>
    </row>
    <row r="17" spans="1:90" s="59" customFormat="1" ht="15" customHeight="1">
      <c r="A17" s="20" t="s">
        <v>95</v>
      </c>
      <c r="B17" s="20">
        <v>2016</v>
      </c>
      <c r="C17" s="21">
        <v>27535533</v>
      </c>
      <c r="D17" s="20" t="s">
        <v>94</v>
      </c>
      <c r="E17" s="21" t="s">
        <v>4</v>
      </c>
      <c r="F17" s="20" t="s">
        <v>96</v>
      </c>
      <c r="G17" s="20"/>
      <c r="H17" s="19">
        <f>16484/2</f>
        <v>8242</v>
      </c>
      <c r="I17" s="23"/>
      <c r="J17" s="23"/>
      <c r="K17" s="37">
        <v>8.9999999999999993E-3</v>
      </c>
      <c r="L17" s="37">
        <v>9.5000000000000001E-2</v>
      </c>
      <c r="M17" s="23"/>
      <c r="N17" s="23"/>
      <c r="O17" s="23"/>
      <c r="P17" s="24"/>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row>
    <row r="18" spans="1:90" s="59" customFormat="1" ht="15" customHeight="1">
      <c r="A18" s="20" t="s">
        <v>95</v>
      </c>
      <c r="B18" s="20">
        <v>2016</v>
      </c>
      <c r="C18" s="21">
        <v>27535533</v>
      </c>
      <c r="D18" s="20" t="s">
        <v>94</v>
      </c>
      <c r="E18" s="21" t="s">
        <v>4</v>
      </c>
      <c r="F18" s="20" t="s">
        <v>96</v>
      </c>
      <c r="G18" s="20"/>
      <c r="H18" s="19">
        <f>16508/2</f>
        <v>8254</v>
      </c>
      <c r="I18" s="23"/>
      <c r="J18" s="23"/>
      <c r="K18" s="23"/>
      <c r="L18" s="22"/>
      <c r="M18" s="37">
        <v>9.6000000000000002E-2</v>
      </c>
      <c r="N18" s="23"/>
      <c r="O18" s="23"/>
      <c r="P18" s="37">
        <v>0.254</v>
      </c>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37">
        <v>2.0000000000000001E-4</v>
      </c>
      <c r="AR18" s="23"/>
      <c r="AS18" s="23"/>
      <c r="AT18" s="37">
        <v>0</v>
      </c>
      <c r="AU18" s="23"/>
      <c r="AV18" s="23"/>
      <c r="AW18" s="23"/>
      <c r="AX18" s="23"/>
      <c r="AY18" s="23"/>
      <c r="AZ18" s="23"/>
      <c r="BA18" s="37">
        <v>2.0000000000000001E-4</v>
      </c>
      <c r="BB18" s="23"/>
      <c r="BC18" s="37">
        <v>0</v>
      </c>
      <c r="BD18" s="23"/>
      <c r="BE18" s="23"/>
      <c r="BF18" s="23"/>
      <c r="BG18" s="23"/>
      <c r="BH18" s="23"/>
      <c r="BI18" s="23"/>
      <c r="BJ18" s="23"/>
      <c r="BK18" s="23"/>
      <c r="BL18" s="23"/>
      <c r="BM18" s="23"/>
      <c r="BN18" s="23"/>
      <c r="BO18" s="23"/>
      <c r="BP18" s="37">
        <v>1E-4</v>
      </c>
      <c r="BQ18" s="23"/>
      <c r="BR18" s="23"/>
      <c r="BS18" s="37">
        <v>6.0000000000000001E-3</v>
      </c>
      <c r="BT18" s="23"/>
      <c r="BU18" s="23"/>
      <c r="BV18" s="23"/>
      <c r="BW18" s="23"/>
      <c r="BX18" s="23"/>
      <c r="BY18" s="23"/>
      <c r="BZ18" s="23"/>
      <c r="CA18" s="37">
        <v>0</v>
      </c>
      <c r="CB18" s="23"/>
      <c r="CC18" s="23"/>
      <c r="CD18" s="23"/>
      <c r="CE18" s="23"/>
      <c r="CF18" s="23"/>
      <c r="CG18" s="23"/>
      <c r="CH18" s="23"/>
      <c r="CI18" s="23"/>
      <c r="CJ18" s="23"/>
      <c r="CK18" s="23"/>
      <c r="CL18" s="23"/>
    </row>
    <row r="19" spans="1:90" s="59" customFormat="1" ht="15" customHeight="1">
      <c r="A19" s="20" t="s">
        <v>95</v>
      </c>
      <c r="B19" s="20">
        <v>2016</v>
      </c>
      <c r="C19" s="21">
        <v>27535533</v>
      </c>
      <c r="D19" s="20" t="s">
        <v>94</v>
      </c>
      <c r="E19" s="21" t="s">
        <v>4</v>
      </c>
      <c r="F19" s="20" t="s">
        <v>96</v>
      </c>
      <c r="G19" s="20"/>
      <c r="H19" s="19">
        <f>16468/2</f>
        <v>8234</v>
      </c>
      <c r="I19" s="23"/>
      <c r="J19" s="23"/>
      <c r="K19" s="23"/>
      <c r="L19" s="22"/>
      <c r="M19" s="23"/>
      <c r="N19" s="23"/>
      <c r="O19" s="23"/>
      <c r="P19" s="24"/>
      <c r="Q19" s="23"/>
      <c r="R19" s="23"/>
      <c r="S19" s="23"/>
      <c r="T19" s="23"/>
      <c r="U19" s="37">
        <v>0</v>
      </c>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row>
    <row r="20" spans="1:90" s="59" customFormat="1" ht="15" customHeight="1">
      <c r="A20" s="20" t="s">
        <v>95</v>
      </c>
      <c r="B20" s="20">
        <v>2016</v>
      </c>
      <c r="C20" s="21">
        <v>27535533</v>
      </c>
      <c r="D20" s="20" t="s">
        <v>94</v>
      </c>
      <c r="E20" s="21" t="s">
        <v>4</v>
      </c>
      <c r="F20" s="20" t="s">
        <v>96</v>
      </c>
      <c r="G20" s="20"/>
      <c r="H20" s="19">
        <f>16506/2</f>
        <v>8253</v>
      </c>
      <c r="I20" s="23"/>
      <c r="J20" s="23"/>
      <c r="K20" s="23"/>
      <c r="L20" s="22"/>
      <c r="M20" s="23"/>
      <c r="N20" s="23"/>
      <c r="O20" s="23"/>
      <c r="P20" s="24"/>
      <c r="Q20" s="23"/>
      <c r="R20" s="23"/>
      <c r="S20" s="23"/>
      <c r="T20" s="23"/>
      <c r="U20" s="23"/>
      <c r="V20" s="23"/>
      <c r="W20" s="37">
        <v>5.9999999999999995E-4</v>
      </c>
      <c r="X20" s="23"/>
      <c r="Y20" s="23"/>
      <c r="Z20" s="23"/>
      <c r="AA20" s="37">
        <v>2.0000000000000001E-4</v>
      </c>
      <c r="AB20" s="23"/>
      <c r="AC20" s="23"/>
      <c r="AD20" s="23"/>
      <c r="AE20" s="23"/>
      <c r="AF20" s="23"/>
      <c r="AG20" s="23"/>
      <c r="AH20" s="37">
        <v>0</v>
      </c>
      <c r="AI20" s="37">
        <v>0</v>
      </c>
      <c r="AJ20" s="23"/>
      <c r="AK20" s="23"/>
      <c r="AL20" s="23"/>
      <c r="AM20" s="23"/>
      <c r="AN20" s="23"/>
      <c r="AO20" s="23"/>
      <c r="AP20" s="23"/>
      <c r="AQ20" s="23"/>
      <c r="AR20" s="23"/>
      <c r="AS20" s="23"/>
      <c r="AT20" s="23"/>
      <c r="AU20" s="37">
        <v>0</v>
      </c>
      <c r="AV20" s="37">
        <v>0</v>
      </c>
      <c r="AW20" s="37">
        <v>0</v>
      </c>
      <c r="AX20" s="23"/>
      <c r="AY20" s="23"/>
      <c r="AZ20" s="37">
        <v>0</v>
      </c>
      <c r="BA20" s="23"/>
      <c r="BB20" s="23"/>
      <c r="BC20" s="23"/>
      <c r="BD20" s="23"/>
      <c r="BE20" s="23"/>
      <c r="BF20" s="23"/>
      <c r="BG20" s="23"/>
      <c r="BH20" s="37">
        <v>0</v>
      </c>
      <c r="BI20" s="37">
        <v>0</v>
      </c>
      <c r="BJ20" s="37">
        <v>0</v>
      </c>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37">
        <v>0</v>
      </c>
      <c r="CK20" s="23"/>
      <c r="CL20" s="23"/>
    </row>
    <row r="21" spans="1:90" s="59" customFormat="1" ht="15" customHeight="1">
      <c r="A21" s="20" t="s">
        <v>95</v>
      </c>
      <c r="B21" s="20">
        <v>2016</v>
      </c>
      <c r="C21" s="21">
        <v>27535533</v>
      </c>
      <c r="D21" s="20" t="s">
        <v>94</v>
      </c>
      <c r="E21" s="21" t="s">
        <v>4</v>
      </c>
      <c r="F21" s="20" t="s">
        <v>96</v>
      </c>
      <c r="G21" s="20"/>
      <c r="H21" s="19">
        <f>16466/2</f>
        <v>8233</v>
      </c>
      <c r="I21" s="23"/>
      <c r="J21" s="23"/>
      <c r="K21" s="23"/>
      <c r="L21" s="22"/>
      <c r="M21" s="23"/>
      <c r="N21" s="23"/>
      <c r="O21" s="23"/>
      <c r="P21" s="24"/>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row>
    <row r="22" spans="1:90" s="59" customFormat="1" ht="15" customHeight="1">
      <c r="A22" s="20" t="s">
        <v>95</v>
      </c>
      <c r="B22" s="20">
        <v>2016</v>
      </c>
      <c r="C22" s="21">
        <v>27535533</v>
      </c>
      <c r="D22" s="20" t="s">
        <v>94</v>
      </c>
      <c r="E22" s="21" t="s">
        <v>4</v>
      </c>
      <c r="F22" s="20" t="s">
        <v>96</v>
      </c>
      <c r="G22" s="20"/>
      <c r="H22" s="19">
        <f>16502/2</f>
        <v>8251</v>
      </c>
      <c r="I22" s="23"/>
      <c r="J22" s="23"/>
      <c r="K22" s="23"/>
      <c r="L22" s="22"/>
      <c r="M22" s="23"/>
      <c r="N22" s="37">
        <v>0</v>
      </c>
      <c r="O22" s="37">
        <v>2.0000000000000001E-4</v>
      </c>
      <c r="P22" s="24"/>
      <c r="Q22" s="23"/>
      <c r="R22" s="23"/>
      <c r="S22" s="23"/>
      <c r="T22" s="23"/>
      <c r="U22" s="23"/>
      <c r="V22" s="23"/>
      <c r="W22" s="23"/>
      <c r="X22" s="37">
        <v>0</v>
      </c>
      <c r="Y22" s="23"/>
      <c r="Z22" s="23"/>
      <c r="AA22" s="23"/>
      <c r="AB22" s="23"/>
      <c r="AC22" s="23"/>
      <c r="AD22" s="37">
        <v>0</v>
      </c>
      <c r="AE22" s="23"/>
      <c r="AF22" s="37">
        <v>0</v>
      </c>
      <c r="AG22" s="23"/>
      <c r="AH22" s="23"/>
      <c r="AI22" s="23"/>
      <c r="AJ22" s="23"/>
      <c r="AK22" s="37">
        <v>0</v>
      </c>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row>
    <row r="23" spans="1:90" s="59" customFormat="1" ht="15" customHeight="1">
      <c r="A23" s="20" t="s">
        <v>95</v>
      </c>
      <c r="B23" s="20">
        <v>2016</v>
      </c>
      <c r="C23" s="21">
        <v>27535533</v>
      </c>
      <c r="D23" s="20" t="s">
        <v>94</v>
      </c>
      <c r="E23" s="21" t="s">
        <v>4</v>
      </c>
      <c r="F23" s="20" t="s">
        <v>96</v>
      </c>
      <c r="G23" s="20"/>
      <c r="H23" s="19">
        <f>16476/2</f>
        <v>8238</v>
      </c>
      <c r="I23" s="23"/>
      <c r="J23" s="23"/>
      <c r="K23" s="23"/>
      <c r="L23" s="22"/>
      <c r="M23" s="23"/>
      <c r="N23" s="23"/>
      <c r="O23" s="23"/>
      <c r="P23" s="24"/>
      <c r="Q23" s="37">
        <v>6.0699999999999998E-5</v>
      </c>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row>
    <row r="24" spans="1:90" s="59" customFormat="1" ht="15" customHeight="1">
      <c r="A24" s="20" t="s">
        <v>95</v>
      </c>
      <c r="B24" s="20">
        <v>2016</v>
      </c>
      <c r="C24" s="21">
        <v>27535533</v>
      </c>
      <c r="D24" s="20" t="s">
        <v>94</v>
      </c>
      <c r="E24" s="21" t="s">
        <v>4</v>
      </c>
      <c r="F24" s="20" t="s">
        <v>96</v>
      </c>
      <c r="G24" s="20"/>
      <c r="H24" s="19">
        <f>16498/2</f>
        <v>8249</v>
      </c>
      <c r="I24" s="23"/>
      <c r="J24" s="23"/>
      <c r="K24" s="23"/>
      <c r="L24" s="22"/>
      <c r="M24" s="23"/>
      <c r="N24" s="23"/>
      <c r="O24" s="23"/>
      <c r="P24" s="24"/>
      <c r="Q24" s="23"/>
      <c r="R24" s="23"/>
      <c r="S24" s="23"/>
      <c r="T24" s="23"/>
      <c r="U24" s="23"/>
      <c r="V24" s="23"/>
      <c r="W24" s="23"/>
      <c r="X24" s="23"/>
      <c r="Y24" s="37">
        <v>0</v>
      </c>
      <c r="Z24" s="37">
        <v>8.7999999999999995E-2</v>
      </c>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row>
    <row r="25" spans="1:90" s="59" customFormat="1" ht="15" customHeight="1">
      <c r="A25" s="20" t="s">
        <v>95</v>
      </c>
      <c r="B25" s="20">
        <v>2016</v>
      </c>
      <c r="C25" s="21">
        <v>27535533</v>
      </c>
      <c r="D25" s="20" t="s">
        <v>94</v>
      </c>
      <c r="E25" s="21" t="s">
        <v>4</v>
      </c>
      <c r="F25" s="20" t="s">
        <v>96</v>
      </c>
      <c r="G25" s="20"/>
      <c r="H25" s="19">
        <f>15546/2</f>
        <v>7773</v>
      </c>
      <c r="I25" s="23"/>
      <c r="J25" s="23"/>
      <c r="K25" s="23"/>
      <c r="L25" s="22"/>
      <c r="M25" s="23"/>
      <c r="N25" s="23"/>
      <c r="O25" s="23"/>
      <c r="P25" s="24"/>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row>
    <row r="26" spans="1:90" s="59" customFormat="1" ht="15" customHeight="1">
      <c r="A26" s="20" t="s">
        <v>95</v>
      </c>
      <c r="B26" s="20">
        <v>2016</v>
      </c>
      <c r="C26" s="21">
        <v>27535533</v>
      </c>
      <c r="D26" s="20" t="s">
        <v>94</v>
      </c>
      <c r="E26" s="21" t="s">
        <v>4</v>
      </c>
      <c r="F26" s="20" t="s">
        <v>96</v>
      </c>
      <c r="G26" s="20"/>
      <c r="H26" s="19">
        <v>7455</v>
      </c>
      <c r="I26" s="23"/>
      <c r="J26" s="23"/>
      <c r="K26" s="23"/>
      <c r="L26" s="22"/>
      <c r="M26" s="23"/>
      <c r="N26" s="23"/>
      <c r="O26" s="23"/>
      <c r="P26" s="24"/>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row>
    <row r="27" spans="1:90" s="59" customFormat="1" ht="15" customHeight="1">
      <c r="A27" s="20" t="s">
        <v>95</v>
      </c>
      <c r="B27" s="20">
        <v>2016</v>
      </c>
      <c r="C27" s="21">
        <v>27535533</v>
      </c>
      <c r="D27" s="20" t="s">
        <v>94</v>
      </c>
      <c r="E27" s="21" t="s">
        <v>4</v>
      </c>
      <c r="F27" s="20" t="s">
        <v>96</v>
      </c>
      <c r="G27" s="20"/>
      <c r="H27" s="19">
        <v>7374</v>
      </c>
      <c r="I27" s="23"/>
      <c r="J27" s="23"/>
      <c r="K27" s="23"/>
      <c r="L27" s="22"/>
      <c r="M27" s="23"/>
      <c r="N27" s="23"/>
      <c r="O27" s="23"/>
      <c r="P27" s="24"/>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row>
    <row r="28" spans="1:90" s="59" customFormat="1" ht="15" customHeight="1">
      <c r="A28" s="20" t="s">
        <v>95</v>
      </c>
      <c r="B28" s="20">
        <v>2016</v>
      </c>
      <c r="C28" s="21">
        <v>27535533</v>
      </c>
      <c r="D28" s="20" t="s">
        <v>94</v>
      </c>
      <c r="E28" s="21" t="s">
        <v>4</v>
      </c>
      <c r="F28" s="20" t="s">
        <v>96</v>
      </c>
      <c r="G28" s="20"/>
      <c r="H28" s="19">
        <v>8239</v>
      </c>
      <c r="I28" s="23"/>
      <c r="J28" s="23"/>
      <c r="K28" s="23"/>
      <c r="L28" s="22"/>
      <c r="M28" s="23"/>
      <c r="N28" s="23"/>
      <c r="O28" s="23"/>
      <c r="P28" s="24"/>
      <c r="Q28" s="23"/>
      <c r="R28" s="23"/>
      <c r="S28" s="23"/>
      <c r="T28" s="23"/>
      <c r="U28" s="23"/>
      <c r="V28" s="23"/>
      <c r="W28" s="23"/>
      <c r="X28" s="23"/>
      <c r="Y28" s="23"/>
      <c r="Z28" s="23"/>
      <c r="AA28" s="23"/>
      <c r="AB28" s="23"/>
      <c r="AC28" s="37">
        <v>0</v>
      </c>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row>
    <row r="29" spans="1:90" s="59" customFormat="1" ht="15" customHeight="1">
      <c r="A29" s="20" t="s">
        <v>95</v>
      </c>
      <c r="B29" s="20">
        <v>2016</v>
      </c>
      <c r="C29" s="21">
        <v>27535533</v>
      </c>
      <c r="D29" s="20" t="s">
        <v>94</v>
      </c>
      <c r="E29" s="21" t="s">
        <v>4</v>
      </c>
      <c r="F29" s="20" t="s">
        <v>96</v>
      </c>
      <c r="G29" s="20"/>
      <c r="H29" s="19">
        <v>8232</v>
      </c>
      <c r="I29" s="23"/>
      <c r="J29" s="23"/>
      <c r="K29" s="23"/>
      <c r="L29" s="22"/>
      <c r="M29" s="23"/>
      <c r="N29" s="23"/>
      <c r="O29" s="23"/>
      <c r="P29" s="24"/>
      <c r="Q29" s="23"/>
      <c r="R29" s="23"/>
      <c r="S29" s="23"/>
      <c r="T29" s="23"/>
      <c r="U29" s="23"/>
      <c r="V29" s="23"/>
      <c r="W29" s="23"/>
      <c r="X29" s="23"/>
      <c r="Y29" s="23"/>
      <c r="Z29" s="23"/>
      <c r="AA29" s="23"/>
      <c r="AB29" s="23"/>
      <c r="AC29" s="23"/>
      <c r="AD29" s="23"/>
      <c r="AE29" s="37">
        <v>0</v>
      </c>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37">
        <v>1E-4</v>
      </c>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row>
    <row r="30" spans="1:90" s="59" customFormat="1" ht="15" customHeight="1">
      <c r="A30" s="20" t="s">
        <v>95</v>
      </c>
      <c r="B30" s="20">
        <v>2016</v>
      </c>
      <c r="C30" s="21">
        <v>27535533</v>
      </c>
      <c r="D30" s="20" t="s">
        <v>94</v>
      </c>
      <c r="E30" s="21" t="s">
        <v>4</v>
      </c>
      <c r="F30" s="20" t="s">
        <v>96</v>
      </c>
      <c r="G30" s="20"/>
      <c r="H30" s="19">
        <v>5348</v>
      </c>
      <c r="I30" s="23"/>
      <c r="J30" s="23"/>
      <c r="K30" s="23"/>
      <c r="L30" s="22"/>
      <c r="M30" s="23"/>
      <c r="N30" s="23"/>
      <c r="O30" s="23"/>
      <c r="P30" s="24"/>
      <c r="Q30" s="23"/>
      <c r="R30" s="23"/>
      <c r="S30" s="23"/>
      <c r="T30" s="23"/>
      <c r="U30" s="23"/>
      <c r="V30" s="23"/>
      <c r="W30" s="23"/>
      <c r="X30" s="23"/>
      <c r="Y30" s="23"/>
      <c r="Z30" s="23"/>
      <c r="AA30" s="23"/>
      <c r="AB30" s="23"/>
      <c r="AC30" s="23"/>
      <c r="AD30" s="23"/>
      <c r="AE30" s="23"/>
      <c r="AF30" s="23"/>
      <c r="AG30" s="23"/>
      <c r="AH30" s="23"/>
      <c r="AI30" s="23"/>
      <c r="AJ30" s="37">
        <v>7.0000000000000001E-3</v>
      </c>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row>
    <row r="31" spans="1:90" s="59" customFormat="1" ht="15" customHeight="1">
      <c r="A31" s="20" t="s">
        <v>95</v>
      </c>
      <c r="B31" s="20">
        <v>2016</v>
      </c>
      <c r="C31" s="21">
        <v>27535533</v>
      </c>
      <c r="D31" s="20" t="s">
        <v>94</v>
      </c>
      <c r="E31" s="21" t="s">
        <v>4</v>
      </c>
      <c r="F31" s="20" t="s">
        <v>96</v>
      </c>
      <c r="G31" s="20"/>
      <c r="H31" s="19">
        <v>8250</v>
      </c>
      <c r="I31" s="23"/>
      <c r="J31" s="23"/>
      <c r="K31" s="23"/>
      <c r="L31" s="22"/>
      <c r="M31" s="23"/>
      <c r="N31" s="23"/>
      <c r="O31" s="23"/>
      <c r="P31" s="24"/>
      <c r="Q31" s="23"/>
      <c r="R31" s="23"/>
      <c r="S31" s="23"/>
      <c r="T31" s="23"/>
      <c r="U31" s="23"/>
      <c r="V31" s="23"/>
      <c r="W31" s="23"/>
      <c r="X31" s="23"/>
      <c r="Y31" s="23"/>
      <c r="Z31" s="23"/>
      <c r="AA31" s="23"/>
      <c r="AB31" s="23"/>
      <c r="AC31" s="23"/>
      <c r="AD31" s="23"/>
      <c r="AE31" s="23"/>
      <c r="AF31" s="23"/>
      <c r="AG31" s="23"/>
      <c r="AH31" s="23"/>
      <c r="AI31" s="23"/>
      <c r="AJ31" s="23"/>
      <c r="AK31" s="23"/>
      <c r="AL31" s="37">
        <v>0</v>
      </c>
      <c r="AM31" s="37">
        <v>0</v>
      </c>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row>
    <row r="32" spans="1:90" s="59" customFormat="1" ht="15" customHeight="1">
      <c r="A32" s="20" t="s">
        <v>95</v>
      </c>
      <c r="B32" s="20">
        <v>2016</v>
      </c>
      <c r="C32" s="21">
        <v>27535533</v>
      </c>
      <c r="D32" s="20" t="s">
        <v>94</v>
      </c>
      <c r="E32" s="21" t="s">
        <v>4</v>
      </c>
      <c r="F32" s="20" t="s">
        <v>96</v>
      </c>
      <c r="G32" s="20"/>
      <c r="H32" s="19">
        <v>8256</v>
      </c>
      <c r="I32" s="23"/>
      <c r="J32" s="23"/>
      <c r="K32" s="23"/>
      <c r="L32" s="22"/>
      <c r="M32" s="23"/>
      <c r="N32" s="23"/>
      <c r="O32" s="23"/>
      <c r="P32" s="24"/>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37">
        <v>0</v>
      </c>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37">
        <v>0</v>
      </c>
      <c r="BR32" s="23"/>
      <c r="BS32" s="23"/>
      <c r="BT32" s="23"/>
      <c r="BU32" s="23"/>
      <c r="BV32" s="23"/>
      <c r="BW32" s="23"/>
      <c r="BX32" s="23"/>
      <c r="BY32" s="23"/>
      <c r="BZ32" s="23"/>
      <c r="CA32" s="23"/>
      <c r="CB32" s="23"/>
      <c r="CC32" s="23"/>
      <c r="CD32" s="23"/>
      <c r="CE32" s="23"/>
      <c r="CF32" s="23"/>
      <c r="CG32" s="37">
        <v>0</v>
      </c>
      <c r="CH32" s="37">
        <v>1E-4</v>
      </c>
      <c r="CI32" s="37">
        <v>0</v>
      </c>
      <c r="CJ32" s="23"/>
      <c r="CK32" s="23"/>
      <c r="CL32" s="23"/>
    </row>
    <row r="33" spans="1:90" s="59" customFormat="1" ht="15" customHeight="1">
      <c r="A33" s="20" t="s">
        <v>95</v>
      </c>
      <c r="B33" s="20">
        <v>2016</v>
      </c>
      <c r="C33" s="21">
        <v>27535533</v>
      </c>
      <c r="D33" s="20" t="s">
        <v>94</v>
      </c>
      <c r="E33" s="21" t="s">
        <v>4</v>
      </c>
      <c r="F33" s="20" t="s">
        <v>96</v>
      </c>
      <c r="G33" s="20"/>
      <c r="H33" s="19">
        <v>8246</v>
      </c>
      <c r="I33" s="23"/>
      <c r="J33" s="23"/>
      <c r="K33" s="23"/>
      <c r="L33" s="22"/>
      <c r="M33" s="23"/>
      <c r="N33" s="23"/>
      <c r="O33" s="23"/>
      <c r="P33" s="24"/>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37">
        <v>0</v>
      </c>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row>
    <row r="34" spans="1:90" s="59" customFormat="1" ht="15" customHeight="1">
      <c r="A34" s="20" t="s">
        <v>95</v>
      </c>
      <c r="B34" s="20">
        <v>2016</v>
      </c>
      <c r="C34" s="21">
        <v>27535533</v>
      </c>
      <c r="D34" s="20" t="s">
        <v>94</v>
      </c>
      <c r="E34" s="21" t="s">
        <v>4</v>
      </c>
      <c r="F34" s="20" t="s">
        <v>96</v>
      </c>
      <c r="G34" s="20"/>
      <c r="H34" s="19">
        <v>8245</v>
      </c>
      <c r="I34" s="23"/>
      <c r="J34" s="23"/>
      <c r="K34" s="23"/>
      <c r="L34" s="22"/>
      <c r="M34" s="23"/>
      <c r="N34" s="23"/>
      <c r="O34" s="23"/>
      <c r="P34" s="24"/>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37">
        <v>0</v>
      </c>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row>
    <row r="35" spans="1:90" s="59" customFormat="1" ht="15" customHeight="1">
      <c r="A35" s="20" t="s">
        <v>95</v>
      </c>
      <c r="B35" s="20">
        <v>2016</v>
      </c>
      <c r="C35" s="21">
        <v>27535533</v>
      </c>
      <c r="D35" s="20" t="s">
        <v>94</v>
      </c>
      <c r="E35" s="21" t="s">
        <v>4</v>
      </c>
      <c r="F35" s="20" t="s">
        <v>96</v>
      </c>
      <c r="G35" s="20"/>
      <c r="H35" s="19">
        <v>8052</v>
      </c>
      <c r="I35" s="23"/>
      <c r="J35" s="23"/>
      <c r="K35" s="23"/>
      <c r="L35" s="22"/>
      <c r="M35" s="23"/>
      <c r="N35" s="23"/>
      <c r="O35" s="23"/>
      <c r="P35" s="24"/>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37">
        <v>0</v>
      </c>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row>
    <row r="36" spans="1:90" s="59" customFormat="1" ht="15" customHeight="1">
      <c r="A36" s="20" t="s">
        <v>95</v>
      </c>
      <c r="B36" s="20">
        <v>2016</v>
      </c>
      <c r="C36" s="21">
        <v>27535533</v>
      </c>
      <c r="D36" s="20" t="s">
        <v>94</v>
      </c>
      <c r="E36" s="21" t="s">
        <v>4</v>
      </c>
      <c r="F36" s="20" t="s">
        <v>96</v>
      </c>
      <c r="G36" s="20"/>
      <c r="H36" s="19">
        <v>8138</v>
      </c>
      <c r="I36" s="23"/>
      <c r="J36" s="23"/>
      <c r="K36" s="23"/>
      <c r="L36" s="22"/>
      <c r="M36" s="23"/>
      <c r="N36" s="23"/>
      <c r="O36" s="23"/>
      <c r="P36" s="24"/>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37">
        <v>0</v>
      </c>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row>
    <row r="37" spans="1:90" s="59" customFormat="1" ht="15" customHeight="1">
      <c r="A37" s="20" t="s">
        <v>95</v>
      </c>
      <c r="B37" s="20">
        <v>2016</v>
      </c>
      <c r="C37" s="21">
        <v>27535533</v>
      </c>
      <c r="D37" s="20" t="s">
        <v>94</v>
      </c>
      <c r="E37" s="21" t="s">
        <v>4</v>
      </c>
      <c r="F37" s="20" t="s">
        <v>96</v>
      </c>
      <c r="G37" s="20"/>
      <c r="H37" s="19">
        <v>8161</v>
      </c>
      <c r="I37" s="23"/>
      <c r="J37" s="23"/>
      <c r="K37" s="23"/>
      <c r="L37" s="22"/>
      <c r="M37" s="23"/>
      <c r="N37" s="23"/>
      <c r="O37" s="23"/>
      <c r="P37" s="24"/>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37">
        <v>0</v>
      </c>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row>
    <row r="38" spans="1:90" s="59" customFormat="1" ht="15" customHeight="1">
      <c r="A38" s="20" t="s">
        <v>95</v>
      </c>
      <c r="B38" s="20">
        <v>2016</v>
      </c>
      <c r="C38" s="21">
        <v>27535533</v>
      </c>
      <c r="D38" s="20" t="s">
        <v>94</v>
      </c>
      <c r="E38" s="21" t="s">
        <v>4</v>
      </c>
      <c r="F38" s="20" t="s">
        <v>96</v>
      </c>
      <c r="G38" s="20"/>
      <c r="H38" s="19">
        <v>8230</v>
      </c>
      <c r="I38" s="23"/>
      <c r="J38" s="23"/>
      <c r="K38" s="23"/>
      <c r="L38" s="22"/>
      <c r="M38" s="23"/>
      <c r="N38" s="23"/>
      <c r="O38" s="23"/>
      <c r="P38" s="24"/>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37">
        <v>0</v>
      </c>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row>
    <row r="39" spans="1:90" s="59" customFormat="1" ht="15" customHeight="1">
      <c r="A39" s="20" t="s">
        <v>95</v>
      </c>
      <c r="B39" s="20">
        <v>2016</v>
      </c>
      <c r="C39" s="21">
        <v>27535533</v>
      </c>
      <c r="D39" s="20" t="s">
        <v>94</v>
      </c>
      <c r="E39" s="21" t="s">
        <v>4</v>
      </c>
      <c r="F39" s="20" t="s">
        <v>96</v>
      </c>
      <c r="G39" s="20"/>
      <c r="H39" s="19">
        <v>8241</v>
      </c>
      <c r="I39" s="23"/>
      <c r="J39" s="23"/>
      <c r="K39" s="23"/>
      <c r="L39" s="22"/>
      <c r="M39" s="23"/>
      <c r="N39" s="23"/>
      <c r="O39" s="23"/>
      <c r="P39" s="24"/>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37">
        <v>0</v>
      </c>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row>
    <row r="40" spans="1:90" s="59" customFormat="1" ht="15" customHeight="1">
      <c r="A40" s="20" t="s">
        <v>95</v>
      </c>
      <c r="B40" s="20">
        <v>2016</v>
      </c>
      <c r="C40" s="21">
        <v>27535533</v>
      </c>
      <c r="D40" s="20" t="s">
        <v>94</v>
      </c>
      <c r="E40" s="21" t="s">
        <v>4</v>
      </c>
      <c r="F40" s="20" t="s">
        <v>96</v>
      </c>
      <c r="G40" s="20"/>
      <c r="H40" s="19">
        <v>7120</v>
      </c>
      <c r="I40" s="23"/>
      <c r="J40" s="23"/>
      <c r="K40" s="23"/>
      <c r="L40" s="22"/>
      <c r="M40" s="23"/>
      <c r="N40" s="23"/>
      <c r="O40" s="23"/>
      <c r="P40" s="24"/>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37">
        <v>0</v>
      </c>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row>
    <row r="41" spans="1:90" s="59" customFormat="1" ht="15" customHeight="1">
      <c r="A41" s="20" t="s">
        <v>95</v>
      </c>
      <c r="B41" s="20">
        <v>2016</v>
      </c>
      <c r="C41" s="21">
        <v>27535533</v>
      </c>
      <c r="D41" s="20" t="s">
        <v>94</v>
      </c>
      <c r="E41" s="21" t="s">
        <v>4</v>
      </c>
      <c r="F41" s="20" t="s">
        <v>96</v>
      </c>
      <c r="G41" s="20"/>
      <c r="H41" s="19">
        <v>8229</v>
      </c>
      <c r="I41" s="23"/>
      <c r="J41" s="23"/>
      <c r="K41" s="23"/>
      <c r="L41" s="22"/>
      <c r="M41" s="23"/>
      <c r="N41" s="23"/>
      <c r="O41" s="23"/>
      <c r="P41" s="24"/>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37">
        <v>0</v>
      </c>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row>
    <row r="42" spans="1:90" s="59" customFormat="1" ht="15" customHeight="1">
      <c r="A42" s="20" t="s">
        <v>95</v>
      </c>
      <c r="B42" s="20">
        <v>2016</v>
      </c>
      <c r="C42" s="21">
        <v>27535533</v>
      </c>
      <c r="D42" s="20" t="s">
        <v>94</v>
      </c>
      <c r="E42" s="21" t="s">
        <v>4</v>
      </c>
      <c r="F42" s="20" t="s">
        <v>96</v>
      </c>
      <c r="G42" s="20"/>
      <c r="H42" s="19">
        <v>8240</v>
      </c>
      <c r="I42" s="23"/>
      <c r="J42" s="23"/>
      <c r="K42" s="23"/>
      <c r="L42" s="22"/>
      <c r="M42" s="23"/>
      <c r="N42" s="23"/>
      <c r="O42" s="23"/>
      <c r="P42" s="24"/>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37">
        <v>0</v>
      </c>
      <c r="BP42" s="23"/>
      <c r="BQ42" s="23"/>
      <c r="BR42" s="23"/>
      <c r="BS42" s="23"/>
      <c r="BT42" s="23"/>
      <c r="BU42" s="23"/>
      <c r="BV42" s="23"/>
      <c r="BW42" s="23"/>
      <c r="BX42" s="23"/>
      <c r="BY42" s="23"/>
      <c r="BZ42" s="23"/>
      <c r="CA42" s="23"/>
      <c r="CB42" s="23"/>
      <c r="CC42" s="23"/>
      <c r="CD42" s="23"/>
      <c r="CE42" s="23"/>
      <c r="CF42" s="23"/>
      <c r="CG42" s="23"/>
      <c r="CH42" s="23"/>
      <c r="CI42" s="23"/>
      <c r="CJ42" s="23"/>
      <c r="CK42" s="23"/>
      <c r="CL42" s="23"/>
    </row>
    <row r="43" spans="1:90" s="59" customFormat="1" ht="15" customHeight="1">
      <c r="A43" s="20" t="s">
        <v>95</v>
      </c>
      <c r="B43" s="20">
        <v>2016</v>
      </c>
      <c r="C43" s="21">
        <v>27535533</v>
      </c>
      <c r="D43" s="20" t="s">
        <v>94</v>
      </c>
      <c r="E43" s="21" t="s">
        <v>4</v>
      </c>
      <c r="F43" s="20" t="s">
        <v>96</v>
      </c>
      <c r="G43" s="20"/>
      <c r="H43" s="19">
        <v>8211</v>
      </c>
      <c r="I43" s="23"/>
      <c r="J43" s="23"/>
      <c r="K43" s="23"/>
      <c r="L43" s="22"/>
      <c r="M43" s="23"/>
      <c r="N43" s="23"/>
      <c r="O43" s="23"/>
      <c r="P43" s="24"/>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37">
        <v>0</v>
      </c>
      <c r="BU43" s="37">
        <v>0</v>
      </c>
      <c r="BV43" s="23"/>
      <c r="BW43" s="23"/>
      <c r="BX43" s="23"/>
      <c r="BY43" s="23"/>
      <c r="BZ43" s="23"/>
      <c r="CA43" s="23"/>
      <c r="CB43" s="23"/>
      <c r="CC43" s="23"/>
      <c r="CD43" s="23"/>
      <c r="CE43" s="23"/>
      <c r="CF43" s="23"/>
      <c r="CG43" s="23"/>
      <c r="CH43" s="23"/>
      <c r="CI43" s="23"/>
      <c r="CJ43" s="23"/>
      <c r="CK43" s="23"/>
      <c r="CL43" s="23"/>
    </row>
    <row r="44" spans="1:90" s="59" customFormat="1" ht="15" customHeight="1">
      <c r="A44" s="20" t="s">
        <v>95</v>
      </c>
      <c r="B44" s="20">
        <v>2016</v>
      </c>
      <c r="C44" s="21">
        <v>27535533</v>
      </c>
      <c r="D44" s="20" t="s">
        <v>94</v>
      </c>
      <c r="E44" s="21" t="s">
        <v>4</v>
      </c>
      <c r="F44" s="20" t="s">
        <v>96</v>
      </c>
      <c r="G44" s="20"/>
      <c r="H44" s="19">
        <v>8007</v>
      </c>
      <c r="I44" s="23"/>
      <c r="J44" s="23"/>
      <c r="K44" s="23"/>
      <c r="L44" s="22"/>
      <c r="M44" s="23"/>
      <c r="N44" s="23"/>
      <c r="O44" s="23"/>
      <c r="P44" s="24"/>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37">
        <v>1E-4</v>
      </c>
      <c r="BW44" s="23"/>
      <c r="BX44" s="23"/>
      <c r="BY44" s="23"/>
      <c r="BZ44" s="23"/>
      <c r="CA44" s="23"/>
      <c r="CB44" s="23"/>
      <c r="CC44" s="23"/>
      <c r="CD44" s="23"/>
      <c r="CE44" s="23"/>
      <c r="CF44" s="23"/>
      <c r="CG44" s="23"/>
      <c r="CH44" s="23"/>
      <c r="CI44" s="23"/>
      <c r="CJ44" s="23"/>
      <c r="CK44" s="23"/>
      <c r="CL44" s="23"/>
    </row>
    <row r="45" spans="1:90" s="59" customFormat="1" ht="15" customHeight="1">
      <c r="A45" s="20" t="s">
        <v>95</v>
      </c>
      <c r="B45" s="20">
        <v>2016</v>
      </c>
      <c r="C45" s="21">
        <v>27535533</v>
      </c>
      <c r="D45" s="20" t="s">
        <v>94</v>
      </c>
      <c r="E45" s="21" t="s">
        <v>4</v>
      </c>
      <c r="F45" s="20" t="s">
        <v>96</v>
      </c>
      <c r="G45" s="20"/>
      <c r="H45" s="19">
        <v>8252</v>
      </c>
      <c r="I45" s="23"/>
      <c r="J45" s="23"/>
      <c r="K45" s="23"/>
      <c r="L45" s="22"/>
      <c r="M45" s="23"/>
      <c r="N45" s="23"/>
      <c r="O45" s="23"/>
      <c r="P45" s="24"/>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37">
        <v>2.0000000000000001E-4</v>
      </c>
      <c r="BX45" s="23"/>
      <c r="BY45" s="23"/>
      <c r="BZ45" s="23"/>
      <c r="CA45" s="23"/>
      <c r="CB45" s="23"/>
      <c r="CC45" s="23"/>
      <c r="CD45" s="23"/>
      <c r="CE45" s="23"/>
      <c r="CF45" s="23"/>
      <c r="CG45" s="23"/>
      <c r="CH45" s="23"/>
      <c r="CI45" s="23"/>
      <c r="CJ45" s="23"/>
      <c r="CK45" s="23"/>
      <c r="CL45" s="23"/>
    </row>
    <row r="46" spans="1:90" s="59" customFormat="1" ht="15" customHeight="1">
      <c r="A46" s="20" t="s">
        <v>95</v>
      </c>
      <c r="B46" s="20">
        <v>2016</v>
      </c>
      <c r="C46" s="21">
        <v>27535533</v>
      </c>
      <c r="D46" s="20" t="s">
        <v>94</v>
      </c>
      <c r="E46" s="21" t="s">
        <v>4</v>
      </c>
      <c r="F46" s="20" t="s">
        <v>96</v>
      </c>
      <c r="G46" s="20"/>
      <c r="H46" s="19">
        <v>8192</v>
      </c>
      <c r="I46" s="23"/>
      <c r="J46" s="23"/>
      <c r="K46" s="23"/>
      <c r="L46" s="22"/>
      <c r="M46" s="23"/>
      <c r="N46" s="23"/>
      <c r="O46" s="23"/>
      <c r="P46" s="24"/>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37">
        <v>0</v>
      </c>
      <c r="BY46" s="23"/>
      <c r="BZ46" s="23"/>
      <c r="CA46" s="23"/>
      <c r="CB46" s="23"/>
      <c r="CC46" s="23"/>
      <c r="CD46" s="23"/>
      <c r="CE46" s="23"/>
      <c r="CF46" s="23"/>
      <c r="CG46" s="23"/>
      <c r="CH46" s="23"/>
      <c r="CI46" s="23"/>
      <c r="CJ46" s="23"/>
      <c r="CK46" s="23"/>
      <c r="CL46" s="23"/>
    </row>
    <row r="47" spans="1:90" s="59" customFormat="1" ht="15" customHeight="1">
      <c r="A47" s="20" t="s">
        <v>95</v>
      </c>
      <c r="B47" s="20">
        <v>2016</v>
      </c>
      <c r="C47" s="21">
        <v>27535533</v>
      </c>
      <c r="D47" s="20" t="s">
        <v>94</v>
      </c>
      <c r="E47" s="21" t="s">
        <v>4</v>
      </c>
      <c r="F47" s="20" t="s">
        <v>96</v>
      </c>
      <c r="G47" s="20"/>
      <c r="H47" s="19">
        <v>8221</v>
      </c>
      <c r="I47" s="23"/>
      <c r="J47" s="23"/>
      <c r="K47" s="23"/>
      <c r="L47" s="22"/>
      <c r="M47" s="23"/>
      <c r="N47" s="23"/>
      <c r="O47" s="23"/>
      <c r="P47" s="24"/>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37">
        <v>6.9999999999999999E-4</v>
      </c>
      <c r="BZ47" s="23"/>
      <c r="CA47" s="23"/>
      <c r="CB47" s="23"/>
      <c r="CC47" s="23"/>
      <c r="CD47" s="23"/>
      <c r="CE47" s="23"/>
      <c r="CF47" s="23"/>
      <c r="CG47" s="23"/>
      <c r="CH47" s="23"/>
      <c r="CI47" s="23"/>
      <c r="CJ47" s="23"/>
      <c r="CK47" s="23"/>
      <c r="CL47" s="23"/>
    </row>
    <row r="48" spans="1:90" s="59" customFormat="1" ht="15" customHeight="1">
      <c r="A48" s="20" t="s">
        <v>95</v>
      </c>
      <c r="B48" s="20">
        <v>2016</v>
      </c>
      <c r="C48" s="21">
        <v>27535533</v>
      </c>
      <c r="D48" s="20" t="s">
        <v>94</v>
      </c>
      <c r="E48" s="21" t="s">
        <v>4</v>
      </c>
      <c r="F48" s="20" t="s">
        <v>96</v>
      </c>
      <c r="G48" s="20"/>
      <c r="H48" s="19">
        <v>8235</v>
      </c>
      <c r="I48" s="23"/>
      <c r="J48" s="23"/>
      <c r="K48" s="23"/>
      <c r="L48" s="22"/>
      <c r="M48" s="23"/>
      <c r="N48" s="23"/>
      <c r="O48" s="23"/>
      <c r="P48" s="24"/>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c r="BV48" s="23"/>
      <c r="BW48" s="23"/>
      <c r="BX48" s="23"/>
      <c r="BY48" s="23"/>
      <c r="BZ48" s="37">
        <v>1E-3</v>
      </c>
      <c r="CA48" s="23"/>
      <c r="CB48" s="23"/>
      <c r="CC48" s="23"/>
      <c r="CD48" s="23"/>
      <c r="CE48" s="23"/>
      <c r="CF48" s="23"/>
      <c r="CG48" s="23"/>
      <c r="CH48" s="23"/>
      <c r="CI48" s="23"/>
      <c r="CJ48" s="23"/>
      <c r="CK48" s="23"/>
      <c r="CL48" s="23"/>
    </row>
    <row r="49" spans="1:277" s="59" customFormat="1" ht="15" customHeight="1">
      <c r="A49" s="20" t="s">
        <v>95</v>
      </c>
      <c r="B49" s="20">
        <v>2016</v>
      </c>
      <c r="C49" s="21">
        <v>27535533</v>
      </c>
      <c r="D49" s="20" t="s">
        <v>94</v>
      </c>
      <c r="E49" s="21" t="s">
        <v>4</v>
      </c>
      <c r="F49" s="20" t="s">
        <v>96</v>
      </c>
      <c r="G49" s="20"/>
      <c r="H49" s="19">
        <v>4019</v>
      </c>
      <c r="I49" s="23"/>
      <c r="J49" s="23"/>
      <c r="K49" s="23"/>
      <c r="L49" s="22"/>
      <c r="M49" s="23"/>
      <c r="N49" s="23"/>
      <c r="O49" s="23"/>
      <c r="P49" s="24"/>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c r="BV49" s="23"/>
      <c r="BW49" s="23"/>
      <c r="BX49" s="23"/>
      <c r="BY49" s="23"/>
      <c r="BZ49" s="23"/>
      <c r="CA49" s="23"/>
      <c r="CB49" s="23"/>
      <c r="CC49" s="23"/>
      <c r="CD49" s="23"/>
      <c r="CE49" s="23"/>
      <c r="CF49" s="23"/>
      <c r="CG49" s="23"/>
      <c r="CH49" s="23"/>
      <c r="CI49" s="23"/>
      <c r="CJ49" s="23"/>
      <c r="CK49" s="23"/>
      <c r="CL49" s="23"/>
    </row>
    <row r="50" spans="1:277" s="59" customFormat="1" ht="15" customHeight="1">
      <c r="A50" s="20" t="s">
        <v>95</v>
      </c>
      <c r="B50" s="20">
        <v>2016</v>
      </c>
      <c r="C50" s="21">
        <v>27535533</v>
      </c>
      <c r="D50" s="20" t="s">
        <v>94</v>
      </c>
      <c r="E50" s="21" t="s">
        <v>4</v>
      </c>
      <c r="F50" s="20" t="s">
        <v>96</v>
      </c>
      <c r="G50" s="20"/>
      <c r="H50" s="19">
        <v>8210</v>
      </c>
      <c r="I50" s="23"/>
      <c r="J50" s="23"/>
      <c r="K50" s="23"/>
      <c r="L50" s="22"/>
      <c r="M50" s="23"/>
      <c r="N50" s="23"/>
      <c r="O50" s="23"/>
      <c r="P50" s="24"/>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c r="BV50" s="23"/>
      <c r="BW50" s="23"/>
      <c r="BX50" s="23"/>
      <c r="BY50" s="23"/>
      <c r="BZ50" s="23"/>
      <c r="CA50" s="23"/>
      <c r="CB50" s="23"/>
      <c r="CC50" s="23"/>
      <c r="CD50" s="23"/>
      <c r="CE50" s="23"/>
      <c r="CF50" s="23"/>
      <c r="CG50" s="23"/>
      <c r="CH50" s="23"/>
      <c r="CI50" s="23"/>
      <c r="CJ50" s="23"/>
      <c r="CK50" s="37">
        <v>1E-4</v>
      </c>
      <c r="CL50" s="23"/>
    </row>
    <row r="51" spans="1:277" s="59" customFormat="1" ht="15" customHeight="1">
      <c r="A51" s="20" t="s">
        <v>95</v>
      </c>
      <c r="B51" s="20">
        <v>2016</v>
      </c>
      <c r="C51" s="21">
        <v>27535533</v>
      </c>
      <c r="D51" s="20" t="s">
        <v>94</v>
      </c>
      <c r="E51" s="21" t="s">
        <v>4</v>
      </c>
      <c r="F51" s="20" t="s">
        <v>96</v>
      </c>
      <c r="G51" s="20"/>
      <c r="H51" s="19">
        <v>8190</v>
      </c>
      <c r="I51" s="23"/>
      <c r="J51" s="23"/>
      <c r="K51" s="23"/>
      <c r="L51" s="22"/>
      <c r="M51" s="23"/>
      <c r="N51" s="23"/>
      <c r="O51" s="23"/>
      <c r="P51" s="24"/>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c r="BV51" s="23"/>
      <c r="BW51" s="23"/>
      <c r="BX51" s="23"/>
      <c r="BY51" s="23"/>
      <c r="BZ51" s="23"/>
      <c r="CA51" s="23"/>
      <c r="CB51" s="23"/>
      <c r="CC51" s="23"/>
      <c r="CD51" s="23"/>
      <c r="CE51" s="23"/>
      <c r="CF51" s="23"/>
      <c r="CG51" s="23"/>
      <c r="CH51" s="23"/>
      <c r="CI51" s="23"/>
      <c r="CJ51" s="23"/>
      <c r="CK51" s="23"/>
      <c r="CL51" s="23"/>
    </row>
    <row r="52" spans="1:277" s="59" customFormat="1" ht="15" customHeight="1">
      <c r="A52" s="20" t="s">
        <v>95</v>
      </c>
      <c r="B52" s="20">
        <v>2016</v>
      </c>
      <c r="C52" s="21">
        <v>27535533</v>
      </c>
      <c r="D52" s="20" t="s">
        <v>94</v>
      </c>
      <c r="E52" s="21" t="s">
        <v>4</v>
      </c>
      <c r="F52" s="20" t="s">
        <v>96</v>
      </c>
      <c r="G52" s="20"/>
      <c r="H52" s="19">
        <v>7547</v>
      </c>
      <c r="I52" s="23"/>
      <c r="J52" s="23"/>
      <c r="K52" s="23"/>
      <c r="L52" s="22"/>
      <c r="M52" s="23"/>
      <c r="N52" s="23"/>
      <c r="O52" s="23"/>
      <c r="P52" s="24"/>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c r="BV52" s="23"/>
      <c r="BW52" s="23"/>
      <c r="BX52" s="23"/>
      <c r="BY52" s="23"/>
      <c r="BZ52" s="23"/>
      <c r="CA52" s="23"/>
      <c r="CB52" s="23"/>
      <c r="CC52" s="23"/>
      <c r="CD52" s="23"/>
      <c r="CE52" s="23"/>
      <c r="CF52" s="23"/>
      <c r="CG52" s="23"/>
      <c r="CH52" s="23"/>
      <c r="CI52" s="23"/>
      <c r="CJ52" s="23"/>
      <c r="CK52" s="23"/>
      <c r="CL52" s="23"/>
    </row>
    <row r="53" spans="1:277" s="59" customFormat="1" ht="15" customHeight="1">
      <c r="A53" s="20" t="s">
        <v>95</v>
      </c>
      <c r="B53" s="20">
        <v>2016</v>
      </c>
      <c r="C53" s="21">
        <v>27535533</v>
      </c>
      <c r="D53" s="20" t="s">
        <v>94</v>
      </c>
      <c r="E53" s="21" t="s">
        <v>4</v>
      </c>
      <c r="F53" s="20" t="s">
        <v>96</v>
      </c>
      <c r="G53" s="20"/>
      <c r="H53" s="19">
        <v>7490</v>
      </c>
      <c r="I53" s="23"/>
      <c r="J53" s="23"/>
      <c r="K53" s="23"/>
      <c r="L53" s="22"/>
      <c r="M53" s="23"/>
      <c r="N53" s="23"/>
      <c r="O53" s="23"/>
      <c r="P53" s="24"/>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c r="BM53" s="23"/>
      <c r="BN53" s="23"/>
      <c r="BO53" s="23"/>
      <c r="BP53" s="23"/>
      <c r="BQ53" s="23"/>
      <c r="BR53" s="23"/>
      <c r="BS53" s="23"/>
      <c r="BT53" s="23"/>
      <c r="BU53" s="23"/>
      <c r="BV53" s="23"/>
      <c r="BW53" s="23"/>
      <c r="BX53" s="23"/>
      <c r="BY53" s="23"/>
      <c r="BZ53" s="23"/>
      <c r="CA53" s="23"/>
      <c r="CB53" s="23"/>
      <c r="CC53" s="23"/>
      <c r="CD53" s="23"/>
      <c r="CE53" s="23"/>
      <c r="CF53" s="23"/>
      <c r="CG53" s="23"/>
      <c r="CH53" s="23"/>
      <c r="CI53" s="23"/>
      <c r="CJ53" s="23"/>
      <c r="CK53" s="23"/>
      <c r="CL53" s="23"/>
    </row>
    <row r="54" spans="1:277" s="68" customFormat="1">
      <c r="A54" s="20" t="s">
        <v>95</v>
      </c>
      <c r="B54" s="20">
        <v>2016</v>
      </c>
      <c r="C54" s="21">
        <v>27535533</v>
      </c>
      <c r="D54" s="20" t="s">
        <v>94</v>
      </c>
      <c r="E54" s="21" t="s">
        <v>4</v>
      </c>
      <c r="F54" s="20" t="s">
        <v>96</v>
      </c>
      <c r="G54" s="20"/>
      <c r="H54" s="19">
        <v>8243</v>
      </c>
      <c r="I54" s="23"/>
      <c r="J54" s="23"/>
      <c r="K54" s="23"/>
      <c r="L54" s="22"/>
      <c r="M54" s="23"/>
      <c r="N54" s="23"/>
      <c r="O54" s="23"/>
      <c r="P54" s="24"/>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c r="BM54" s="23"/>
      <c r="BN54" s="23"/>
      <c r="BO54" s="23"/>
      <c r="BP54" s="23"/>
      <c r="BQ54" s="23"/>
      <c r="BR54" s="23"/>
      <c r="BS54" s="23"/>
      <c r="BT54" s="23"/>
      <c r="BU54" s="23"/>
      <c r="BV54" s="23"/>
      <c r="BW54" s="23"/>
      <c r="BX54" s="23"/>
      <c r="BY54" s="23"/>
      <c r="BZ54" s="23"/>
      <c r="CA54" s="23"/>
      <c r="CB54" s="23"/>
      <c r="CC54" s="23"/>
      <c r="CD54" s="23"/>
      <c r="CE54" s="23"/>
      <c r="CF54" s="23"/>
      <c r="CG54" s="23"/>
      <c r="CH54" s="23"/>
      <c r="CI54" s="23"/>
      <c r="CJ54" s="23"/>
      <c r="CK54" s="23"/>
      <c r="CL54" s="23"/>
    </row>
    <row r="55" spans="1:277" s="68" customFormat="1">
      <c r="A55" s="19" t="s">
        <v>102</v>
      </c>
      <c r="B55" s="19">
        <v>2015</v>
      </c>
      <c r="C55" s="38">
        <v>26432245</v>
      </c>
      <c r="D55" s="20" t="s">
        <v>94</v>
      </c>
      <c r="E55" s="19" t="s">
        <v>97</v>
      </c>
      <c r="F55" s="19"/>
      <c r="G55" s="19"/>
      <c r="H55" s="19">
        <v>172</v>
      </c>
      <c r="I55" s="37">
        <v>0</v>
      </c>
      <c r="J55" s="37"/>
      <c r="K55" s="37">
        <v>0</v>
      </c>
      <c r="L55" s="37">
        <v>9.9000000000000005E-2</v>
      </c>
      <c r="M55" s="37">
        <v>5.8000000000000003E-2</v>
      </c>
      <c r="N55" s="37"/>
      <c r="O55" s="37"/>
      <c r="P55" s="37">
        <v>0.192</v>
      </c>
      <c r="Q55" s="37">
        <v>0</v>
      </c>
      <c r="R55" s="37"/>
      <c r="S55" s="37"/>
      <c r="T55" s="37"/>
      <c r="U55" s="37">
        <v>0</v>
      </c>
      <c r="V55" s="37">
        <v>0</v>
      </c>
      <c r="W55" s="37">
        <v>0</v>
      </c>
      <c r="X55" s="37">
        <v>0</v>
      </c>
      <c r="Y55" s="37"/>
      <c r="Z55" s="37">
        <v>5.1999999999999998E-2</v>
      </c>
      <c r="AA55" s="37">
        <v>0</v>
      </c>
      <c r="AB55" s="37">
        <v>6.4000000000000001E-2</v>
      </c>
      <c r="AC55" s="37"/>
      <c r="AD55" s="37"/>
      <c r="AE55" s="37"/>
      <c r="AF55" s="37">
        <v>0</v>
      </c>
      <c r="AG55" s="37"/>
      <c r="AH55" s="37"/>
      <c r="AI55" s="37"/>
      <c r="AJ55" s="37">
        <v>0</v>
      </c>
      <c r="AK55" s="37">
        <v>0</v>
      </c>
      <c r="AL55" s="37"/>
      <c r="AM55" s="37"/>
      <c r="AN55" s="37">
        <v>0</v>
      </c>
      <c r="AO55" s="37">
        <v>0</v>
      </c>
      <c r="AP55" s="37"/>
      <c r="AQ55" s="37">
        <v>0</v>
      </c>
      <c r="AR55" s="37">
        <v>0</v>
      </c>
      <c r="AS55" s="37"/>
      <c r="AT55" s="37">
        <v>0</v>
      </c>
      <c r="AU55" s="37"/>
      <c r="AV55" s="37"/>
      <c r="AW55" s="37">
        <v>0</v>
      </c>
      <c r="AX55" s="37">
        <v>0</v>
      </c>
      <c r="AY55" s="37">
        <v>0</v>
      </c>
      <c r="AZ55" s="37">
        <v>0</v>
      </c>
      <c r="BA55" s="37"/>
      <c r="BB55" s="37"/>
      <c r="BC55" s="37"/>
      <c r="BD55" s="37"/>
      <c r="BE55" s="37">
        <v>0</v>
      </c>
      <c r="BF55" s="37">
        <v>0</v>
      </c>
      <c r="BG55" s="37"/>
      <c r="BH55" s="37"/>
      <c r="BI55" s="37">
        <v>0</v>
      </c>
      <c r="BJ55" s="37"/>
      <c r="BK55" s="37"/>
      <c r="BL55" s="37">
        <v>0</v>
      </c>
      <c r="BM55" s="37"/>
      <c r="BN55" s="37"/>
      <c r="BO55" s="37"/>
      <c r="BP55" s="37">
        <v>0</v>
      </c>
      <c r="BQ55" s="37"/>
      <c r="BR55" s="37">
        <v>0</v>
      </c>
      <c r="BS55" s="37">
        <v>6.0000000000000001E-3</v>
      </c>
      <c r="BT55" s="37">
        <v>0</v>
      </c>
      <c r="BU55" s="37">
        <v>0</v>
      </c>
      <c r="BV55" s="37">
        <v>0</v>
      </c>
      <c r="BW55" s="37">
        <v>6.0000000000000001E-3</v>
      </c>
      <c r="BX55" s="37">
        <v>0</v>
      </c>
      <c r="BY55" s="37"/>
      <c r="BZ55" s="37"/>
      <c r="CA55" s="37"/>
      <c r="CB55" s="37">
        <v>0</v>
      </c>
      <c r="CC55" s="37"/>
      <c r="CD55" s="37"/>
      <c r="CE55" s="37">
        <v>0</v>
      </c>
      <c r="CF55" s="37">
        <v>0</v>
      </c>
      <c r="CG55" s="37"/>
      <c r="CH55" s="37"/>
      <c r="CI55" s="37">
        <v>0</v>
      </c>
      <c r="CJ55" s="37">
        <v>0</v>
      </c>
      <c r="CK55" s="37">
        <v>0</v>
      </c>
      <c r="CL55" s="37">
        <v>0</v>
      </c>
    </row>
    <row r="56" spans="1:277" s="68" customFormat="1">
      <c r="A56" s="19" t="s">
        <v>102</v>
      </c>
      <c r="B56" s="19">
        <v>2015</v>
      </c>
      <c r="C56" s="38">
        <v>26432245</v>
      </c>
      <c r="D56" s="20" t="s">
        <v>94</v>
      </c>
      <c r="E56" s="19" t="s">
        <v>99</v>
      </c>
      <c r="F56" s="19"/>
      <c r="G56" s="19"/>
      <c r="H56" s="19">
        <v>206</v>
      </c>
      <c r="I56" s="37">
        <v>1.4999999999999999E-2</v>
      </c>
      <c r="J56" s="37"/>
      <c r="K56" s="37">
        <v>1.4999999999999999E-2</v>
      </c>
      <c r="L56" s="37">
        <v>0.10199999999999999</v>
      </c>
      <c r="M56" s="37">
        <v>7.2999999999999995E-2</v>
      </c>
      <c r="N56" s="37"/>
      <c r="O56" s="37"/>
      <c r="P56" s="37">
        <v>0.32500000000000001</v>
      </c>
      <c r="Q56" s="37">
        <v>0</v>
      </c>
      <c r="R56" s="37"/>
      <c r="S56" s="37"/>
      <c r="T56" s="37"/>
      <c r="U56" s="37">
        <v>0</v>
      </c>
      <c r="V56" s="37">
        <v>4.9000000000000002E-2</v>
      </c>
      <c r="W56" s="37">
        <v>0</v>
      </c>
      <c r="X56" s="37">
        <v>0</v>
      </c>
      <c r="Y56" s="37"/>
      <c r="Z56" s="37">
        <v>3.4000000000000002E-2</v>
      </c>
      <c r="AA56" s="37">
        <v>0</v>
      </c>
      <c r="AB56" s="37">
        <v>1.4999999999999999E-2</v>
      </c>
      <c r="AC56" s="37"/>
      <c r="AD56" s="37"/>
      <c r="AE56" s="37"/>
      <c r="AF56" s="37">
        <v>0</v>
      </c>
      <c r="AG56" s="37"/>
      <c r="AH56" s="37"/>
      <c r="AI56" s="37"/>
      <c r="AJ56" s="37">
        <v>1.4999999999999999E-2</v>
      </c>
      <c r="AK56" s="37">
        <v>0</v>
      </c>
      <c r="AL56" s="37"/>
      <c r="AM56" s="37"/>
      <c r="AN56" s="37">
        <v>0</v>
      </c>
      <c r="AO56" s="37">
        <v>0</v>
      </c>
      <c r="AP56" s="37"/>
      <c r="AQ56" s="37">
        <v>0</v>
      </c>
      <c r="AR56" s="37">
        <v>0</v>
      </c>
      <c r="AS56" s="37"/>
      <c r="AT56" s="37">
        <v>0</v>
      </c>
      <c r="AU56" s="37"/>
      <c r="AV56" s="37"/>
      <c r="AW56" s="37">
        <v>0</v>
      </c>
      <c r="AX56" s="37">
        <v>0</v>
      </c>
      <c r="AY56" s="37">
        <v>0</v>
      </c>
      <c r="AZ56" s="37">
        <v>0</v>
      </c>
      <c r="BA56" s="37"/>
      <c r="BB56" s="37"/>
      <c r="BC56" s="37"/>
      <c r="BD56" s="37"/>
      <c r="BE56" s="37">
        <v>0</v>
      </c>
      <c r="BF56" s="37">
        <v>0</v>
      </c>
      <c r="BG56" s="37"/>
      <c r="BH56" s="37"/>
      <c r="BI56" s="37">
        <v>0</v>
      </c>
      <c r="BJ56" s="37"/>
      <c r="BK56" s="37"/>
      <c r="BL56" s="37">
        <v>0</v>
      </c>
      <c r="BM56" s="37"/>
      <c r="BN56" s="37"/>
      <c r="BO56" s="37"/>
      <c r="BP56" s="37">
        <v>0</v>
      </c>
      <c r="BQ56" s="37"/>
      <c r="BR56" s="37">
        <v>0</v>
      </c>
      <c r="BS56" s="37">
        <v>5.0000000000000001E-3</v>
      </c>
      <c r="BT56" s="37">
        <v>0</v>
      </c>
      <c r="BU56" s="37">
        <v>0</v>
      </c>
      <c r="BV56" s="37">
        <v>0</v>
      </c>
      <c r="BW56" s="37">
        <v>0</v>
      </c>
      <c r="BX56" s="37">
        <v>0</v>
      </c>
      <c r="BY56" s="37"/>
      <c r="BZ56" s="37"/>
      <c r="CA56" s="37"/>
      <c r="CB56" s="37">
        <v>0</v>
      </c>
      <c r="CC56" s="37"/>
      <c r="CD56" s="37"/>
      <c r="CE56" s="37">
        <v>0</v>
      </c>
      <c r="CF56" s="37">
        <v>0</v>
      </c>
      <c r="CG56" s="37"/>
      <c r="CH56" s="37"/>
      <c r="CI56" s="37">
        <v>0</v>
      </c>
      <c r="CJ56" s="37">
        <v>0</v>
      </c>
      <c r="CK56" s="37">
        <v>0</v>
      </c>
      <c r="CL56" s="37">
        <v>0</v>
      </c>
    </row>
    <row r="57" spans="1:277" s="68" customFormat="1">
      <c r="A57" s="19" t="s">
        <v>102</v>
      </c>
      <c r="B57" s="19">
        <v>2015</v>
      </c>
      <c r="C57" s="38">
        <v>26432245</v>
      </c>
      <c r="D57" s="20" t="s">
        <v>94</v>
      </c>
      <c r="E57" s="19" t="s">
        <v>98</v>
      </c>
      <c r="F57" s="19"/>
      <c r="G57" s="19"/>
      <c r="H57" s="19">
        <v>204</v>
      </c>
      <c r="I57" s="37">
        <v>0</v>
      </c>
      <c r="J57" s="37"/>
      <c r="K57" s="37">
        <v>5.0000000000000001E-3</v>
      </c>
      <c r="L57" s="37">
        <v>5.3999999999999999E-2</v>
      </c>
      <c r="M57" s="37">
        <v>7.3999999999999996E-2</v>
      </c>
      <c r="N57" s="37"/>
      <c r="O57" s="37"/>
      <c r="P57" s="37">
        <v>0.309</v>
      </c>
      <c r="Q57" s="37">
        <v>5.0000000000000001E-3</v>
      </c>
      <c r="R57" s="37"/>
      <c r="S57" s="37"/>
      <c r="T57" s="37"/>
      <c r="U57" s="37">
        <v>0</v>
      </c>
      <c r="V57" s="37">
        <v>0.02</v>
      </c>
      <c r="W57" s="37">
        <v>0</v>
      </c>
      <c r="X57" s="37">
        <v>0</v>
      </c>
      <c r="Y57" s="37"/>
      <c r="Z57" s="37">
        <v>5.8999999999999997E-2</v>
      </c>
      <c r="AA57" s="37">
        <v>0</v>
      </c>
      <c r="AB57" s="37">
        <v>0.02</v>
      </c>
      <c r="AC57" s="37"/>
      <c r="AD57" s="37"/>
      <c r="AE57" s="37"/>
      <c r="AF57" s="37">
        <v>0</v>
      </c>
      <c r="AG57" s="37"/>
      <c r="AH57" s="37"/>
      <c r="AI57" s="37"/>
      <c r="AJ57" s="37">
        <v>0</v>
      </c>
      <c r="AK57" s="37">
        <v>0</v>
      </c>
      <c r="AL57" s="37"/>
      <c r="AM57" s="37"/>
      <c r="AN57" s="37">
        <v>0</v>
      </c>
      <c r="AO57" s="37">
        <v>0</v>
      </c>
      <c r="AP57" s="37"/>
      <c r="AQ57" s="37">
        <v>0</v>
      </c>
      <c r="AR57" s="37">
        <v>0</v>
      </c>
      <c r="AS57" s="37"/>
      <c r="AT57" s="37">
        <v>0</v>
      </c>
      <c r="AU57" s="37"/>
      <c r="AV57" s="37"/>
      <c r="AW57" s="37">
        <v>0</v>
      </c>
      <c r="AX57" s="37">
        <v>0</v>
      </c>
      <c r="AY57" s="37">
        <v>0</v>
      </c>
      <c r="AZ57" s="37">
        <v>0</v>
      </c>
      <c r="BA57" s="37"/>
      <c r="BB57" s="37"/>
      <c r="BC57" s="37"/>
      <c r="BD57" s="37"/>
      <c r="BE57" s="37">
        <v>0</v>
      </c>
      <c r="BF57" s="37">
        <v>0</v>
      </c>
      <c r="BG57" s="37"/>
      <c r="BH57" s="37"/>
      <c r="BI57" s="37">
        <v>0</v>
      </c>
      <c r="BJ57" s="37"/>
      <c r="BK57" s="37"/>
      <c r="BL57" s="37">
        <v>0</v>
      </c>
      <c r="BM57" s="37"/>
      <c r="BN57" s="37"/>
      <c r="BO57" s="37"/>
      <c r="BP57" s="37">
        <v>0</v>
      </c>
      <c r="BQ57" s="37"/>
      <c r="BR57" s="37">
        <v>0</v>
      </c>
      <c r="BS57" s="37">
        <v>0.01</v>
      </c>
      <c r="BT57" s="37">
        <v>0</v>
      </c>
      <c r="BU57" s="37">
        <v>0</v>
      </c>
      <c r="BV57" s="37">
        <v>0</v>
      </c>
      <c r="BW57" s="37">
        <v>0</v>
      </c>
      <c r="BX57" s="37">
        <v>0</v>
      </c>
      <c r="BY57" s="37"/>
      <c r="BZ57" s="37"/>
      <c r="CA57" s="37"/>
      <c r="CB57" s="37">
        <v>0</v>
      </c>
      <c r="CC57" s="37"/>
      <c r="CD57" s="37"/>
      <c r="CE57" s="37">
        <v>0</v>
      </c>
      <c r="CF57" s="37">
        <v>0</v>
      </c>
      <c r="CG57" s="37"/>
      <c r="CH57" s="37"/>
      <c r="CI57" s="37">
        <v>0</v>
      </c>
      <c r="CJ57" s="37">
        <v>0</v>
      </c>
      <c r="CK57" s="37">
        <v>0</v>
      </c>
      <c r="CL57" s="37">
        <v>0</v>
      </c>
    </row>
    <row r="58" spans="1:277" s="68" customFormat="1">
      <c r="A58" s="19" t="s">
        <v>102</v>
      </c>
      <c r="B58" s="19">
        <v>2015</v>
      </c>
      <c r="C58" s="38">
        <v>26432245</v>
      </c>
      <c r="D58" s="20" t="s">
        <v>94</v>
      </c>
      <c r="E58" s="19" t="s">
        <v>100</v>
      </c>
      <c r="F58" s="19"/>
      <c r="G58" s="19"/>
      <c r="H58" s="19">
        <v>192</v>
      </c>
      <c r="I58" s="37">
        <v>0.01</v>
      </c>
      <c r="J58" s="37"/>
      <c r="K58" s="37">
        <v>5.0000000000000001E-3</v>
      </c>
      <c r="L58" s="37">
        <v>9.4E-2</v>
      </c>
      <c r="M58" s="37">
        <v>0.104</v>
      </c>
      <c r="N58" s="37"/>
      <c r="O58" s="37"/>
      <c r="P58" s="37">
        <v>0.29699999999999999</v>
      </c>
      <c r="Q58" s="37">
        <v>0</v>
      </c>
      <c r="R58" s="37"/>
      <c r="S58" s="37"/>
      <c r="T58" s="37"/>
      <c r="U58" s="37">
        <v>0</v>
      </c>
      <c r="V58" s="37">
        <v>2.1000000000000001E-2</v>
      </c>
      <c r="W58" s="37">
        <v>5.0000000000000001E-3</v>
      </c>
      <c r="X58" s="37">
        <v>0</v>
      </c>
      <c r="Y58" s="37"/>
      <c r="Z58" s="37">
        <v>0.109</v>
      </c>
      <c r="AA58" s="37">
        <v>0</v>
      </c>
      <c r="AB58" s="37">
        <v>3.5999999999999997E-2</v>
      </c>
      <c r="AC58" s="37"/>
      <c r="AD58" s="37"/>
      <c r="AE58" s="37"/>
      <c r="AF58" s="37">
        <v>0</v>
      </c>
      <c r="AG58" s="37"/>
      <c r="AH58" s="37"/>
      <c r="AI58" s="37"/>
      <c r="AJ58" s="37">
        <v>5.0000000000000001E-3</v>
      </c>
      <c r="AK58" s="37">
        <v>0</v>
      </c>
      <c r="AL58" s="37"/>
      <c r="AM58" s="37"/>
      <c r="AN58" s="37">
        <v>0</v>
      </c>
      <c r="AO58" s="37">
        <v>0</v>
      </c>
      <c r="AP58" s="37"/>
      <c r="AQ58" s="37">
        <v>5.0000000000000001E-3</v>
      </c>
      <c r="AR58" s="37">
        <v>0</v>
      </c>
      <c r="AS58" s="37"/>
      <c r="AT58" s="37">
        <v>0</v>
      </c>
      <c r="AU58" s="37"/>
      <c r="AV58" s="37"/>
      <c r="AW58" s="37">
        <v>0</v>
      </c>
      <c r="AX58" s="37">
        <v>0</v>
      </c>
      <c r="AY58" s="37">
        <v>0</v>
      </c>
      <c r="AZ58" s="37">
        <v>0</v>
      </c>
      <c r="BA58" s="37"/>
      <c r="BB58" s="37"/>
      <c r="BC58" s="37"/>
      <c r="BD58" s="37"/>
      <c r="BE58" s="37">
        <v>0</v>
      </c>
      <c r="BF58" s="37">
        <v>0</v>
      </c>
      <c r="BG58" s="37"/>
      <c r="BH58" s="37"/>
      <c r="BI58" s="37">
        <v>0</v>
      </c>
      <c r="BJ58" s="37"/>
      <c r="BK58" s="37"/>
      <c r="BL58" s="37">
        <v>0</v>
      </c>
      <c r="BM58" s="37"/>
      <c r="BN58" s="37"/>
      <c r="BO58" s="37"/>
      <c r="BP58" s="37">
        <v>0</v>
      </c>
      <c r="BQ58" s="37"/>
      <c r="BR58" s="37">
        <v>0</v>
      </c>
      <c r="BS58" s="37">
        <v>0</v>
      </c>
      <c r="BT58" s="37">
        <v>0</v>
      </c>
      <c r="BU58" s="37">
        <v>0</v>
      </c>
      <c r="BV58" s="37">
        <v>0</v>
      </c>
      <c r="BW58" s="37">
        <v>0</v>
      </c>
      <c r="BX58" s="37">
        <v>0</v>
      </c>
      <c r="BY58" s="37"/>
      <c r="BZ58" s="37"/>
      <c r="CA58" s="37"/>
      <c r="CB58" s="37">
        <v>0</v>
      </c>
      <c r="CC58" s="37"/>
      <c r="CD58" s="37"/>
      <c r="CE58" s="37">
        <v>0</v>
      </c>
      <c r="CF58" s="37">
        <v>0</v>
      </c>
      <c r="CG58" s="37"/>
      <c r="CH58" s="37"/>
      <c r="CI58" s="37">
        <v>0</v>
      </c>
      <c r="CJ58" s="37">
        <v>0</v>
      </c>
      <c r="CK58" s="37">
        <v>0</v>
      </c>
      <c r="CL58" s="37">
        <v>0</v>
      </c>
    </row>
    <row r="59" spans="1:277" s="59" customFormat="1" ht="15" customHeight="1">
      <c r="A59" s="19" t="s">
        <v>102</v>
      </c>
      <c r="B59" s="19">
        <v>2015</v>
      </c>
      <c r="C59" s="38">
        <v>26432245</v>
      </c>
      <c r="D59" s="20" t="s">
        <v>94</v>
      </c>
      <c r="E59" s="19" t="s">
        <v>101</v>
      </c>
      <c r="F59" s="19"/>
      <c r="G59" s="19"/>
      <c r="H59" s="19">
        <v>204</v>
      </c>
      <c r="I59" s="37">
        <v>1.4999999999999999E-2</v>
      </c>
      <c r="J59" s="37"/>
      <c r="K59" s="37">
        <v>0</v>
      </c>
      <c r="L59" s="37">
        <v>6.9000000000000006E-2</v>
      </c>
      <c r="M59" s="37">
        <v>0.123</v>
      </c>
      <c r="N59" s="37"/>
      <c r="O59" s="37"/>
      <c r="P59" s="37">
        <v>0.19600000000000001</v>
      </c>
      <c r="Q59" s="37">
        <v>0</v>
      </c>
      <c r="R59" s="37"/>
      <c r="S59" s="37"/>
      <c r="T59" s="37"/>
      <c r="U59" s="37">
        <v>0</v>
      </c>
      <c r="V59" s="37">
        <v>5.0000000000000001E-3</v>
      </c>
      <c r="W59" s="37">
        <v>0</v>
      </c>
      <c r="X59" s="37">
        <v>0</v>
      </c>
      <c r="Y59" s="37"/>
      <c r="Z59" s="37">
        <v>5.3999999999999999E-2</v>
      </c>
      <c r="AA59" s="37">
        <v>0</v>
      </c>
      <c r="AB59" s="37">
        <v>4.3999999999999997E-2</v>
      </c>
      <c r="AC59" s="37"/>
      <c r="AD59" s="37"/>
      <c r="AE59" s="37"/>
      <c r="AF59" s="37">
        <v>0</v>
      </c>
      <c r="AG59" s="37"/>
      <c r="AH59" s="37"/>
      <c r="AI59" s="37"/>
      <c r="AJ59" s="37">
        <v>0.01</v>
      </c>
      <c r="AK59" s="37">
        <v>0</v>
      </c>
      <c r="AL59" s="37"/>
      <c r="AM59" s="37"/>
      <c r="AN59" s="37">
        <v>0</v>
      </c>
      <c r="AO59" s="37">
        <v>0</v>
      </c>
      <c r="AP59" s="37"/>
      <c r="AQ59" s="37">
        <v>0</v>
      </c>
      <c r="AR59" s="37">
        <v>0</v>
      </c>
      <c r="AS59" s="37"/>
      <c r="AT59" s="37">
        <v>0</v>
      </c>
      <c r="AU59" s="37"/>
      <c r="AV59" s="37"/>
      <c r="AW59" s="37">
        <v>0</v>
      </c>
      <c r="AX59" s="37">
        <v>0</v>
      </c>
      <c r="AY59" s="37">
        <v>0</v>
      </c>
      <c r="AZ59" s="37">
        <v>0</v>
      </c>
      <c r="BA59" s="37"/>
      <c r="BB59" s="37"/>
      <c r="BC59" s="37"/>
      <c r="BD59" s="37"/>
      <c r="BE59" s="37">
        <v>0</v>
      </c>
      <c r="BF59" s="37">
        <v>0</v>
      </c>
      <c r="BG59" s="37"/>
      <c r="BH59" s="37"/>
      <c r="BI59" s="37">
        <v>0</v>
      </c>
      <c r="BJ59" s="37"/>
      <c r="BK59" s="37"/>
      <c r="BL59" s="37">
        <v>0</v>
      </c>
      <c r="BM59" s="37"/>
      <c r="BN59" s="37"/>
      <c r="BO59" s="37"/>
      <c r="BP59" s="37">
        <v>0</v>
      </c>
      <c r="BQ59" s="37"/>
      <c r="BR59" s="37">
        <v>0</v>
      </c>
      <c r="BS59" s="37">
        <v>0.01</v>
      </c>
      <c r="BT59" s="37">
        <v>0</v>
      </c>
      <c r="BU59" s="37">
        <v>0</v>
      </c>
      <c r="BV59" s="37">
        <v>0</v>
      </c>
      <c r="BW59" s="37">
        <v>0</v>
      </c>
      <c r="BX59" s="37">
        <v>0</v>
      </c>
      <c r="BY59" s="37"/>
      <c r="BZ59" s="37"/>
      <c r="CA59" s="37"/>
      <c r="CB59" s="37">
        <v>0</v>
      </c>
      <c r="CC59" s="37"/>
      <c r="CD59" s="37"/>
      <c r="CE59" s="37">
        <v>0</v>
      </c>
      <c r="CF59" s="37">
        <v>0</v>
      </c>
      <c r="CG59" s="37"/>
      <c r="CH59" s="37"/>
      <c r="CI59" s="37">
        <v>0</v>
      </c>
      <c r="CJ59" s="37">
        <v>0</v>
      </c>
      <c r="CK59" s="37">
        <v>0</v>
      </c>
      <c r="CL59" s="37">
        <v>0</v>
      </c>
    </row>
    <row r="60" spans="1:277" s="66" customFormat="1" ht="15" customHeight="1">
      <c r="A60" s="20"/>
      <c r="B60" s="20"/>
      <c r="C60" s="21"/>
      <c r="D60" s="20"/>
      <c r="E60" s="21"/>
      <c r="F60" s="20"/>
      <c r="G60" s="20"/>
      <c r="H60" s="20"/>
      <c r="I60" s="22"/>
      <c r="J60" s="23"/>
      <c r="K60" s="23"/>
      <c r="L60" s="22"/>
      <c r="M60" s="23"/>
      <c r="N60" s="23"/>
      <c r="O60" s="23"/>
      <c r="P60" s="24"/>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c r="BM60" s="23"/>
      <c r="BN60" s="23"/>
      <c r="BO60" s="23"/>
      <c r="BP60" s="23"/>
      <c r="BQ60" s="23"/>
      <c r="BR60" s="23"/>
      <c r="BS60" s="23"/>
      <c r="BT60" s="23"/>
      <c r="BU60" s="23"/>
      <c r="BV60" s="23"/>
      <c r="BW60" s="23"/>
      <c r="BX60" s="23"/>
      <c r="BY60" s="23"/>
      <c r="BZ60" s="23"/>
      <c r="CA60" s="23"/>
      <c r="CB60" s="23"/>
      <c r="CC60" s="23"/>
      <c r="CD60" s="23"/>
      <c r="CE60" s="23"/>
      <c r="CF60" s="23"/>
      <c r="CG60" s="23"/>
      <c r="CH60" s="23"/>
      <c r="CI60" s="23"/>
      <c r="CJ60" s="23"/>
      <c r="CK60" s="23"/>
      <c r="CL60" s="23"/>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59"/>
      <c r="EB60" s="59"/>
      <c r="EC60" s="59"/>
      <c r="ED60" s="59"/>
      <c r="EE60" s="59"/>
      <c r="EF60" s="59"/>
      <c r="EG60" s="59"/>
      <c r="EH60" s="59"/>
      <c r="EI60" s="59"/>
      <c r="EJ60" s="59"/>
      <c r="EK60" s="59"/>
      <c r="EL60" s="59"/>
      <c r="EM60" s="59"/>
      <c r="EN60" s="59"/>
      <c r="EO60" s="59"/>
      <c r="EP60" s="59"/>
      <c r="EQ60" s="59"/>
      <c r="ER60" s="59"/>
      <c r="ES60" s="59"/>
      <c r="ET60" s="59"/>
      <c r="EU60" s="59"/>
      <c r="EV60" s="59"/>
      <c r="EW60" s="59"/>
      <c r="EX60" s="59"/>
      <c r="EY60" s="59"/>
      <c r="EZ60" s="59"/>
      <c r="FA60" s="59"/>
      <c r="FB60" s="59"/>
      <c r="FC60" s="59"/>
      <c r="FD60" s="59"/>
      <c r="FE60" s="59"/>
      <c r="FF60" s="59"/>
      <c r="FG60" s="59"/>
      <c r="FH60" s="59"/>
      <c r="FI60" s="59"/>
      <c r="FJ60" s="59"/>
      <c r="FK60" s="59"/>
      <c r="FL60" s="59"/>
      <c r="FM60" s="59"/>
      <c r="FN60" s="59"/>
      <c r="FO60" s="59"/>
      <c r="FP60" s="59"/>
      <c r="FQ60" s="59"/>
      <c r="FR60" s="59"/>
      <c r="FS60" s="59"/>
      <c r="FT60" s="59"/>
      <c r="FU60" s="59"/>
      <c r="FV60" s="59"/>
      <c r="FW60" s="59"/>
      <c r="FX60" s="59"/>
      <c r="FY60" s="59"/>
      <c r="FZ60" s="59"/>
      <c r="GA60" s="59"/>
      <c r="GB60" s="59"/>
      <c r="GC60" s="59"/>
      <c r="GD60" s="59"/>
      <c r="GE60" s="59"/>
      <c r="GF60" s="59"/>
      <c r="GG60" s="59"/>
      <c r="GH60" s="59"/>
      <c r="GI60" s="59"/>
      <c r="GJ60" s="59"/>
      <c r="GK60" s="59"/>
      <c r="GL60" s="59"/>
      <c r="GM60" s="59"/>
      <c r="GN60" s="59"/>
      <c r="GO60" s="59"/>
      <c r="GP60" s="59"/>
      <c r="GQ60" s="59"/>
      <c r="GR60" s="59"/>
      <c r="GS60" s="59"/>
      <c r="GT60" s="59"/>
      <c r="GU60" s="59"/>
      <c r="GV60" s="59"/>
      <c r="GW60" s="59"/>
      <c r="GX60" s="59"/>
      <c r="GY60" s="59"/>
      <c r="GZ60" s="59"/>
      <c r="HA60" s="59"/>
      <c r="HB60" s="59"/>
      <c r="HC60" s="59"/>
      <c r="HD60" s="59"/>
      <c r="HE60" s="59"/>
      <c r="HF60" s="59"/>
      <c r="HG60" s="59"/>
      <c r="HH60" s="59"/>
      <c r="HI60" s="59"/>
      <c r="HJ60" s="59"/>
      <c r="HK60" s="59"/>
      <c r="HL60" s="59"/>
      <c r="HM60" s="59"/>
      <c r="HN60" s="59"/>
      <c r="HO60" s="59"/>
      <c r="HP60" s="59"/>
      <c r="HQ60" s="59"/>
      <c r="HR60" s="59"/>
      <c r="HS60" s="59"/>
      <c r="HT60" s="59"/>
      <c r="HU60" s="59"/>
      <c r="HV60" s="59"/>
      <c r="HW60" s="59"/>
      <c r="HX60" s="59"/>
      <c r="HY60" s="59"/>
      <c r="HZ60" s="59"/>
      <c r="IA60" s="59"/>
      <c r="IB60" s="59"/>
      <c r="IC60" s="59"/>
      <c r="ID60" s="59"/>
      <c r="IE60" s="59"/>
      <c r="IF60" s="59"/>
      <c r="IG60" s="59"/>
      <c r="IH60" s="59"/>
      <c r="II60" s="59"/>
      <c r="IJ60" s="59"/>
      <c r="IK60" s="59"/>
      <c r="IL60" s="59"/>
      <c r="IM60" s="59"/>
      <c r="IN60" s="59"/>
      <c r="IO60" s="59"/>
      <c r="IP60" s="59"/>
      <c r="IQ60" s="59"/>
      <c r="IR60" s="59"/>
      <c r="IS60" s="59"/>
      <c r="IT60" s="59"/>
      <c r="IU60" s="59"/>
      <c r="IV60" s="59"/>
      <c r="IW60" s="59"/>
      <c r="IX60" s="59"/>
      <c r="IY60" s="59"/>
      <c r="IZ60" s="59"/>
      <c r="JA60" s="59"/>
      <c r="JB60" s="59"/>
      <c r="JC60" s="59"/>
      <c r="JD60" s="59"/>
      <c r="JE60" s="59"/>
      <c r="JF60" s="59"/>
      <c r="JG60" s="59"/>
      <c r="JH60" s="59"/>
      <c r="JI60" s="59"/>
      <c r="JJ60" s="59"/>
      <c r="JK60" s="59"/>
      <c r="JL60" s="59"/>
      <c r="JM60" s="59"/>
      <c r="JN60" s="59"/>
      <c r="JO60" s="59"/>
      <c r="JP60" s="59"/>
      <c r="JQ60" s="59"/>
    </row>
    <row r="61" spans="1:277" s="66" customFormat="1" ht="15" customHeight="1">
      <c r="A61" s="25" t="s">
        <v>0</v>
      </c>
      <c r="B61" s="26"/>
      <c r="C61" s="26"/>
      <c r="D61" s="26"/>
      <c r="E61" s="26"/>
      <c r="F61" s="26"/>
      <c r="G61" s="26"/>
      <c r="H61" s="26"/>
      <c r="I61" s="27">
        <f t="shared" ref="I61:AH61" si="21">IFERROR(SUMPRODUCT(I16:I59,--(I16:I59&lt;&gt;""),$H$16:$H$59)/SUMPRODUCT($H$16:$H$59,--(I16:I59&lt;&gt;"")),"")</f>
        <v>5.0761940864291139E-3</v>
      </c>
      <c r="J61" s="27" t="str">
        <f>IFERROR(SUMPRODUCT(J16:J59,--(J16:J59&lt;&gt;""),$H$16:$H$59)/SUMPRODUCT($H$16:$H$59,--(J16:J59&lt;&gt;"")),"")</f>
        <v/>
      </c>
      <c r="K61" s="27">
        <f>IFERROR(SUMPRODUCT(K16:K59,--(K16:K59&lt;&gt;""),$H$16:$H$59)/SUMPRODUCT($H$16:$H$59,--(K16:K59&lt;&gt;"")),"")</f>
        <v>8.5952277657266804E-3</v>
      </c>
      <c r="L61" s="27">
        <f t="shared" si="21"/>
        <v>9.3727765726681123E-2</v>
      </c>
      <c r="M61" s="27">
        <f>IFERROR(SUMPRODUCT(M16:M59,--(M16:M59&lt;&gt;""),$H$16:$H$59)/SUMPRODUCT($H$16:$H$59,--(M16:M59&lt;&gt;"")),"")</f>
        <v>9.5055675909878679E-2</v>
      </c>
      <c r="N61" s="27">
        <f>IFERROR(SUMPRODUCT(N16:N59,--(N16:N59&lt;&gt;""),$H$16:$H$59)/SUMPRODUCT($H$16:$H$59,--(N16:N59&lt;&gt;"")),"")</f>
        <v>0</v>
      </c>
      <c r="O61" s="27">
        <f>IFERROR(SUMPRODUCT(O16:O59,--(O16:O59&lt;&gt;""),$H$16:$H$59)/SUMPRODUCT($H$16:$H$59,--(O16:O59&lt;&gt;"")),"")</f>
        <v>2.0000000000000001E-4</v>
      </c>
      <c r="P61" s="27">
        <f t="shared" si="21"/>
        <v>0.2552571490467937</v>
      </c>
      <c r="Q61" s="27">
        <f>IFERROR(SUMPRODUCT(Q16:Q59,--(Q16:Q59&lt;&gt;""),$H$16:$H$59)/SUMPRODUCT($H$16:$H$59,--(Q16:Q59&lt;&gt;"")),"")</f>
        <v>1.6493561197916668E-4</v>
      </c>
      <c r="R61" s="27" t="str">
        <f>IFERROR(SUMPRODUCT(R16:R59,--(R16:R59&lt;&gt;""),$H$16:$H$59)/SUMPRODUCT($H$16:$H$59,--(R16:R59&lt;&gt;"")),"")</f>
        <v/>
      </c>
      <c r="S61" s="27">
        <f>IFERROR(SUMPRODUCT(S16:S59,--(S16:S59&lt;&gt;""),$H$16:$H$59)/SUMPRODUCT($H$16:$H$59,--(S16:S59&lt;&gt;"")),"")</f>
        <v>0</v>
      </c>
      <c r="T61" s="27" t="str">
        <f>IFERROR(SUMPRODUCT(T16:T59,--(T16:T59&lt;&gt;""),$H$16:$H$59)/SUMPRODUCT($H$16:$H$59,--(T16:T59&lt;&gt;"")),"")</f>
        <v/>
      </c>
      <c r="U61" s="27">
        <f t="shared" si="21"/>
        <v>0</v>
      </c>
      <c r="V61" s="27">
        <f t="shared" si="21"/>
        <v>1.9658486707566467E-2</v>
      </c>
      <c r="W61" s="27">
        <f>IFERROR(SUMPRODUCT(W16:W59,--(W16:W59&lt;&gt;""),$H$16:$H$59)/SUMPRODUCT($H$16:$H$59,--(W16:W59&lt;&gt;"")),"")</f>
        <v>6.4042898927526811E-4</v>
      </c>
      <c r="X61" s="27">
        <f t="shared" si="21"/>
        <v>0</v>
      </c>
      <c r="Y61" s="27">
        <f t="shared" si="21"/>
        <v>0</v>
      </c>
      <c r="Z61" s="27">
        <f t="shared" si="21"/>
        <v>8.5167443372710497E-2</v>
      </c>
      <c r="AA61" s="27">
        <f t="shared" si="21"/>
        <v>1.7881052973675658E-4</v>
      </c>
      <c r="AB61" s="27">
        <f t="shared" si="21"/>
        <v>3.587631322430411E-2</v>
      </c>
      <c r="AC61" s="27">
        <f t="shared" si="21"/>
        <v>0</v>
      </c>
      <c r="AD61" s="27">
        <f t="shared" si="21"/>
        <v>0</v>
      </c>
      <c r="AE61" s="27">
        <f t="shared" si="21"/>
        <v>0</v>
      </c>
      <c r="AF61" s="27">
        <f t="shared" si="21"/>
        <v>0</v>
      </c>
      <c r="AG61" s="27" t="str">
        <f t="shared" si="21"/>
        <v/>
      </c>
      <c r="AH61" s="27">
        <f t="shared" si="21"/>
        <v>0</v>
      </c>
      <c r="AI61" s="27">
        <f t="shared" ref="AI61:BN61" si="22">IFERROR(SUMPRODUCT(AI16:AI59,--(AI16:AI59&lt;&gt;""),$H$16:$H$59)/SUMPRODUCT($H$16:$H$59,--(AI16:AI59&lt;&gt;"")),"")</f>
        <v>0</v>
      </c>
      <c r="AJ61" s="27">
        <f t="shared" si="22"/>
        <v>6.8804932026557061E-3</v>
      </c>
      <c r="AK61" s="27">
        <f t="shared" si="22"/>
        <v>0</v>
      </c>
      <c r="AL61" s="27">
        <f t="shared" si="22"/>
        <v>0</v>
      </c>
      <c r="AM61" s="27">
        <f t="shared" si="22"/>
        <v>0</v>
      </c>
      <c r="AN61" s="27">
        <f t="shared" si="22"/>
        <v>1.7881511967941081E-4</v>
      </c>
      <c r="AO61" s="27">
        <f t="shared" si="22"/>
        <v>0</v>
      </c>
      <c r="AP61" s="27" t="str">
        <f t="shared" si="22"/>
        <v/>
      </c>
      <c r="AQ61" s="27">
        <f t="shared" si="22"/>
        <v>2.8279896013864818E-4</v>
      </c>
      <c r="AR61" s="27">
        <f t="shared" si="22"/>
        <v>0</v>
      </c>
      <c r="AS61" s="27">
        <f t="shared" si="22"/>
        <v>0</v>
      </c>
      <c r="AT61" s="27">
        <f t="shared" si="22"/>
        <v>0</v>
      </c>
      <c r="AU61" s="27">
        <f t="shared" si="22"/>
        <v>0</v>
      </c>
      <c r="AV61" s="27">
        <f t="shared" si="22"/>
        <v>0</v>
      </c>
      <c r="AW61" s="27">
        <f t="shared" si="22"/>
        <v>0</v>
      </c>
      <c r="AX61" s="27">
        <f t="shared" si="22"/>
        <v>0</v>
      </c>
      <c r="AY61" s="27">
        <f t="shared" si="22"/>
        <v>0</v>
      </c>
      <c r="AZ61" s="27">
        <f t="shared" si="22"/>
        <v>0</v>
      </c>
      <c r="BA61" s="27">
        <f t="shared" si="22"/>
        <v>2.0000000000000001E-4</v>
      </c>
      <c r="BB61" s="27" t="str">
        <f t="shared" si="22"/>
        <v/>
      </c>
      <c r="BC61" s="27">
        <f t="shared" si="22"/>
        <v>0</v>
      </c>
      <c r="BD61" s="27">
        <f t="shared" si="22"/>
        <v>0</v>
      </c>
      <c r="BE61" s="27">
        <f t="shared" si="22"/>
        <v>0</v>
      </c>
      <c r="BF61" s="27">
        <f t="shared" si="22"/>
        <v>0</v>
      </c>
      <c r="BG61" s="27">
        <f t="shared" si="22"/>
        <v>1E-4</v>
      </c>
      <c r="BH61" s="27">
        <f t="shared" si="22"/>
        <v>0</v>
      </c>
      <c r="BI61" s="27">
        <f t="shared" si="22"/>
        <v>0</v>
      </c>
      <c r="BJ61" s="27">
        <f t="shared" si="22"/>
        <v>0</v>
      </c>
      <c r="BK61" s="27">
        <f t="shared" si="22"/>
        <v>0</v>
      </c>
      <c r="BL61" s="27">
        <f t="shared" si="22"/>
        <v>0</v>
      </c>
      <c r="BM61" s="27">
        <f t="shared" si="22"/>
        <v>0</v>
      </c>
      <c r="BN61" s="27">
        <f t="shared" si="22"/>
        <v>0</v>
      </c>
      <c r="BO61" s="27">
        <f t="shared" ref="BO61:CK61" si="23">IFERROR(SUMPRODUCT(BO16:BO59,--(BO16:BO59&lt;&gt;""),$H$16:$H$59)/SUMPRODUCT($H$16:$H$59,--(BO16:BO59&lt;&gt;"")),"")</f>
        <v>0</v>
      </c>
      <c r="BP61" s="27">
        <f t="shared" si="23"/>
        <v>8.9406412478336227E-5</v>
      </c>
      <c r="BQ61" s="27">
        <f t="shared" si="23"/>
        <v>0</v>
      </c>
      <c r="BR61" s="27">
        <f t="shared" si="23"/>
        <v>0</v>
      </c>
      <c r="BS61" s="27">
        <f t="shared" si="23"/>
        <v>6.0296793760831885E-3</v>
      </c>
      <c r="BT61" s="27">
        <f t="shared" si="23"/>
        <v>0</v>
      </c>
      <c r="BU61" s="27">
        <f t="shared" si="23"/>
        <v>0</v>
      </c>
      <c r="BV61" s="27">
        <f t="shared" si="23"/>
        <v>8.9115191986644413E-5</v>
      </c>
      <c r="BW61" s="27">
        <f t="shared" si="23"/>
        <v>2.9061755146262195E-4</v>
      </c>
      <c r="BX61" s="27">
        <f t="shared" si="23"/>
        <v>0</v>
      </c>
      <c r="BY61" s="27">
        <f t="shared" si="23"/>
        <v>6.9999999999999999E-4</v>
      </c>
      <c r="BZ61" s="27">
        <f t="shared" si="23"/>
        <v>1E-3</v>
      </c>
      <c r="CA61" s="27">
        <f t="shared" si="23"/>
        <v>0</v>
      </c>
      <c r="CB61" s="27">
        <f t="shared" si="23"/>
        <v>0</v>
      </c>
      <c r="CC61" s="27" t="str">
        <f t="shared" si="23"/>
        <v/>
      </c>
      <c r="CD61" s="27" t="str">
        <f t="shared" si="23"/>
        <v/>
      </c>
      <c r="CE61" s="27">
        <f t="shared" si="23"/>
        <v>0</v>
      </c>
      <c r="CF61" s="27">
        <f t="shared" si="23"/>
        <v>0</v>
      </c>
      <c r="CG61" s="27">
        <f t="shared" si="23"/>
        <v>0</v>
      </c>
      <c r="CH61" s="27">
        <f t="shared" si="23"/>
        <v>1E-4</v>
      </c>
      <c r="CI61" s="27">
        <f t="shared" si="23"/>
        <v>0</v>
      </c>
      <c r="CJ61" s="27">
        <f t="shared" si="23"/>
        <v>0</v>
      </c>
      <c r="CK61" s="27">
        <f t="shared" si="23"/>
        <v>8.9355681323465393E-5</v>
      </c>
      <c r="CL61" s="27">
        <f t="shared" ref="CL61" si="24">IFERROR(SUMPRODUCT(CL16:CL59,--(CL16:CL59&lt;&gt;""),$H$16:$H$59)/SUMPRODUCT($H$16:$H$59,--(CL16:CL59&lt;&gt;"")),"")</f>
        <v>8.9407559839705403E-5</v>
      </c>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59"/>
      <c r="EB61" s="59"/>
      <c r="EC61" s="59"/>
      <c r="ED61" s="59"/>
      <c r="EE61" s="59"/>
      <c r="EF61" s="59"/>
      <c r="EG61" s="59"/>
      <c r="EH61" s="59"/>
      <c r="EI61" s="59"/>
      <c r="EJ61" s="59"/>
      <c r="EK61" s="59"/>
      <c r="EL61" s="59"/>
      <c r="EM61" s="59"/>
      <c r="EN61" s="59"/>
      <c r="EO61" s="59"/>
      <c r="EP61" s="59"/>
      <c r="EQ61" s="59"/>
      <c r="ER61" s="59"/>
      <c r="ES61" s="59"/>
      <c r="ET61" s="59"/>
      <c r="EU61" s="59"/>
      <c r="EV61" s="59"/>
      <c r="EW61" s="59"/>
      <c r="EX61" s="59"/>
      <c r="EY61" s="59"/>
      <c r="EZ61" s="59"/>
      <c r="FA61" s="59"/>
      <c r="FB61" s="59"/>
      <c r="FC61" s="59"/>
      <c r="FD61" s="59"/>
      <c r="FE61" s="59"/>
      <c r="FF61" s="59"/>
      <c r="FG61" s="59"/>
      <c r="FH61" s="59"/>
      <c r="FI61" s="59"/>
      <c r="FJ61" s="59"/>
      <c r="FK61" s="59"/>
      <c r="FL61" s="59"/>
      <c r="FM61" s="59"/>
      <c r="FN61" s="59"/>
      <c r="FO61" s="59"/>
      <c r="FP61" s="59"/>
      <c r="FQ61" s="59"/>
      <c r="FR61" s="59"/>
      <c r="FS61" s="59"/>
      <c r="FT61" s="59"/>
      <c r="FU61" s="59"/>
      <c r="FV61" s="59"/>
      <c r="FW61" s="59"/>
      <c r="FX61" s="59"/>
      <c r="FY61" s="59"/>
      <c r="FZ61" s="59"/>
      <c r="GA61" s="59"/>
      <c r="GB61" s="59"/>
      <c r="GC61" s="59"/>
      <c r="GD61" s="59"/>
      <c r="GE61" s="59"/>
      <c r="GF61" s="59"/>
      <c r="GG61" s="59"/>
      <c r="GH61" s="59"/>
      <c r="GI61" s="59"/>
      <c r="GJ61" s="59"/>
      <c r="GK61" s="59"/>
      <c r="GL61" s="59"/>
      <c r="GM61" s="59"/>
      <c r="GN61" s="59"/>
      <c r="GO61" s="59"/>
      <c r="GP61" s="59"/>
      <c r="GQ61" s="59"/>
      <c r="GR61" s="59"/>
      <c r="GS61" s="59"/>
      <c r="GT61" s="59"/>
      <c r="GU61" s="59"/>
      <c r="GV61" s="59"/>
      <c r="GW61" s="59"/>
      <c r="GX61" s="59"/>
      <c r="GY61" s="59"/>
      <c r="GZ61" s="59"/>
      <c r="HA61" s="59"/>
      <c r="HB61" s="59"/>
      <c r="HC61" s="59"/>
      <c r="HD61" s="59"/>
      <c r="HE61" s="59"/>
      <c r="HF61" s="59"/>
      <c r="HG61" s="59"/>
      <c r="HH61" s="59"/>
      <c r="HI61" s="59"/>
      <c r="HJ61" s="59"/>
      <c r="HK61" s="59"/>
      <c r="HL61" s="59"/>
      <c r="HM61" s="59"/>
      <c r="HN61" s="59"/>
      <c r="HO61" s="59"/>
      <c r="HP61" s="59"/>
      <c r="HQ61" s="59"/>
      <c r="HR61" s="59"/>
      <c r="HS61" s="59"/>
      <c r="HT61" s="59"/>
      <c r="HU61" s="59"/>
      <c r="HV61" s="59"/>
      <c r="HW61" s="59"/>
      <c r="HX61" s="59"/>
      <c r="HY61" s="59"/>
      <c r="HZ61" s="59"/>
      <c r="IA61" s="59"/>
      <c r="IB61" s="59"/>
      <c r="IC61" s="59"/>
      <c r="ID61" s="59"/>
      <c r="IE61" s="59"/>
      <c r="IF61" s="59"/>
      <c r="IG61" s="59"/>
      <c r="IH61" s="59"/>
      <c r="II61" s="59"/>
      <c r="IJ61" s="59"/>
      <c r="IK61" s="59"/>
      <c r="IL61" s="59"/>
      <c r="IM61" s="59"/>
      <c r="IN61" s="59"/>
      <c r="IO61" s="59"/>
      <c r="IP61" s="59"/>
      <c r="IQ61" s="59"/>
      <c r="IR61" s="59"/>
      <c r="IS61" s="59"/>
      <c r="IT61" s="59"/>
      <c r="IU61" s="59"/>
      <c r="IV61" s="59"/>
      <c r="IW61" s="59"/>
      <c r="IX61" s="59"/>
      <c r="IY61" s="59"/>
      <c r="IZ61" s="59"/>
      <c r="JA61" s="59"/>
      <c r="JB61" s="59"/>
      <c r="JC61" s="59"/>
      <c r="JD61" s="59"/>
      <c r="JE61" s="59"/>
      <c r="JF61" s="59"/>
      <c r="JG61" s="59"/>
      <c r="JH61" s="59"/>
      <c r="JI61" s="59"/>
      <c r="JJ61" s="59"/>
      <c r="JK61" s="59"/>
      <c r="JL61" s="59"/>
      <c r="JM61" s="59"/>
      <c r="JN61" s="59"/>
      <c r="JO61" s="59"/>
      <c r="JP61" s="59"/>
      <c r="JQ61" s="59"/>
    </row>
    <row r="62" spans="1:277" s="66" customFormat="1" ht="15" customHeight="1">
      <c r="A62" s="25" t="s">
        <v>10</v>
      </c>
      <c r="B62" s="26"/>
      <c r="C62" s="26"/>
      <c r="D62" s="26"/>
      <c r="E62" s="26"/>
      <c r="F62" s="26"/>
      <c r="G62" s="26"/>
      <c r="H62" s="26"/>
      <c r="I62" s="28">
        <f>IF(I61="","",MIN(I16:I59))</f>
        <v>0</v>
      </c>
      <c r="J62" s="28" t="str">
        <f>IF(J61="","",MIN(J16:J59))</f>
        <v/>
      </c>
      <c r="K62" s="28">
        <f>IF(K61="","",MIN(K16:K59))</f>
        <v>0</v>
      </c>
      <c r="L62" s="28">
        <f t="shared" ref="L62:BO62" si="25">IF(L61="","",MIN(L16:L59))</f>
        <v>5.3999999999999999E-2</v>
      </c>
      <c r="M62" s="28">
        <f>IF(M61="","",MIN(M16:M59))</f>
        <v>5.8000000000000003E-2</v>
      </c>
      <c r="N62" s="28">
        <f>IF(N61="","",MIN(N16:N59))</f>
        <v>0</v>
      </c>
      <c r="O62" s="28">
        <f>IF(O61="","",MIN(O16:O59))</f>
        <v>2.0000000000000001E-4</v>
      </c>
      <c r="P62" s="28">
        <f t="shared" si="25"/>
        <v>0.192</v>
      </c>
      <c r="Q62" s="28">
        <f>IF(Q61="","",MIN(Q16:Q59))</f>
        <v>0</v>
      </c>
      <c r="R62" s="28" t="str">
        <f>IF(R61="","",MIN(R16:R59))</f>
        <v/>
      </c>
      <c r="S62" s="28">
        <f>IF(S61="","",MIN(S16:S59))</f>
        <v>0</v>
      </c>
      <c r="T62" s="28" t="str">
        <f>IF(T61="","",MIN(T16:T59))</f>
        <v/>
      </c>
      <c r="U62" s="28">
        <f t="shared" si="25"/>
        <v>0</v>
      </c>
      <c r="V62" s="28">
        <f t="shared" si="25"/>
        <v>0</v>
      </c>
      <c r="W62" s="28">
        <f>IF(W61="","",MIN(W16:W59))</f>
        <v>0</v>
      </c>
      <c r="X62" s="28">
        <f t="shared" si="25"/>
        <v>0</v>
      </c>
      <c r="Y62" s="28">
        <f t="shared" si="25"/>
        <v>0</v>
      </c>
      <c r="Z62" s="28">
        <f t="shared" si="25"/>
        <v>3.4000000000000002E-2</v>
      </c>
      <c r="AA62" s="28">
        <f t="shared" si="25"/>
        <v>0</v>
      </c>
      <c r="AB62" s="28">
        <f t="shared" si="25"/>
        <v>1.4999999999999999E-2</v>
      </c>
      <c r="AC62" s="28">
        <f t="shared" si="25"/>
        <v>0</v>
      </c>
      <c r="AD62" s="28">
        <f t="shared" si="25"/>
        <v>0</v>
      </c>
      <c r="AE62" s="28">
        <f t="shared" si="25"/>
        <v>0</v>
      </c>
      <c r="AF62" s="28">
        <f t="shared" si="25"/>
        <v>0</v>
      </c>
      <c r="AG62" s="28" t="str">
        <f t="shared" si="25"/>
        <v/>
      </c>
      <c r="AH62" s="28">
        <f t="shared" si="25"/>
        <v>0</v>
      </c>
      <c r="AI62" s="28">
        <f t="shared" si="25"/>
        <v>0</v>
      </c>
      <c r="AJ62" s="28">
        <f t="shared" si="25"/>
        <v>0</v>
      </c>
      <c r="AK62" s="28">
        <f t="shared" si="25"/>
        <v>0</v>
      </c>
      <c r="AL62" s="28">
        <f t="shared" si="25"/>
        <v>0</v>
      </c>
      <c r="AM62" s="28">
        <f t="shared" si="25"/>
        <v>0</v>
      </c>
      <c r="AN62" s="28">
        <f t="shared" si="25"/>
        <v>0</v>
      </c>
      <c r="AO62" s="28">
        <f t="shared" si="25"/>
        <v>0</v>
      </c>
      <c r="AP62" s="28" t="str">
        <f t="shared" si="25"/>
        <v/>
      </c>
      <c r="AQ62" s="28">
        <f t="shared" si="25"/>
        <v>0</v>
      </c>
      <c r="AR62" s="28">
        <f t="shared" si="25"/>
        <v>0</v>
      </c>
      <c r="AS62" s="28">
        <f t="shared" si="25"/>
        <v>0</v>
      </c>
      <c r="AT62" s="28">
        <f t="shared" si="25"/>
        <v>0</v>
      </c>
      <c r="AU62" s="28">
        <f t="shared" si="25"/>
        <v>0</v>
      </c>
      <c r="AV62" s="28">
        <f t="shared" si="25"/>
        <v>0</v>
      </c>
      <c r="AW62" s="28">
        <f t="shared" si="25"/>
        <v>0</v>
      </c>
      <c r="AX62" s="28">
        <f t="shared" si="25"/>
        <v>0</v>
      </c>
      <c r="AY62" s="28">
        <f t="shared" si="25"/>
        <v>0</v>
      </c>
      <c r="AZ62" s="28">
        <f t="shared" si="25"/>
        <v>0</v>
      </c>
      <c r="BA62" s="28">
        <f t="shared" si="25"/>
        <v>2.0000000000000001E-4</v>
      </c>
      <c r="BB62" s="28" t="str">
        <f t="shared" si="25"/>
        <v/>
      </c>
      <c r="BC62" s="28">
        <f t="shared" si="25"/>
        <v>0</v>
      </c>
      <c r="BD62" s="28">
        <f t="shared" si="25"/>
        <v>0</v>
      </c>
      <c r="BE62" s="28">
        <f t="shared" si="25"/>
        <v>0</v>
      </c>
      <c r="BF62" s="28">
        <f t="shared" si="25"/>
        <v>0</v>
      </c>
      <c r="BG62" s="28">
        <f t="shared" si="25"/>
        <v>1E-4</v>
      </c>
      <c r="BH62" s="28">
        <f t="shared" si="25"/>
        <v>0</v>
      </c>
      <c r="BI62" s="28">
        <f t="shared" si="25"/>
        <v>0</v>
      </c>
      <c r="BJ62" s="28">
        <f t="shared" si="25"/>
        <v>0</v>
      </c>
      <c r="BK62" s="28">
        <f t="shared" si="25"/>
        <v>0</v>
      </c>
      <c r="BL62" s="28">
        <f t="shared" si="25"/>
        <v>0</v>
      </c>
      <c r="BM62" s="28">
        <f t="shared" si="25"/>
        <v>0</v>
      </c>
      <c r="BN62" s="28">
        <f t="shared" si="25"/>
        <v>0</v>
      </c>
      <c r="BO62" s="28">
        <f t="shared" si="25"/>
        <v>0</v>
      </c>
      <c r="BP62" s="28">
        <f t="shared" ref="BP62:CK62" si="26">IF(BP61="","",MIN(BP16:BP59))</f>
        <v>0</v>
      </c>
      <c r="BQ62" s="28">
        <f t="shared" si="26"/>
        <v>0</v>
      </c>
      <c r="BR62" s="28">
        <f t="shared" si="26"/>
        <v>0</v>
      </c>
      <c r="BS62" s="28">
        <f t="shared" si="26"/>
        <v>0</v>
      </c>
      <c r="BT62" s="28">
        <f t="shared" si="26"/>
        <v>0</v>
      </c>
      <c r="BU62" s="28">
        <f t="shared" si="26"/>
        <v>0</v>
      </c>
      <c r="BV62" s="28">
        <f t="shared" si="26"/>
        <v>0</v>
      </c>
      <c r="BW62" s="28">
        <f t="shared" si="26"/>
        <v>0</v>
      </c>
      <c r="BX62" s="28">
        <f t="shared" si="26"/>
        <v>0</v>
      </c>
      <c r="BY62" s="28">
        <f t="shared" si="26"/>
        <v>6.9999999999999999E-4</v>
      </c>
      <c r="BZ62" s="28">
        <f t="shared" si="26"/>
        <v>1E-3</v>
      </c>
      <c r="CA62" s="28">
        <f t="shared" si="26"/>
        <v>0</v>
      </c>
      <c r="CB62" s="28">
        <f t="shared" si="26"/>
        <v>0</v>
      </c>
      <c r="CC62" s="28" t="str">
        <f t="shared" si="26"/>
        <v/>
      </c>
      <c r="CD62" s="28" t="str">
        <f t="shared" si="26"/>
        <v/>
      </c>
      <c r="CE62" s="28">
        <f t="shared" si="26"/>
        <v>0</v>
      </c>
      <c r="CF62" s="28">
        <f t="shared" si="26"/>
        <v>0</v>
      </c>
      <c r="CG62" s="28">
        <f t="shared" si="26"/>
        <v>0</v>
      </c>
      <c r="CH62" s="28">
        <f t="shared" si="26"/>
        <v>1E-4</v>
      </c>
      <c r="CI62" s="28">
        <f t="shared" si="26"/>
        <v>0</v>
      </c>
      <c r="CJ62" s="28">
        <f t="shared" si="26"/>
        <v>0</v>
      </c>
      <c r="CK62" s="28">
        <f t="shared" si="26"/>
        <v>0</v>
      </c>
      <c r="CL62" s="28">
        <f t="shared" ref="CL62" si="27">IF(CL61="","",MIN(CL16:CL59))</f>
        <v>0</v>
      </c>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59"/>
      <c r="EB62" s="59"/>
      <c r="EC62" s="59"/>
      <c r="ED62" s="59"/>
      <c r="EE62" s="59"/>
      <c r="EF62" s="59"/>
      <c r="EG62" s="59"/>
      <c r="EH62" s="59"/>
      <c r="EI62" s="59"/>
      <c r="EJ62" s="59"/>
      <c r="EK62" s="59"/>
      <c r="EL62" s="59"/>
      <c r="EM62" s="59"/>
      <c r="EN62" s="59"/>
      <c r="EO62" s="59"/>
      <c r="EP62" s="59"/>
      <c r="EQ62" s="59"/>
      <c r="ER62" s="59"/>
      <c r="ES62" s="59"/>
      <c r="ET62" s="59"/>
      <c r="EU62" s="59"/>
      <c r="EV62" s="59"/>
      <c r="EW62" s="59"/>
      <c r="EX62" s="59"/>
      <c r="EY62" s="59"/>
      <c r="EZ62" s="59"/>
      <c r="FA62" s="59"/>
      <c r="FB62" s="59"/>
      <c r="FC62" s="59"/>
      <c r="FD62" s="59"/>
      <c r="FE62" s="59"/>
      <c r="FF62" s="59"/>
      <c r="FG62" s="59"/>
      <c r="FH62" s="59"/>
      <c r="FI62" s="59"/>
      <c r="FJ62" s="59"/>
      <c r="FK62" s="59"/>
      <c r="FL62" s="59"/>
      <c r="FM62" s="59"/>
      <c r="FN62" s="59"/>
      <c r="FO62" s="59"/>
      <c r="FP62" s="59"/>
      <c r="FQ62" s="59"/>
      <c r="FR62" s="59"/>
      <c r="FS62" s="59"/>
      <c r="FT62" s="59"/>
      <c r="FU62" s="59"/>
      <c r="FV62" s="59"/>
      <c r="FW62" s="59"/>
      <c r="FX62" s="59"/>
      <c r="FY62" s="59"/>
      <c r="FZ62" s="59"/>
      <c r="GA62" s="59"/>
      <c r="GB62" s="59"/>
      <c r="GC62" s="59"/>
      <c r="GD62" s="59"/>
      <c r="GE62" s="59"/>
      <c r="GF62" s="59"/>
      <c r="GG62" s="59"/>
      <c r="GH62" s="59"/>
      <c r="GI62" s="59"/>
      <c r="GJ62" s="59"/>
      <c r="GK62" s="59"/>
      <c r="GL62" s="59"/>
      <c r="GM62" s="59"/>
      <c r="GN62" s="59"/>
      <c r="GO62" s="59"/>
      <c r="GP62" s="59"/>
      <c r="GQ62" s="59"/>
      <c r="GR62" s="59"/>
      <c r="GS62" s="59"/>
      <c r="GT62" s="59"/>
      <c r="GU62" s="59"/>
      <c r="GV62" s="59"/>
      <c r="GW62" s="59"/>
      <c r="GX62" s="59"/>
      <c r="GY62" s="59"/>
      <c r="GZ62" s="59"/>
      <c r="HA62" s="59"/>
      <c r="HB62" s="59"/>
      <c r="HC62" s="59"/>
      <c r="HD62" s="59"/>
      <c r="HE62" s="59"/>
      <c r="HF62" s="59"/>
      <c r="HG62" s="59"/>
      <c r="HH62" s="59"/>
      <c r="HI62" s="59"/>
      <c r="HJ62" s="59"/>
      <c r="HK62" s="59"/>
      <c r="HL62" s="59"/>
      <c r="HM62" s="59"/>
      <c r="HN62" s="59"/>
      <c r="HO62" s="59"/>
      <c r="HP62" s="59"/>
      <c r="HQ62" s="59"/>
      <c r="HR62" s="59"/>
      <c r="HS62" s="59"/>
      <c r="HT62" s="59"/>
      <c r="HU62" s="59"/>
      <c r="HV62" s="59"/>
      <c r="HW62" s="59"/>
      <c r="HX62" s="59"/>
      <c r="HY62" s="59"/>
      <c r="HZ62" s="59"/>
      <c r="IA62" s="59"/>
      <c r="IB62" s="59"/>
      <c r="IC62" s="59"/>
      <c r="ID62" s="59"/>
      <c r="IE62" s="59"/>
      <c r="IF62" s="59"/>
      <c r="IG62" s="59"/>
      <c r="IH62" s="59"/>
      <c r="II62" s="59"/>
      <c r="IJ62" s="59"/>
      <c r="IK62" s="59"/>
      <c r="IL62" s="59"/>
      <c r="IM62" s="59"/>
      <c r="IN62" s="59"/>
      <c r="IO62" s="59"/>
      <c r="IP62" s="59"/>
      <c r="IQ62" s="59"/>
      <c r="IR62" s="59"/>
      <c r="IS62" s="59"/>
      <c r="IT62" s="59"/>
      <c r="IU62" s="59"/>
      <c r="IV62" s="59"/>
      <c r="IW62" s="59"/>
      <c r="IX62" s="59"/>
      <c r="IY62" s="59"/>
      <c r="IZ62" s="59"/>
      <c r="JA62" s="59"/>
      <c r="JB62" s="59"/>
      <c r="JC62" s="59"/>
      <c r="JD62" s="59"/>
      <c r="JE62" s="59"/>
      <c r="JF62" s="59"/>
      <c r="JG62" s="59"/>
      <c r="JH62" s="59"/>
      <c r="JI62" s="59"/>
      <c r="JJ62" s="59"/>
      <c r="JK62" s="59"/>
      <c r="JL62" s="59"/>
      <c r="JM62" s="59"/>
      <c r="JN62" s="59"/>
      <c r="JO62" s="59"/>
      <c r="JP62" s="59"/>
      <c r="JQ62" s="59"/>
    </row>
    <row r="63" spans="1:277" s="59" customFormat="1" ht="15" customHeight="1">
      <c r="A63" s="25" t="s">
        <v>11</v>
      </c>
      <c r="B63" s="26"/>
      <c r="C63" s="26"/>
      <c r="D63" s="26"/>
      <c r="E63" s="26"/>
      <c r="F63" s="26"/>
      <c r="G63" s="26"/>
      <c r="H63" s="26"/>
      <c r="I63" s="28">
        <f>IF(I61="","",MAX(I16:I59))</f>
        <v>1.4999999999999999E-2</v>
      </c>
      <c r="J63" s="28" t="str">
        <f>IF(J61="","",MAX(J16:J59))</f>
        <v/>
      </c>
      <c r="K63" s="28">
        <f>IF(K61="","",MAX(K16:K59))</f>
        <v>1.4999999999999999E-2</v>
      </c>
      <c r="L63" s="28">
        <f t="shared" ref="L63:BO63" si="28">IF(L61="","",MAX(L16:L59))</f>
        <v>0.10199999999999999</v>
      </c>
      <c r="M63" s="28">
        <f>IF(M61="","",MAX(M16:M59))</f>
        <v>0.123</v>
      </c>
      <c r="N63" s="28">
        <f>IF(N61="","",MAX(N16:N59))</f>
        <v>0</v>
      </c>
      <c r="O63" s="28">
        <f>IF(O61="","",MAX(O16:O59))</f>
        <v>2.0000000000000001E-4</v>
      </c>
      <c r="P63" s="28">
        <f t="shared" si="28"/>
        <v>0.32500000000000001</v>
      </c>
      <c r="Q63" s="28">
        <f>IF(Q61="","",MAX(Q16:Q59))</f>
        <v>5.0000000000000001E-3</v>
      </c>
      <c r="R63" s="28" t="str">
        <f>IF(R61="","",MAX(R16:R59))</f>
        <v/>
      </c>
      <c r="S63" s="28">
        <f>IF(S61="","",MAX(S16:S59))</f>
        <v>0</v>
      </c>
      <c r="T63" s="28" t="str">
        <f>IF(T61="","",MAX(T16:T59))</f>
        <v/>
      </c>
      <c r="U63" s="28">
        <f t="shared" si="28"/>
        <v>0</v>
      </c>
      <c r="V63" s="28">
        <f t="shared" si="28"/>
        <v>4.9000000000000002E-2</v>
      </c>
      <c r="W63" s="28">
        <f>IF(W61="","",MAX(W16:W59))</f>
        <v>5.0000000000000001E-3</v>
      </c>
      <c r="X63" s="28">
        <f t="shared" si="28"/>
        <v>0</v>
      </c>
      <c r="Y63" s="28">
        <f t="shared" si="28"/>
        <v>0</v>
      </c>
      <c r="Z63" s="28">
        <f t="shared" si="28"/>
        <v>0.109</v>
      </c>
      <c r="AA63" s="28">
        <f t="shared" si="28"/>
        <v>2.0000000000000001E-4</v>
      </c>
      <c r="AB63" s="28">
        <f t="shared" si="28"/>
        <v>6.4000000000000001E-2</v>
      </c>
      <c r="AC63" s="28">
        <f t="shared" si="28"/>
        <v>0</v>
      </c>
      <c r="AD63" s="28">
        <f t="shared" si="28"/>
        <v>0</v>
      </c>
      <c r="AE63" s="28">
        <f t="shared" si="28"/>
        <v>0</v>
      </c>
      <c r="AF63" s="28">
        <f t="shared" si="28"/>
        <v>0</v>
      </c>
      <c r="AG63" s="28" t="str">
        <f t="shared" si="28"/>
        <v/>
      </c>
      <c r="AH63" s="28">
        <f t="shared" si="28"/>
        <v>0</v>
      </c>
      <c r="AI63" s="28">
        <f t="shared" si="28"/>
        <v>0</v>
      </c>
      <c r="AJ63" s="28">
        <f t="shared" si="28"/>
        <v>1.4999999999999999E-2</v>
      </c>
      <c r="AK63" s="28">
        <f t="shared" si="28"/>
        <v>0</v>
      </c>
      <c r="AL63" s="28">
        <f t="shared" si="28"/>
        <v>0</v>
      </c>
      <c r="AM63" s="28">
        <f t="shared" si="28"/>
        <v>0</v>
      </c>
      <c r="AN63" s="28">
        <f t="shared" si="28"/>
        <v>2.0000000000000001E-4</v>
      </c>
      <c r="AO63" s="28">
        <f t="shared" si="28"/>
        <v>0</v>
      </c>
      <c r="AP63" s="28" t="str">
        <f t="shared" si="28"/>
        <v/>
      </c>
      <c r="AQ63" s="28">
        <f t="shared" si="28"/>
        <v>5.0000000000000001E-3</v>
      </c>
      <c r="AR63" s="28">
        <f t="shared" si="28"/>
        <v>0</v>
      </c>
      <c r="AS63" s="28">
        <f t="shared" si="28"/>
        <v>0</v>
      </c>
      <c r="AT63" s="28">
        <f t="shared" si="28"/>
        <v>0</v>
      </c>
      <c r="AU63" s="28">
        <f t="shared" si="28"/>
        <v>0</v>
      </c>
      <c r="AV63" s="28">
        <f t="shared" si="28"/>
        <v>0</v>
      </c>
      <c r="AW63" s="28">
        <f t="shared" si="28"/>
        <v>0</v>
      </c>
      <c r="AX63" s="28">
        <f t="shared" si="28"/>
        <v>0</v>
      </c>
      <c r="AY63" s="28">
        <f t="shared" si="28"/>
        <v>0</v>
      </c>
      <c r="AZ63" s="28">
        <f t="shared" si="28"/>
        <v>0</v>
      </c>
      <c r="BA63" s="28">
        <f t="shared" si="28"/>
        <v>2.0000000000000001E-4</v>
      </c>
      <c r="BB63" s="28" t="str">
        <f t="shared" si="28"/>
        <v/>
      </c>
      <c r="BC63" s="28">
        <f t="shared" si="28"/>
        <v>0</v>
      </c>
      <c r="BD63" s="28">
        <f t="shared" si="28"/>
        <v>0</v>
      </c>
      <c r="BE63" s="28">
        <f t="shared" si="28"/>
        <v>0</v>
      </c>
      <c r="BF63" s="28">
        <f t="shared" si="28"/>
        <v>0</v>
      </c>
      <c r="BG63" s="28">
        <f t="shared" si="28"/>
        <v>1E-4</v>
      </c>
      <c r="BH63" s="28">
        <f t="shared" si="28"/>
        <v>0</v>
      </c>
      <c r="BI63" s="28">
        <f t="shared" si="28"/>
        <v>0</v>
      </c>
      <c r="BJ63" s="28">
        <f t="shared" si="28"/>
        <v>0</v>
      </c>
      <c r="BK63" s="28">
        <f t="shared" si="28"/>
        <v>0</v>
      </c>
      <c r="BL63" s="28">
        <f t="shared" si="28"/>
        <v>0</v>
      </c>
      <c r="BM63" s="28">
        <f t="shared" si="28"/>
        <v>0</v>
      </c>
      <c r="BN63" s="28">
        <f t="shared" si="28"/>
        <v>0</v>
      </c>
      <c r="BO63" s="28">
        <f t="shared" si="28"/>
        <v>0</v>
      </c>
      <c r="BP63" s="28">
        <f t="shared" ref="BP63:CK63" si="29">IF(BP61="","",MAX(BP16:BP59))</f>
        <v>1E-4</v>
      </c>
      <c r="BQ63" s="28">
        <f t="shared" si="29"/>
        <v>0</v>
      </c>
      <c r="BR63" s="28">
        <f t="shared" si="29"/>
        <v>0</v>
      </c>
      <c r="BS63" s="28">
        <f t="shared" si="29"/>
        <v>0.01</v>
      </c>
      <c r="BT63" s="28">
        <f t="shared" si="29"/>
        <v>0</v>
      </c>
      <c r="BU63" s="28">
        <f t="shared" si="29"/>
        <v>0</v>
      </c>
      <c r="BV63" s="28">
        <f t="shared" si="29"/>
        <v>1E-4</v>
      </c>
      <c r="BW63" s="28">
        <f t="shared" si="29"/>
        <v>6.0000000000000001E-3</v>
      </c>
      <c r="BX63" s="28">
        <f t="shared" si="29"/>
        <v>0</v>
      </c>
      <c r="BY63" s="28">
        <f t="shared" si="29"/>
        <v>6.9999999999999999E-4</v>
      </c>
      <c r="BZ63" s="28">
        <f t="shared" si="29"/>
        <v>1E-3</v>
      </c>
      <c r="CA63" s="28">
        <f t="shared" si="29"/>
        <v>0</v>
      </c>
      <c r="CB63" s="28">
        <f t="shared" si="29"/>
        <v>0</v>
      </c>
      <c r="CC63" s="28" t="str">
        <f t="shared" si="29"/>
        <v/>
      </c>
      <c r="CD63" s="28" t="str">
        <f t="shared" si="29"/>
        <v/>
      </c>
      <c r="CE63" s="28">
        <f t="shared" si="29"/>
        <v>0</v>
      </c>
      <c r="CF63" s="28">
        <f t="shared" si="29"/>
        <v>0</v>
      </c>
      <c r="CG63" s="28">
        <f t="shared" si="29"/>
        <v>0</v>
      </c>
      <c r="CH63" s="28">
        <f t="shared" si="29"/>
        <v>1E-4</v>
      </c>
      <c r="CI63" s="28">
        <f t="shared" si="29"/>
        <v>0</v>
      </c>
      <c r="CJ63" s="28">
        <f t="shared" si="29"/>
        <v>0</v>
      </c>
      <c r="CK63" s="28">
        <f t="shared" si="29"/>
        <v>1E-4</v>
      </c>
      <c r="CL63" s="28">
        <f t="shared" ref="CL63" si="30">IF(CL61="","",MAX(CL16:CL59))</f>
        <v>1E-4</v>
      </c>
    </row>
    <row r="64" spans="1:277" s="59" customFormat="1" ht="15" customHeight="1">
      <c r="A64" s="29"/>
      <c r="B64" s="29"/>
      <c r="C64" s="29"/>
      <c r="D64" s="29"/>
      <c r="E64" s="29"/>
      <c r="F64" s="29"/>
      <c r="G64" s="29"/>
      <c r="H64" s="29"/>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c r="BM64" s="23"/>
      <c r="BN64" s="23"/>
      <c r="BO64" s="23"/>
      <c r="BP64" s="23"/>
      <c r="BQ64" s="23"/>
      <c r="BR64" s="23"/>
      <c r="BS64" s="23"/>
      <c r="BT64" s="23"/>
      <c r="BU64" s="23"/>
      <c r="BV64" s="23"/>
      <c r="BW64" s="23"/>
      <c r="BX64" s="23"/>
      <c r="BY64" s="23"/>
      <c r="BZ64" s="23"/>
      <c r="CA64" s="23"/>
      <c r="CB64" s="23"/>
      <c r="CC64" s="23"/>
      <c r="CD64" s="23"/>
      <c r="CE64" s="23"/>
      <c r="CF64" s="23"/>
      <c r="CG64" s="23"/>
      <c r="CH64" s="23"/>
      <c r="CI64" s="23"/>
      <c r="CJ64" s="23"/>
      <c r="CK64" s="23"/>
      <c r="CL64" s="23"/>
    </row>
    <row r="65" spans="1:90" s="59" customFormat="1" ht="15" customHeight="1">
      <c r="A65" s="20" t="s">
        <v>95</v>
      </c>
      <c r="B65" s="20">
        <v>2016</v>
      </c>
      <c r="C65" s="21">
        <v>27535533</v>
      </c>
      <c r="D65" s="20" t="s">
        <v>2</v>
      </c>
      <c r="E65" s="29" t="s">
        <v>2</v>
      </c>
      <c r="F65" s="20" t="s">
        <v>96</v>
      </c>
      <c r="G65" s="29"/>
      <c r="H65" s="19">
        <v>4324</v>
      </c>
      <c r="I65" s="37">
        <v>0</v>
      </c>
      <c r="J65" s="23"/>
      <c r="K65" s="23"/>
      <c r="L65" s="23"/>
      <c r="M65" s="23"/>
      <c r="N65" s="23"/>
      <c r="O65" s="23"/>
      <c r="P65" s="23"/>
      <c r="Q65" s="23"/>
      <c r="R65" s="23"/>
      <c r="S65" s="23"/>
      <c r="T65" s="23"/>
      <c r="U65" s="23"/>
      <c r="V65" s="23"/>
      <c r="W65" s="23"/>
      <c r="X65" s="23"/>
      <c r="Y65" s="23"/>
      <c r="Z65" s="23"/>
      <c r="AA65" s="23"/>
      <c r="AB65" s="37">
        <v>0.126</v>
      </c>
      <c r="AC65" s="23"/>
      <c r="AD65" s="37">
        <v>0</v>
      </c>
      <c r="AE65" s="23"/>
      <c r="AF65" s="23"/>
      <c r="AG65" s="23"/>
      <c r="AH65" s="23"/>
      <c r="AI65" s="23"/>
      <c r="AJ65" s="23"/>
      <c r="AK65" s="23"/>
      <c r="AL65" s="23"/>
      <c r="AM65" s="23"/>
      <c r="AN65" s="23"/>
      <c r="AO65" s="23"/>
      <c r="AP65" s="23"/>
      <c r="AQ65" s="23"/>
      <c r="AR65" s="23"/>
      <c r="AS65" s="23"/>
      <c r="AT65" s="37">
        <v>0</v>
      </c>
      <c r="AU65" s="23"/>
      <c r="AV65" s="37">
        <v>0</v>
      </c>
      <c r="AW65" s="23"/>
      <c r="AX65" s="23"/>
      <c r="AY65" s="23"/>
      <c r="AZ65" s="23"/>
      <c r="BA65" s="23"/>
      <c r="BB65" s="23"/>
      <c r="BC65" s="23"/>
      <c r="BD65" s="23"/>
      <c r="BE65" s="23"/>
      <c r="BF65" s="23"/>
      <c r="BG65" s="23"/>
      <c r="BH65" s="23"/>
      <c r="BI65" s="23"/>
      <c r="BJ65" s="23"/>
      <c r="BK65" s="23"/>
      <c r="BL65" s="37">
        <v>0</v>
      </c>
      <c r="BM65" s="23"/>
      <c r="BN65" s="23"/>
      <c r="BO65" s="23"/>
      <c r="BP65" s="23"/>
      <c r="BQ65" s="23"/>
      <c r="BR65" s="23"/>
      <c r="BS65" s="23"/>
      <c r="BT65" s="23"/>
      <c r="BU65" s="23"/>
      <c r="BV65" s="23"/>
      <c r="BW65" s="23"/>
      <c r="BX65" s="23"/>
      <c r="BY65" s="23"/>
      <c r="BZ65" s="23"/>
      <c r="CA65" s="23"/>
      <c r="CB65" s="23"/>
      <c r="CC65" s="23"/>
      <c r="CD65" s="23"/>
      <c r="CE65" s="23"/>
      <c r="CF65" s="37">
        <v>0</v>
      </c>
      <c r="CG65" s="23"/>
      <c r="CH65" s="23"/>
      <c r="CI65" s="23"/>
      <c r="CJ65" s="23"/>
      <c r="CK65" s="23"/>
      <c r="CL65" s="23"/>
    </row>
    <row r="66" spans="1:90" s="59" customFormat="1" ht="15" customHeight="1">
      <c r="A66" s="20" t="s">
        <v>95</v>
      </c>
      <c r="B66" s="20">
        <v>2016</v>
      </c>
      <c r="C66" s="21">
        <v>27535533</v>
      </c>
      <c r="D66" s="20" t="s">
        <v>2</v>
      </c>
      <c r="E66" s="29" t="s">
        <v>2</v>
      </c>
      <c r="F66" s="20" t="s">
        <v>96</v>
      </c>
      <c r="G66" s="29"/>
      <c r="H66" s="19">
        <v>4303</v>
      </c>
      <c r="I66" s="23"/>
      <c r="J66" s="23"/>
      <c r="K66" s="23"/>
      <c r="L66" s="37">
        <v>0.252</v>
      </c>
      <c r="M66" s="23"/>
      <c r="N66" s="23"/>
      <c r="O66" s="23"/>
      <c r="P66" s="23"/>
      <c r="Q66" s="23"/>
      <c r="R66" s="23"/>
      <c r="S66" s="23"/>
      <c r="T66" s="23"/>
      <c r="U66" s="23"/>
      <c r="V66" s="23"/>
      <c r="W66" s="23"/>
      <c r="X66" s="23"/>
      <c r="Y66" s="23"/>
      <c r="Z66" s="23"/>
      <c r="AA66" s="23"/>
      <c r="AB66" s="23"/>
      <c r="AC66" s="23"/>
      <c r="AD66" s="23"/>
      <c r="AE66" s="37">
        <v>0</v>
      </c>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c r="BP66" s="23"/>
      <c r="BQ66" s="23"/>
      <c r="BR66" s="23"/>
      <c r="BS66" s="23"/>
      <c r="BT66" s="37">
        <v>2E-3</v>
      </c>
      <c r="BU66" s="23"/>
      <c r="BV66" s="23"/>
      <c r="BW66" s="23"/>
      <c r="BX66" s="23"/>
      <c r="BY66" s="23"/>
      <c r="BZ66" s="23"/>
      <c r="CA66" s="23"/>
      <c r="CB66" s="23"/>
      <c r="CC66" s="23"/>
      <c r="CD66" s="23"/>
      <c r="CE66" s="23"/>
      <c r="CF66" s="23"/>
      <c r="CG66" s="23"/>
      <c r="CH66" s="23"/>
      <c r="CI66" s="23"/>
      <c r="CJ66" s="23"/>
      <c r="CK66" s="23"/>
      <c r="CL66" s="23"/>
    </row>
    <row r="67" spans="1:90" s="59" customFormat="1" ht="15" customHeight="1">
      <c r="A67" s="20" t="s">
        <v>95</v>
      </c>
      <c r="B67" s="20">
        <v>2016</v>
      </c>
      <c r="C67" s="21">
        <v>27535533</v>
      </c>
      <c r="D67" s="20" t="s">
        <v>2</v>
      </c>
      <c r="E67" s="29" t="s">
        <v>2</v>
      </c>
      <c r="F67" s="20" t="s">
        <v>96</v>
      </c>
      <c r="G67" s="29"/>
      <c r="H67" s="19">
        <v>4304</v>
      </c>
      <c r="I67" s="23"/>
      <c r="J67" s="23"/>
      <c r="K67" s="23"/>
      <c r="L67" s="23"/>
      <c r="M67" s="23"/>
      <c r="N67" s="23"/>
      <c r="O67" s="23"/>
      <c r="P67" s="37">
        <v>7.3999999999999996E-2</v>
      </c>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c r="BG67" s="23"/>
      <c r="BH67" s="23"/>
      <c r="BI67" s="23"/>
      <c r="BJ67" s="23"/>
      <c r="BK67" s="23"/>
      <c r="BL67" s="23"/>
      <c r="BM67" s="23"/>
      <c r="BN67" s="23"/>
      <c r="BO67" s="23"/>
      <c r="BP67" s="23"/>
      <c r="BQ67" s="23"/>
      <c r="BR67" s="23"/>
      <c r="BS67" s="23"/>
      <c r="BT67" s="23"/>
      <c r="BU67" s="23"/>
      <c r="BV67" s="23"/>
      <c r="BW67" s="23"/>
      <c r="BX67" s="23"/>
      <c r="BY67" s="23"/>
      <c r="BZ67" s="23"/>
      <c r="CA67" s="23"/>
      <c r="CB67" s="23"/>
      <c r="CC67" s="23"/>
      <c r="CD67" s="23"/>
      <c r="CE67" s="23"/>
      <c r="CF67" s="23"/>
      <c r="CG67" s="23"/>
      <c r="CH67" s="23"/>
      <c r="CI67" s="23"/>
      <c r="CJ67" s="23"/>
      <c r="CK67" s="23"/>
      <c r="CL67" s="23"/>
    </row>
    <row r="68" spans="1:90" s="59" customFormat="1" ht="15" customHeight="1">
      <c r="A68" s="20" t="s">
        <v>95</v>
      </c>
      <c r="B68" s="20">
        <v>2016</v>
      </c>
      <c r="C68" s="21">
        <v>27535533</v>
      </c>
      <c r="D68" s="20" t="s">
        <v>2</v>
      </c>
      <c r="E68" s="29" t="s">
        <v>2</v>
      </c>
      <c r="F68" s="20" t="s">
        <v>96</v>
      </c>
      <c r="G68" s="29"/>
      <c r="H68" s="19">
        <v>4313</v>
      </c>
      <c r="I68" s="23"/>
      <c r="J68" s="23"/>
      <c r="K68" s="23"/>
      <c r="L68" s="23"/>
      <c r="M68" s="23"/>
      <c r="N68" s="23"/>
      <c r="O68" s="23"/>
      <c r="P68" s="23"/>
      <c r="Q68" s="23"/>
      <c r="R68" s="23"/>
      <c r="S68" s="23"/>
      <c r="T68" s="23"/>
      <c r="U68" s="37">
        <v>0</v>
      </c>
      <c r="V68" s="23"/>
      <c r="W68" s="23"/>
      <c r="X68" s="23"/>
      <c r="Y68" s="23"/>
      <c r="Z68" s="23"/>
      <c r="AA68" s="23"/>
      <c r="AB68" s="23"/>
      <c r="AC68" s="23"/>
      <c r="AD68" s="23"/>
      <c r="AE68" s="23"/>
      <c r="AF68" s="23"/>
      <c r="AG68" s="23"/>
      <c r="AH68" s="23"/>
      <c r="AI68" s="23"/>
      <c r="AJ68" s="23"/>
      <c r="AK68" s="37">
        <v>0</v>
      </c>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c r="BV68" s="23"/>
      <c r="BW68" s="23"/>
      <c r="BX68" s="23"/>
      <c r="BY68" s="23"/>
      <c r="BZ68" s="23"/>
      <c r="CA68" s="23"/>
      <c r="CB68" s="23"/>
      <c r="CC68" s="23"/>
      <c r="CD68" s="23"/>
      <c r="CE68" s="23"/>
      <c r="CF68" s="23"/>
      <c r="CG68" s="23"/>
      <c r="CH68" s="23"/>
      <c r="CI68" s="23"/>
      <c r="CJ68" s="23"/>
      <c r="CK68" s="23"/>
      <c r="CL68" s="23"/>
    </row>
    <row r="69" spans="1:90" s="59" customFormat="1" ht="15" customHeight="1">
      <c r="A69" s="20" t="s">
        <v>95</v>
      </c>
      <c r="B69" s="20">
        <v>2016</v>
      </c>
      <c r="C69" s="21">
        <v>27535533</v>
      </c>
      <c r="D69" s="20" t="s">
        <v>2</v>
      </c>
      <c r="E69" s="29" t="s">
        <v>2</v>
      </c>
      <c r="F69" s="20" t="s">
        <v>96</v>
      </c>
      <c r="G69" s="29"/>
      <c r="H69" s="19">
        <v>4322</v>
      </c>
      <c r="I69" s="23"/>
      <c r="J69" s="23"/>
      <c r="K69" s="23"/>
      <c r="L69" s="23"/>
      <c r="M69" s="23"/>
      <c r="N69" s="23"/>
      <c r="O69" s="23"/>
      <c r="P69" s="23"/>
      <c r="Q69" s="23"/>
      <c r="R69" s="23"/>
      <c r="S69" s="23"/>
      <c r="T69" s="23"/>
      <c r="U69" s="23"/>
      <c r="V69" s="23"/>
      <c r="W69" s="37">
        <v>0</v>
      </c>
      <c r="X69" s="23"/>
      <c r="Y69" s="23"/>
      <c r="Z69" s="23"/>
      <c r="AA69" s="23"/>
      <c r="AB69" s="23"/>
      <c r="AC69" s="23"/>
      <c r="AD69" s="23"/>
      <c r="AE69" s="23"/>
      <c r="AF69" s="37">
        <v>2.0000000000000001E-4</v>
      </c>
      <c r="AG69" s="23"/>
      <c r="AH69" s="23"/>
      <c r="AI69" s="37">
        <v>0</v>
      </c>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37">
        <v>0</v>
      </c>
      <c r="BK69" s="23"/>
      <c r="BL69" s="23"/>
      <c r="BM69" s="23"/>
      <c r="BN69" s="23"/>
      <c r="BO69" s="23"/>
      <c r="BP69" s="23"/>
      <c r="BQ69" s="23"/>
      <c r="BR69" s="23"/>
      <c r="BS69" s="23"/>
      <c r="BT69" s="23"/>
      <c r="BU69" s="23"/>
      <c r="BV69" s="23"/>
      <c r="BW69" s="23"/>
      <c r="BX69" s="23"/>
      <c r="BY69" s="23"/>
      <c r="BZ69" s="23"/>
      <c r="CA69" s="23"/>
      <c r="CB69" s="23"/>
      <c r="CC69" s="23"/>
      <c r="CD69" s="23"/>
      <c r="CE69" s="23"/>
      <c r="CF69" s="23"/>
      <c r="CG69" s="23"/>
      <c r="CH69" s="37">
        <v>0</v>
      </c>
      <c r="CI69" s="37">
        <v>0</v>
      </c>
      <c r="CJ69" s="23"/>
      <c r="CK69" s="23"/>
      <c r="CL69" s="23"/>
    </row>
    <row r="70" spans="1:90" s="59" customFormat="1" ht="15" customHeight="1">
      <c r="A70" s="20" t="s">
        <v>95</v>
      </c>
      <c r="B70" s="20">
        <v>2016</v>
      </c>
      <c r="C70" s="21">
        <v>27535533</v>
      </c>
      <c r="D70" s="20" t="s">
        <v>2</v>
      </c>
      <c r="E70" s="29" t="s">
        <v>2</v>
      </c>
      <c r="F70" s="20" t="s">
        <v>96</v>
      </c>
      <c r="G70" s="29"/>
      <c r="H70" s="19">
        <v>4320</v>
      </c>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c r="BV70" s="23"/>
      <c r="BW70" s="23"/>
      <c r="BX70" s="23"/>
      <c r="BY70" s="23"/>
      <c r="BZ70" s="23"/>
      <c r="CA70" s="23"/>
      <c r="CB70" s="23"/>
      <c r="CC70" s="23"/>
      <c r="CD70" s="23"/>
      <c r="CE70" s="23"/>
      <c r="CF70" s="23"/>
      <c r="CG70" s="23"/>
      <c r="CH70" s="23"/>
      <c r="CI70" s="23"/>
      <c r="CJ70" s="23"/>
      <c r="CK70" s="23"/>
      <c r="CL70" s="23"/>
    </row>
    <row r="71" spans="1:90" s="59" customFormat="1" ht="15" customHeight="1">
      <c r="A71" s="20" t="s">
        <v>95</v>
      </c>
      <c r="B71" s="20">
        <v>2016</v>
      </c>
      <c r="C71" s="21">
        <v>27535533</v>
      </c>
      <c r="D71" s="20" t="s">
        <v>2</v>
      </c>
      <c r="E71" s="29" t="s">
        <v>2</v>
      </c>
      <c r="F71" s="20" t="s">
        <v>96</v>
      </c>
      <c r="G71" s="29"/>
      <c r="H71" s="19">
        <v>4321</v>
      </c>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37">
        <v>0</v>
      </c>
      <c r="BI71" s="37">
        <v>1.6999999999999999E-3</v>
      </c>
      <c r="BJ71" s="23"/>
      <c r="BK71" s="23"/>
      <c r="BL71" s="23"/>
      <c r="BM71" s="23"/>
      <c r="BN71" s="23"/>
      <c r="BO71" s="23"/>
      <c r="BP71" s="23"/>
      <c r="BQ71" s="23"/>
      <c r="BR71" s="23"/>
      <c r="BS71" s="23"/>
      <c r="BT71" s="23"/>
      <c r="BU71" s="23"/>
      <c r="BV71" s="23"/>
      <c r="BW71" s="23"/>
      <c r="BX71" s="23"/>
      <c r="BY71" s="23"/>
      <c r="BZ71" s="23"/>
      <c r="CA71" s="37">
        <v>0</v>
      </c>
      <c r="CB71" s="37">
        <v>0</v>
      </c>
      <c r="CC71" s="23"/>
      <c r="CD71" s="23"/>
      <c r="CE71" s="23"/>
      <c r="CF71" s="23"/>
      <c r="CG71" s="23"/>
      <c r="CH71" s="23"/>
      <c r="CI71" s="23"/>
      <c r="CJ71" s="23"/>
      <c r="CK71" s="23"/>
      <c r="CL71" s="23"/>
    </row>
    <row r="72" spans="1:90" s="59" customFormat="1" ht="15" customHeight="1">
      <c r="A72" s="20" t="s">
        <v>95</v>
      </c>
      <c r="B72" s="20">
        <v>2016</v>
      </c>
      <c r="C72" s="21">
        <v>27535533</v>
      </c>
      <c r="D72" s="20" t="s">
        <v>2</v>
      </c>
      <c r="E72" s="29" t="s">
        <v>2</v>
      </c>
      <c r="F72" s="20" t="s">
        <v>96</v>
      </c>
      <c r="G72" s="29"/>
      <c r="H72" s="19">
        <v>4306</v>
      </c>
      <c r="I72" s="23"/>
      <c r="J72" s="23"/>
      <c r="K72" s="37">
        <v>0</v>
      </c>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37">
        <v>0</v>
      </c>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c r="BV72" s="23"/>
      <c r="BW72" s="23"/>
      <c r="BX72" s="23"/>
      <c r="BY72" s="23"/>
      <c r="BZ72" s="23"/>
      <c r="CA72" s="23"/>
      <c r="CB72" s="23"/>
      <c r="CC72" s="23"/>
      <c r="CD72" s="23"/>
      <c r="CE72" s="23"/>
      <c r="CF72" s="23"/>
      <c r="CG72" s="23"/>
      <c r="CH72" s="23"/>
      <c r="CI72" s="23"/>
      <c r="CJ72" s="23"/>
      <c r="CK72" s="23"/>
      <c r="CL72" s="23"/>
    </row>
    <row r="73" spans="1:90" s="59" customFormat="1" ht="15" customHeight="1">
      <c r="A73" s="20" t="s">
        <v>95</v>
      </c>
      <c r="B73" s="20">
        <v>2016</v>
      </c>
      <c r="C73" s="21">
        <v>27535533</v>
      </c>
      <c r="D73" s="20" t="s">
        <v>2</v>
      </c>
      <c r="E73" s="29" t="s">
        <v>2</v>
      </c>
      <c r="F73" s="20" t="s">
        <v>96</v>
      </c>
      <c r="G73" s="29"/>
      <c r="H73" s="19">
        <v>4292</v>
      </c>
      <c r="I73" s="23"/>
      <c r="J73" s="23"/>
      <c r="K73" s="23"/>
      <c r="L73" s="23"/>
      <c r="M73" s="37">
        <v>1.9E-2</v>
      </c>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c r="BV73" s="23"/>
      <c r="BW73" s="23"/>
      <c r="BX73" s="23"/>
      <c r="BY73" s="23"/>
      <c r="BZ73" s="23"/>
      <c r="CA73" s="23"/>
      <c r="CB73" s="23"/>
      <c r="CC73" s="23"/>
      <c r="CD73" s="23"/>
      <c r="CE73" s="23"/>
      <c r="CF73" s="23"/>
      <c r="CG73" s="23"/>
      <c r="CH73" s="23"/>
      <c r="CI73" s="23"/>
      <c r="CJ73" s="23"/>
      <c r="CK73" s="23"/>
      <c r="CL73" s="23"/>
    </row>
    <row r="74" spans="1:90" s="59" customFormat="1" ht="15" customHeight="1">
      <c r="A74" s="20" t="s">
        <v>95</v>
      </c>
      <c r="B74" s="20">
        <v>2016</v>
      </c>
      <c r="C74" s="21">
        <v>27535533</v>
      </c>
      <c r="D74" s="20" t="s">
        <v>2</v>
      </c>
      <c r="E74" s="29" t="s">
        <v>2</v>
      </c>
      <c r="F74" s="20" t="s">
        <v>96</v>
      </c>
      <c r="G74" s="29"/>
      <c r="H74" s="19">
        <v>4326</v>
      </c>
      <c r="I74" s="23"/>
      <c r="J74" s="23"/>
      <c r="K74" s="23"/>
      <c r="L74" s="23"/>
      <c r="M74" s="23"/>
      <c r="N74" s="37">
        <v>0</v>
      </c>
      <c r="O74" s="23"/>
      <c r="P74" s="23"/>
      <c r="Q74" s="23"/>
      <c r="R74" s="23"/>
      <c r="S74" s="23"/>
      <c r="T74" s="23"/>
      <c r="U74" s="23"/>
      <c r="V74" s="23"/>
      <c r="W74" s="23"/>
      <c r="X74" s="23"/>
      <c r="Y74" s="23"/>
      <c r="Z74" s="37">
        <v>1.4999999999999999E-2</v>
      </c>
      <c r="AA74" s="23"/>
      <c r="AB74" s="23"/>
      <c r="AC74" s="23"/>
      <c r="AD74" s="23"/>
      <c r="AE74" s="23"/>
      <c r="AF74" s="23"/>
      <c r="AG74" s="23"/>
      <c r="AH74" s="37">
        <v>0</v>
      </c>
      <c r="AI74" s="23"/>
      <c r="AJ74" s="23"/>
      <c r="AK74" s="23"/>
      <c r="AL74" s="23"/>
      <c r="AM74" s="23"/>
      <c r="AN74" s="23"/>
      <c r="AO74" s="23"/>
      <c r="AP74" s="23"/>
      <c r="AQ74" s="23"/>
      <c r="AR74" s="23"/>
      <c r="AS74" s="23"/>
      <c r="AT74" s="23"/>
      <c r="AU74" s="37">
        <v>0</v>
      </c>
      <c r="AV74" s="23"/>
      <c r="AW74" s="23"/>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c r="BV74" s="23"/>
      <c r="BW74" s="23"/>
      <c r="BX74" s="23"/>
      <c r="BY74" s="23"/>
      <c r="BZ74" s="23"/>
      <c r="CA74" s="23"/>
      <c r="CB74" s="23"/>
      <c r="CC74" s="23"/>
      <c r="CD74" s="23"/>
      <c r="CE74" s="23"/>
      <c r="CF74" s="23"/>
      <c r="CG74" s="23"/>
      <c r="CH74" s="23"/>
      <c r="CI74" s="23"/>
      <c r="CJ74" s="37">
        <v>1E-4</v>
      </c>
      <c r="CK74" s="23"/>
      <c r="CL74" s="23"/>
    </row>
    <row r="75" spans="1:90" s="59" customFormat="1" ht="15" customHeight="1">
      <c r="A75" s="20" t="s">
        <v>95</v>
      </c>
      <c r="B75" s="20">
        <v>2016</v>
      </c>
      <c r="C75" s="21">
        <v>27535533</v>
      </c>
      <c r="D75" s="20" t="s">
        <v>2</v>
      </c>
      <c r="E75" s="29" t="s">
        <v>2</v>
      </c>
      <c r="F75" s="20" t="s">
        <v>96</v>
      </c>
      <c r="G75" s="29"/>
      <c r="H75" s="19">
        <v>4323</v>
      </c>
      <c r="I75" s="23"/>
      <c r="J75" s="23"/>
      <c r="K75" s="23"/>
      <c r="L75" s="23"/>
      <c r="M75" s="23"/>
      <c r="N75" s="23"/>
      <c r="O75" s="37">
        <v>0</v>
      </c>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37">
        <v>5.9999999999999995E-4</v>
      </c>
      <c r="AX75" s="23"/>
      <c r="AY75" s="23"/>
      <c r="AZ75" s="23"/>
      <c r="BA75" s="23"/>
      <c r="BB75" s="23"/>
      <c r="BC75" s="23"/>
      <c r="BD75" s="23"/>
      <c r="BE75" s="23"/>
      <c r="BF75" s="23"/>
      <c r="BG75" s="23"/>
      <c r="BH75" s="23"/>
      <c r="BI75" s="23"/>
      <c r="BJ75" s="23"/>
      <c r="BK75" s="37">
        <v>0</v>
      </c>
      <c r="BL75" s="23"/>
      <c r="BM75" s="23"/>
      <c r="BN75" s="23"/>
      <c r="BO75" s="23"/>
      <c r="BP75" s="23"/>
      <c r="BQ75" s="23"/>
      <c r="BR75" s="23"/>
      <c r="BS75" s="23"/>
      <c r="BT75" s="23"/>
      <c r="BU75" s="23"/>
      <c r="BV75" s="23"/>
      <c r="BW75" s="23"/>
      <c r="BX75" s="23"/>
      <c r="BY75" s="23"/>
      <c r="BZ75" s="23"/>
      <c r="CA75" s="23"/>
      <c r="CB75" s="23"/>
      <c r="CC75" s="23"/>
      <c r="CD75" s="23"/>
      <c r="CE75" s="37">
        <v>0</v>
      </c>
      <c r="CF75" s="23"/>
      <c r="CG75" s="37">
        <v>0</v>
      </c>
      <c r="CH75" s="23"/>
      <c r="CI75" s="23"/>
      <c r="CJ75" s="23"/>
      <c r="CK75" s="23"/>
      <c r="CL75" s="23"/>
    </row>
    <row r="76" spans="1:90" s="59" customFormat="1" ht="15" customHeight="1">
      <c r="A76" s="20" t="s">
        <v>95</v>
      </c>
      <c r="B76" s="20">
        <v>2016</v>
      </c>
      <c r="C76" s="21">
        <v>27535533</v>
      </c>
      <c r="D76" s="20" t="s">
        <v>2</v>
      </c>
      <c r="E76" s="29" t="s">
        <v>2</v>
      </c>
      <c r="F76" s="20" t="s">
        <v>96</v>
      </c>
      <c r="G76" s="29"/>
      <c r="H76" s="19">
        <v>4319</v>
      </c>
      <c r="I76" s="23"/>
      <c r="J76" s="23"/>
      <c r="K76" s="23"/>
      <c r="L76" s="23"/>
      <c r="M76" s="23"/>
      <c r="N76" s="23"/>
      <c r="O76" s="23"/>
      <c r="P76" s="23"/>
      <c r="Q76" s="23"/>
      <c r="R76" s="23"/>
      <c r="S76" s="37">
        <v>1E-4</v>
      </c>
      <c r="T76" s="23"/>
      <c r="U76" s="23"/>
      <c r="V76" s="23"/>
      <c r="W76" s="23"/>
      <c r="X76" s="23"/>
      <c r="Y76" s="23"/>
      <c r="Z76" s="23"/>
      <c r="AA76" s="23"/>
      <c r="AB76" s="23"/>
      <c r="AC76" s="23"/>
      <c r="AD76" s="23"/>
      <c r="AE76" s="23"/>
      <c r="AF76" s="23"/>
      <c r="AG76" s="23"/>
      <c r="AH76" s="23"/>
      <c r="AI76" s="23"/>
      <c r="AJ76" s="23"/>
      <c r="AK76" s="23"/>
      <c r="AL76" s="23"/>
      <c r="AM76" s="23"/>
      <c r="AN76" s="23"/>
      <c r="AO76" s="37">
        <v>0</v>
      </c>
      <c r="AP76" s="23"/>
      <c r="AQ76" s="23"/>
      <c r="AR76" s="23"/>
      <c r="AS76" s="23"/>
      <c r="AT76" s="23"/>
      <c r="AU76" s="23"/>
      <c r="AV76" s="23"/>
      <c r="AW76" s="23"/>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c r="BV76" s="23"/>
      <c r="BW76" s="23"/>
      <c r="BX76" s="23"/>
      <c r="BY76" s="23"/>
      <c r="BZ76" s="23"/>
      <c r="CA76" s="23"/>
      <c r="CB76" s="23"/>
      <c r="CC76" s="23"/>
      <c r="CD76" s="23"/>
      <c r="CE76" s="23"/>
      <c r="CF76" s="23"/>
      <c r="CG76" s="23"/>
      <c r="CH76" s="23"/>
      <c r="CI76" s="23"/>
      <c r="CJ76" s="23"/>
      <c r="CK76" s="23"/>
      <c r="CL76" s="37">
        <v>8.0000000000000004E-4</v>
      </c>
    </row>
    <row r="77" spans="1:90" s="59" customFormat="1" ht="15" customHeight="1">
      <c r="A77" s="20" t="s">
        <v>95</v>
      </c>
      <c r="B77" s="20">
        <v>2016</v>
      </c>
      <c r="C77" s="21">
        <v>27535533</v>
      </c>
      <c r="D77" s="20" t="s">
        <v>2</v>
      </c>
      <c r="E77" s="29" t="s">
        <v>2</v>
      </c>
      <c r="F77" s="20" t="s">
        <v>96</v>
      </c>
      <c r="G77" s="29"/>
      <c r="H77" s="19">
        <v>4283</v>
      </c>
      <c r="I77" s="23"/>
      <c r="J77" s="23"/>
      <c r="K77" s="23"/>
      <c r="L77" s="23"/>
      <c r="M77" s="23"/>
      <c r="N77" s="23"/>
      <c r="O77" s="23"/>
      <c r="P77" s="23"/>
      <c r="Q77" s="37">
        <v>4.0000000000000002E-4</v>
      </c>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c r="BB77" s="23"/>
      <c r="BC77" s="23"/>
      <c r="BD77" s="23"/>
      <c r="BE77" s="23"/>
      <c r="BF77" s="23"/>
      <c r="BG77" s="23"/>
      <c r="BH77" s="23"/>
      <c r="BI77" s="23"/>
      <c r="BJ77" s="23"/>
      <c r="BK77" s="23"/>
      <c r="BL77" s="23"/>
      <c r="BM77" s="23"/>
      <c r="BN77" s="23"/>
      <c r="BO77" s="23"/>
      <c r="BP77" s="23"/>
      <c r="BQ77" s="23"/>
      <c r="BR77" s="23"/>
      <c r="BS77" s="23"/>
      <c r="BT77" s="23"/>
      <c r="BU77" s="23"/>
      <c r="BV77" s="23"/>
      <c r="BW77" s="23"/>
      <c r="BX77" s="23"/>
      <c r="BY77" s="23"/>
      <c r="BZ77" s="23"/>
      <c r="CA77" s="23"/>
      <c r="CB77" s="23"/>
      <c r="CC77" s="23"/>
      <c r="CD77" s="23"/>
      <c r="CE77" s="23"/>
      <c r="CF77" s="23"/>
      <c r="CG77" s="23"/>
      <c r="CH77" s="23"/>
      <c r="CI77" s="23"/>
      <c r="CJ77" s="23"/>
      <c r="CK77" s="23"/>
      <c r="CL77" s="23"/>
    </row>
    <row r="78" spans="1:90" s="59" customFormat="1" ht="15" customHeight="1">
      <c r="A78" s="20" t="s">
        <v>95</v>
      </c>
      <c r="B78" s="20">
        <v>2016</v>
      </c>
      <c r="C78" s="21">
        <v>27535533</v>
      </c>
      <c r="D78" s="20" t="s">
        <v>2</v>
      </c>
      <c r="E78" s="29" t="s">
        <v>2</v>
      </c>
      <c r="F78" s="20" t="s">
        <v>96</v>
      </c>
      <c r="G78" s="29"/>
      <c r="H78" s="19">
        <v>4327</v>
      </c>
      <c r="I78" s="23"/>
      <c r="J78" s="23"/>
      <c r="K78" s="23"/>
      <c r="L78" s="23"/>
      <c r="M78" s="23"/>
      <c r="N78" s="23"/>
      <c r="O78" s="23"/>
      <c r="P78" s="23"/>
      <c r="Q78" s="23"/>
      <c r="R78" s="23"/>
      <c r="S78" s="23"/>
      <c r="T78" s="23"/>
      <c r="U78" s="23"/>
      <c r="V78" s="23"/>
      <c r="W78" s="23"/>
      <c r="X78" s="37">
        <v>0</v>
      </c>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c r="BV78" s="23"/>
      <c r="BW78" s="23"/>
      <c r="BX78" s="23"/>
      <c r="BY78" s="23"/>
      <c r="BZ78" s="23"/>
      <c r="CA78" s="23"/>
      <c r="CB78" s="23"/>
      <c r="CC78" s="23"/>
      <c r="CD78" s="23"/>
      <c r="CE78" s="23"/>
      <c r="CF78" s="23"/>
      <c r="CG78" s="23"/>
      <c r="CH78" s="23"/>
      <c r="CI78" s="23"/>
      <c r="CJ78" s="23"/>
      <c r="CK78" s="23"/>
      <c r="CL78" s="23"/>
    </row>
    <row r="79" spans="1:90" s="59" customFormat="1" ht="15" customHeight="1">
      <c r="A79" s="20" t="s">
        <v>95</v>
      </c>
      <c r="B79" s="20">
        <v>2016</v>
      </c>
      <c r="C79" s="21">
        <v>27535533</v>
      </c>
      <c r="D79" s="20" t="s">
        <v>2</v>
      </c>
      <c r="E79" s="29" t="s">
        <v>2</v>
      </c>
      <c r="F79" s="20" t="s">
        <v>96</v>
      </c>
      <c r="G79" s="29"/>
      <c r="H79" s="19">
        <v>4263</v>
      </c>
      <c r="I79" s="23"/>
      <c r="J79" s="23"/>
      <c r="K79" s="23"/>
      <c r="L79" s="23"/>
      <c r="M79" s="23"/>
      <c r="N79" s="23"/>
      <c r="O79" s="23"/>
      <c r="P79" s="23"/>
      <c r="Q79" s="23"/>
      <c r="R79" s="23"/>
      <c r="S79" s="23"/>
      <c r="T79" s="23"/>
      <c r="U79" s="23"/>
      <c r="V79" s="23"/>
      <c r="W79" s="23"/>
      <c r="X79" s="23"/>
      <c r="Y79" s="37">
        <v>0</v>
      </c>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c r="CL79" s="23"/>
    </row>
    <row r="80" spans="1:90" s="59" customFormat="1" ht="15" customHeight="1">
      <c r="A80" s="20" t="s">
        <v>95</v>
      </c>
      <c r="B80" s="20">
        <v>2016</v>
      </c>
      <c r="C80" s="21">
        <v>27535533</v>
      </c>
      <c r="D80" s="20" t="s">
        <v>2</v>
      </c>
      <c r="E80" s="29" t="s">
        <v>2</v>
      </c>
      <c r="F80" s="20" t="s">
        <v>96</v>
      </c>
      <c r="G80" s="29"/>
      <c r="H80" s="19">
        <v>4316</v>
      </c>
      <c r="I80" s="23"/>
      <c r="J80" s="23"/>
      <c r="K80" s="23"/>
      <c r="L80" s="23"/>
      <c r="M80" s="23"/>
      <c r="N80" s="23"/>
      <c r="O80" s="23"/>
      <c r="P80" s="23"/>
      <c r="Q80" s="23"/>
      <c r="R80" s="23"/>
      <c r="S80" s="23"/>
      <c r="T80" s="23"/>
      <c r="U80" s="23"/>
      <c r="V80" s="23"/>
      <c r="W80" s="23"/>
      <c r="X80" s="23"/>
      <c r="Y80" s="23"/>
      <c r="Z80" s="23"/>
      <c r="AA80" s="37">
        <v>0</v>
      </c>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37">
        <v>0</v>
      </c>
      <c r="BQ80" s="23"/>
      <c r="BR80" s="23"/>
      <c r="BS80" s="23"/>
      <c r="BT80" s="23"/>
      <c r="BU80" s="23"/>
      <c r="BV80" s="23"/>
      <c r="BW80" s="23"/>
      <c r="BX80" s="23"/>
      <c r="BY80" s="23"/>
      <c r="BZ80" s="23"/>
      <c r="CA80" s="23"/>
      <c r="CB80" s="23"/>
      <c r="CC80" s="23"/>
      <c r="CD80" s="23"/>
      <c r="CE80" s="23"/>
      <c r="CF80" s="23"/>
      <c r="CG80" s="23"/>
      <c r="CH80" s="23"/>
      <c r="CI80" s="23"/>
      <c r="CJ80" s="23"/>
      <c r="CK80" s="23"/>
      <c r="CL80" s="23"/>
    </row>
    <row r="81" spans="1:90" s="59" customFormat="1" ht="15" customHeight="1">
      <c r="A81" s="20" t="s">
        <v>95</v>
      </c>
      <c r="B81" s="20">
        <v>2016</v>
      </c>
      <c r="C81" s="21">
        <v>27535533</v>
      </c>
      <c r="D81" s="20" t="s">
        <v>2</v>
      </c>
      <c r="E81" s="29" t="s">
        <v>2</v>
      </c>
      <c r="F81" s="20" t="s">
        <v>96</v>
      </c>
      <c r="G81" s="29"/>
      <c r="H81" s="19">
        <v>3903</v>
      </c>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c r="BB81" s="23"/>
      <c r="BC81" s="23"/>
      <c r="BD81" s="23"/>
      <c r="BE81" s="23"/>
      <c r="BF81" s="23"/>
      <c r="BG81" s="23"/>
      <c r="BH81" s="23"/>
      <c r="BI81" s="23"/>
      <c r="BJ81" s="23"/>
      <c r="BK81" s="23"/>
      <c r="BL81" s="23"/>
      <c r="BM81" s="23"/>
      <c r="BN81" s="23"/>
      <c r="BO81" s="23"/>
      <c r="BP81" s="23"/>
      <c r="BQ81" s="23"/>
      <c r="BR81" s="23"/>
      <c r="BS81" s="23"/>
      <c r="BT81" s="23"/>
      <c r="BU81" s="23"/>
      <c r="BV81" s="23"/>
      <c r="BW81" s="23"/>
      <c r="BX81" s="23"/>
      <c r="BY81" s="23"/>
      <c r="BZ81" s="23"/>
      <c r="CA81" s="23"/>
      <c r="CB81" s="23"/>
      <c r="CC81" s="23"/>
      <c r="CD81" s="23"/>
      <c r="CE81" s="23"/>
      <c r="CF81" s="23"/>
      <c r="CG81" s="23"/>
      <c r="CH81" s="23"/>
      <c r="CI81" s="23"/>
      <c r="CJ81" s="23"/>
      <c r="CK81" s="23"/>
      <c r="CL81" s="23"/>
    </row>
    <row r="82" spans="1:90" s="59" customFormat="1" ht="15" customHeight="1">
      <c r="A82" s="20" t="s">
        <v>95</v>
      </c>
      <c r="B82" s="20">
        <v>2016</v>
      </c>
      <c r="C82" s="21">
        <v>27535533</v>
      </c>
      <c r="D82" s="20" t="s">
        <v>2</v>
      </c>
      <c r="E82" s="29" t="s">
        <v>2</v>
      </c>
      <c r="F82" s="20" t="s">
        <v>96</v>
      </c>
      <c r="G82" s="29"/>
      <c r="H82" s="19">
        <v>3546</v>
      </c>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c r="BB82" s="23"/>
      <c r="BC82" s="23"/>
      <c r="BD82" s="23"/>
      <c r="BE82" s="23"/>
      <c r="BF82" s="23"/>
      <c r="BG82" s="23"/>
      <c r="BH82" s="23"/>
      <c r="BI82" s="23"/>
      <c r="BJ82" s="23"/>
      <c r="BK82" s="23"/>
      <c r="BL82" s="23"/>
      <c r="BM82" s="23"/>
      <c r="BN82" s="23"/>
      <c r="BO82" s="23"/>
      <c r="BP82" s="23"/>
      <c r="BQ82" s="23"/>
      <c r="BR82" s="23"/>
      <c r="BS82" s="23"/>
      <c r="BT82" s="23"/>
      <c r="BU82" s="23"/>
      <c r="BV82" s="23"/>
      <c r="BW82" s="23"/>
      <c r="BX82" s="23"/>
      <c r="BY82" s="23"/>
      <c r="BZ82" s="23"/>
      <c r="CA82" s="23"/>
      <c r="CB82" s="23"/>
      <c r="CC82" s="23"/>
      <c r="CD82" s="23"/>
      <c r="CE82" s="23"/>
      <c r="CF82" s="23"/>
      <c r="CG82" s="23"/>
      <c r="CH82" s="23"/>
      <c r="CI82" s="23"/>
      <c r="CJ82" s="23"/>
      <c r="CK82" s="23"/>
      <c r="CL82" s="23"/>
    </row>
    <row r="83" spans="1:90" s="59" customFormat="1" ht="15" customHeight="1">
      <c r="A83" s="20" t="s">
        <v>95</v>
      </c>
      <c r="B83" s="20">
        <v>2016</v>
      </c>
      <c r="C83" s="21">
        <v>27535533</v>
      </c>
      <c r="D83" s="20" t="s">
        <v>2</v>
      </c>
      <c r="E83" s="29" t="s">
        <v>2</v>
      </c>
      <c r="F83" s="20" t="s">
        <v>96</v>
      </c>
      <c r="G83" s="29"/>
      <c r="H83" s="19">
        <v>3472</v>
      </c>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c r="AW83" s="23"/>
      <c r="AX83" s="23"/>
      <c r="AY83" s="23"/>
      <c r="AZ83" s="23"/>
      <c r="BA83" s="23"/>
      <c r="BB83" s="23"/>
      <c r="BC83" s="23"/>
      <c r="BD83" s="23"/>
      <c r="BE83" s="23"/>
      <c r="BF83" s="23"/>
      <c r="BG83" s="23"/>
      <c r="BH83" s="23"/>
      <c r="BI83" s="23"/>
      <c r="BJ83" s="23"/>
      <c r="BK83" s="23"/>
      <c r="BL83" s="23"/>
      <c r="BM83" s="23"/>
      <c r="BN83" s="23"/>
      <c r="BO83" s="23"/>
      <c r="BP83" s="23"/>
      <c r="BQ83" s="23"/>
      <c r="BR83" s="23"/>
      <c r="BS83" s="23"/>
      <c r="BT83" s="23"/>
      <c r="BU83" s="23"/>
      <c r="BV83" s="23"/>
      <c r="BW83" s="23"/>
      <c r="BX83" s="23"/>
      <c r="BY83" s="23"/>
      <c r="BZ83" s="23"/>
      <c r="CA83" s="23"/>
      <c r="CB83" s="23"/>
      <c r="CC83" s="23"/>
      <c r="CD83" s="23"/>
      <c r="CE83" s="23"/>
      <c r="CF83" s="23"/>
      <c r="CG83" s="23"/>
      <c r="CH83" s="23"/>
      <c r="CI83" s="23"/>
      <c r="CJ83" s="23"/>
      <c r="CK83" s="23"/>
      <c r="CL83" s="23"/>
    </row>
    <row r="84" spans="1:90" s="59" customFormat="1" ht="15" customHeight="1">
      <c r="A84" s="20" t="s">
        <v>95</v>
      </c>
      <c r="B84" s="20">
        <v>2016</v>
      </c>
      <c r="C84" s="21">
        <v>27535533</v>
      </c>
      <c r="D84" s="20" t="s">
        <v>2</v>
      </c>
      <c r="E84" s="29" t="s">
        <v>2</v>
      </c>
      <c r="F84" s="20" t="s">
        <v>96</v>
      </c>
      <c r="G84" s="29"/>
      <c r="H84" s="19">
        <v>4243</v>
      </c>
      <c r="I84" s="23"/>
      <c r="J84" s="23"/>
      <c r="K84" s="23"/>
      <c r="L84" s="23"/>
      <c r="M84" s="23"/>
      <c r="N84" s="23"/>
      <c r="O84" s="23"/>
      <c r="P84" s="23"/>
      <c r="Q84" s="23"/>
      <c r="R84" s="23"/>
      <c r="S84" s="23"/>
      <c r="T84" s="23"/>
      <c r="U84" s="23"/>
      <c r="V84" s="23"/>
      <c r="W84" s="23"/>
      <c r="X84" s="23"/>
      <c r="Y84" s="23"/>
      <c r="Z84" s="23"/>
      <c r="AA84" s="23"/>
      <c r="AB84" s="23"/>
      <c r="AC84" s="37">
        <v>0</v>
      </c>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c r="BB84" s="23"/>
      <c r="BC84" s="23"/>
      <c r="BD84" s="23"/>
      <c r="BE84" s="23"/>
      <c r="BF84" s="23"/>
      <c r="BG84" s="23"/>
      <c r="BH84" s="23"/>
      <c r="BI84" s="23"/>
      <c r="BJ84" s="23"/>
      <c r="BK84" s="23"/>
      <c r="BL84" s="23"/>
      <c r="BM84" s="23"/>
      <c r="BN84" s="23"/>
      <c r="BO84" s="23"/>
      <c r="BP84" s="23"/>
      <c r="BQ84" s="23"/>
      <c r="BR84" s="23"/>
      <c r="BS84" s="23"/>
      <c r="BT84" s="23"/>
      <c r="BU84" s="23"/>
      <c r="BV84" s="23"/>
      <c r="BW84" s="23"/>
      <c r="BX84" s="23"/>
      <c r="BY84" s="23"/>
      <c r="BZ84" s="23"/>
      <c r="CA84" s="23"/>
      <c r="CB84" s="23"/>
      <c r="CC84" s="23"/>
      <c r="CD84" s="23"/>
      <c r="CE84" s="23"/>
      <c r="CF84" s="23"/>
      <c r="CG84" s="23"/>
      <c r="CH84" s="23"/>
      <c r="CI84" s="23"/>
      <c r="CJ84" s="23"/>
      <c r="CK84" s="23"/>
      <c r="CL84" s="23"/>
    </row>
    <row r="85" spans="1:90" s="59" customFormat="1" ht="15" customHeight="1">
      <c r="A85" s="20" t="s">
        <v>95</v>
      </c>
      <c r="B85" s="20">
        <v>2016</v>
      </c>
      <c r="C85" s="21">
        <v>27535533</v>
      </c>
      <c r="D85" s="20" t="s">
        <v>2</v>
      </c>
      <c r="E85" s="29" t="s">
        <v>2</v>
      </c>
      <c r="F85" s="20" t="s">
        <v>96</v>
      </c>
      <c r="G85" s="29"/>
      <c r="H85" s="19">
        <v>2317</v>
      </c>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37">
        <v>0</v>
      </c>
      <c r="AK85" s="23"/>
      <c r="AL85" s="23"/>
      <c r="AM85" s="23"/>
      <c r="AN85" s="23"/>
      <c r="AO85" s="23"/>
      <c r="AP85" s="23"/>
      <c r="AQ85" s="23"/>
      <c r="AR85" s="23"/>
      <c r="AS85" s="23"/>
      <c r="AT85" s="23"/>
      <c r="AU85" s="23"/>
      <c r="AV85" s="23"/>
      <c r="AW85" s="23"/>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c r="BV85" s="23"/>
      <c r="BW85" s="23"/>
      <c r="BX85" s="23"/>
      <c r="BY85" s="23"/>
      <c r="BZ85" s="23"/>
      <c r="CA85" s="23"/>
      <c r="CB85" s="23"/>
      <c r="CC85" s="23"/>
      <c r="CD85" s="23"/>
      <c r="CE85" s="23"/>
      <c r="CF85" s="23"/>
      <c r="CG85" s="23"/>
      <c r="CH85" s="23"/>
      <c r="CI85" s="23"/>
      <c r="CJ85" s="23"/>
      <c r="CK85" s="23"/>
      <c r="CL85" s="23"/>
    </row>
    <row r="86" spans="1:90" s="59" customFormat="1" ht="15" customHeight="1">
      <c r="A86" s="20" t="s">
        <v>95</v>
      </c>
      <c r="B86" s="20">
        <v>2016</v>
      </c>
      <c r="C86" s="21">
        <v>27535533</v>
      </c>
      <c r="D86" s="20" t="s">
        <v>2</v>
      </c>
      <c r="E86" s="29" t="s">
        <v>2</v>
      </c>
      <c r="F86" s="20" t="s">
        <v>96</v>
      </c>
      <c r="G86" s="29"/>
      <c r="H86" s="19">
        <v>4317</v>
      </c>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37">
        <v>0</v>
      </c>
      <c r="AM86" s="23"/>
      <c r="AN86" s="23"/>
      <c r="AO86" s="23"/>
      <c r="AP86" s="23"/>
      <c r="AQ86" s="23"/>
      <c r="AR86" s="23"/>
      <c r="AS86" s="23"/>
      <c r="AT86" s="23"/>
      <c r="AU86" s="23"/>
      <c r="AV86" s="23"/>
      <c r="AW86" s="23"/>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c r="BV86" s="23"/>
      <c r="BW86" s="23"/>
      <c r="BX86" s="23"/>
      <c r="BY86" s="23"/>
      <c r="BZ86" s="23"/>
      <c r="CA86" s="23"/>
      <c r="CB86" s="23"/>
      <c r="CC86" s="23"/>
      <c r="CD86" s="23"/>
      <c r="CE86" s="23"/>
      <c r="CF86" s="23"/>
      <c r="CG86" s="23"/>
      <c r="CH86" s="23"/>
      <c r="CI86" s="23"/>
      <c r="CJ86" s="23"/>
      <c r="CK86" s="23"/>
      <c r="CL86" s="23"/>
    </row>
    <row r="87" spans="1:90" s="59" customFormat="1" ht="15" customHeight="1">
      <c r="A87" s="20" t="s">
        <v>95</v>
      </c>
      <c r="B87" s="20">
        <v>2016</v>
      </c>
      <c r="C87" s="21">
        <v>27535533</v>
      </c>
      <c r="D87" s="20" t="s">
        <v>2</v>
      </c>
      <c r="E87" s="29" t="s">
        <v>2</v>
      </c>
      <c r="F87" s="20" t="s">
        <v>96</v>
      </c>
      <c r="G87" s="29"/>
      <c r="H87" s="19">
        <v>4318</v>
      </c>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37">
        <v>0</v>
      </c>
      <c r="AN87" s="23"/>
      <c r="AO87" s="23"/>
      <c r="AP87" s="23"/>
      <c r="AQ87" s="23"/>
      <c r="AR87" s="23"/>
      <c r="AS87" s="23"/>
      <c r="AT87" s="23"/>
      <c r="AU87" s="23"/>
      <c r="AV87" s="23"/>
      <c r="AW87" s="23"/>
      <c r="AX87" s="23"/>
      <c r="AY87" s="23"/>
      <c r="AZ87" s="23"/>
      <c r="BA87" s="23"/>
      <c r="BB87" s="23"/>
      <c r="BC87" s="23"/>
      <c r="BD87" s="23"/>
      <c r="BE87" s="23"/>
      <c r="BF87" s="23"/>
      <c r="BG87" s="23"/>
      <c r="BH87" s="23"/>
      <c r="BI87" s="23"/>
      <c r="BJ87" s="23"/>
      <c r="BK87" s="23"/>
      <c r="BL87" s="23"/>
      <c r="BM87" s="23"/>
      <c r="BN87" s="23"/>
      <c r="BO87" s="23"/>
      <c r="BP87" s="23"/>
      <c r="BQ87" s="23"/>
      <c r="BR87" s="23"/>
      <c r="BS87" s="23"/>
      <c r="BT87" s="23"/>
      <c r="BU87" s="23"/>
      <c r="BV87" s="23"/>
      <c r="BW87" s="23"/>
      <c r="BX87" s="23"/>
      <c r="BY87" s="23"/>
      <c r="BZ87" s="23"/>
      <c r="CA87" s="23"/>
      <c r="CB87" s="23"/>
      <c r="CC87" s="23"/>
      <c r="CD87" s="23"/>
      <c r="CE87" s="23"/>
      <c r="CF87" s="23"/>
      <c r="CG87" s="23"/>
      <c r="CH87" s="23"/>
      <c r="CI87" s="23"/>
      <c r="CJ87" s="23"/>
      <c r="CK87" s="23"/>
      <c r="CL87" s="23"/>
    </row>
    <row r="88" spans="1:90" s="59" customFormat="1" ht="15" customHeight="1">
      <c r="A88" s="20" t="s">
        <v>95</v>
      </c>
      <c r="B88" s="20">
        <v>2016</v>
      </c>
      <c r="C88" s="21">
        <v>27535533</v>
      </c>
      <c r="D88" s="20" t="s">
        <v>2</v>
      </c>
      <c r="E88" s="29" t="s">
        <v>2</v>
      </c>
      <c r="F88" s="20" t="s">
        <v>96</v>
      </c>
      <c r="G88" s="29"/>
      <c r="H88" s="19">
        <v>4311</v>
      </c>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37">
        <v>0</v>
      </c>
      <c r="AO88" s="23"/>
      <c r="AP88" s="23"/>
      <c r="AQ88" s="23"/>
      <c r="AR88" s="23"/>
      <c r="AS88" s="23"/>
      <c r="AT88" s="23"/>
      <c r="AU88" s="23"/>
      <c r="AV88" s="23"/>
      <c r="AW88" s="23"/>
      <c r="AX88" s="23"/>
      <c r="AY88" s="23"/>
      <c r="AZ88" s="23"/>
      <c r="BA88" s="23"/>
      <c r="BB88" s="23"/>
      <c r="BC88" s="23"/>
      <c r="BD88" s="23"/>
      <c r="BE88" s="23"/>
      <c r="BF88" s="23"/>
      <c r="BG88" s="37">
        <v>0</v>
      </c>
      <c r="BH88" s="23"/>
      <c r="BI88" s="23"/>
      <c r="BJ88" s="23"/>
      <c r="BK88" s="23"/>
      <c r="BL88" s="23"/>
      <c r="BM88" s="23"/>
      <c r="BN88" s="23"/>
      <c r="BO88" s="23"/>
      <c r="BP88" s="23"/>
      <c r="BQ88" s="23"/>
      <c r="BR88" s="23"/>
      <c r="BS88" s="23"/>
      <c r="BT88" s="23"/>
      <c r="BU88" s="23"/>
      <c r="BV88" s="23"/>
      <c r="BW88" s="23"/>
      <c r="BX88" s="23"/>
      <c r="BY88" s="23"/>
      <c r="BZ88" s="23"/>
      <c r="CA88" s="23"/>
      <c r="CB88" s="23"/>
      <c r="CC88" s="23"/>
      <c r="CD88" s="23"/>
      <c r="CE88" s="23"/>
      <c r="CF88" s="23"/>
      <c r="CG88" s="23"/>
      <c r="CH88" s="23"/>
      <c r="CI88" s="23"/>
      <c r="CJ88" s="23"/>
      <c r="CK88" s="23"/>
      <c r="CL88" s="23"/>
    </row>
    <row r="89" spans="1:90" s="59" customFormat="1" ht="15" customHeight="1">
      <c r="A89" s="20" t="s">
        <v>95</v>
      </c>
      <c r="B89" s="20">
        <v>2016</v>
      </c>
      <c r="C89" s="21">
        <v>27535533</v>
      </c>
      <c r="D89" s="20" t="s">
        <v>2</v>
      </c>
      <c r="E89" s="29" t="s">
        <v>2</v>
      </c>
      <c r="F89" s="20" t="s">
        <v>96</v>
      </c>
      <c r="G89" s="29"/>
      <c r="H89" s="19">
        <v>4312</v>
      </c>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37">
        <v>0</v>
      </c>
      <c r="AR89" s="23"/>
      <c r="AS89" s="23"/>
      <c r="AT89" s="23"/>
      <c r="AU89" s="23"/>
      <c r="AV89" s="23"/>
      <c r="AW89" s="23"/>
      <c r="AX89" s="23"/>
      <c r="AY89" s="23"/>
      <c r="AZ89" s="23"/>
      <c r="BA89" s="23"/>
      <c r="BB89" s="23"/>
      <c r="BC89" s="23"/>
      <c r="BD89" s="23"/>
      <c r="BE89" s="23"/>
      <c r="BF89" s="23"/>
      <c r="BG89" s="23"/>
      <c r="BH89" s="23"/>
      <c r="BI89" s="23"/>
      <c r="BJ89" s="23"/>
      <c r="BK89" s="23"/>
      <c r="BL89" s="23"/>
      <c r="BM89" s="23"/>
      <c r="BN89" s="23"/>
      <c r="BO89" s="23"/>
      <c r="BP89" s="23"/>
      <c r="BQ89" s="23"/>
      <c r="BR89" s="23"/>
      <c r="BS89" s="23"/>
      <c r="BT89" s="23"/>
      <c r="BU89" s="23"/>
      <c r="BV89" s="23"/>
      <c r="BW89" s="23"/>
      <c r="BX89" s="23"/>
      <c r="BY89" s="23"/>
      <c r="BZ89" s="23"/>
      <c r="CA89" s="23"/>
      <c r="CB89" s="23"/>
      <c r="CC89" s="23"/>
      <c r="CD89" s="23"/>
      <c r="CE89" s="23"/>
      <c r="CF89" s="23"/>
      <c r="CG89" s="23"/>
      <c r="CH89" s="23"/>
      <c r="CI89" s="23"/>
      <c r="CJ89" s="23"/>
      <c r="CK89" s="23"/>
      <c r="CL89" s="23"/>
    </row>
    <row r="90" spans="1:90" s="59" customFormat="1" ht="15" customHeight="1">
      <c r="A90" s="20" t="s">
        <v>95</v>
      </c>
      <c r="B90" s="20">
        <v>2016</v>
      </c>
      <c r="C90" s="21">
        <v>27535533</v>
      </c>
      <c r="D90" s="20" t="s">
        <v>2</v>
      </c>
      <c r="E90" s="29" t="s">
        <v>2</v>
      </c>
      <c r="F90" s="20" t="s">
        <v>96</v>
      </c>
      <c r="G90" s="29"/>
      <c r="H90" s="19">
        <v>4307</v>
      </c>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37">
        <v>0</v>
      </c>
      <c r="AS90" s="23"/>
      <c r="AT90" s="23"/>
      <c r="AU90" s="23"/>
      <c r="AV90" s="23"/>
      <c r="AW90" s="23"/>
      <c r="AX90" s="23"/>
      <c r="AY90" s="23"/>
      <c r="AZ90" s="23"/>
      <c r="BA90" s="23"/>
      <c r="BB90" s="23"/>
      <c r="BC90" s="23"/>
      <c r="BD90" s="23"/>
      <c r="BE90" s="23"/>
      <c r="BF90" s="37">
        <v>0</v>
      </c>
      <c r="BG90" s="23"/>
      <c r="BH90" s="23"/>
      <c r="BI90" s="23"/>
      <c r="BJ90" s="23"/>
      <c r="BK90" s="23"/>
      <c r="BL90" s="23"/>
      <c r="BM90" s="23"/>
      <c r="BN90" s="23"/>
      <c r="BO90" s="23"/>
      <c r="BP90" s="23"/>
      <c r="BQ90" s="23"/>
      <c r="BR90" s="23"/>
      <c r="BS90" s="23"/>
      <c r="BT90" s="23"/>
      <c r="BU90" s="23"/>
      <c r="BV90" s="23"/>
      <c r="BW90" s="23"/>
      <c r="BX90" s="23"/>
      <c r="BY90" s="23"/>
      <c r="BZ90" s="23"/>
      <c r="CA90" s="23"/>
      <c r="CB90" s="23"/>
      <c r="CC90" s="23"/>
      <c r="CD90" s="23"/>
      <c r="CE90" s="23"/>
      <c r="CF90" s="23"/>
      <c r="CG90" s="23"/>
      <c r="CH90" s="23"/>
      <c r="CI90" s="23"/>
      <c r="CJ90" s="23"/>
      <c r="CK90" s="23"/>
      <c r="CL90" s="23"/>
    </row>
    <row r="91" spans="1:90" s="59" customFormat="1" ht="15" customHeight="1">
      <c r="A91" s="20" t="s">
        <v>95</v>
      </c>
      <c r="B91" s="20">
        <v>2016</v>
      </c>
      <c r="C91" s="21">
        <v>27535533</v>
      </c>
      <c r="D91" s="20" t="s">
        <v>2</v>
      </c>
      <c r="E91" s="29" t="s">
        <v>2</v>
      </c>
      <c r="F91" s="20" t="s">
        <v>96</v>
      </c>
      <c r="G91" s="29"/>
      <c r="H91" s="19">
        <v>4042</v>
      </c>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37">
        <v>0</v>
      </c>
      <c r="AY91" s="23"/>
      <c r="AZ91" s="23"/>
      <c r="BA91" s="23"/>
      <c r="BB91" s="23"/>
      <c r="BC91" s="23"/>
      <c r="BD91" s="23"/>
      <c r="BE91" s="23"/>
      <c r="BF91" s="23"/>
      <c r="BG91" s="23"/>
      <c r="BH91" s="23"/>
      <c r="BI91" s="23"/>
      <c r="BJ91" s="23"/>
      <c r="BK91" s="23"/>
      <c r="BL91" s="23"/>
      <c r="BM91" s="23"/>
      <c r="BN91" s="23"/>
      <c r="BO91" s="23"/>
      <c r="BP91" s="23"/>
      <c r="BQ91" s="23"/>
      <c r="BR91" s="23"/>
      <c r="BS91" s="23"/>
      <c r="BT91" s="23"/>
      <c r="BU91" s="23"/>
      <c r="BV91" s="23"/>
      <c r="BW91" s="23"/>
      <c r="BX91" s="23"/>
      <c r="BY91" s="23"/>
      <c r="BZ91" s="23"/>
      <c r="CA91" s="23"/>
      <c r="CB91" s="23"/>
      <c r="CC91" s="23"/>
      <c r="CD91" s="23"/>
      <c r="CE91" s="23"/>
      <c r="CF91" s="23"/>
      <c r="CG91" s="23"/>
      <c r="CH91" s="23"/>
      <c r="CI91" s="23"/>
      <c r="CJ91" s="23"/>
      <c r="CK91" s="23"/>
      <c r="CL91" s="23"/>
    </row>
    <row r="92" spans="1:90" s="59" customFormat="1" ht="15" customHeight="1">
      <c r="A92" s="20" t="s">
        <v>95</v>
      </c>
      <c r="B92" s="20">
        <v>2016</v>
      </c>
      <c r="C92" s="21">
        <v>27535533</v>
      </c>
      <c r="D92" s="20" t="s">
        <v>2</v>
      </c>
      <c r="E92" s="29" t="s">
        <v>2</v>
      </c>
      <c r="F92" s="20" t="s">
        <v>96</v>
      </c>
      <c r="G92" s="29"/>
      <c r="H92" s="19">
        <v>4146</v>
      </c>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37">
        <v>0</v>
      </c>
      <c r="AZ92" s="23"/>
      <c r="BA92" s="23"/>
      <c r="BB92" s="23"/>
      <c r="BC92" s="23"/>
      <c r="BD92" s="23"/>
      <c r="BE92" s="23"/>
      <c r="BF92" s="23"/>
      <c r="BG92" s="23"/>
      <c r="BH92" s="23"/>
      <c r="BI92" s="23"/>
      <c r="BJ92" s="23"/>
      <c r="BK92" s="23"/>
      <c r="BL92" s="23"/>
      <c r="BM92" s="23"/>
      <c r="BN92" s="23"/>
      <c r="BO92" s="23"/>
      <c r="BP92" s="23"/>
      <c r="BQ92" s="23"/>
      <c r="BR92" s="23"/>
      <c r="BS92" s="23"/>
      <c r="BT92" s="23"/>
      <c r="BU92" s="23"/>
      <c r="BV92" s="23"/>
      <c r="BW92" s="23"/>
      <c r="BX92" s="23"/>
      <c r="BY92" s="23"/>
      <c r="BZ92" s="23"/>
      <c r="CA92" s="23"/>
      <c r="CB92" s="23"/>
      <c r="CC92" s="23"/>
      <c r="CD92" s="23"/>
      <c r="CE92" s="23"/>
      <c r="CF92" s="23"/>
      <c r="CG92" s="23"/>
      <c r="CH92" s="23"/>
      <c r="CI92" s="23"/>
      <c r="CJ92" s="23"/>
      <c r="CK92" s="23"/>
      <c r="CL92" s="23"/>
    </row>
    <row r="93" spans="1:90" s="59" customFormat="1" ht="15" customHeight="1">
      <c r="A93" s="20" t="s">
        <v>95</v>
      </c>
      <c r="B93" s="20">
        <v>2016</v>
      </c>
      <c r="C93" s="21">
        <v>27535533</v>
      </c>
      <c r="D93" s="20" t="s">
        <v>2</v>
      </c>
      <c r="E93" s="29" t="s">
        <v>2</v>
      </c>
      <c r="F93" s="20" t="s">
        <v>96</v>
      </c>
      <c r="G93" s="29"/>
      <c r="H93" s="19">
        <v>4290</v>
      </c>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37">
        <v>0</v>
      </c>
      <c r="BA93" s="23"/>
      <c r="BB93" s="23"/>
      <c r="BC93" s="23"/>
      <c r="BD93" s="23"/>
      <c r="BE93" s="23"/>
      <c r="BF93" s="23"/>
      <c r="BG93" s="23"/>
      <c r="BH93" s="23"/>
      <c r="BI93" s="23"/>
      <c r="BJ93" s="23"/>
      <c r="BK93" s="23"/>
      <c r="BL93" s="23"/>
      <c r="BM93" s="23"/>
      <c r="BN93" s="23"/>
      <c r="BO93" s="23"/>
      <c r="BP93" s="23"/>
      <c r="BQ93" s="23"/>
      <c r="BR93" s="23"/>
      <c r="BS93" s="23"/>
      <c r="BT93" s="23"/>
      <c r="BU93" s="23"/>
      <c r="BV93" s="23"/>
      <c r="BW93" s="23"/>
      <c r="BX93" s="23"/>
      <c r="BY93" s="23"/>
      <c r="BZ93" s="23"/>
      <c r="CA93" s="23"/>
      <c r="CB93" s="23"/>
      <c r="CC93" s="23"/>
      <c r="CD93" s="23"/>
      <c r="CE93" s="23"/>
      <c r="CF93" s="23"/>
      <c r="CG93" s="23"/>
      <c r="CH93" s="23"/>
      <c r="CI93" s="23"/>
      <c r="CJ93" s="23"/>
      <c r="CK93" s="23"/>
      <c r="CL93" s="23"/>
    </row>
    <row r="94" spans="1:90" s="59" customFormat="1" ht="15" customHeight="1">
      <c r="A94" s="20" t="s">
        <v>95</v>
      </c>
      <c r="B94" s="20">
        <v>2016</v>
      </c>
      <c r="C94" s="21">
        <v>27535533</v>
      </c>
      <c r="D94" s="20" t="s">
        <v>2</v>
      </c>
      <c r="E94" s="29" t="s">
        <v>2</v>
      </c>
      <c r="F94" s="20" t="s">
        <v>96</v>
      </c>
      <c r="G94" s="29"/>
      <c r="H94" s="19">
        <v>4305</v>
      </c>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37">
        <v>0</v>
      </c>
      <c r="BB94" s="23"/>
      <c r="BC94" s="23"/>
      <c r="BD94" s="23"/>
      <c r="BE94" s="23"/>
      <c r="BF94" s="23"/>
      <c r="BG94" s="23"/>
      <c r="BH94" s="23"/>
      <c r="BI94" s="23"/>
      <c r="BJ94" s="23"/>
      <c r="BK94" s="23"/>
      <c r="BL94" s="23"/>
      <c r="BM94" s="23"/>
      <c r="BN94" s="23"/>
      <c r="BO94" s="23"/>
      <c r="BP94" s="23"/>
      <c r="BQ94" s="23"/>
      <c r="BR94" s="23"/>
      <c r="BS94" s="23"/>
      <c r="BT94" s="23"/>
      <c r="BU94" s="23"/>
      <c r="BV94" s="23"/>
      <c r="BW94" s="23"/>
      <c r="BX94" s="23"/>
      <c r="BY94" s="23"/>
      <c r="BZ94" s="23"/>
      <c r="CA94" s="23"/>
      <c r="CB94" s="23"/>
      <c r="CC94" s="23"/>
      <c r="CD94" s="23"/>
      <c r="CE94" s="23"/>
      <c r="CF94" s="23"/>
      <c r="CG94" s="23"/>
      <c r="CH94" s="23"/>
      <c r="CI94" s="23"/>
      <c r="CJ94" s="23"/>
      <c r="CK94" s="23"/>
      <c r="CL94" s="23"/>
    </row>
    <row r="95" spans="1:90" s="59" customFormat="1" ht="15" customHeight="1">
      <c r="A95" s="20" t="s">
        <v>95</v>
      </c>
      <c r="B95" s="20">
        <v>2016</v>
      </c>
      <c r="C95" s="21">
        <v>27535533</v>
      </c>
      <c r="D95" s="20" t="s">
        <v>2</v>
      </c>
      <c r="E95" s="29" t="s">
        <v>2</v>
      </c>
      <c r="F95" s="20" t="s">
        <v>96</v>
      </c>
      <c r="G95" s="29"/>
      <c r="H95" s="19">
        <v>4296</v>
      </c>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c r="BB95" s="23"/>
      <c r="BC95" s="37">
        <v>0</v>
      </c>
      <c r="BD95" s="23"/>
      <c r="BE95" s="23"/>
      <c r="BF95" s="23"/>
      <c r="BG95" s="23"/>
      <c r="BH95" s="23"/>
      <c r="BI95" s="23"/>
      <c r="BJ95" s="23"/>
      <c r="BK95" s="23"/>
      <c r="BL95" s="23"/>
      <c r="BM95" s="23"/>
      <c r="BN95" s="23"/>
      <c r="BO95" s="23"/>
      <c r="BP95" s="23"/>
      <c r="BQ95" s="23"/>
      <c r="BR95" s="23"/>
      <c r="BS95" s="23"/>
      <c r="BT95" s="23"/>
      <c r="BU95" s="23"/>
      <c r="BV95" s="23"/>
      <c r="BW95" s="23"/>
      <c r="BX95" s="23"/>
      <c r="BY95" s="23"/>
      <c r="BZ95" s="23"/>
      <c r="CA95" s="23"/>
      <c r="CB95" s="23"/>
      <c r="CC95" s="23"/>
      <c r="CD95" s="23"/>
      <c r="CE95" s="23"/>
      <c r="CF95" s="23"/>
      <c r="CG95" s="23"/>
      <c r="CH95" s="23"/>
      <c r="CI95" s="23"/>
      <c r="CJ95" s="23"/>
      <c r="CK95" s="23"/>
      <c r="CL95" s="23"/>
    </row>
    <row r="96" spans="1:90" s="59" customFormat="1" ht="15" customHeight="1">
      <c r="A96" s="20" t="s">
        <v>95</v>
      </c>
      <c r="B96" s="20">
        <v>2016</v>
      </c>
      <c r="C96" s="21">
        <v>27535533</v>
      </c>
      <c r="D96" s="20" t="s">
        <v>2</v>
      </c>
      <c r="E96" s="29" t="s">
        <v>2</v>
      </c>
      <c r="F96" s="20" t="s">
        <v>96</v>
      </c>
      <c r="G96" s="29"/>
      <c r="H96" s="19">
        <v>4247</v>
      </c>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c r="BB96" s="23"/>
      <c r="BC96" s="23"/>
      <c r="BD96" s="37">
        <v>0</v>
      </c>
      <c r="BE96" s="23"/>
      <c r="BF96" s="23"/>
      <c r="BG96" s="23"/>
      <c r="BH96" s="23"/>
      <c r="BI96" s="23"/>
      <c r="BJ96" s="23"/>
      <c r="BK96" s="23"/>
      <c r="BL96" s="23"/>
      <c r="BM96" s="23"/>
      <c r="BN96" s="23"/>
      <c r="BO96" s="23"/>
      <c r="BP96" s="23"/>
      <c r="BQ96" s="23"/>
      <c r="BR96" s="23"/>
      <c r="BS96" s="23"/>
      <c r="BT96" s="23"/>
      <c r="BU96" s="23"/>
      <c r="BV96" s="23"/>
      <c r="BW96" s="23"/>
      <c r="BX96" s="23"/>
      <c r="BY96" s="23"/>
      <c r="BZ96" s="23"/>
      <c r="CA96" s="23"/>
      <c r="CB96" s="23"/>
      <c r="CC96" s="23"/>
      <c r="CD96" s="23"/>
      <c r="CE96" s="23"/>
      <c r="CF96" s="23"/>
      <c r="CG96" s="23"/>
      <c r="CH96" s="23"/>
      <c r="CI96" s="23"/>
      <c r="CJ96" s="23"/>
      <c r="CK96" s="23"/>
      <c r="CL96" s="23"/>
    </row>
    <row r="97" spans="1:90" s="59" customFormat="1" ht="15" customHeight="1">
      <c r="A97" s="20" t="s">
        <v>95</v>
      </c>
      <c r="B97" s="20">
        <v>2016</v>
      </c>
      <c r="C97" s="21">
        <v>27535533</v>
      </c>
      <c r="D97" s="20" t="s">
        <v>2</v>
      </c>
      <c r="E97" s="29" t="s">
        <v>2</v>
      </c>
      <c r="F97" s="20" t="s">
        <v>96</v>
      </c>
      <c r="G97" s="29"/>
      <c r="H97" s="19">
        <v>4293</v>
      </c>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c r="BB97" s="23"/>
      <c r="BC97" s="23"/>
      <c r="BD97" s="23"/>
      <c r="BE97" s="37">
        <v>0</v>
      </c>
      <c r="BF97" s="23"/>
      <c r="BG97" s="23"/>
      <c r="BH97" s="23"/>
      <c r="BI97" s="23"/>
      <c r="BJ97" s="23"/>
      <c r="BK97" s="23"/>
      <c r="BL97" s="23"/>
      <c r="BM97" s="23"/>
      <c r="BN97" s="23"/>
      <c r="BO97" s="23"/>
      <c r="BP97" s="23"/>
      <c r="BQ97" s="37">
        <v>0</v>
      </c>
      <c r="BR97" s="23"/>
      <c r="BS97" s="23"/>
      <c r="BT97" s="23"/>
      <c r="BU97" s="23"/>
      <c r="BV97" s="23"/>
      <c r="BW97" s="23"/>
      <c r="BX97" s="23"/>
      <c r="BY97" s="23"/>
      <c r="BZ97" s="23"/>
      <c r="CA97" s="23"/>
      <c r="CB97" s="23"/>
      <c r="CC97" s="23"/>
      <c r="CD97" s="23"/>
      <c r="CE97" s="23"/>
      <c r="CF97" s="23"/>
      <c r="CG97" s="23"/>
      <c r="CH97" s="23"/>
      <c r="CI97" s="23"/>
      <c r="CJ97" s="23"/>
      <c r="CK97" s="23"/>
      <c r="CL97" s="23"/>
    </row>
    <row r="98" spans="1:90" s="59" customFormat="1" ht="15" customHeight="1">
      <c r="A98" s="20" t="s">
        <v>95</v>
      </c>
      <c r="B98" s="20">
        <v>2016</v>
      </c>
      <c r="C98" s="21">
        <v>27535533</v>
      </c>
      <c r="D98" s="20" t="s">
        <v>2</v>
      </c>
      <c r="E98" s="29" t="s">
        <v>2</v>
      </c>
      <c r="F98" s="20" t="s">
        <v>96</v>
      </c>
      <c r="G98" s="29"/>
      <c r="H98" s="19">
        <v>3675</v>
      </c>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c r="BB98" s="23"/>
      <c r="BC98" s="23"/>
      <c r="BD98" s="23"/>
      <c r="BE98" s="23"/>
      <c r="BF98" s="23"/>
      <c r="BG98" s="23"/>
      <c r="BH98" s="23"/>
      <c r="BI98" s="23"/>
      <c r="BJ98" s="23"/>
      <c r="BK98" s="23"/>
      <c r="BL98" s="23"/>
      <c r="BM98" s="37">
        <v>0</v>
      </c>
      <c r="BN98" s="23"/>
      <c r="BO98" s="23"/>
      <c r="BP98" s="23"/>
      <c r="BQ98" s="23"/>
      <c r="BR98" s="23"/>
      <c r="BS98" s="23"/>
      <c r="BT98" s="23"/>
      <c r="BU98" s="23"/>
      <c r="BV98" s="23"/>
      <c r="BW98" s="23"/>
      <c r="BX98" s="23"/>
      <c r="BY98" s="23"/>
      <c r="BZ98" s="23"/>
      <c r="CA98" s="23"/>
      <c r="CB98" s="23"/>
      <c r="CC98" s="23"/>
      <c r="CD98" s="23"/>
      <c r="CE98" s="23"/>
      <c r="CF98" s="23"/>
      <c r="CG98" s="23"/>
      <c r="CH98" s="23"/>
      <c r="CI98" s="23"/>
      <c r="CJ98" s="23"/>
      <c r="CK98" s="23"/>
      <c r="CL98" s="23"/>
    </row>
    <row r="99" spans="1:90" s="59" customFormat="1" ht="15" customHeight="1">
      <c r="A99" s="20" t="s">
        <v>95</v>
      </c>
      <c r="B99" s="20">
        <v>2016</v>
      </c>
      <c r="C99" s="21">
        <v>27535533</v>
      </c>
      <c r="D99" s="20" t="s">
        <v>2</v>
      </c>
      <c r="E99" s="29" t="s">
        <v>2</v>
      </c>
      <c r="F99" s="20" t="s">
        <v>96</v>
      </c>
      <c r="G99" s="29"/>
      <c r="H99" s="19">
        <v>4278</v>
      </c>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c r="AW99" s="23"/>
      <c r="AX99" s="23"/>
      <c r="AY99" s="23"/>
      <c r="AZ99" s="23"/>
      <c r="BA99" s="23"/>
      <c r="BB99" s="23"/>
      <c r="BC99" s="23"/>
      <c r="BD99" s="23"/>
      <c r="BE99" s="23"/>
      <c r="BF99" s="23"/>
      <c r="BG99" s="23"/>
      <c r="BH99" s="23"/>
      <c r="BI99" s="23"/>
      <c r="BJ99" s="23"/>
      <c r="BK99" s="23"/>
      <c r="BL99" s="23"/>
      <c r="BM99" s="23"/>
      <c r="BN99" s="37">
        <v>0</v>
      </c>
      <c r="BO99" s="23"/>
      <c r="BP99" s="23"/>
      <c r="BQ99" s="23"/>
      <c r="BR99" s="23"/>
      <c r="BS99" s="23"/>
      <c r="BT99" s="23"/>
      <c r="BU99" s="23"/>
      <c r="BV99" s="23"/>
      <c r="BW99" s="23"/>
      <c r="BX99" s="23"/>
      <c r="BY99" s="23"/>
      <c r="BZ99" s="23"/>
      <c r="CA99" s="23"/>
      <c r="CB99" s="23"/>
      <c r="CC99" s="23"/>
      <c r="CD99" s="23"/>
      <c r="CE99" s="23"/>
      <c r="CF99" s="23"/>
      <c r="CG99" s="23"/>
      <c r="CH99" s="23"/>
      <c r="CI99" s="23"/>
      <c r="CJ99" s="23"/>
      <c r="CK99" s="23"/>
      <c r="CL99" s="23"/>
    </row>
    <row r="100" spans="1:90" s="59" customFormat="1" ht="15" customHeight="1">
      <c r="A100" s="20" t="s">
        <v>95</v>
      </c>
      <c r="B100" s="20">
        <v>2016</v>
      </c>
      <c r="C100" s="21">
        <v>27535533</v>
      </c>
      <c r="D100" s="20" t="s">
        <v>2</v>
      </c>
      <c r="E100" s="29" t="s">
        <v>2</v>
      </c>
      <c r="F100" s="20" t="s">
        <v>96</v>
      </c>
      <c r="G100" s="29"/>
      <c r="H100" s="19">
        <v>4289</v>
      </c>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c r="BB100" s="23"/>
      <c r="BC100" s="23"/>
      <c r="BD100" s="23"/>
      <c r="BE100" s="23"/>
      <c r="BF100" s="23"/>
      <c r="BG100" s="23"/>
      <c r="BH100" s="23"/>
      <c r="BI100" s="23"/>
      <c r="BJ100" s="23"/>
      <c r="BK100" s="23"/>
      <c r="BL100" s="23"/>
      <c r="BM100" s="23"/>
      <c r="BN100" s="23"/>
      <c r="BO100" s="37">
        <v>0</v>
      </c>
      <c r="BP100" s="23"/>
      <c r="BQ100" s="23"/>
      <c r="BR100" s="23"/>
      <c r="BS100" s="23"/>
      <c r="BT100" s="23"/>
      <c r="BU100" s="23"/>
      <c r="BV100" s="23"/>
      <c r="BW100" s="23"/>
      <c r="BX100" s="23"/>
      <c r="BY100" s="23"/>
      <c r="BZ100" s="23"/>
      <c r="CA100" s="23"/>
      <c r="CB100" s="23"/>
      <c r="CC100" s="23"/>
      <c r="CD100" s="23"/>
      <c r="CE100" s="23"/>
      <c r="CF100" s="23"/>
      <c r="CG100" s="23"/>
      <c r="CH100" s="23"/>
      <c r="CI100" s="23"/>
      <c r="CJ100" s="23"/>
      <c r="CK100" s="23"/>
      <c r="CL100" s="23"/>
    </row>
    <row r="101" spans="1:90" s="59" customFormat="1" ht="15" customHeight="1">
      <c r="A101" s="20" t="s">
        <v>95</v>
      </c>
      <c r="B101" s="20">
        <v>2016</v>
      </c>
      <c r="C101" s="21">
        <v>27535533</v>
      </c>
      <c r="D101" s="20" t="s">
        <v>2</v>
      </c>
      <c r="E101" s="29" t="s">
        <v>2</v>
      </c>
      <c r="F101" s="20" t="s">
        <v>96</v>
      </c>
      <c r="G101" s="29"/>
      <c r="H101" s="19">
        <v>4291</v>
      </c>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c r="BB101" s="23"/>
      <c r="BC101" s="23"/>
      <c r="BD101" s="23"/>
      <c r="BE101" s="23"/>
      <c r="BF101" s="23"/>
      <c r="BG101" s="23"/>
      <c r="BH101" s="23"/>
      <c r="BI101" s="23"/>
      <c r="BJ101" s="23"/>
      <c r="BK101" s="23"/>
      <c r="BL101" s="23"/>
      <c r="BM101" s="23"/>
      <c r="BN101" s="23"/>
      <c r="BO101" s="23"/>
      <c r="BP101" s="23"/>
      <c r="BQ101" s="23"/>
      <c r="BR101" s="37">
        <v>0</v>
      </c>
      <c r="BS101" s="23"/>
      <c r="BT101" s="23"/>
      <c r="BU101" s="23"/>
      <c r="BV101" s="23"/>
      <c r="BW101" s="23"/>
      <c r="BX101" s="23"/>
      <c r="BY101" s="23"/>
      <c r="BZ101" s="23"/>
      <c r="CA101" s="23"/>
      <c r="CB101" s="23"/>
      <c r="CC101" s="23"/>
      <c r="CD101" s="23"/>
      <c r="CE101" s="23"/>
      <c r="CF101" s="23"/>
      <c r="CG101" s="23"/>
      <c r="CH101" s="23"/>
      <c r="CI101" s="23"/>
      <c r="CJ101" s="23"/>
      <c r="CK101" s="23"/>
      <c r="CL101" s="23"/>
    </row>
    <row r="102" spans="1:90" s="59" customFormat="1" ht="15" customHeight="1">
      <c r="A102" s="20" t="s">
        <v>95</v>
      </c>
      <c r="B102" s="20">
        <v>2016</v>
      </c>
      <c r="C102" s="21">
        <v>27535533</v>
      </c>
      <c r="D102" s="20" t="s">
        <v>2</v>
      </c>
      <c r="E102" s="29" t="s">
        <v>2</v>
      </c>
      <c r="F102" s="20" t="s">
        <v>96</v>
      </c>
      <c r="G102" s="29"/>
      <c r="H102" s="19">
        <v>4302</v>
      </c>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c r="BB102" s="23"/>
      <c r="BC102" s="23"/>
      <c r="BD102" s="23"/>
      <c r="BE102" s="23"/>
      <c r="BF102" s="23"/>
      <c r="BG102" s="23"/>
      <c r="BH102" s="23"/>
      <c r="BI102" s="23"/>
      <c r="BJ102" s="23"/>
      <c r="BK102" s="23"/>
      <c r="BL102" s="23"/>
      <c r="BM102" s="23"/>
      <c r="BN102" s="23"/>
      <c r="BO102" s="23"/>
      <c r="BP102" s="23"/>
      <c r="BQ102" s="23"/>
      <c r="BR102" s="23"/>
      <c r="BS102" s="37">
        <v>0</v>
      </c>
      <c r="BT102" s="23"/>
      <c r="BU102" s="23"/>
      <c r="BV102" s="23"/>
      <c r="BW102" s="23"/>
      <c r="BX102" s="23"/>
      <c r="BY102" s="23"/>
      <c r="BZ102" s="23"/>
      <c r="CA102" s="23"/>
      <c r="CB102" s="23"/>
      <c r="CC102" s="23"/>
      <c r="CD102" s="23"/>
      <c r="CE102" s="23"/>
      <c r="CF102" s="23"/>
      <c r="CG102" s="23"/>
      <c r="CH102" s="23"/>
      <c r="CI102" s="23"/>
      <c r="CJ102" s="23"/>
      <c r="CK102" s="23"/>
      <c r="CL102" s="23"/>
    </row>
    <row r="103" spans="1:90" s="59" customFormat="1" ht="15" customHeight="1">
      <c r="A103" s="20" t="s">
        <v>95</v>
      </c>
      <c r="B103" s="20">
        <v>2016</v>
      </c>
      <c r="C103" s="21">
        <v>27535533</v>
      </c>
      <c r="D103" s="20" t="s">
        <v>2</v>
      </c>
      <c r="E103" s="29" t="s">
        <v>2</v>
      </c>
      <c r="F103" s="20" t="s">
        <v>96</v>
      </c>
      <c r="G103" s="29"/>
      <c r="H103" s="19">
        <v>4298</v>
      </c>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37">
        <v>8.0000000000000004E-4</v>
      </c>
      <c r="BV103" s="23"/>
      <c r="BW103" s="23"/>
      <c r="BX103" s="23"/>
      <c r="BY103" s="23"/>
      <c r="BZ103" s="23"/>
      <c r="CA103" s="23"/>
      <c r="CB103" s="23"/>
      <c r="CC103" s="23"/>
      <c r="CD103" s="23"/>
      <c r="CE103" s="23"/>
      <c r="CF103" s="23"/>
      <c r="CG103" s="23"/>
      <c r="CH103" s="23"/>
      <c r="CI103" s="23"/>
      <c r="CJ103" s="23"/>
      <c r="CK103" s="23"/>
      <c r="CL103" s="23"/>
    </row>
    <row r="104" spans="1:90" s="59" customFormat="1" ht="15" customHeight="1">
      <c r="A104" s="20" t="s">
        <v>95</v>
      </c>
      <c r="B104" s="20">
        <v>2016</v>
      </c>
      <c r="C104" s="21">
        <v>27535533</v>
      </c>
      <c r="D104" s="20" t="s">
        <v>2</v>
      </c>
      <c r="E104" s="29" t="s">
        <v>2</v>
      </c>
      <c r="F104" s="20" t="s">
        <v>96</v>
      </c>
      <c r="G104" s="29"/>
      <c r="H104" s="19">
        <v>4150</v>
      </c>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c r="AZ104" s="23"/>
      <c r="BA104" s="23"/>
      <c r="BB104" s="23"/>
      <c r="BC104" s="23"/>
      <c r="BD104" s="23"/>
      <c r="BE104" s="23"/>
      <c r="BF104" s="23"/>
      <c r="BG104" s="23"/>
      <c r="BH104" s="23"/>
      <c r="BI104" s="23"/>
      <c r="BJ104" s="23"/>
      <c r="BK104" s="23"/>
      <c r="BL104" s="23"/>
      <c r="BM104" s="23"/>
      <c r="BN104" s="23"/>
      <c r="BO104" s="23"/>
      <c r="BP104" s="23"/>
      <c r="BQ104" s="23"/>
      <c r="BR104" s="23"/>
      <c r="BS104" s="23"/>
      <c r="BT104" s="23"/>
      <c r="BU104" s="23"/>
      <c r="BV104" s="37">
        <v>0</v>
      </c>
      <c r="BW104" s="23"/>
      <c r="BX104" s="23"/>
      <c r="BY104" s="23"/>
      <c r="BZ104" s="23"/>
      <c r="CA104" s="23"/>
      <c r="CB104" s="23"/>
      <c r="CC104" s="23"/>
      <c r="CD104" s="23"/>
      <c r="CE104" s="23"/>
      <c r="CF104" s="23"/>
      <c r="CG104" s="23"/>
      <c r="CH104" s="23"/>
      <c r="CI104" s="23"/>
      <c r="CJ104" s="23"/>
      <c r="CK104" s="23"/>
      <c r="CL104" s="23"/>
    </row>
    <row r="105" spans="1:90" s="59" customFormat="1" ht="15" customHeight="1">
      <c r="A105" s="20" t="s">
        <v>95</v>
      </c>
      <c r="B105" s="20">
        <v>2016</v>
      </c>
      <c r="C105" s="21">
        <v>27535533</v>
      </c>
      <c r="D105" s="20" t="s">
        <v>2</v>
      </c>
      <c r="E105" s="29" t="s">
        <v>2</v>
      </c>
      <c r="F105" s="20" t="s">
        <v>96</v>
      </c>
      <c r="G105" s="29"/>
      <c r="H105" s="19">
        <v>4288</v>
      </c>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c r="BB105" s="23"/>
      <c r="BC105" s="23"/>
      <c r="BD105" s="23"/>
      <c r="BE105" s="23"/>
      <c r="BF105" s="23"/>
      <c r="BG105" s="23"/>
      <c r="BH105" s="23"/>
      <c r="BI105" s="23"/>
      <c r="BJ105" s="23"/>
      <c r="BK105" s="23"/>
      <c r="BL105" s="23"/>
      <c r="BM105" s="23"/>
      <c r="BN105" s="23"/>
      <c r="BO105" s="23"/>
      <c r="BP105" s="23"/>
      <c r="BQ105" s="23"/>
      <c r="BR105" s="23"/>
      <c r="BS105" s="23"/>
      <c r="BT105" s="23"/>
      <c r="BU105" s="23"/>
      <c r="BV105" s="23"/>
      <c r="BW105" s="37">
        <v>0</v>
      </c>
      <c r="BX105" s="23"/>
      <c r="BY105" s="23"/>
      <c r="BZ105" s="23"/>
      <c r="CA105" s="23"/>
      <c r="CB105" s="23"/>
      <c r="CC105" s="23"/>
      <c r="CD105" s="23"/>
      <c r="CE105" s="23"/>
      <c r="CF105" s="23"/>
      <c r="CG105" s="23"/>
      <c r="CH105" s="23"/>
      <c r="CI105" s="23"/>
      <c r="CJ105" s="23"/>
      <c r="CK105" s="23"/>
      <c r="CL105" s="23"/>
    </row>
    <row r="106" spans="1:90" s="59" customFormat="1" ht="15" customHeight="1">
      <c r="A106" s="20" t="s">
        <v>95</v>
      </c>
      <c r="B106" s="20">
        <v>2016</v>
      </c>
      <c r="C106" s="21">
        <v>27535533</v>
      </c>
      <c r="D106" s="20" t="s">
        <v>2</v>
      </c>
      <c r="E106" s="29" t="s">
        <v>2</v>
      </c>
      <c r="F106" s="20" t="s">
        <v>96</v>
      </c>
      <c r="G106" s="29"/>
      <c r="H106" s="19">
        <v>4200</v>
      </c>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c r="BB106" s="23"/>
      <c r="BC106" s="23"/>
      <c r="BD106" s="23"/>
      <c r="BE106" s="23"/>
      <c r="BF106" s="23"/>
      <c r="BG106" s="23"/>
      <c r="BH106" s="23"/>
      <c r="BI106" s="23"/>
      <c r="BJ106" s="23"/>
      <c r="BK106" s="23"/>
      <c r="BL106" s="23"/>
      <c r="BM106" s="23"/>
      <c r="BN106" s="23"/>
      <c r="BO106" s="23"/>
      <c r="BP106" s="23"/>
      <c r="BQ106" s="23"/>
      <c r="BR106" s="23"/>
      <c r="BS106" s="23"/>
      <c r="BT106" s="23"/>
      <c r="BU106" s="23"/>
      <c r="BV106" s="23"/>
      <c r="BW106" s="23"/>
      <c r="BX106" s="37">
        <v>1E-4</v>
      </c>
      <c r="BY106" s="23"/>
      <c r="BZ106" s="23"/>
      <c r="CA106" s="23"/>
      <c r="CB106" s="23"/>
      <c r="CC106" s="23"/>
      <c r="CD106" s="23"/>
      <c r="CE106" s="23"/>
      <c r="CF106" s="23"/>
      <c r="CG106" s="23"/>
      <c r="CH106" s="23"/>
      <c r="CI106" s="23"/>
      <c r="CJ106" s="23"/>
      <c r="CK106" s="23"/>
      <c r="CL106" s="23"/>
    </row>
    <row r="107" spans="1:90" s="59" customFormat="1" ht="15" customHeight="1">
      <c r="A107" s="20" t="s">
        <v>95</v>
      </c>
      <c r="B107" s="20">
        <v>2016</v>
      </c>
      <c r="C107" s="21">
        <v>27535533</v>
      </c>
      <c r="D107" s="20" t="s">
        <v>2</v>
      </c>
      <c r="E107" s="29" t="s">
        <v>2</v>
      </c>
      <c r="F107" s="20" t="s">
        <v>96</v>
      </c>
      <c r="G107" s="29"/>
      <c r="H107" s="19">
        <v>4257</v>
      </c>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c r="BB107" s="23"/>
      <c r="BC107" s="23"/>
      <c r="BD107" s="23"/>
      <c r="BE107" s="23"/>
      <c r="BF107" s="23"/>
      <c r="BG107" s="23"/>
      <c r="BH107" s="23"/>
      <c r="BI107" s="23"/>
      <c r="BJ107" s="23"/>
      <c r="BK107" s="23"/>
      <c r="BL107" s="23"/>
      <c r="BM107" s="23"/>
      <c r="BN107" s="23"/>
      <c r="BO107" s="23"/>
      <c r="BP107" s="23"/>
      <c r="BQ107" s="23"/>
      <c r="BR107" s="23"/>
      <c r="BS107" s="23"/>
      <c r="BT107" s="23"/>
      <c r="BU107" s="23"/>
      <c r="BV107" s="23"/>
      <c r="BW107" s="23"/>
      <c r="BX107" s="23"/>
      <c r="BY107" s="37">
        <v>0</v>
      </c>
      <c r="BZ107" s="23"/>
      <c r="CA107" s="23"/>
      <c r="CB107" s="23"/>
      <c r="CC107" s="23"/>
      <c r="CD107" s="23"/>
      <c r="CE107" s="23"/>
      <c r="CF107" s="23"/>
      <c r="CG107" s="23"/>
      <c r="CH107" s="23"/>
      <c r="CI107" s="23"/>
      <c r="CJ107" s="23"/>
      <c r="CK107" s="23"/>
      <c r="CL107" s="23"/>
    </row>
    <row r="108" spans="1:90" s="59" customFormat="1" ht="15" customHeight="1">
      <c r="A108" s="20" t="s">
        <v>95</v>
      </c>
      <c r="B108" s="20">
        <v>2016</v>
      </c>
      <c r="C108" s="21">
        <v>27535533</v>
      </c>
      <c r="D108" s="20" t="s">
        <v>2</v>
      </c>
      <c r="E108" s="29" t="s">
        <v>2</v>
      </c>
      <c r="F108" s="20" t="s">
        <v>96</v>
      </c>
      <c r="G108" s="29"/>
      <c r="H108" s="19">
        <v>4281</v>
      </c>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c r="AW108" s="23"/>
      <c r="AX108" s="23"/>
      <c r="AY108" s="23"/>
      <c r="AZ108" s="23"/>
      <c r="BA108" s="23"/>
      <c r="BB108" s="23"/>
      <c r="BC108" s="23"/>
      <c r="BD108" s="23"/>
      <c r="BE108" s="23"/>
      <c r="BF108" s="23"/>
      <c r="BG108" s="23"/>
      <c r="BH108" s="23"/>
      <c r="BI108" s="23"/>
      <c r="BJ108" s="23"/>
      <c r="BK108" s="23"/>
      <c r="BL108" s="23"/>
      <c r="BM108" s="23"/>
      <c r="BN108" s="23"/>
      <c r="BO108" s="23"/>
      <c r="BP108" s="23"/>
      <c r="BQ108" s="23"/>
      <c r="BR108" s="23"/>
      <c r="BS108" s="23"/>
      <c r="BT108" s="23"/>
      <c r="BU108" s="23"/>
      <c r="BV108" s="23"/>
      <c r="BW108" s="23"/>
      <c r="BX108" s="23"/>
      <c r="BY108" s="23"/>
      <c r="BZ108" s="37">
        <v>1E-4</v>
      </c>
      <c r="CA108" s="23"/>
      <c r="CB108" s="23"/>
      <c r="CC108" s="23"/>
      <c r="CD108" s="23"/>
      <c r="CE108" s="23"/>
      <c r="CF108" s="23"/>
      <c r="CG108" s="23"/>
      <c r="CH108" s="23"/>
      <c r="CI108" s="23"/>
      <c r="CJ108" s="23"/>
      <c r="CK108" s="23"/>
      <c r="CL108" s="23"/>
    </row>
    <row r="109" spans="1:90" s="59" customFormat="1" ht="15" customHeight="1">
      <c r="A109" s="20" t="s">
        <v>95</v>
      </c>
      <c r="B109" s="20">
        <v>2016</v>
      </c>
      <c r="C109" s="21">
        <v>27535533</v>
      </c>
      <c r="D109" s="20" t="s">
        <v>2</v>
      </c>
      <c r="E109" s="29" t="s">
        <v>2</v>
      </c>
      <c r="F109" s="20" t="s">
        <v>96</v>
      </c>
      <c r="G109" s="29"/>
      <c r="H109" s="19">
        <v>242</v>
      </c>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c r="AW109" s="23"/>
      <c r="AX109" s="23"/>
      <c r="AY109" s="23"/>
      <c r="AZ109" s="23"/>
      <c r="BA109" s="23"/>
      <c r="BB109" s="23"/>
      <c r="BC109" s="23"/>
      <c r="BD109" s="23"/>
      <c r="BE109" s="23"/>
      <c r="BF109" s="23"/>
      <c r="BG109" s="23"/>
      <c r="BH109" s="23"/>
      <c r="BI109" s="23"/>
      <c r="BJ109" s="23"/>
      <c r="BK109" s="23"/>
      <c r="BL109" s="23"/>
      <c r="BM109" s="23"/>
      <c r="BN109" s="23"/>
      <c r="BO109" s="23"/>
      <c r="BP109" s="23"/>
      <c r="BQ109" s="23"/>
      <c r="BR109" s="23"/>
      <c r="BS109" s="23"/>
      <c r="BT109" s="23"/>
      <c r="BU109" s="23"/>
      <c r="BV109" s="23"/>
      <c r="BW109" s="23"/>
      <c r="BX109" s="23"/>
      <c r="BY109" s="23"/>
      <c r="BZ109" s="23"/>
      <c r="CA109" s="23"/>
      <c r="CB109" s="23"/>
      <c r="CC109" s="23"/>
      <c r="CD109" s="23"/>
      <c r="CE109" s="23"/>
      <c r="CF109" s="23"/>
      <c r="CG109" s="23"/>
      <c r="CH109" s="23"/>
      <c r="CI109" s="23"/>
      <c r="CJ109" s="23"/>
      <c r="CK109" s="23"/>
      <c r="CL109" s="23"/>
    </row>
    <row r="110" spans="1:90" s="59" customFormat="1" ht="15" customHeight="1">
      <c r="A110" s="20" t="s">
        <v>95</v>
      </c>
      <c r="B110" s="20">
        <v>2016</v>
      </c>
      <c r="C110" s="21">
        <v>27535533</v>
      </c>
      <c r="D110" s="20" t="s">
        <v>2</v>
      </c>
      <c r="E110" s="29" t="s">
        <v>2</v>
      </c>
      <c r="F110" s="20" t="s">
        <v>96</v>
      </c>
      <c r="G110" s="29"/>
      <c r="H110" s="19">
        <v>4239</v>
      </c>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3"/>
      <c r="AW110" s="23"/>
      <c r="AX110" s="23"/>
      <c r="AY110" s="23"/>
      <c r="AZ110" s="23"/>
      <c r="BA110" s="23"/>
      <c r="BB110" s="23"/>
      <c r="BC110" s="23"/>
      <c r="BD110" s="23"/>
      <c r="BE110" s="23"/>
      <c r="BF110" s="23"/>
      <c r="BG110" s="23"/>
      <c r="BH110" s="23"/>
      <c r="BI110" s="23"/>
      <c r="BJ110" s="23"/>
      <c r="BK110" s="23"/>
      <c r="BL110" s="23"/>
      <c r="BM110" s="23"/>
      <c r="BN110" s="23"/>
      <c r="BO110" s="23"/>
      <c r="BP110" s="23"/>
      <c r="BQ110" s="23"/>
      <c r="BR110" s="23"/>
      <c r="BS110" s="23"/>
      <c r="BT110" s="23"/>
      <c r="BU110" s="23"/>
      <c r="BV110" s="23"/>
      <c r="BW110" s="23"/>
      <c r="BX110" s="23"/>
      <c r="BY110" s="23"/>
      <c r="BZ110" s="23"/>
      <c r="CA110" s="23"/>
      <c r="CB110" s="23"/>
      <c r="CC110" s="23"/>
      <c r="CD110" s="23"/>
      <c r="CE110" s="23"/>
      <c r="CF110" s="23"/>
      <c r="CG110" s="23"/>
      <c r="CH110" s="23"/>
      <c r="CI110" s="23"/>
      <c r="CJ110" s="23"/>
      <c r="CK110" s="37">
        <v>0</v>
      </c>
      <c r="CL110" s="23"/>
    </row>
    <row r="111" spans="1:90" s="59" customFormat="1" ht="15" customHeight="1">
      <c r="A111" s="20" t="s">
        <v>95</v>
      </c>
      <c r="B111" s="20">
        <v>2016</v>
      </c>
      <c r="C111" s="21">
        <v>27535533</v>
      </c>
      <c r="D111" s="20" t="s">
        <v>2</v>
      </c>
      <c r="E111" s="29" t="s">
        <v>2</v>
      </c>
      <c r="F111" s="20" t="s">
        <v>96</v>
      </c>
      <c r="G111" s="29"/>
      <c r="H111" s="19">
        <v>3723</v>
      </c>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3"/>
      <c r="AW111" s="23"/>
      <c r="AX111" s="23"/>
      <c r="AY111" s="23"/>
      <c r="AZ111" s="23"/>
      <c r="BA111" s="23"/>
      <c r="BB111" s="23"/>
      <c r="BC111" s="23"/>
      <c r="BD111" s="23"/>
      <c r="BE111" s="23"/>
      <c r="BF111" s="23"/>
      <c r="BG111" s="23"/>
      <c r="BH111" s="23"/>
      <c r="BI111" s="23"/>
      <c r="BJ111" s="23"/>
      <c r="BK111" s="23"/>
      <c r="BL111" s="23"/>
      <c r="BM111" s="23"/>
      <c r="BN111" s="23"/>
      <c r="BO111" s="23"/>
      <c r="BP111" s="23"/>
      <c r="BQ111" s="23"/>
      <c r="BR111" s="23"/>
      <c r="BS111" s="23"/>
      <c r="BT111" s="23"/>
      <c r="BU111" s="23"/>
      <c r="BV111" s="23"/>
      <c r="BW111" s="23"/>
      <c r="BX111" s="23"/>
      <c r="BY111" s="23"/>
      <c r="BZ111" s="23"/>
      <c r="CA111" s="23"/>
      <c r="CB111" s="23"/>
      <c r="CC111" s="23"/>
      <c r="CD111" s="23"/>
      <c r="CE111" s="23"/>
      <c r="CF111" s="23"/>
      <c r="CG111" s="23"/>
      <c r="CH111" s="23"/>
      <c r="CI111" s="23"/>
      <c r="CJ111" s="23"/>
      <c r="CK111" s="23"/>
      <c r="CL111" s="23"/>
    </row>
    <row r="112" spans="1:90" s="59" customFormat="1" ht="15" customHeight="1">
      <c r="A112" s="20" t="s">
        <v>95</v>
      </c>
      <c r="B112" s="20">
        <v>2016</v>
      </c>
      <c r="C112" s="21">
        <v>27535533</v>
      </c>
      <c r="D112" s="20" t="s">
        <v>2</v>
      </c>
      <c r="E112" s="29" t="s">
        <v>2</v>
      </c>
      <c r="F112" s="20" t="s">
        <v>96</v>
      </c>
      <c r="G112" s="29"/>
      <c r="H112" s="19">
        <v>3537</v>
      </c>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23"/>
      <c r="AW112" s="23"/>
      <c r="AX112" s="23"/>
      <c r="AY112" s="23"/>
      <c r="AZ112" s="23"/>
      <c r="BA112" s="23"/>
      <c r="BB112" s="23"/>
      <c r="BC112" s="23"/>
      <c r="BD112" s="23"/>
      <c r="BE112" s="23"/>
      <c r="BF112" s="23"/>
      <c r="BG112" s="23"/>
      <c r="BH112" s="23"/>
      <c r="BI112" s="23"/>
      <c r="BJ112" s="23"/>
      <c r="BK112" s="23"/>
      <c r="BL112" s="23"/>
      <c r="BM112" s="23"/>
      <c r="BN112" s="23"/>
      <c r="BO112" s="23"/>
      <c r="BP112" s="23"/>
      <c r="BQ112" s="23"/>
      <c r="BR112" s="23"/>
      <c r="BS112" s="23"/>
      <c r="BT112" s="23"/>
      <c r="BU112" s="23"/>
      <c r="BV112" s="23"/>
      <c r="BW112" s="23"/>
      <c r="BX112" s="23"/>
      <c r="BY112" s="23"/>
      <c r="BZ112" s="23"/>
      <c r="CA112" s="23"/>
      <c r="CB112" s="23"/>
      <c r="CC112" s="23"/>
      <c r="CD112" s="23"/>
      <c r="CE112" s="23"/>
      <c r="CF112" s="23"/>
      <c r="CG112" s="23"/>
      <c r="CH112" s="23"/>
      <c r="CI112" s="23"/>
      <c r="CJ112" s="23"/>
      <c r="CK112" s="23"/>
      <c r="CL112" s="23"/>
    </row>
    <row r="113" spans="1:277" s="59" customFormat="1" ht="15" customHeight="1">
      <c r="A113" s="20" t="s">
        <v>95</v>
      </c>
      <c r="B113" s="20">
        <v>2016</v>
      </c>
      <c r="C113" s="21">
        <v>27535533</v>
      </c>
      <c r="D113" s="20" t="s">
        <v>2</v>
      </c>
      <c r="E113" s="29" t="s">
        <v>2</v>
      </c>
      <c r="F113" s="20" t="s">
        <v>96</v>
      </c>
      <c r="G113" s="29"/>
      <c r="H113" s="19">
        <v>4314</v>
      </c>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3"/>
      <c r="AW113" s="23"/>
      <c r="AX113" s="23"/>
      <c r="AY113" s="23"/>
      <c r="AZ113" s="23"/>
      <c r="BA113" s="23"/>
      <c r="BB113" s="23"/>
      <c r="BC113" s="23"/>
      <c r="BD113" s="23"/>
      <c r="BE113" s="23"/>
      <c r="BF113" s="23"/>
      <c r="BG113" s="23"/>
      <c r="BH113" s="23"/>
      <c r="BI113" s="23"/>
      <c r="BJ113" s="23"/>
      <c r="BK113" s="23"/>
      <c r="BL113" s="23"/>
      <c r="BM113" s="23"/>
      <c r="BN113" s="23"/>
      <c r="BO113" s="23"/>
      <c r="BP113" s="23"/>
      <c r="BQ113" s="23"/>
      <c r="BR113" s="23"/>
      <c r="BS113" s="23"/>
      <c r="BT113" s="23"/>
      <c r="BU113" s="23"/>
      <c r="BV113" s="23"/>
      <c r="BW113" s="23"/>
      <c r="BX113" s="23"/>
      <c r="BY113" s="23"/>
      <c r="BZ113" s="23"/>
      <c r="CA113" s="23"/>
      <c r="CB113" s="23"/>
      <c r="CC113" s="23"/>
      <c r="CD113" s="23"/>
      <c r="CE113" s="23"/>
      <c r="CF113" s="23"/>
      <c r="CG113" s="23"/>
      <c r="CH113" s="23"/>
      <c r="CI113" s="23"/>
      <c r="CJ113" s="23"/>
      <c r="CK113" s="23"/>
      <c r="CL113" s="23"/>
    </row>
    <row r="114" spans="1:277" s="59" customFormat="1" ht="15" customHeight="1">
      <c r="A114" s="20" t="s">
        <v>95</v>
      </c>
      <c r="B114" s="20">
        <v>2016</v>
      </c>
      <c r="C114" s="21">
        <v>27535533</v>
      </c>
      <c r="D114" s="20" t="s">
        <v>2</v>
      </c>
      <c r="E114" s="29" t="s">
        <v>2</v>
      </c>
      <c r="F114" s="20" t="s">
        <v>96</v>
      </c>
      <c r="G114" s="29"/>
      <c r="H114" s="19">
        <v>4295</v>
      </c>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3"/>
      <c r="AW114" s="23"/>
      <c r="AX114" s="23"/>
      <c r="AY114" s="23"/>
      <c r="AZ114" s="23"/>
      <c r="BA114" s="23"/>
      <c r="BB114" s="23"/>
      <c r="BC114" s="23"/>
      <c r="BD114" s="23"/>
      <c r="BE114" s="23"/>
      <c r="BF114" s="23"/>
      <c r="BG114" s="23"/>
      <c r="BH114" s="23"/>
      <c r="BI114" s="23"/>
      <c r="BJ114" s="23"/>
      <c r="BK114" s="23"/>
      <c r="BL114" s="23"/>
      <c r="BM114" s="23"/>
      <c r="BN114" s="23"/>
      <c r="BO114" s="23"/>
      <c r="BP114" s="23"/>
      <c r="BQ114" s="23"/>
      <c r="BR114" s="23"/>
      <c r="BS114" s="23"/>
      <c r="BT114" s="23"/>
      <c r="BU114" s="23"/>
      <c r="BV114" s="23"/>
      <c r="BW114" s="23"/>
      <c r="BX114" s="23"/>
      <c r="BY114" s="23"/>
      <c r="BZ114" s="23"/>
      <c r="CA114" s="23"/>
      <c r="CB114" s="23"/>
      <c r="CC114" s="23"/>
      <c r="CD114" s="23"/>
      <c r="CE114" s="23"/>
      <c r="CF114" s="23"/>
      <c r="CG114" s="23"/>
      <c r="CH114" s="23"/>
      <c r="CI114" s="23"/>
      <c r="CJ114" s="23"/>
      <c r="CK114" s="23"/>
      <c r="CL114" s="23"/>
    </row>
    <row r="115" spans="1:277" s="59" customFormat="1" ht="15" customHeight="1">
      <c r="A115" s="19" t="s">
        <v>102</v>
      </c>
      <c r="B115" s="19">
        <v>2015</v>
      </c>
      <c r="C115" s="38">
        <v>26432245</v>
      </c>
      <c r="D115" s="20" t="s">
        <v>2</v>
      </c>
      <c r="E115" s="19" t="s">
        <v>109</v>
      </c>
      <c r="F115" s="29"/>
      <c r="G115" s="20"/>
      <c r="H115" s="19">
        <v>186</v>
      </c>
      <c r="I115" s="37">
        <v>0</v>
      </c>
      <c r="J115" s="37"/>
      <c r="K115" s="37">
        <v>0</v>
      </c>
      <c r="L115" s="37">
        <v>0.28000000000000003</v>
      </c>
      <c r="M115" s="37">
        <v>2.1999999999999999E-2</v>
      </c>
      <c r="N115" s="37"/>
      <c r="O115" s="37"/>
      <c r="P115" s="37">
        <v>0.14499999999999999</v>
      </c>
      <c r="Q115" s="37">
        <v>0</v>
      </c>
      <c r="R115" s="37"/>
      <c r="S115" s="37"/>
      <c r="T115" s="37"/>
      <c r="U115" s="37">
        <v>0</v>
      </c>
      <c r="V115" s="37">
        <v>0</v>
      </c>
      <c r="W115" s="37">
        <v>0</v>
      </c>
      <c r="X115" s="37">
        <v>0</v>
      </c>
      <c r="Y115" s="37"/>
      <c r="Z115" s="37">
        <v>3.7999999999999999E-2</v>
      </c>
      <c r="AA115" s="37">
        <v>0</v>
      </c>
      <c r="AB115" s="37">
        <v>8.5999999999999993E-2</v>
      </c>
      <c r="AC115" s="37"/>
      <c r="AD115" s="37"/>
      <c r="AE115" s="37"/>
      <c r="AF115" s="37">
        <v>0</v>
      </c>
      <c r="AG115" s="37"/>
      <c r="AH115" s="37"/>
      <c r="AI115" s="37"/>
      <c r="AJ115" s="37">
        <v>0</v>
      </c>
      <c r="AK115" s="37">
        <v>0</v>
      </c>
      <c r="AL115" s="37"/>
      <c r="AM115" s="37"/>
      <c r="AN115" s="37">
        <v>0</v>
      </c>
      <c r="AO115" s="37">
        <v>0</v>
      </c>
      <c r="AP115" s="37"/>
      <c r="AQ115" s="37">
        <v>0</v>
      </c>
      <c r="AR115" s="37">
        <v>0</v>
      </c>
      <c r="AS115" s="37"/>
      <c r="AT115" s="37">
        <v>0</v>
      </c>
      <c r="AU115" s="37"/>
      <c r="AV115" s="37"/>
      <c r="AW115" s="37">
        <v>0</v>
      </c>
      <c r="AX115" s="37">
        <v>0</v>
      </c>
      <c r="AY115" s="37">
        <v>0</v>
      </c>
      <c r="AZ115" s="37">
        <v>0</v>
      </c>
      <c r="BA115" s="37"/>
      <c r="BB115" s="37"/>
      <c r="BC115" s="37"/>
      <c r="BD115" s="37"/>
      <c r="BE115" s="37">
        <v>0</v>
      </c>
      <c r="BF115" s="37">
        <v>0</v>
      </c>
      <c r="BG115" s="37"/>
      <c r="BH115" s="37"/>
      <c r="BI115" s="37">
        <v>0</v>
      </c>
      <c r="BJ115" s="37"/>
      <c r="BK115" s="37"/>
      <c r="BL115" s="37">
        <v>0</v>
      </c>
      <c r="BM115" s="37"/>
      <c r="BN115" s="37"/>
      <c r="BO115" s="37"/>
      <c r="BP115" s="37">
        <v>0</v>
      </c>
      <c r="BQ115" s="37"/>
      <c r="BR115" s="37">
        <v>0</v>
      </c>
      <c r="BS115" s="37">
        <v>0</v>
      </c>
      <c r="BT115" s="37">
        <v>0</v>
      </c>
      <c r="BU115" s="37">
        <v>5.0000000000000001E-3</v>
      </c>
      <c r="BV115" s="37">
        <v>0</v>
      </c>
      <c r="BW115" s="37">
        <v>0</v>
      </c>
      <c r="BX115" s="37">
        <v>0</v>
      </c>
      <c r="BY115" s="37"/>
      <c r="BZ115" s="37"/>
      <c r="CA115" s="37"/>
      <c r="CB115" s="37">
        <v>0</v>
      </c>
      <c r="CC115" s="37"/>
      <c r="CD115" s="37"/>
      <c r="CE115" s="37">
        <v>0</v>
      </c>
      <c r="CF115" s="37">
        <v>0</v>
      </c>
      <c r="CG115" s="37"/>
      <c r="CH115" s="37"/>
      <c r="CI115" s="37">
        <v>0</v>
      </c>
      <c r="CJ115" s="37">
        <v>0</v>
      </c>
      <c r="CK115" s="37">
        <v>0</v>
      </c>
      <c r="CL115" s="37">
        <v>0</v>
      </c>
    </row>
    <row r="116" spans="1:277" s="59" customFormat="1" ht="15" customHeight="1">
      <c r="A116" s="19" t="s">
        <v>102</v>
      </c>
      <c r="B116" s="19">
        <v>2015</v>
      </c>
      <c r="C116" s="38">
        <v>26432245</v>
      </c>
      <c r="D116" s="20" t="s">
        <v>2</v>
      </c>
      <c r="E116" s="19" t="s">
        <v>110</v>
      </c>
      <c r="F116" s="29"/>
      <c r="G116" s="20"/>
      <c r="H116" s="19">
        <v>206</v>
      </c>
      <c r="I116" s="37">
        <v>0</v>
      </c>
      <c r="J116" s="37"/>
      <c r="K116" s="37">
        <v>0</v>
      </c>
      <c r="L116" s="37">
        <v>0.26700000000000002</v>
      </c>
      <c r="M116" s="37">
        <v>0</v>
      </c>
      <c r="N116" s="37"/>
      <c r="O116" s="37"/>
      <c r="P116" s="37">
        <v>6.8000000000000005E-2</v>
      </c>
      <c r="Q116" s="37">
        <v>0</v>
      </c>
      <c r="R116" s="37"/>
      <c r="S116" s="37"/>
      <c r="T116" s="37"/>
      <c r="U116" s="37">
        <v>0</v>
      </c>
      <c r="V116" s="37">
        <v>0</v>
      </c>
      <c r="W116" s="37">
        <v>0</v>
      </c>
      <c r="X116" s="37">
        <v>0</v>
      </c>
      <c r="Y116" s="37"/>
      <c r="Z116" s="37">
        <v>0</v>
      </c>
      <c r="AA116" s="37">
        <v>0</v>
      </c>
      <c r="AB116" s="37">
        <v>0.121</v>
      </c>
      <c r="AC116" s="37"/>
      <c r="AD116" s="37"/>
      <c r="AE116" s="37"/>
      <c r="AF116" s="37">
        <v>0</v>
      </c>
      <c r="AG116" s="37"/>
      <c r="AH116" s="37"/>
      <c r="AI116" s="37"/>
      <c r="AJ116" s="37">
        <v>0</v>
      </c>
      <c r="AK116" s="37">
        <v>0</v>
      </c>
      <c r="AL116" s="37"/>
      <c r="AM116" s="37"/>
      <c r="AN116" s="37">
        <v>0</v>
      </c>
      <c r="AO116" s="37">
        <v>0</v>
      </c>
      <c r="AP116" s="37"/>
      <c r="AQ116" s="37">
        <v>0</v>
      </c>
      <c r="AR116" s="37">
        <v>0</v>
      </c>
      <c r="AS116" s="37"/>
      <c r="AT116" s="37">
        <v>0</v>
      </c>
      <c r="AU116" s="37"/>
      <c r="AV116" s="37"/>
      <c r="AW116" s="37">
        <v>0</v>
      </c>
      <c r="AX116" s="37">
        <v>0</v>
      </c>
      <c r="AY116" s="37">
        <v>0</v>
      </c>
      <c r="AZ116" s="37">
        <v>0</v>
      </c>
      <c r="BA116" s="37"/>
      <c r="BB116" s="37"/>
      <c r="BC116" s="37"/>
      <c r="BD116" s="37"/>
      <c r="BE116" s="37">
        <v>0</v>
      </c>
      <c r="BF116" s="37">
        <v>0</v>
      </c>
      <c r="BG116" s="37"/>
      <c r="BH116" s="37"/>
      <c r="BI116" s="37">
        <v>0</v>
      </c>
      <c r="BJ116" s="37"/>
      <c r="BK116" s="37"/>
      <c r="BL116" s="37">
        <v>0</v>
      </c>
      <c r="BM116" s="37"/>
      <c r="BN116" s="37"/>
      <c r="BO116" s="37"/>
      <c r="BP116" s="37">
        <v>0</v>
      </c>
      <c r="BQ116" s="37"/>
      <c r="BR116" s="37">
        <v>0</v>
      </c>
      <c r="BS116" s="37">
        <v>0</v>
      </c>
      <c r="BT116" s="37">
        <v>0</v>
      </c>
      <c r="BU116" s="37">
        <v>0</v>
      </c>
      <c r="BV116" s="37">
        <v>0</v>
      </c>
      <c r="BW116" s="37">
        <v>0</v>
      </c>
      <c r="BX116" s="37">
        <v>0</v>
      </c>
      <c r="BY116" s="37"/>
      <c r="BZ116" s="37"/>
      <c r="CA116" s="37"/>
      <c r="CB116" s="37">
        <v>0</v>
      </c>
      <c r="CC116" s="37"/>
      <c r="CD116" s="37"/>
      <c r="CE116" s="37">
        <v>0</v>
      </c>
      <c r="CF116" s="37">
        <v>0</v>
      </c>
      <c r="CG116" s="37"/>
      <c r="CH116" s="37"/>
      <c r="CI116" s="37">
        <v>0</v>
      </c>
      <c r="CJ116" s="37">
        <v>0</v>
      </c>
      <c r="CK116" s="37">
        <v>0</v>
      </c>
      <c r="CL116" s="37">
        <v>0</v>
      </c>
    </row>
    <row r="117" spans="1:277" s="59" customFormat="1" ht="15" customHeight="1">
      <c r="A117" s="19" t="s">
        <v>102</v>
      </c>
      <c r="B117" s="19">
        <v>2015</v>
      </c>
      <c r="C117" s="38">
        <v>26432245</v>
      </c>
      <c r="D117" s="20" t="s">
        <v>2</v>
      </c>
      <c r="E117" s="19" t="s">
        <v>111</v>
      </c>
      <c r="F117" s="29"/>
      <c r="G117" s="20"/>
      <c r="H117" s="19">
        <v>210</v>
      </c>
      <c r="I117" s="37">
        <v>0</v>
      </c>
      <c r="J117" s="37"/>
      <c r="K117" s="37">
        <v>0</v>
      </c>
      <c r="L117" s="37">
        <v>0.23799999999999999</v>
      </c>
      <c r="M117" s="37">
        <v>2.4E-2</v>
      </c>
      <c r="N117" s="37"/>
      <c r="O117" s="37"/>
      <c r="P117" s="37">
        <v>7.0999999999999994E-2</v>
      </c>
      <c r="Q117" s="37">
        <v>0</v>
      </c>
      <c r="R117" s="37"/>
      <c r="S117" s="37"/>
      <c r="T117" s="37"/>
      <c r="U117" s="37">
        <v>0</v>
      </c>
      <c r="V117" s="37">
        <v>0</v>
      </c>
      <c r="W117" s="37">
        <v>0</v>
      </c>
      <c r="X117" s="37">
        <v>0</v>
      </c>
      <c r="Y117" s="37"/>
      <c r="Z117" s="37">
        <v>5.0000000000000001E-3</v>
      </c>
      <c r="AA117" s="37">
        <v>0</v>
      </c>
      <c r="AB117" s="37">
        <v>0.129</v>
      </c>
      <c r="AC117" s="37"/>
      <c r="AD117" s="37"/>
      <c r="AE117" s="37"/>
      <c r="AF117" s="37">
        <v>0</v>
      </c>
      <c r="AG117" s="37"/>
      <c r="AH117" s="37"/>
      <c r="AI117" s="37"/>
      <c r="AJ117" s="37">
        <v>0</v>
      </c>
      <c r="AK117" s="37">
        <v>0</v>
      </c>
      <c r="AL117" s="37"/>
      <c r="AM117" s="37"/>
      <c r="AN117" s="37">
        <v>0</v>
      </c>
      <c r="AO117" s="37">
        <v>0</v>
      </c>
      <c r="AP117" s="37"/>
      <c r="AQ117" s="37">
        <v>0</v>
      </c>
      <c r="AR117" s="37">
        <v>0</v>
      </c>
      <c r="AS117" s="37"/>
      <c r="AT117" s="37">
        <v>0</v>
      </c>
      <c r="AU117" s="37"/>
      <c r="AV117" s="37"/>
      <c r="AW117" s="37">
        <v>5.0000000000000001E-3</v>
      </c>
      <c r="AX117" s="37">
        <v>0</v>
      </c>
      <c r="AY117" s="37">
        <v>0</v>
      </c>
      <c r="AZ117" s="37">
        <v>0</v>
      </c>
      <c r="BA117" s="37"/>
      <c r="BB117" s="37"/>
      <c r="BC117" s="37"/>
      <c r="BD117" s="37"/>
      <c r="BE117" s="37">
        <v>0</v>
      </c>
      <c r="BF117" s="37">
        <v>0</v>
      </c>
      <c r="BG117" s="37"/>
      <c r="BH117" s="37"/>
      <c r="BI117" s="37">
        <v>0</v>
      </c>
      <c r="BJ117" s="37"/>
      <c r="BK117" s="37"/>
      <c r="BL117" s="37">
        <v>0</v>
      </c>
      <c r="BM117" s="37"/>
      <c r="BN117" s="37"/>
      <c r="BO117" s="37"/>
      <c r="BP117" s="37">
        <v>0</v>
      </c>
      <c r="BQ117" s="37"/>
      <c r="BR117" s="37">
        <v>0</v>
      </c>
      <c r="BS117" s="37">
        <v>0</v>
      </c>
      <c r="BT117" s="37">
        <v>0</v>
      </c>
      <c r="BU117" s="37">
        <v>5.0000000000000001E-3</v>
      </c>
      <c r="BV117" s="37">
        <v>0</v>
      </c>
      <c r="BW117" s="37">
        <v>0</v>
      </c>
      <c r="BX117" s="37">
        <v>5.0000000000000001E-3</v>
      </c>
      <c r="BY117" s="37"/>
      <c r="BZ117" s="37"/>
      <c r="CA117" s="37"/>
      <c r="CB117" s="37">
        <v>0</v>
      </c>
      <c r="CC117" s="37"/>
      <c r="CD117" s="37"/>
      <c r="CE117" s="37">
        <v>0</v>
      </c>
      <c r="CF117" s="37">
        <v>0</v>
      </c>
      <c r="CG117" s="37"/>
      <c r="CH117" s="37"/>
      <c r="CI117" s="37">
        <v>0</v>
      </c>
      <c r="CJ117" s="37">
        <v>0</v>
      </c>
      <c r="CK117" s="37">
        <v>0</v>
      </c>
      <c r="CL117" s="37">
        <v>5.0000000000000001E-3</v>
      </c>
    </row>
    <row r="118" spans="1:277" s="59" customFormat="1" ht="15" customHeight="1">
      <c r="A118" s="19" t="s">
        <v>102</v>
      </c>
      <c r="B118" s="19">
        <v>2015</v>
      </c>
      <c r="C118" s="38">
        <v>26432245</v>
      </c>
      <c r="D118" s="20" t="s">
        <v>2</v>
      </c>
      <c r="E118" s="19" t="s">
        <v>112</v>
      </c>
      <c r="F118" s="29"/>
      <c r="G118" s="20"/>
      <c r="H118" s="19">
        <v>208</v>
      </c>
      <c r="I118" s="37">
        <v>0</v>
      </c>
      <c r="J118" s="37"/>
      <c r="K118" s="37">
        <v>0</v>
      </c>
      <c r="L118" s="37">
        <v>0.26</v>
      </c>
      <c r="M118" s="37">
        <v>0.01</v>
      </c>
      <c r="N118" s="37"/>
      <c r="O118" s="37"/>
      <c r="P118" s="37">
        <v>5.8000000000000003E-2</v>
      </c>
      <c r="Q118" s="37">
        <v>0</v>
      </c>
      <c r="R118" s="37"/>
      <c r="S118" s="37"/>
      <c r="T118" s="37"/>
      <c r="U118" s="37">
        <v>0</v>
      </c>
      <c r="V118" s="37">
        <v>0</v>
      </c>
      <c r="W118" s="37">
        <v>0</v>
      </c>
      <c r="X118" s="37">
        <v>0</v>
      </c>
      <c r="Y118" s="37"/>
      <c r="Z118" s="37">
        <v>0.01</v>
      </c>
      <c r="AA118" s="37">
        <v>0</v>
      </c>
      <c r="AB118" s="37">
        <v>0.12</v>
      </c>
      <c r="AC118" s="37"/>
      <c r="AD118" s="37"/>
      <c r="AE118" s="37"/>
      <c r="AF118" s="37">
        <v>5.0000000000000001E-3</v>
      </c>
      <c r="AG118" s="37"/>
      <c r="AH118" s="37"/>
      <c r="AI118" s="37"/>
      <c r="AJ118" s="37">
        <v>0</v>
      </c>
      <c r="AK118" s="37">
        <v>0</v>
      </c>
      <c r="AL118" s="37"/>
      <c r="AM118" s="37"/>
      <c r="AN118" s="37">
        <v>0</v>
      </c>
      <c r="AO118" s="37">
        <v>0</v>
      </c>
      <c r="AP118" s="37"/>
      <c r="AQ118" s="37">
        <v>0</v>
      </c>
      <c r="AR118" s="37">
        <v>0</v>
      </c>
      <c r="AS118" s="37"/>
      <c r="AT118" s="37">
        <v>0</v>
      </c>
      <c r="AU118" s="37"/>
      <c r="AV118" s="37"/>
      <c r="AW118" s="37">
        <v>0</v>
      </c>
      <c r="AX118" s="37">
        <v>0</v>
      </c>
      <c r="AY118" s="37">
        <v>0</v>
      </c>
      <c r="AZ118" s="37">
        <v>0</v>
      </c>
      <c r="BA118" s="37"/>
      <c r="BB118" s="37"/>
      <c r="BC118" s="37"/>
      <c r="BD118" s="37"/>
      <c r="BE118" s="37">
        <v>0</v>
      </c>
      <c r="BF118" s="37">
        <v>0</v>
      </c>
      <c r="BG118" s="37"/>
      <c r="BH118" s="37"/>
      <c r="BI118" s="37">
        <v>5.0000000000000001E-3</v>
      </c>
      <c r="BJ118" s="37"/>
      <c r="BK118" s="37"/>
      <c r="BL118" s="37">
        <v>0</v>
      </c>
      <c r="BM118" s="37"/>
      <c r="BN118" s="37"/>
      <c r="BO118" s="37"/>
      <c r="BP118" s="37">
        <v>0</v>
      </c>
      <c r="BQ118" s="37"/>
      <c r="BR118" s="37">
        <v>0</v>
      </c>
      <c r="BS118" s="37">
        <v>0</v>
      </c>
      <c r="BT118" s="37">
        <v>5.0000000000000001E-3</v>
      </c>
      <c r="BU118" s="37">
        <v>0</v>
      </c>
      <c r="BV118" s="37">
        <v>0</v>
      </c>
      <c r="BW118" s="37">
        <v>0</v>
      </c>
      <c r="BX118" s="37">
        <v>0</v>
      </c>
      <c r="BY118" s="37"/>
      <c r="BZ118" s="37"/>
      <c r="CA118" s="37"/>
      <c r="CB118" s="37">
        <v>0</v>
      </c>
      <c r="CC118" s="37"/>
      <c r="CD118" s="37"/>
      <c r="CE118" s="37">
        <v>0</v>
      </c>
      <c r="CF118" s="37">
        <v>0</v>
      </c>
      <c r="CG118" s="37"/>
      <c r="CH118" s="37"/>
      <c r="CI118" s="37">
        <v>0</v>
      </c>
      <c r="CJ118" s="37">
        <v>0</v>
      </c>
      <c r="CK118" s="37">
        <v>0</v>
      </c>
      <c r="CL118" s="37">
        <v>0</v>
      </c>
    </row>
    <row r="119" spans="1:277" s="59" customFormat="1" ht="15" customHeight="1">
      <c r="A119" s="19" t="s">
        <v>102</v>
      </c>
      <c r="B119" s="19">
        <v>2015</v>
      </c>
      <c r="C119" s="38">
        <v>26432245</v>
      </c>
      <c r="D119" s="20" t="s">
        <v>2</v>
      </c>
      <c r="E119" s="19" t="s">
        <v>113</v>
      </c>
      <c r="F119" s="29"/>
      <c r="G119" s="20"/>
      <c r="H119" s="19">
        <v>198</v>
      </c>
      <c r="I119" s="37">
        <v>0</v>
      </c>
      <c r="J119" s="37"/>
      <c r="K119" s="37">
        <v>0</v>
      </c>
      <c r="L119" s="37">
        <v>0.28799999999999998</v>
      </c>
      <c r="M119" s="37">
        <v>0.02</v>
      </c>
      <c r="N119" s="37"/>
      <c r="O119" s="37"/>
      <c r="P119" s="37">
        <v>9.6000000000000002E-2</v>
      </c>
      <c r="Q119" s="37">
        <v>0</v>
      </c>
      <c r="R119" s="37"/>
      <c r="S119" s="37"/>
      <c r="T119" s="37"/>
      <c r="U119" s="37">
        <v>0</v>
      </c>
      <c r="V119" s="37">
        <v>0</v>
      </c>
      <c r="W119" s="37">
        <v>0</v>
      </c>
      <c r="X119" s="37">
        <v>0</v>
      </c>
      <c r="Y119" s="37"/>
      <c r="Z119" s="37">
        <v>0.04</v>
      </c>
      <c r="AA119" s="37">
        <v>0</v>
      </c>
      <c r="AB119" s="37">
        <v>0.111</v>
      </c>
      <c r="AC119" s="37"/>
      <c r="AD119" s="37"/>
      <c r="AE119" s="37"/>
      <c r="AF119" s="37">
        <v>0</v>
      </c>
      <c r="AG119" s="37"/>
      <c r="AH119" s="37"/>
      <c r="AI119" s="37"/>
      <c r="AJ119" s="37">
        <v>0</v>
      </c>
      <c r="AK119" s="37">
        <v>0</v>
      </c>
      <c r="AL119" s="37"/>
      <c r="AM119" s="37"/>
      <c r="AN119" s="37">
        <v>0</v>
      </c>
      <c r="AO119" s="37">
        <v>0</v>
      </c>
      <c r="AP119" s="37"/>
      <c r="AQ119" s="37">
        <v>0</v>
      </c>
      <c r="AR119" s="37">
        <v>0</v>
      </c>
      <c r="AS119" s="37"/>
      <c r="AT119" s="37">
        <v>0</v>
      </c>
      <c r="AU119" s="37"/>
      <c r="AV119" s="37"/>
      <c r="AW119" s="37">
        <v>0</v>
      </c>
      <c r="AX119" s="37">
        <v>0</v>
      </c>
      <c r="AY119" s="37">
        <v>0</v>
      </c>
      <c r="AZ119" s="37">
        <v>0</v>
      </c>
      <c r="BA119" s="37"/>
      <c r="BB119" s="37"/>
      <c r="BC119" s="37"/>
      <c r="BD119" s="37"/>
      <c r="BE119" s="37">
        <v>0</v>
      </c>
      <c r="BF119" s="37">
        <v>0</v>
      </c>
      <c r="BG119" s="37"/>
      <c r="BH119" s="37"/>
      <c r="BI119" s="37">
        <v>0</v>
      </c>
      <c r="BJ119" s="37"/>
      <c r="BK119" s="37"/>
      <c r="BL119" s="37">
        <v>0</v>
      </c>
      <c r="BM119" s="37"/>
      <c r="BN119" s="37"/>
      <c r="BO119" s="37"/>
      <c r="BP119" s="37">
        <v>0</v>
      </c>
      <c r="BQ119" s="37"/>
      <c r="BR119" s="37">
        <v>0</v>
      </c>
      <c r="BS119" s="37">
        <v>0</v>
      </c>
      <c r="BT119" s="37">
        <v>0</v>
      </c>
      <c r="BU119" s="37">
        <v>0</v>
      </c>
      <c r="BV119" s="37">
        <v>0</v>
      </c>
      <c r="BW119" s="37">
        <v>0</v>
      </c>
      <c r="BX119" s="37">
        <v>0</v>
      </c>
      <c r="BY119" s="37"/>
      <c r="BZ119" s="37"/>
      <c r="CA119" s="37"/>
      <c r="CB119" s="37">
        <v>0</v>
      </c>
      <c r="CC119" s="37"/>
      <c r="CD119" s="37"/>
      <c r="CE119" s="37">
        <v>0</v>
      </c>
      <c r="CF119" s="37">
        <v>0</v>
      </c>
      <c r="CG119" s="37"/>
      <c r="CH119" s="37"/>
      <c r="CI119" s="37">
        <v>0</v>
      </c>
      <c r="CJ119" s="37">
        <v>0</v>
      </c>
      <c r="CK119" s="37">
        <v>0</v>
      </c>
      <c r="CL119" s="37">
        <v>0</v>
      </c>
    </row>
    <row r="120" spans="1:277" s="66" customFormat="1" ht="15" customHeight="1">
      <c r="A120" s="29"/>
      <c r="B120" s="29"/>
      <c r="C120" s="29"/>
      <c r="D120" s="29"/>
      <c r="E120" s="29"/>
      <c r="F120" s="29"/>
      <c r="G120" s="29"/>
      <c r="H120" s="19"/>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3"/>
      <c r="AW120" s="23"/>
      <c r="AX120" s="23"/>
      <c r="AY120" s="23"/>
      <c r="AZ120" s="23"/>
      <c r="BA120" s="23"/>
      <c r="BB120" s="23"/>
      <c r="BC120" s="23"/>
      <c r="BD120" s="23"/>
      <c r="BE120" s="23"/>
      <c r="BF120" s="23"/>
      <c r="BG120" s="23"/>
      <c r="BH120" s="23"/>
      <c r="BI120" s="23"/>
      <c r="BJ120" s="23"/>
      <c r="BK120" s="23"/>
      <c r="BL120" s="23"/>
      <c r="BM120" s="23"/>
      <c r="BN120" s="23"/>
      <c r="BO120" s="23"/>
      <c r="BP120" s="23"/>
      <c r="BQ120" s="23"/>
      <c r="BR120" s="23"/>
      <c r="BS120" s="23"/>
      <c r="BT120" s="23"/>
      <c r="BU120" s="23"/>
      <c r="BV120" s="23"/>
      <c r="BW120" s="23"/>
      <c r="BX120" s="23"/>
      <c r="BY120" s="23"/>
      <c r="BZ120" s="23"/>
      <c r="CA120" s="23"/>
      <c r="CB120" s="23"/>
      <c r="CC120" s="23"/>
      <c r="CD120" s="23"/>
      <c r="CE120" s="23"/>
      <c r="CF120" s="23"/>
      <c r="CG120" s="23"/>
      <c r="CH120" s="23"/>
      <c r="CI120" s="23"/>
      <c r="CJ120" s="23"/>
      <c r="CK120" s="23"/>
      <c r="CL120" s="23"/>
      <c r="CM120" s="59"/>
      <c r="CN120" s="59"/>
      <c r="CO120" s="59"/>
      <c r="CP120" s="59"/>
      <c r="CQ120" s="59"/>
      <c r="CR120" s="59"/>
      <c r="CS120" s="59"/>
      <c r="CT120" s="59"/>
      <c r="CU120" s="59"/>
      <c r="CV120" s="59"/>
      <c r="CW120" s="59"/>
      <c r="CX120" s="59"/>
      <c r="CY120" s="59"/>
      <c r="CZ120" s="59"/>
      <c r="DA120" s="59"/>
      <c r="DB120" s="59"/>
      <c r="DC120" s="59"/>
      <c r="DD120" s="59"/>
      <c r="DE120" s="59"/>
      <c r="DF120" s="59"/>
      <c r="DG120" s="59"/>
      <c r="DH120" s="59"/>
      <c r="DI120" s="59"/>
      <c r="DJ120" s="59"/>
      <c r="DK120" s="59"/>
      <c r="DL120" s="59"/>
      <c r="DM120" s="59"/>
      <c r="DN120" s="59"/>
      <c r="DO120" s="59"/>
      <c r="DP120" s="59"/>
      <c r="DQ120" s="59"/>
      <c r="DR120" s="59"/>
      <c r="DS120" s="59"/>
      <c r="DT120" s="59"/>
      <c r="DU120" s="59"/>
      <c r="DV120" s="59"/>
      <c r="DW120" s="59"/>
      <c r="DX120" s="59"/>
      <c r="DY120" s="59"/>
      <c r="DZ120" s="59"/>
      <c r="EA120" s="59"/>
      <c r="EB120" s="59"/>
      <c r="EC120" s="59"/>
      <c r="ED120" s="59"/>
      <c r="EE120" s="59"/>
      <c r="EF120" s="59"/>
      <c r="EG120" s="59"/>
      <c r="EH120" s="59"/>
      <c r="EI120" s="59"/>
      <c r="EJ120" s="59"/>
      <c r="EK120" s="59"/>
      <c r="EL120" s="59"/>
      <c r="EM120" s="59"/>
      <c r="EN120" s="59"/>
      <c r="EO120" s="59"/>
      <c r="EP120" s="59"/>
      <c r="EQ120" s="59"/>
      <c r="ER120" s="59"/>
      <c r="ES120" s="59"/>
      <c r="ET120" s="59"/>
      <c r="EU120" s="59"/>
      <c r="EV120" s="59"/>
      <c r="EW120" s="59"/>
      <c r="EX120" s="59"/>
      <c r="EY120" s="59"/>
      <c r="EZ120" s="59"/>
      <c r="FA120" s="59"/>
      <c r="FB120" s="59"/>
      <c r="FC120" s="59"/>
      <c r="FD120" s="59"/>
      <c r="FE120" s="59"/>
      <c r="FF120" s="59"/>
      <c r="FG120" s="59"/>
      <c r="FH120" s="59"/>
      <c r="FI120" s="59"/>
      <c r="FJ120" s="59"/>
      <c r="FK120" s="59"/>
      <c r="FL120" s="59"/>
      <c r="FM120" s="59"/>
      <c r="FN120" s="59"/>
      <c r="FO120" s="59"/>
      <c r="FP120" s="59"/>
      <c r="FQ120" s="59"/>
      <c r="FR120" s="59"/>
      <c r="FS120" s="59"/>
      <c r="FT120" s="59"/>
      <c r="FU120" s="59"/>
      <c r="FV120" s="59"/>
      <c r="FW120" s="59"/>
      <c r="FX120" s="59"/>
      <c r="FY120" s="59"/>
      <c r="FZ120" s="59"/>
      <c r="GA120" s="59"/>
      <c r="GB120" s="59"/>
      <c r="GC120" s="59"/>
      <c r="GD120" s="59"/>
      <c r="GE120" s="59"/>
      <c r="GF120" s="59"/>
      <c r="GG120" s="59"/>
      <c r="GH120" s="59"/>
      <c r="GI120" s="59"/>
      <c r="GJ120" s="59"/>
      <c r="GK120" s="59"/>
      <c r="GL120" s="59"/>
      <c r="GM120" s="59"/>
      <c r="GN120" s="59"/>
      <c r="GO120" s="59"/>
      <c r="GP120" s="59"/>
      <c r="GQ120" s="59"/>
      <c r="GR120" s="59"/>
      <c r="GS120" s="59"/>
      <c r="GT120" s="59"/>
      <c r="GU120" s="59"/>
      <c r="GV120" s="59"/>
      <c r="GW120" s="59"/>
      <c r="GX120" s="59"/>
      <c r="GY120" s="59"/>
      <c r="GZ120" s="59"/>
      <c r="HA120" s="59"/>
      <c r="HB120" s="59"/>
      <c r="HC120" s="59"/>
      <c r="HD120" s="59"/>
      <c r="HE120" s="59"/>
      <c r="HF120" s="59"/>
      <c r="HG120" s="59"/>
      <c r="HH120" s="59"/>
      <c r="HI120" s="59"/>
      <c r="HJ120" s="59"/>
      <c r="HK120" s="59"/>
      <c r="HL120" s="59"/>
      <c r="HM120" s="59"/>
      <c r="HN120" s="59"/>
      <c r="HO120" s="59"/>
      <c r="HP120" s="59"/>
      <c r="HQ120" s="59"/>
      <c r="HR120" s="59"/>
      <c r="HS120" s="59"/>
      <c r="HT120" s="59"/>
      <c r="HU120" s="59"/>
      <c r="HV120" s="59"/>
      <c r="HW120" s="59"/>
      <c r="HX120" s="59"/>
      <c r="HY120" s="59"/>
      <c r="HZ120" s="59"/>
      <c r="IA120" s="59"/>
      <c r="IB120" s="59"/>
      <c r="IC120" s="59"/>
      <c r="ID120" s="59"/>
      <c r="IE120" s="59"/>
      <c r="IF120" s="59"/>
      <c r="IG120" s="59"/>
      <c r="IH120" s="59"/>
      <c r="II120" s="59"/>
      <c r="IJ120" s="59"/>
      <c r="IK120" s="59"/>
      <c r="IL120" s="59"/>
      <c r="IM120" s="59"/>
      <c r="IN120" s="59"/>
      <c r="IO120" s="59"/>
      <c r="IP120" s="59"/>
      <c r="IQ120" s="59"/>
      <c r="IR120" s="59"/>
      <c r="IS120" s="59"/>
      <c r="IT120" s="59"/>
      <c r="IU120" s="59"/>
      <c r="IV120" s="59"/>
      <c r="IW120" s="59"/>
      <c r="IX120" s="59"/>
      <c r="IY120" s="59"/>
      <c r="IZ120" s="59"/>
      <c r="JA120" s="59"/>
      <c r="JB120" s="59"/>
      <c r="JC120" s="59"/>
      <c r="JD120" s="59"/>
      <c r="JE120" s="59"/>
      <c r="JF120" s="59"/>
      <c r="JG120" s="59"/>
      <c r="JH120" s="59"/>
      <c r="JI120" s="59"/>
      <c r="JJ120" s="59"/>
      <c r="JK120" s="59"/>
      <c r="JL120" s="59"/>
      <c r="JM120" s="59"/>
      <c r="JN120" s="59"/>
      <c r="JO120" s="59"/>
      <c r="JP120" s="59"/>
      <c r="JQ120" s="59"/>
    </row>
    <row r="121" spans="1:277" s="66" customFormat="1" ht="15" customHeight="1">
      <c r="A121" s="25" t="s">
        <v>0</v>
      </c>
      <c r="B121" s="26"/>
      <c r="C121" s="26"/>
      <c r="D121" s="26"/>
      <c r="E121" s="26"/>
      <c r="F121" s="26"/>
      <c r="G121" s="26"/>
      <c r="H121" s="26"/>
      <c r="I121" s="27">
        <f t="shared" ref="I121:AH121" si="31">IFERROR(SUMPRODUCT(I65:I119,--(I65:I119&lt;&gt;""),$H$65:$H$119)/SUMPRODUCT($H$65:$H$119,--(I65:I119&lt;&gt;"")),"")</f>
        <v>0</v>
      </c>
      <c r="J121" s="27" t="str">
        <f>IFERROR(SUMPRODUCT(J65:J119,--(J65:J119&lt;&gt;""),$H$65:$H$119)/SUMPRODUCT($H$65:$H$119,--(J65:J119&lt;&gt;"")),"")</f>
        <v/>
      </c>
      <c r="K121" s="27">
        <f>IFERROR(SUMPRODUCT(K65:K119,--(K65:K119&lt;&gt;""),$H$65:$H$119)/SUMPRODUCT($H$65:$H$119,--(K65:K119&lt;&gt;"")),"")</f>
        <v>0</v>
      </c>
      <c r="L121" s="27">
        <f t="shared" si="31"/>
        <v>0.25466428167953298</v>
      </c>
      <c r="M121" s="27">
        <f>IFERROR(SUMPRODUCT(M65:M119,--(M65:M119&lt;&gt;""),$H$65:$H$119)/SUMPRODUCT($H$65:$H$119,--(M65:M119&lt;&gt;"")),"")</f>
        <v>1.8249056603773586E-2</v>
      </c>
      <c r="N121" s="27">
        <f>IFERROR(SUMPRODUCT(N65:N119,--(N65:N119&lt;&gt;""),$H$65:$H$119)/SUMPRODUCT($H$65:$H$119,--(N65:N119&lt;&gt;"")),"")</f>
        <v>0</v>
      </c>
      <c r="O121" s="27">
        <f>IFERROR(SUMPRODUCT(O65:O119,--(O65:O119&lt;&gt;""),$H$65:$H$119)/SUMPRODUCT($H$65:$H$119,--(O65:O119&lt;&gt;"")),"")</f>
        <v>0</v>
      </c>
      <c r="P121" s="27">
        <f t="shared" si="31"/>
        <v>7.6328313253012051E-2</v>
      </c>
      <c r="Q121" s="27">
        <f>IFERROR(SUMPRODUCT(Q65:Q119,--(Q65:Q119&lt;&gt;""),$H$65:$H$119)/SUMPRODUCT($H$65:$H$119,--(Q65:Q119&lt;&gt;"")),"")</f>
        <v>3.2379512379512382E-4</v>
      </c>
      <c r="R121" s="27" t="str">
        <f>IFERROR(SUMPRODUCT(R65:R119,--(R65:R119&lt;&gt;""),$H$65:$H$119)/SUMPRODUCT($H$65:$H$119,--(R65:R119&lt;&gt;"")),"")</f>
        <v/>
      </c>
      <c r="S121" s="27">
        <f>IFERROR(SUMPRODUCT(S65:S119,--(S65:S119&lt;&gt;""),$H$65:$H$119)/SUMPRODUCT($H$65:$H$119,--(S65:S119&lt;&gt;"")),"")</f>
        <v>1E-4</v>
      </c>
      <c r="T121" s="27" t="str">
        <f>IFERROR(SUMPRODUCT(T65:T119,--(T65:T119&lt;&gt;""),$H$65:$H$119)/SUMPRODUCT($H$65:$H$119,--(T65:T119&lt;&gt;"")),"")</f>
        <v/>
      </c>
      <c r="U121" s="27">
        <f t="shared" si="31"/>
        <v>0</v>
      </c>
      <c r="V121" s="27">
        <f t="shared" si="31"/>
        <v>0</v>
      </c>
      <c r="W121" s="27">
        <f>IFERROR(SUMPRODUCT(W65:W119,--(W65:W119&lt;&gt;""),$H$65:$H$119)/SUMPRODUCT($H$65:$H$119,--(W65:W119&lt;&gt;"")),"")</f>
        <v>0</v>
      </c>
      <c r="X121" s="27">
        <f t="shared" si="31"/>
        <v>0</v>
      </c>
      <c r="Y121" s="27">
        <f t="shared" si="31"/>
        <v>0</v>
      </c>
      <c r="Z121" s="27">
        <f t="shared" si="31"/>
        <v>1.5562054743157104E-2</v>
      </c>
      <c r="AA121" s="27">
        <f t="shared" si="31"/>
        <v>0</v>
      </c>
      <c r="AB121" s="27">
        <f t="shared" si="31"/>
        <v>0.12373855963990998</v>
      </c>
      <c r="AC121" s="27">
        <f t="shared" si="31"/>
        <v>0</v>
      </c>
      <c r="AD121" s="27">
        <f t="shared" si="31"/>
        <v>0</v>
      </c>
      <c r="AE121" s="27">
        <f t="shared" si="31"/>
        <v>0</v>
      </c>
      <c r="AF121" s="27">
        <f t="shared" si="31"/>
        <v>3.5729831144465292E-4</v>
      </c>
      <c r="AG121" s="27" t="str">
        <f t="shared" si="31"/>
        <v/>
      </c>
      <c r="AH121" s="27">
        <f t="shared" si="31"/>
        <v>0</v>
      </c>
      <c r="AI121" s="27">
        <f t="shared" ref="AI121:BN121" si="32">IFERROR(SUMPRODUCT(AI65:AI119,--(AI65:AI119&lt;&gt;""),$H$65:$H$119)/SUMPRODUCT($H$65:$H$119,--(AI65:AI119&lt;&gt;"")),"")</f>
        <v>0</v>
      </c>
      <c r="AJ121" s="27">
        <f t="shared" si="32"/>
        <v>0</v>
      </c>
      <c r="AK121" s="27">
        <f t="shared" si="32"/>
        <v>0</v>
      </c>
      <c r="AL121" s="27">
        <f t="shared" si="32"/>
        <v>0</v>
      </c>
      <c r="AM121" s="27">
        <f t="shared" si="32"/>
        <v>0</v>
      </c>
      <c r="AN121" s="27">
        <f t="shared" si="32"/>
        <v>0</v>
      </c>
      <c r="AO121" s="27">
        <f t="shared" si="32"/>
        <v>0</v>
      </c>
      <c r="AP121" s="27" t="str">
        <f t="shared" si="32"/>
        <v/>
      </c>
      <c r="AQ121" s="27">
        <f t="shared" si="32"/>
        <v>0</v>
      </c>
      <c r="AR121" s="27">
        <f t="shared" si="32"/>
        <v>0</v>
      </c>
      <c r="AS121" s="27">
        <f t="shared" si="32"/>
        <v>0</v>
      </c>
      <c r="AT121" s="27">
        <f t="shared" si="32"/>
        <v>0</v>
      </c>
      <c r="AU121" s="27">
        <f t="shared" si="32"/>
        <v>0</v>
      </c>
      <c r="AV121" s="27">
        <f t="shared" si="32"/>
        <v>0</v>
      </c>
      <c r="AW121" s="27">
        <f t="shared" si="32"/>
        <v>6.835115362971299E-4</v>
      </c>
      <c r="AX121" s="27">
        <f t="shared" si="32"/>
        <v>0</v>
      </c>
      <c r="AY121" s="27">
        <f t="shared" si="32"/>
        <v>0</v>
      </c>
      <c r="AZ121" s="27">
        <f t="shared" si="32"/>
        <v>0</v>
      </c>
      <c r="BA121" s="27">
        <f t="shared" si="32"/>
        <v>0</v>
      </c>
      <c r="BB121" s="27" t="str">
        <f t="shared" si="32"/>
        <v/>
      </c>
      <c r="BC121" s="27">
        <f t="shared" si="32"/>
        <v>0</v>
      </c>
      <c r="BD121" s="27">
        <f t="shared" si="32"/>
        <v>0</v>
      </c>
      <c r="BE121" s="27">
        <f t="shared" si="32"/>
        <v>0</v>
      </c>
      <c r="BF121" s="27">
        <f t="shared" si="32"/>
        <v>0</v>
      </c>
      <c r="BG121" s="27">
        <f t="shared" si="32"/>
        <v>0</v>
      </c>
      <c r="BH121" s="27">
        <f t="shared" si="32"/>
        <v>0</v>
      </c>
      <c r="BI121" s="27">
        <f t="shared" si="32"/>
        <v>1.5735972978044661E-3</v>
      </c>
      <c r="BJ121" s="27">
        <f t="shared" si="32"/>
        <v>0</v>
      </c>
      <c r="BK121" s="27">
        <f t="shared" si="32"/>
        <v>0</v>
      </c>
      <c r="BL121" s="27">
        <f t="shared" si="32"/>
        <v>0</v>
      </c>
      <c r="BM121" s="27">
        <f t="shared" si="32"/>
        <v>0</v>
      </c>
      <c r="BN121" s="27">
        <f t="shared" si="32"/>
        <v>0</v>
      </c>
      <c r="BO121" s="27">
        <f t="shared" ref="BO121:CK121" si="33">IFERROR(SUMPRODUCT(BO65:BO119,--(BO65:BO119&lt;&gt;""),$H$65:$H$119)/SUMPRODUCT($H$65:$H$119,--(BO65:BO119&lt;&gt;"")),"")</f>
        <v>0</v>
      </c>
      <c r="BP121" s="27">
        <f t="shared" si="33"/>
        <v>0</v>
      </c>
      <c r="BQ121" s="27">
        <f t="shared" si="33"/>
        <v>0</v>
      </c>
      <c r="BR121" s="27">
        <f t="shared" si="33"/>
        <v>0</v>
      </c>
      <c r="BS121" s="27">
        <f t="shared" si="33"/>
        <v>0</v>
      </c>
      <c r="BT121" s="27">
        <f t="shared" si="33"/>
        <v>1.8162304650724912E-3</v>
      </c>
      <c r="BU121" s="27">
        <f t="shared" si="33"/>
        <v>1.0211835657745949E-3</v>
      </c>
      <c r="BV121" s="27">
        <f t="shared" si="33"/>
        <v>0</v>
      </c>
      <c r="BW121" s="27">
        <f t="shared" si="33"/>
        <v>0</v>
      </c>
      <c r="BX121" s="27">
        <f t="shared" si="33"/>
        <v>2.8225806451612906E-4</v>
      </c>
      <c r="BY121" s="27">
        <f t="shared" si="33"/>
        <v>0</v>
      </c>
      <c r="BZ121" s="27">
        <f t="shared" si="33"/>
        <v>1E-4</v>
      </c>
      <c r="CA121" s="27">
        <f t="shared" si="33"/>
        <v>0</v>
      </c>
      <c r="CB121" s="27">
        <f t="shared" si="33"/>
        <v>0</v>
      </c>
      <c r="CC121" s="27" t="str">
        <f t="shared" si="33"/>
        <v/>
      </c>
      <c r="CD121" s="27" t="str">
        <f t="shared" si="33"/>
        <v/>
      </c>
      <c r="CE121" s="27">
        <f t="shared" si="33"/>
        <v>0</v>
      </c>
      <c r="CF121" s="27">
        <f t="shared" si="33"/>
        <v>0</v>
      </c>
      <c r="CG121" s="27">
        <f t="shared" si="33"/>
        <v>0</v>
      </c>
      <c r="CH121" s="27">
        <f t="shared" si="33"/>
        <v>0</v>
      </c>
      <c r="CI121" s="27">
        <f t="shared" si="33"/>
        <v>0</v>
      </c>
      <c r="CJ121" s="27">
        <f t="shared" si="33"/>
        <v>8.1102362204724422E-5</v>
      </c>
      <c r="CK121" s="27">
        <f t="shared" si="33"/>
        <v>0</v>
      </c>
      <c r="CL121" s="27">
        <f t="shared" ref="CL121" si="34">IFERROR(SUMPRODUCT(CL65:CL119,--(CL65:CL119&lt;&gt;""),$H$65:$H$119)/SUMPRODUCT($H$65:$H$119,--(CL65:CL119&lt;&gt;"")),"")</f>
        <v>8.4572930354796327E-4</v>
      </c>
      <c r="CM121" s="59"/>
      <c r="CN121" s="59"/>
      <c r="CO121" s="59"/>
      <c r="CP121" s="59"/>
      <c r="CQ121" s="59"/>
      <c r="CR121" s="59"/>
      <c r="CS121" s="59"/>
      <c r="CT121" s="59"/>
      <c r="CU121" s="59"/>
      <c r="CV121" s="59"/>
      <c r="CW121" s="59"/>
      <c r="CX121" s="59"/>
      <c r="CY121" s="59"/>
      <c r="CZ121" s="59"/>
      <c r="DA121" s="59"/>
      <c r="DB121" s="59"/>
      <c r="DC121" s="59"/>
      <c r="DD121" s="59"/>
      <c r="DE121" s="59"/>
      <c r="DF121" s="59"/>
      <c r="DG121" s="59"/>
      <c r="DH121" s="59"/>
      <c r="DI121" s="59"/>
      <c r="DJ121" s="59"/>
      <c r="DK121" s="59"/>
      <c r="DL121" s="59"/>
      <c r="DM121" s="59"/>
      <c r="DN121" s="59"/>
      <c r="DO121" s="59"/>
      <c r="DP121" s="59"/>
      <c r="DQ121" s="59"/>
      <c r="DR121" s="59"/>
      <c r="DS121" s="59"/>
      <c r="DT121" s="59"/>
      <c r="DU121" s="59"/>
      <c r="DV121" s="59"/>
      <c r="DW121" s="59"/>
      <c r="DX121" s="59"/>
      <c r="DY121" s="59"/>
      <c r="DZ121" s="59"/>
      <c r="EA121" s="59"/>
      <c r="EB121" s="59"/>
      <c r="EC121" s="59"/>
      <c r="ED121" s="59"/>
      <c r="EE121" s="59"/>
      <c r="EF121" s="59"/>
      <c r="EG121" s="59"/>
      <c r="EH121" s="59"/>
      <c r="EI121" s="59"/>
      <c r="EJ121" s="59"/>
      <c r="EK121" s="59"/>
      <c r="EL121" s="59"/>
      <c r="EM121" s="59"/>
      <c r="EN121" s="59"/>
      <c r="EO121" s="59"/>
      <c r="EP121" s="59"/>
      <c r="EQ121" s="59"/>
      <c r="ER121" s="59"/>
      <c r="ES121" s="59"/>
      <c r="ET121" s="59"/>
      <c r="EU121" s="59"/>
      <c r="EV121" s="59"/>
      <c r="EW121" s="59"/>
      <c r="EX121" s="59"/>
      <c r="EY121" s="59"/>
      <c r="EZ121" s="59"/>
      <c r="FA121" s="59"/>
      <c r="FB121" s="59"/>
      <c r="FC121" s="59"/>
      <c r="FD121" s="59"/>
      <c r="FE121" s="59"/>
      <c r="FF121" s="59"/>
      <c r="FG121" s="59"/>
      <c r="FH121" s="59"/>
      <c r="FI121" s="59"/>
      <c r="FJ121" s="59"/>
      <c r="FK121" s="59"/>
      <c r="FL121" s="59"/>
      <c r="FM121" s="59"/>
      <c r="FN121" s="59"/>
      <c r="FO121" s="59"/>
      <c r="FP121" s="59"/>
      <c r="FQ121" s="59"/>
      <c r="FR121" s="59"/>
      <c r="FS121" s="59"/>
      <c r="FT121" s="59"/>
      <c r="FU121" s="59"/>
      <c r="FV121" s="59"/>
      <c r="FW121" s="59"/>
      <c r="FX121" s="59"/>
      <c r="FY121" s="59"/>
      <c r="FZ121" s="59"/>
      <c r="GA121" s="59"/>
      <c r="GB121" s="59"/>
      <c r="GC121" s="59"/>
      <c r="GD121" s="59"/>
      <c r="GE121" s="59"/>
      <c r="GF121" s="59"/>
      <c r="GG121" s="59"/>
      <c r="GH121" s="59"/>
      <c r="GI121" s="59"/>
      <c r="GJ121" s="59"/>
      <c r="GK121" s="59"/>
      <c r="GL121" s="59"/>
      <c r="GM121" s="59"/>
      <c r="GN121" s="59"/>
      <c r="GO121" s="59"/>
      <c r="GP121" s="59"/>
      <c r="GQ121" s="59"/>
      <c r="GR121" s="59"/>
      <c r="GS121" s="59"/>
      <c r="GT121" s="59"/>
      <c r="GU121" s="59"/>
      <c r="GV121" s="59"/>
      <c r="GW121" s="59"/>
      <c r="GX121" s="59"/>
      <c r="GY121" s="59"/>
      <c r="GZ121" s="59"/>
      <c r="HA121" s="59"/>
      <c r="HB121" s="59"/>
      <c r="HC121" s="59"/>
      <c r="HD121" s="59"/>
      <c r="HE121" s="59"/>
      <c r="HF121" s="59"/>
      <c r="HG121" s="59"/>
      <c r="HH121" s="59"/>
      <c r="HI121" s="59"/>
      <c r="HJ121" s="59"/>
      <c r="HK121" s="59"/>
      <c r="HL121" s="59"/>
      <c r="HM121" s="59"/>
      <c r="HN121" s="59"/>
      <c r="HO121" s="59"/>
      <c r="HP121" s="59"/>
      <c r="HQ121" s="59"/>
      <c r="HR121" s="59"/>
      <c r="HS121" s="59"/>
      <c r="HT121" s="59"/>
      <c r="HU121" s="59"/>
      <c r="HV121" s="59"/>
      <c r="HW121" s="59"/>
      <c r="HX121" s="59"/>
      <c r="HY121" s="59"/>
      <c r="HZ121" s="59"/>
      <c r="IA121" s="59"/>
      <c r="IB121" s="59"/>
      <c r="IC121" s="59"/>
      <c r="ID121" s="59"/>
      <c r="IE121" s="59"/>
      <c r="IF121" s="59"/>
      <c r="IG121" s="59"/>
      <c r="IH121" s="59"/>
      <c r="II121" s="59"/>
      <c r="IJ121" s="59"/>
      <c r="IK121" s="59"/>
      <c r="IL121" s="59"/>
      <c r="IM121" s="59"/>
      <c r="IN121" s="59"/>
      <c r="IO121" s="59"/>
      <c r="IP121" s="59"/>
      <c r="IQ121" s="59"/>
      <c r="IR121" s="59"/>
      <c r="IS121" s="59"/>
      <c r="IT121" s="59"/>
      <c r="IU121" s="59"/>
      <c r="IV121" s="59"/>
      <c r="IW121" s="59"/>
      <c r="IX121" s="59"/>
      <c r="IY121" s="59"/>
      <c r="IZ121" s="59"/>
      <c r="JA121" s="59"/>
      <c r="JB121" s="59"/>
      <c r="JC121" s="59"/>
      <c r="JD121" s="59"/>
      <c r="JE121" s="59"/>
      <c r="JF121" s="59"/>
      <c r="JG121" s="59"/>
      <c r="JH121" s="59"/>
      <c r="JI121" s="59"/>
      <c r="JJ121" s="59"/>
      <c r="JK121" s="59"/>
      <c r="JL121" s="59"/>
      <c r="JM121" s="59"/>
      <c r="JN121" s="59"/>
      <c r="JO121" s="59"/>
      <c r="JP121" s="59"/>
      <c r="JQ121" s="59"/>
    </row>
    <row r="122" spans="1:277" s="66" customFormat="1" ht="15" customHeight="1">
      <c r="A122" s="25" t="s">
        <v>10</v>
      </c>
      <c r="B122" s="26"/>
      <c r="C122" s="26"/>
      <c r="D122" s="26"/>
      <c r="E122" s="26"/>
      <c r="F122" s="26"/>
      <c r="G122" s="26"/>
      <c r="H122" s="26"/>
      <c r="I122" s="28">
        <f>IF(I121="","",MIN(I65:I119))</f>
        <v>0</v>
      </c>
      <c r="J122" s="28" t="str">
        <f>IF(J121="","",MIN(J65:J119))</f>
        <v/>
      </c>
      <c r="K122" s="28">
        <f>IF(K121="","",MIN(K65:K119))</f>
        <v>0</v>
      </c>
      <c r="L122" s="28">
        <f t="shared" ref="L122:BO122" si="35">IF(L121="","",MIN(L65:L119))</f>
        <v>0.23799999999999999</v>
      </c>
      <c r="M122" s="28">
        <f>IF(M121="","",MIN(M65:M119))</f>
        <v>0</v>
      </c>
      <c r="N122" s="28">
        <f>IF(N121="","",MIN(N65:N119))</f>
        <v>0</v>
      </c>
      <c r="O122" s="28">
        <f>IF(O121="","",MIN(O65:O119))</f>
        <v>0</v>
      </c>
      <c r="P122" s="28">
        <f t="shared" si="35"/>
        <v>5.8000000000000003E-2</v>
      </c>
      <c r="Q122" s="28">
        <f>IF(Q121="","",MIN(Q65:Q119))</f>
        <v>0</v>
      </c>
      <c r="R122" s="28" t="str">
        <f>IF(R121="","",MIN(R65:R119))</f>
        <v/>
      </c>
      <c r="S122" s="28">
        <f>IF(S121="","",MIN(S65:S119))</f>
        <v>1E-4</v>
      </c>
      <c r="T122" s="28" t="str">
        <f>IF(T121="","",MIN(T65:T119))</f>
        <v/>
      </c>
      <c r="U122" s="28">
        <f t="shared" si="35"/>
        <v>0</v>
      </c>
      <c r="V122" s="28">
        <f t="shared" si="35"/>
        <v>0</v>
      </c>
      <c r="W122" s="28">
        <f>IF(W121="","",MIN(W65:W119))</f>
        <v>0</v>
      </c>
      <c r="X122" s="28">
        <f t="shared" si="35"/>
        <v>0</v>
      </c>
      <c r="Y122" s="28">
        <f t="shared" si="35"/>
        <v>0</v>
      </c>
      <c r="Z122" s="28">
        <f t="shared" si="35"/>
        <v>0</v>
      </c>
      <c r="AA122" s="28">
        <f t="shared" si="35"/>
        <v>0</v>
      </c>
      <c r="AB122" s="28">
        <f t="shared" si="35"/>
        <v>8.5999999999999993E-2</v>
      </c>
      <c r="AC122" s="28">
        <f t="shared" si="35"/>
        <v>0</v>
      </c>
      <c r="AD122" s="28">
        <f t="shared" si="35"/>
        <v>0</v>
      </c>
      <c r="AE122" s="28">
        <f t="shared" si="35"/>
        <v>0</v>
      </c>
      <c r="AF122" s="28">
        <f t="shared" si="35"/>
        <v>0</v>
      </c>
      <c r="AG122" s="28" t="str">
        <f t="shared" si="35"/>
        <v/>
      </c>
      <c r="AH122" s="28">
        <f t="shared" si="35"/>
        <v>0</v>
      </c>
      <c r="AI122" s="28">
        <f t="shared" si="35"/>
        <v>0</v>
      </c>
      <c r="AJ122" s="28">
        <f t="shared" si="35"/>
        <v>0</v>
      </c>
      <c r="AK122" s="28">
        <f t="shared" si="35"/>
        <v>0</v>
      </c>
      <c r="AL122" s="28">
        <f t="shared" si="35"/>
        <v>0</v>
      </c>
      <c r="AM122" s="28">
        <f t="shared" si="35"/>
        <v>0</v>
      </c>
      <c r="AN122" s="28">
        <f t="shared" si="35"/>
        <v>0</v>
      </c>
      <c r="AO122" s="28">
        <f t="shared" si="35"/>
        <v>0</v>
      </c>
      <c r="AP122" s="28" t="str">
        <f t="shared" si="35"/>
        <v/>
      </c>
      <c r="AQ122" s="28">
        <f t="shared" si="35"/>
        <v>0</v>
      </c>
      <c r="AR122" s="28">
        <f t="shared" si="35"/>
        <v>0</v>
      </c>
      <c r="AS122" s="28">
        <f t="shared" si="35"/>
        <v>0</v>
      </c>
      <c r="AT122" s="28">
        <f t="shared" si="35"/>
        <v>0</v>
      </c>
      <c r="AU122" s="28">
        <f t="shared" si="35"/>
        <v>0</v>
      </c>
      <c r="AV122" s="28">
        <f t="shared" si="35"/>
        <v>0</v>
      </c>
      <c r="AW122" s="28">
        <f t="shared" si="35"/>
        <v>0</v>
      </c>
      <c r="AX122" s="28">
        <f t="shared" si="35"/>
        <v>0</v>
      </c>
      <c r="AY122" s="28">
        <f t="shared" si="35"/>
        <v>0</v>
      </c>
      <c r="AZ122" s="28">
        <f t="shared" si="35"/>
        <v>0</v>
      </c>
      <c r="BA122" s="28">
        <f t="shared" si="35"/>
        <v>0</v>
      </c>
      <c r="BB122" s="28" t="str">
        <f t="shared" si="35"/>
        <v/>
      </c>
      <c r="BC122" s="28">
        <f t="shared" si="35"/>
        <v>0</v>
      </c>
      <c r="BD122" s="28">
        <f t="shared" si="35"/>
        <v>0</v>
      </c>
      <c r="BE122" s="28">
        <f t="shared" si="35"/>
        <v>0</v>
      </c>
      <c r="BF122" s="28">
        <f t="shared" si="35"/>
        <v>0</v>
      </c>
      <c r="BG122" s="28">
        <f t="shared" si="35"/>
        <v>0</v>
      </c>
      <c r="BH122" s="28">
        <f t="shared" si="35"/>
        <v>0</v>
      </c>
      <c r="BI122" s="28">
        <f t="shared" si="35"/>
        <v>0</v>
      </c>
      <c r="BJ122" s="28">
        <f t="shared" si="35"/>
        <v>0</v>
      </c>
      <c r="BK122" s="28">
        <f t="shared" si="35"/>
        <v>0</v>
      </c>
      <c r="BL122" s="28">
        <f t="shared" si="35"/>
        <v>0</v>
      </c>
      <c r="BM122" s="28">
        <f t="shared" si="35"/>
        <v>0</v>
      </c>
      <c r="BN122" s="28">
        <f t="shared" si="35"/>
        <v>0</v>
      </c>
      <c r="BO122" s="28">
        <f t="shared" si="35"/>
        <v>0</v>
      </c>
      <c r="BP122" s="28">
        <f t="shared" ref="BP122:CK122" si="36">IF(BP121="","",MIN(BP65:BP119))</f>
        <v>0</v>
      </c>
      <c r="BQ122" s="28">
        <f t="shared" si="36"/>
        <v>0</v>
      </c>
      <c r="BR122" s="28">
        <f t="shared" si="36"/>
        <v>0</v>
      </c>
      <c r="BS122" s="28">
        <f t="shared" si="36"/>
        <v>0</v>
      </c>
      <c r="BT122" s="28">
        <f t="shared" si="36"/>
        <v>0</v>
      </c>
      <c r="BU122" s="28">
        <f t="shared" si="36"/>
        <v>0</v>
      </c>
      <c r="BV122" s="28">
        <f t="shared" si="36"/>
        <v>0</v>
      </c>
      <c r="BW122" s="28">
        <f t="shared" si="36"/>
        <v>0</v>
      </c>
      <c r="BX122" s="28">
        <f t="shared" si="36"/>
        <v>0</v>
      </c>
      <c r="BY122" s="28">
        <f t="shared" si="36"/>
        <v>0</v>
      </c>
      <c r="BZ122" s="28">
        <f t="shared" si="36"/>
        <v>1E-4</v>
      </c>
      <c r="CA122" s="28">
        <f t="shared" si="36"/>
        <v>0</v>
      </c>
      <c r="CB122" s="28">
        <f t="shared" si="36"/>
        <v>0</v>
      </c>
      <c r="CC122" s="28" t="str">
        <f t="shared" si="36"/>
        <v/>
      </c>
      <c r="CD122" s="28" t="str">
        <f t="shared" si="36"/>
        <v/>
      </c>
      <c r="CE122" s="28">
        <f t="shared" si="36"/>
        <v>0</v>
      </c>
      <c r="CF122" s="28">
        <f t="shared" si="36"/>
        <v>0</v>
      </c>
      <c r="CG122" s="28">
        <f t="shared" si="36"/>
        <v>0</v>
      </c>
      <c r="CH122" s="28">
        <f t="shared" si="36"/>
        <v>0</v>
      </c>
      <c r="CI122" s="28">
        <f t="shared" si="36"/>
        <v>0</v>
      </c>
      <c r="CJ122" s="28">
        <f t="shared" si="36"/>
        <v>0</v>
      </c>
      <c r="CK122" s="28">
        <f t="shared" si="36"/>
        <v>0</v>
      </c>
      <c r="CL122" s="28">
        <f t="shared" ref="CL122" si="37">IF(CL121="","",MIN(CL65:CL119))</f>
        <v>0</v>
      </c>
      <c r="CM122" s="59"/>
      <c r="CN122" s="59"/>
      <c r="CO122" s="59"/>
      <c r="CP122" s="59"/>
      <c r="CQ122" s="59"/>
      <c r="CR122" s="59"/>
      <c r="CS122" s="59"/>
      <c r="CT122" s="59"/>
      <c r="CU122" s="59"/>
      <c r="CV122" s="59"/>
      <c r="CW122" s="59"/>
      <c r="CX122" s="59"/>
      <c r="CY122" s="59"/>
      <c r="CZ122" s="59"/>
      <c r="DA122" s="59"/>
      <c r="DB122" s="59"/>
      <c r="DC122" s="59"/>
      <c r="DD122" s="59"/>
      <c r="DE122" s="59"/>
      <c r="DF122" s="59"/>
      <c r="DG122" s="59"/>
      <c r="DH122" s="59"/>
      <c r="DI122" s="59"/>
      <c r="DJ122" s="59"/>
      <c r="DK122" s="59"/>
      <c r="DL122" s="59"/>
      <c r="DM122" s="59"/>
      <c r="DN122" s="59"/>
      <c r="DO122" s="59"/>
      <c r="DP122" s="59"/>
      <c r="DQ122" s="59"/>
      <c r="DR122" s="59"/>
      <c r="DS122" s="59"/>
      <c r="DT122" s="59"/>
      <c r="DU122" s="59"/>
      <c r="DV122" s="59"/>
      <c r="DW122" s="59"/>
      <c r="DX122" s="59"/>
      <c r="DY122" s="59"/>
      <c r="DZ122" s="59"/>
      <c r="EA122" s="59"/>
      <c r="EB122" s="59"/>
      <c r="EC122" s="59"/>
      <c r="ED122" s="59"/>
      <c r="EE122" s="59"/>
      <c r="EF122" s="59"/>
      <c r="EG122" s="59"/>
      <c r="EH122" s="59"/>
      <c r="EI122" s="59"/>
      <c r="EJ122" s="59"/>
      <c r="EK122" s="59"/>
      <c r="EL122" s="59"/>
      <c r="EM122" s="59"/>
      <c r="EN122" s="59"/>
      <c r="EO122" s="59"/>
      <c r="EP122" s="59"/>
      <c r="EQ122" s="59"/>
      <c r="ER122" s="59"/>
      <c r="ES122" s="59"/>
      <c r="ET122" s="59"/>
      <c r="EU122" s="59"/>
      <c r="EV122" s="59"/>
      <c r="EW122" s="59"/>
      <c r="EX122" s="59"/>
      <c r="EY122" s="59"/>
      <c r="EZ122" s="59"/>
      <c r="FA122" s="59"/>
      <c r="FB122" s="59"/>
      <c r="FC122" s="59"/>
      <c r="FD122" s="59"/>
      <c r="FE122" s="59"/>
      <c r="FF122" s="59"/>
      <c r="FG122" s="59"/>
      <c r="FH122" s="59"/>
      <c r="FI122" s="59"/>
      <c r="FJ122" s="59"/>
      <c r="FK122" s="59"/>
      <c r="FL122" s="59"/>
      <c r="FM122" s="59"/>
      <c r="FN122" s="59"/>
      <c r="FO122" s="59"/>
      <c r="FP122" s="59"/>
      <c r="FQ122" s="59"/>
      <c r="FR122" s="59"/>
      <c r="FS122" s="59"/>
      <c r="FT122" s="59"/>
      <c r="FU122" s="59"/>
      <c r="FV122" s="59"/>
      <c r="FW122" s="59"/>
      <c r="FX122" s="59"/>
      <c r="FY122" s="59"/>
      <c r="FZ122" s="59"/>
      <c r="GA122" s="59"/>
      <c r="GB122" s="59"/>
      <c r="GC122" s="59"/>
      <c r="GD122" s="59"/>
      <c r="GE122" s="59"/>
      <c r="GF122" s="59"/>
      <c r="GG122" s="59"/>
      <c r="GH122" s="59"/>
      <c r="GI122" s="59"/>
      <c r="GJ122" s="59"/>
      <c r="GK122" s="59"/>
      <c r="GL122" s="59"/>
      <c r="GM122" s="59"/>
      <c r="GN122" s="59"/>
      <c r="GO122" s="59"/>
      <c r="GP122" s="59"/>
      <c r="GQ122" s="59"/>
      <c r="GR122" s="59"/>
      <c r="GS122" s="59"/>
      <c r="GT122" s="59"/>
      <c r="GU122" s="59"/>
      <c r="GV122" s="59"/>
      <c r="GW122" s="59"/>
      <c r="GX122" s="59"/>
      <c r="GY122" s="59"/>
      <c r="GZ122" s="59"/>
      <c r="HA122" s="59"/>
      <c r="HB122" s="59"/>
      <c r="HC122" s="59"/>
      <c r="HD122" s="59"/>
      <c r="HE122" s="59"/>
      <c r="HF122" s="59"/>
      <c r="HG122" s="59"/>
      <c r="HH122" s="59"/>
      <c r="HI122" s="59"/>
      <c r="HJ122" s="59"/>
      <c r="HK122" s="59"/>
      <c r="HL122" s="59"/>
      <c r="HM122" s="59"/>
      <c r="HN122" s="59"/>
      <c r="HO122" s="59"/>
      <c r="HP122" s="59"/>
      <c r="HQ122" s="59"/>
      <c r="HR122" s="59"/>
      <c r="HS122" s="59"/>
      <c r="HT122" s="59"/>
      <c r="HU122" s="59"/>
      <c r="HV122" s="59"/>
      <c r="HW122" s="59"/>
      <c r="HX122" s="59"/>
      <c r="HY122" s="59"/>
      <c r="HZ122" s="59"/>
      <c r="IA122" s="59"/>
      <c r="IB122" s="59"/>
      <c r="IC122" s="59"/>
      <c r="ID122" s="59"/>
      <c r="IE122" s="59"/>
      <c r="IF122" s="59"/>
      <c r="IG122" s="59"/>
      <c r="IH122" s="59"/>
      <c r="II122" s="59"/>
      <c r="IJ122" s="59"/>
      <c r="IK122" s="59"/>
      <c r="IL122" s="59"/>
      <c r="IM122" s="59"/>
      <c r="IN122" s="59"/>
      <c r="IO122" s="59"/>
      <c r="IP122" s="59"/>
      <c r="IQ122" s="59"/>
      <c r="IR122" s="59"/>
      <c r="IS122" s="59"/>
      <c r="IT122" s="59"/>
      <c r="IU122" s="59"/>
      <c r="IV122" s="59"/>
      <c r="IW122" s="59"/>
      <c r="IX122" s="59"/>
      <c r="IY122" s="59"/>
      <c r="IZ122" s="59"/>
      <c r="JA122" s="59"/>
      <c r="JB122" s="59"/>
      <c r="JC122" s="59"/>
      <c r="JD122" s="59"/>
      <c r="JE122" s="59"/>
      <c r="JF122" s="59"/>
      <c r="JG122" s="59"/>
      <c r="JH122" s="59"/>
      <c r="JI122" s="59"/>
      <c r="JJ122" s="59"/>
      <c r="JK122" s="59"/>
      <c r="JL122" s="59"/>
      <c r="JM122" s="59"/>
      <c r="JN122" s="59"/>
      <c r="JO122" s="59"/>
      <c r="JP122" s="59"/>
      <c r="JQ122" s="59"/>
    </row>
    <row r="123" spans="1:277" s="59" customFormat="1" ht="15" customHeight="1">
      <c r="A123" s="25" t="s">
        <v>11</v>
      </c>
      <c r="B123" s="26"/>
      <c r="C123" s="26"/>
      <c r="D123" s="26"/>
      <c r="E123" s="26"/>
      <c r="F123" s="26"/>
      <c r="G123" s="26"/>
      <c r="H123" s="26"/>
      <c r="I123" s="28">
        <f>IF(I121="","",MAX(I65:I119))</f>
        <v>0</v>
      </c>
      <c r="J123" s="28" t="str">
        <f>IF(J121="","",MAX(J65:J119))</f>
        <v/>
      </c>
      <c r="K123" s="28">
        <f>IF(K121="","",MAX(K65:K119))</f>
        <v>0</v>
      </c>
      <c r="L123" s="28">
        <f t="shared" ref="L123:BO123" si="38">IF(L121="","",MAX(L65:L119))</f>
        <v>0.28799999999999998</v>
      </c>
      <c r="M123" s="28">
        <f>IF(M121="","",MAX(M65:M119))</f>
        <v>2.4E-2</v>
      </c>
      <c r="N123" s="28">
        <f>IF(N121="","",MAX(N65:N119))</f>
        <v>0</v>
      </c>
      <c r="O123" s="28">
        <f>IF(O121="","",MAX(O65:O119))</f>
        <v>0</v>
      </c>
      <c r="P123" s="28">
        <f t="shared" si="38"/>
        <v>0.14499999999999999</v>
      </c>
      <c r="Q123" s="28">
        <f>IF(Q121="","",MAX(Q65:Q119))</f>
        <v>4.0000000000000002E-4</v>
      </c>
      <c r="R123" s="28" t="str">
        <f>IF(R121="","",MAX(R65:R119))</f>
        <v/>
      </c>
      <c r="S123" s="28">
        <f>IF(S121="","",MAX(S65:S119))</f>
        <v>1E-4</v>
      </c>
      <c r="T123" s="28" t="str">
        <f>IF(T121="","",MAX(T65:T119))</f>
        <v/>
      </c>
      <c r="U123" s="28">
        <f t="shared" si="38"/>
        <v>0</v>
      </c>
      <c r="V123" s="28">
        <f t="shared" si="38"/>
        <v>0</v>
      </c>
      <c r="W123" s="28">
        <f>IF(W121="","",MAX(W65:W119))</f>
        <v>0</v>
      </c>
      <c r="X123" s="28">
        <f t="shared" si="38"/>
        <v>0</v>
      </c>
      <c r="Y123" s="28">
        <f t="shared" si="38"/>
        <v>0</v>
      </c>
      <c r="Z123" s="28">
        <f t="shared" si="38"/>
        <v>0.04</v>
      </c>
      <c r="AA123" s="28">
        <f t="shared" si="38"/>
        <v>0</v>
      </c>
      <c r="AB123" s="28">
        <f t="shared" si="38"/>
        <v>0.129</v>
      </c>
      <c r="AC123" s="28">
        <f t="shared" si="38"/>
        <v>0</v>
      </c>
      <c r="AD123" s="28">
        <f t="shared" si="38"/>
        <v>0</v>
      </c>
      <c r="AE123" s="28">
        <f t="shared" si="38"/>
        <v>0</v>
      </c>
      <c r="AF123" s="28">
        <f t="shared" si="38"/>
        <v>5.0000000000000001E-3</v>
      </c>
      <c r="AG123" s="28" t="str">
        <f t="shared" si="38"/>
        <v/>
      </c>
      <c r="AH123" s="28">
        <f t="shared" si="38"/>
        <v>0</v>
      </c>
      <c r="AI123" s="28">
        <f t="shared" si="38"/>
        <v>0</v>
      </c>
      <c r="AJ123" s="28">
        <f t="shared" si="38"/>
        <v>0</v>
      </c>
      <c r="AK123" s="28">
        <f t="shared" si="38"/>
        <v>0</v>
      </c>
      <c r="AL123" s="28">
        <f t="shared" si="38"/>
        <v>0</v>
      </c>
      <c r="AM123" s="28">
        <f t="shared" si="38"/>
        <v>0</v>
      </c>
      <c r="AN123" s="28">
        <f t="shared" si="38"/>
        <v>0</v>
      </c>
      <c r="AO123" s="28">
        <f t="shared" si="38"/>
        <v>0</v>
      </c>
      <c r="AP123" s="28" t="str">
        <f t="shared" si="38"/>
        <v/>
      </c>
      <c r="AQ123" s="28">
        <f t="shared" si="38"/>
        <v>0</v>
      </c>
      <c r="AR123" s="28">
        <f t="shared" si="38"/>
        <v>0</v>
      </c>
      <c r="AS123" s="28">
        <f t="shared" si="38"/>
        <v>0</v>
      </c>
      <c r="AT123" s="28">
        <f t="shared" si="38"/>
        <v>0</v>
      </c>
      <c r="AU123" s="28">
        <f t="shared" si="38"/>
        <v>0</v>
      </c>
      <c r="AV123" s="28">
        <f t="shared" si="38"/>
        <v>0</v>
      </c>
      <c r="AW123" s="28">
        <f t="shared" si="38"/>
        <v>5.0000000000000001E-3</v>
      </c>
      <c r="AX123" s="28">
        <f t="shared" si="38"/>
        <v>0</v>
      </c>
      <c r="AY123" s="28">
        <f t="shared" si="38"/>
        <v>0</v>
      </c>
      <c r="AZ123" s="28">
        <f t="shared" si="38"/>
        <v>0</v>
      </c>
      <c r="BA123" s="28">
        <f t="shared" si="38"/>
        <v>0</v>
      </c>
      <c r="BB123" s="28" t="str">
        <f t="shared" si="38"/>
        <v/>
      </c>
      <c r="BC123" s="28">
        <f t="shared" si="38"/>
        <v>0</v>
      </c>
      <c r="BD123" s="28">
        <f t="shared" si="38"/>
        <v>0</v>
      </c>
      <c r="BE123" s="28">
        <f t="shared" si="38"/>
        <v>0</v>
      </c>
      <c r="BF123" s="28">
        <f t="shared" si="38"/>
        <v>0</v>
      </c>
      <c r="BG123" s="28">
        <f t="shared" si="38"/>
        <v>0</v>
      </c>
      <c r="BH123" s="28">
        <f t="shared" si="38"/>
        <v>0</v>
      </c>
      <c r="BI123" s="28">
        <f t="shared" si="38"/>
        <v>5.0000000000000001E-3</v>
      </c>
      <c r="BJ123" s="28">
        <f t="shared" si="38"/>
        <v>0</v>
      </c>
      <c r="BK123" s="28">
        <f t="shared" si="38"/>
        <v>0</v>
      </c>
      <c r="BL123" s="28">
        <f t="shared" si="38"/>
        <v>0</v>
      </c>
      <c r="BM123" s="28">
        <f t="shared" si="38"/>
        <v>0</v>
      </c>
      <c r="BN123" s="28">
        <f t="shared" si="38"/>
        <v>0</v>
      </c>
      <c r="BO123" s="28">
        <f t="shared" si="38"/>
        <v>0</v>
      </c>
      <c r="BP123" s="28">
        <f t="shared" ref="BP123:CK123" si="39">IF(BP121="","",MAX(BP65:BP119))</f>
        <v>0</v>
      </c>
      <c r="BQ123" s="28">
        <f t="shared" si="39"/>
        <v>0</v>
      </c>
      <c r="BR123" s="28">
        <f t="shared" si="39"/>
        <v>0</v>
      </c>
      <c r="BS123" s="28">
        <f t="shared" si="39"/>
        <v>0</v>
      </c>
      <c r="BT123" s="28">
        <f t="shared" si="39"/>
        <v>5.0000000000000001E-3</v>
      </c>
      <c r="BU123" s="28">
        <f t="shared" si="39"/>
        <v>5.0000000000000001E-3</v>
      </c>
      <c r="BV123" s="28">
        <f t="shared" si="39"/>
        <v>0</v>
      </c>
      <c r="BW123" s="28">
        <f t="shared" si="39"/>
        <v>0</v>
      </c>
      <c r="BX123" s="28">
        <f t="shared" si="39"/>
        <v>5.0000000000000001E-3</v>
      </c>
      <c r="BY123" s="28">
        <f t="shared" si="39"/>
        <v>0</v>
      </c>
      <c r="BZ123" s="28">
        <f t="shared" si="39"/>
        <v>1E-4</v>
      </c>
      <c r="CA123" s="28">
        <f t="shared" si="39"/>
        <v>0</v>
      </c>
      <c r="CB123" s="28">
        <f t="shared" si="39"/>
        <v>0</v>
      </c>
      <c r="CC123" s="28" t="str">
        <f t="shared" si="39"/>
        <v/>
      </c>
      <c r="CD123" s="28" t="str">
        <f t="shared" si="39"/>
        <v/>
      </c>
      <c r="CE123" s="28">
        <f t="shared" si="39"/>
        <v>0</v>
      </c>
      <c r="CF123" s="28">
        <f t="shared" si="39"/>
        <v>0</v>
      </c>
      <c r="CG123" s="28">
        <f t="shared" si="39"/>
        <v>0</v>
      </c>
      <c r="CH123" s="28">
        <f t="shared" si="39"/>
        <v>0</v>
      </c>
      <c r="CI123" s="28">
        <f t="shared" si="39"/>
        <v>0</v>
      </c>
      <c r="CJ123" s="28">
        <f t="shared" si="39"/>
        <v>1E-4</v>
      </c>
      <c r="CK123" s="28">
        <f t="shared" si="39"/>
        <v>0</v>
      </c>
      <c r="CL123" s="28">
        <f t="shared" ref="CL123" si="40">IF(CL121="","",MAX(CL65:CL119))</f>
        <v>5.0000000000000001E-3</v>
      </c>
    </row>
    <row r="124" spans="1:277" s="59" customFormat="1" ht="15" customHeight="1">
      <c r="A124" s="29"/>
      <c r="B124" s="29"/>
      <c r="C124" s="29"/>
      <c r="D124" s="29"/>
      <c r="E124" s="29"/>
      <c r="F124" s="29"/>
      <c r="G124" s="29"/>
      <c r="H124" s="29"/>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c r="AW124" s="23"/>
      <c r="AX124" s="23"/>
      <c r="AY124" s="23"/>
      <c r="AZ124" s="23"/>
      <c r="BA124" s="23"/>
      <c r="BB124" s="23"/>
      <c r="BC124" s="23"/>
      <c r="BD124" s="23"/>
      <c r="BE124" s="23"/>
      <c r="BF124" s="23"/>
      <c r="BG124" s="23"/>
      <c r="BH124" s="23"/>
      <c r="BI124" s="23"/>
      <c r="BJ124" s="23"/>
      <c r="BK124" s="23"/>
      <c r="BL124" s="23"/>
      <c r="BM124" s="23"/>
      <c r="BN124" s="23"/>
      <c r="BO124" s="23"/>
      <c r="BP124" s="23"/>
      <c r="BQ124" s="23"/>
      <c r="BR124" s="23"/>
      <c r="BS124" s="23"/>
      <c r="BT124" s="23"/>
      <c r="BU124" s="23"/>
      <c r="BV124" s="23"/>
      <c r="BW124" s="23"/>
      <c r="BX124" s="23"/>
      <c r="BY124" s="23"/>
      <c r="BZ124" s="23"/>
      <c r="CA124" s="23"/>
      <c r="CB124" s="23"/>
      <c r="CC124" s="23"/>
      <c r="CD124" s="23"/>
      <c r="CE124" s="23"/>
      <c r="CF124" s="23"/>
      <c r="CG124" s="23"/>
      <c r="CH124" s="23"/>
      <c r="CI124" s="23"/>
      <c r="CJ124" s="23"/>
      <c r="CK124" s="23"/>
      <c r="CL124" s="23"/>
    </row>
    <row r="125" spans="1:277" s="59" customFormat="1" ht="15" customHeight="1">
      <c r="A125" s="20" t="s">
        <v>95</v>
      </c>
      <c r="B125" s="20">
        <v>2016</v>
      </c>
      <c r="C125" s="21">
        <v>27535533</v>
      </c>
      <c r="D125" s="29" t="s">
        <v>5</v>
      </c>
      <c r="E125" s="29" t="s">
        <v>103</v>
      </c>
      <c r="F125" s="20" t="s">
        <v>96</v>
      </c>
      <c r="G125" s="29"/>
      <c r="H125" s="19">
        <v>3304</v>
      </c>
      <c r="I125" s="37">
        <v>2.2100000000000002E-2</v>
      </c>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3"/>
      <c r="AW125" s="23"/>
      <c r="AX125" s="23"/>
      <c r="AY125" s="23"/>
      <c r="AZ125" s="23"/>
      <c r="BA125" s="23"/>
      <c r="BB125" s="23"/>
      <c r="BC125" s="23"/>
      <c r="BD125" s="23"/>
      <c r="BE125" s="23"/>
      <c r="BF125" s="23"/>
      <c r="BG125" s="23"/>
      <c r="BH125" s="23"/>
      <c r="BI125" s="23"/>
      <c r="BJ125" s="23"/>
      <c r="BK125" s="23"/>
      <c r="BL125" s="23"/>
      <c r="BM125" s="23"/>
      <c r="BN125" s="23"/>
      <c r="BO125" s="23"/>
      <c r="BP125" s="23"/>
      <c r="BQ125" s="23"/>
      <c r="BR125" s="37">
        <v>0</v>
      </c>
      <c r="BS125" s="23"/>
      <c r="BT125" s="37">
        <v>0</v>
      </c>
      <c r="BU125" s="23"/>
      <c r="BV125" s="23"/>
      <c r="BW125" s="23"/>
      <c r="BX125" s="23"/>
      <c r="BY125" s="23"/>
      <c r="BZ125" s="23"/>
      <c r="CA125" s="23"/>
      <c r="CB125" s="23"/>
      <c r="CC125" s="23"/>
      <c r="CD125" s="23"/>
      <c r="CE125" s="23"/>
      <c r="CF125" s="23"/>
      <c r="CG125" s="23"/>
      <c r="CH125" s="23"/>
      <c r="CI125" s="23"/>
      <c r="CJ125" s="23"/>
      <c r="CK125" s="23"/>
      <c r="CL125" s="23"/>
    </row>
    <row r="126" spans="1:277" s="59" customFormat="1" ht="15" customHeight="1">
      <c r="A126" s="20" t="s">
        <v>95</v>
      </c>
      <c r="B126" s="20">
        <v>2016</v>
      </c>
      <c r="C126" s="21">
        <v>27535533</v>
      </c>
      <c r="D126" s="29" t="s">
        <v>5</v>
      </c>
      <c r="E126" s="29" t="s">
        <v>103</v>
      </c>
      <c r="F126" s="20" t="s">
        <v>96</v>
      </c>
      <c r="G126" s="29"/>
      <c r="H126" s="19">
        <v>3280</v>
      </c>
      <c r="I126" s="23"/>
      <c r="J126" s="23"/>
      <c r="K126" s="23"/>
      <c r="L126" s="37">
        <v>0.16600000000000001</v>
      </c>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3"/>
      <c r="AW126" s="23"/>
      <c r="AX126" s="23"/>
      <c r="AY126" s="23"/>
      <c r="AZ126" s="23"/>
      <c r="BA126" s="23"/>
      <c r="BB126" s="23"/>
      <c r="BC126" s="23"/>
      <c r="BD126" s="23"/>
      <c r="BE126" s="23"/>
      <c r="BF126" s="23"/>
      <c r="BG126" s="23"/>
      <c r="BH126" s="23"/>
      <c r="BI126" s="23"/>
      <c r="BJ126" s="23"/>
      <c r="BK126" s="23"/>
      <c r="BL126" s="23"/>
      <c r="BM126" s="23"/>
      <c r="BN126" s="23"/>
      <c r="BO126" s="23"/>
      <c r="BP126" s="23"/>
      <c r="BQ126" s="23"/>
      <c r="BR126" s="23"/>
      <c r="BS126" s="23"/>
      <c r="BT126" s="23"/>
      <c r="BU126" s="23"/>
      <c r="BV126" s="23"/>
      <c r="BW126" s="23"/>
      <c r="BX126" s="23"/>
      <c r="BY126" s="23"/>
      <c r="BZ126" s="23"/>
      <c r="CA126" s="23"/>
      <c r="CB126" s="23"/>
      <c r="CC126" s="23"/>
      <c r="CD126" s="23"/>
      <c r="CE126" s="23"/>
      <c r="CF126" s="23"/>
      <c r="CG126" s="23"/>
      <c r="CH126" s="23"/>
      <c r="CI126" s="23"/>
      <c r="CJ126" s="23"/>
      <c r="CK126" s="23"/>
      <c r="CL126" s="23"/>
    </row>
    <row r="127" spans="1:277" s="59" customFormat="1" ht="15" customHeight="1">
      <c r="A127" s="20" t="s">
        <v>95</v>
      </c>
      <c r="B127" s="20">
        <v>2016</v>
      </c>
      <c r="C127" s="21">
        <v>27535533</v>
      </c>
      <c r="D127" s="29" t="s">
        <v>5</v>
      </c>
      <c r="E127" s="29" t="s">
        <v>103</v>
      </c>
      <c r="F127" s="20" t="s">
        <v>96</v>
      </c>
      <c r="G127" s="29"/>
      <c r="H127" s="19">
        <v>3297</v>
      </c>
      <c r="I127" s="23"/>
      <c r="J127" s="23"/>
      <c r="K127" s="23"/>
      <c r="L127" s="23"/>
      <c r="M127" s="23"/>
      <c r="N127" s="23"/>
      <c r="O127" s="23"/>
      <c r="P127" s="37">
        <v>0.29699999999999999</v>
      </c>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3"/>
      <c r="AW127" s="23"/>
      <c r="AX127" s="23"/>
      <c r="AY127" s="23"/>
      <c r="AZ127" s="37">
        <v>0</v>
      </c>
      <c r="BA127" s="23"/>
      <c r="BB127" s="23"/>
      <c r="BC127" s="23"/>
      <c r="BD127" s="23"/>
      <c r="BE127" s="23"/>
      <c r="BF127" s="23"/>
      <c r="BG127" s="23"/>
      <c r="BH127" s="23"/>
      <c r="BI127" s="23"/>
      <c r="BJ127" s="23"/>
      <c r="BK127" s="23"/>
      <c r="BL127" s="23"/>
      <c r="BM127" s="23"/>
      <c r="BN127" s="23"/>
      <c r="BO127" s="23"/>
      <c r="BP127" s="23"/>
      <c r="BQ127" s="23"/>
      <c r="BR127" s="23"/>
      <c r="BS127" s="23"/>
      <c r="BT127" s="23"/>
      <c r="BU127" s="23"/>
      <c r="BV127" s="23"/>
      <c r="BW127" s="23"/>
      <c r="BX127" s="23"/>
      <c r="BY127" s="23"/>
      <c r="BZ127" s="23"/>
      <c r="CA127" s="23"/>
      <c r="CB127" s="23"/>
      <c r="CC127" s="23"/>
      <c r="CD127" s="23"/>
      <c r="CE127" s="23"/>
      <c r="CF127" s="23"/>
      <c r="CG127" s="23"/>
      <c r="CH127" s="23"/>
      <c r="CI127" s="23"/>
      <c r="CJ127" s="23"/>
      <c r="CK127" s="23"/>
      <c r="CL127" s="23"/>
    </row>
    <row r="128" spans="1:277" s="59" customFormat="1" ht="15" customHeight="1">
      <c r="A128" s="20" t="s">
        <v>95</v>
      </c>
      <c r="B128" s="20">
        <v>2016</v>
      </c>
      <c r="C128" s="21">
        <v>27535533</v>
      </c>
      <c r="D128" s="29" t="s">
        <v>5</v>
      </c>
      <c r="E128" s="29" t="s">
        <v>103</v>
      </c>
      <c r="F128" s="20" t="s">
        <v>96</v>
      </c>
      <c r="G128" s="29"/>
      <c r="H128" s="19">
        <v>3278</v>
      </c>
      <c r="I128" s="23"/>
      <c r="J128" s="23"/>
      <c r="K128" s="23"/>
      <c r="L128" s="23"/>
      <c r="M128" s="23"/>
      <c r="N128" s="23"/>
      <c r="O128" s="23"/>
      <c r="P128" s="23"/>
      <c r="Q128" s="23"/>
      <c r="R128" s="23"/>
      <c r="S128" s="23"/>
      <c r="T128" s="23"/>
      <c r="U128" s="37">
        <v>0</v>
      </c>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c r="AZ128" s="23"/>
      <c r="BA128" s="23"/>
      <c r="BB128" s="23"/>
      <c r="BC128" s="23"/>
      <c r="BD128" s="23"/>
      <c r="BE128" s="23"/>
      <c r="BF128" s="37">
        <v>0</v>
      </c>
      <c r="BG128" s="23"/>
      <c r="BH128" s="23"/>
      <c r="BI128" s="23"/>
      <c r="BJ128" s="23"/>
      <c r="BK128" s="23"/>
      <c r="BL128" s="23"/>
      <c r="BM128" s="23"/>
      <c r="BN128" s="23"/>
      <c r="BO128" s="23"/>
      <c r="BP128" s="23"/>
      <c r="BQ128" s="23"/>
      <c r="BR128" s="23"/>
      <c r="BS128" s="23"/>
      <c r="BT128" s="23"/>
      <c r="BU128" s="23"/>
      <c r="BV128" s="23"/>
      <c r="BW128" s="23"/>
      <c r="BX128" s="23"/>
      <c r="BY128" s="23"/>
      <c r="BZ128" s="23"/>
      <c r="CA128" s="23"/>
      <c r="CB128" s="23"/>
      <c r="CC128" s="23"/>
      <c r="CD128" s="23"/>
      <c r="CE128" s="23"/>
      <c r="CF128" s="23"/>
      <c r="CG128" s="23"/>
      <c r="CH128" s="23"/>
      <c r="CI128" s="23"/>
      <c r="CJ128" s="23"/>
      <c r="CK128" s="37">
        <v>0</v>
      </c>
      <c r="CL128" s="23"/>
    </row>
    <row r="129" spans="1:90" s="59" customFormat="1" ht="15" customHeight="1">
      <c r="A129" s="20" t="s">
        <v>95</v>
      </c>
      <c r="B129" s="20">
        <v>2016</v>
      </c>
      <c r="C129" s="21">
        <v>27535533</v>
      </c>
      <c r="D129" s="29" t="s">
        <v>5</v>
      </c>
      <c r="E129" s="29" t="s">
        <v>103</v>
      </c>
      <c r="F129" s="20" t="s">
        <v>96</v>
      </c>
      <c r="G129" s="29"/>
      <c r="H129" s="19">
        <v>3307</v>
      </c>
      <c r="I129" s="23"/>
      <c r="J129" s="23"/>
      <c r="K129" s="23"/>
      <c r="L129" s="23"/>
      <c r="M129" s="23"/>
      <c r="N129" s="37">
        <v>0</v>
      </c>
      <c r="O129" s="23"/>
      <c r="P129" s="23"/>
      <c r="Q129" s="23"/>
      <c r="R129" s="23"/>
      <c r="S129" s="37">
        <v>0</v>
      </c>
      <c r="T129" s="23"/>
      <c r="U129" s="23"/>
      <c r="V129" s="23"/>
      <c r="W129" s="37">
        <v>2.0000000000000001E-4</v>
      </c>
      <c r="X129" s="37">
        <v>0</v>
      </c>
      <c r="Y129" s="23"/>
      <c r="Z129" s="37">
        <v>0.182</v>
      </c>
      <c r="AA129" s="23"/>
      <c r="AB129" s="23"/>
      <c r="AC129" s="23"/>
      <c r="AD129" s="23"/>
      <c r="AE129" s="23"/>
      <c r="AF129" s="23"/>
      <c r="AG129" s="23"/>
      <c r="AH129" s="37">
        <v>0</v>
      </c>
      <c r="AI129" s="23"/>
      <c r="AJ129" s="23"/>
      <c r="AK129" s="23"/>
      <c r="AL129" s="23"/>
      <c r="AM129" s="23"/>
      <c r="AN129" s="23"/>
      <c r="AO129" s="37">
        <v>0</v>
      </c>
      <c r="AP129" s="23"/>
      <c r="AQ129" s="23"/>
      <c r="AR129" s="23"/>
      <c r="AS129" s="23"/>
      <c r="AT129" s="23"/>
      <c r="AU129" s="23"/>
      <c r="AV129" s="23"/>
      <c r="AW129" s="23"/>
      <c r="AX129" s="23"/>
      <c r="AY129" s="23"/>
      <c r="AZ129" s="23"/>
      <c r="BA129" s="23"/>
      <c r="BB129" s="23"/>
      <c r="BC129" s="23"/>
      <c r="BD129" s="23"/>
      <c r="BE129" s="23"/>
      <c r="BF129" s="23"/>
      <c r="BG129" s="23"/>
      <c r="BH129" s="23"/>
      <c r="BI129" s="23"/>
      <c r="BJ129" s="23"/>
      <c r="BK129" s="23"/>
      <c r="BL129" s="23"/>
      <c r="BM129" s="23"/>
      <c r="BN129" s="23"/>
      <c r="BO129" s="23"/>
      <c r="BP129" s="37">
        <v>2.0000000000000001E-4</v>
      </c>
      <c r="BQ129" s="23"/>
      <c r="BR129" s="23"/>
      <c r="BS129" s="23"/>
      <c r="BT129" s="23"/>
      <c r="BU129" s="23"/>
      <c r="BV129" s="23"/>
      <c r="BW129" s="23"/>
      <c r="BX129" s="23"/>
      <c r="BY129" s="23"/>
      <c r="BZ129" s="23"/>
      <c r="CA129" s="37">
        <v>0</v>
      </c>
      <c r="CB129" s="37">
        <v>0</v>
      </c>
      <c r="CC129" s="23"/>
      <c r="CD129" s="23"/>
      <c r="CE129" s="37">
        <v>0</v>
      </c>
      <c r="CF129" s="37">
        <v>0</v>
      </c>
      <c r="CG129" s="37">
        <v>0</v>
      </c>
      <c r="CH129" s="23"/>
      <c r="CI129" s="23"/>
      <c r="CJ129" s="37">
        <v>0</v>
      </c>
      <c r="CK129" s="23"/>
      <c r="CL129" s="23"/>
    </row>
    <row r="130" spans="1:90" s="59" customFormat="1" ht="15" customHeight="1">
      <c r="A130" s="20" t="s">
        <v>95</v>
      </c>
      <c r="B130" s="20">
        <v>2016</v>
      </c>
      <c r="C130" s="21">
        <v>27535533</v>
      </c>
      <c r="D130" s="29" t="s">
        <v>5</v>
      </c>
      <c r="E130" s="29" t="s">
        <v>103</v>
      </c>
      <c r="F130" s="20" t="s">
        <v>96</v>
      </c>
      <c r="G130" s="29"/>
      <c r="H130" s="19">
        <v>3305</v>
      </c>
      <c r="I130" s="23"/>
      <c r="J130" s="23"/>
      <c r="K130" s="23"/>
      <c r="L130" s="23"/>
      <c r="M130" s="23"/>
      <c r="N130" s="23"/>
      <c r="O130" s="37">
        <v>0</v>
      </c>
      <c r="P130" s="23"/>
      <c r="Q130" s="23"/>
      <c r="R130" s="23"/>
      <c r="S130" s="23"/>
      <c r="T130" s="23"/>
      <c r="U130" s="23"/>
      <c r="V130" s="23"/>
      <c r="W130" s="23"/>
      <c r="X130" s="23"/>
      <c r="Y130" s="23"/>
      <c r="Z130" s="23"/>
      <c r="AA130" s="23"/>
      <c r="AB130" s="23"/>
      <c r="AC130" s="23"/>
      <c r="AD130" s="37">
        <v>0</v>
      </c>
      <c r="AE130" s="23"/>
      <c r="AF130" s="23"/>
      <c r="AG130" s="23"/>
      <c r="AH130" s="23"/>
      <c r="AI130" s="23"/>
      <c r="AJ130" s="23"/>
      <c r="AK130" s="23"/>
      <c r="AL130" s="23"/>
      <c r="AM130" s="23"/>
      <c r="AN130" s="23"/>
      <c r="AO130" s="23"/>
      <c r="AP130" s="23"/>
      <c r="AQ130" s="23"/>
      <c r="AR130" s="23"/>
      <c r="AS130" s="23"/>
      <c r="AT130" s="23"/>
      <c r="AU130" s="23"/>
      <c r="AV130" s="23"/>
      <c r="AW130" s="23"/>
      <c r="AX130" s="23"/>
      <c r="AY130" s="23"/>
      <c r="AZ130" s="23"/>
      <c r="BA130" s="23"/>
      <c r="BB130" s="23"/>
      <c r="BC130" s="23"/>
      <c r="BD130" s="23"/>
      <c r="BE130" s="23"/>
      <c r="BF130" s="23"/>
      <c r="BG130" s="23"/>
      <c r="BH130" s="23"/>
      <c r="BI130" s="23"/>
      <c r="BJ130" s="23"/>
      <c r="BK130" s="23"/>
      <c r="BL130" s="37">
        <v>0</v>
      </c>
      <c r="BM130" s="23"/>
      <c r="BN130" s="23"/>
      <c r="BO130" s="23"/>
      <c r="BP130" s="23"/>
      <c r="BQ130" s="37">
        <v>0</v>
      </c>
      <c r="BR130" s="23"/>
      <c r="BS130" s="37">
        <v>0</v>
      </c>
      <c r="BT130" s="23"/>
      <c r="BU130" s="23"/>
      <c r="BV130" s="23"/>
      <c r="BW130" s="23"/>
      <c r="BX130" s="23"/>
      <c r="BY130" s="23"/>
      <c r="BZ130" s="23"/>
      <c r="CA130" s="23"/>
      <c r="CB130" s="23"/>
      <c r="CC130" s="23"/>
      <c r="CD130" s="23"/>
      <c r="CE130" s="23"/>
      <c r="CF130" s="23"/>
      <c r="CG130" s="23"/>
      <c r="CH130" s="23"/>
      <c r="CI130" s="23"/>
      <c r="CJ130" s="23"/>
      <c r="CK130" s="23"/>
      <c r="CL130" s="23"/>
    </row>
    <row r="131" spans="1:90" s="59" customFormat="1" ht="15" customHeight="1">
      <c r="A131" s="20" t="s">
        <v>95</v>
      </c>
      <c r="B131" s="20">
        <v>2016</v>
      </c>
      <c r="C131" s="21">
        <v>27535533</v>
      </c>
      <c r="D131" s="29" t="s">
        <v>5</v>
      </c>
      <c r="E131" s="29" t="s">
        <v>103</v>
      </c>
      <c r="F131" s="20" t="s">
        <v>96</v>
      </c>
      <c r="G131" s="29"/>
      <c r="H131" s="19">
        <v>3299</v>
      </c>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23"/>
      <c r="AX131" s="23"/>
      <c r="AY131" s="23"/>
      <c r="AZ131" s="23"/>
      <c r="BA131" s="23"/>
      <c r="BB131" s="23"/>
      <c r="BC131" s="37">
        <v>0</v>
      </c>
      <c r="BD131" s="23"/>
      <c r="BE131" s="23"/>
      <c r="BF131" s="23"/>
      <c r="BG131" s="23"/>
      <c r="BH131" s="23"/>
      <c r="BI131" s="23"/>
      <c r="BJ131" s="23"/>
      <c r="BK131" s="23"/>
      <c r="BL131" s="23"/>
      <c r="BM131" s="23"/>
      <c r="BN131" s="23"/>
      <c r="BO131" s="23"/>
      <c r="BP131" s="23"/>
      <c r="BQ131" s="23"/>
      <c r="BR131" s="23"/>
      <c r="BS131" s="23"/>
      <c r="BT131" s="23"/>
      <c r="BU131" s="23"/>
      <c r="BV131" s="23"/>
      <c r="BW131" s="23"/>
      <c r="BX131" s="23"/>
      <c r="BY131" s="23"/>
      <c r="BZ131" s="23"/>
      <c r="CA131" s="23"/>
      <c r="CB131" s="23"/>
      <c r="CC131" s="23"/>
      <c r="CD131" s="23"/>
      <c r="CE131" s="23"/>
      <c r="CF131" s="23"/>
      <c r="CG131" s="23"/>
      <c r="CH131" s="23"/>
      <c r="CI131" s="23"/>
      <c r="CJ131" s="23"/>
      <c r="CK131" s="23"/>
      <c r="CL131" s="23"/>
    </row>
    <row r="132" spans="1:90" s="59" customFormat="1" ht="15" customHeight="1">
      <c r="A132" s="20" t="s">
        <v>95</v>
      </c>
      <c r="B132" s="20">
        <v>2016</v>
      </c>
      <c r="C132" s="21">
        <v>27535533</v>
      </c>
      <c r="D132" s="29" t="s">
        <v>5</v>
      </c>
      <c r="E132" s="29" t="s">
        <v>103</v>
      </c>
      <c r="F132" s="20" t="s">
        <v>96</v>
      </c>
      <c r="G132" s="29"/>
      <c r="H132" s="19">
        <v>3279</v>
      </c>
      <c r="I132" s="23"/>
      <c r="J132" s="23"/>
      <c r="K132" s="37">
        <v>1.4E-2</v>
      </c>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c r="AZ132" s="23"/>
      <c r="BA132" s="23"/>
      <c r="BB132" s="23"/>
      <c r="BC132" s="23"/>
      <c r="BD132" s="23"/>
      <c r="BE132" s="23"/>
      <c r="BF132" s="23"/>
      <c r="BG132" s="23"/>
      <c r="BH132" s="23"/>
      <c r="BI132" s="23"/>
      <c r="BJ132" s="23"/>
      <c r="BK132" s="23"/>
      <c r="BL132" s="23"/>
      <c r="BM132" s="23"/>
      <c r="BN132" s="23"/>
      <c r="BO132" s="23"/>
      <c r="BP132" s="23"/>
      <c r="BQ132" s="23"/>
      <c r="BR132" s="23"/>
      <c r="BS132" s="23"/>
      <c r="BT132" s="23"/>
      <c r="BU132" s="23"/>
      <c r="BV132" s="23"/>
      <c r="BW132" s="23"/>
      <c r="BX132" s="23"/>
      <c r="BY132" s="23"/>
      <c r="BZ132" s="23"/>
      <c r="CA132" s="23"/>
      <c r="CB132" s="23"/>
      <c r="CC132" s="23"/>
      <c r="CD132" s="23"/>
      <c r="CE132" s="23"/>
      <c r="CF132" s="23"/>
      <c r="CG132" s="23"/>
      <c r="CH132" s="23"/>
      <c r="CI132" s="23"/>
      <c r="CJ132" s="23"/>
      <c r="CK132" s="23"/>
      <c r="CL132" s="23"/>
    </row>
    <row r="133" spans="1:90" s="59" customFormat="1" ht="15" customHeight="1">
      <c r="A133" s="20" t="s">
        <v>95</v>
      </c>
      <c r="B133" s="20">
        <v>2016</v>
      </c>
      <c r="C133" s="21">
        <v>27535533</v>
      </c>
      <c r="D133" s="29" t="s">
        <v>5</v>
      </c>
      <c r="E133" s="29" t="s">
        <v>103</v>
      </c>
      <c r="F133" s="20" t="s">
        <v>96</v>
      </c>
      <c r="G133" s="29"/>
      <c r="H133" s="19">
        <v>3303</v>
      </c>
      <c r="I133" s="23"/>
      <c r="J133" s="23"/>
      <c r="K133" s="23"/>
      <c r="L133" s="23"/>
      <c r="M133" s="37">
        <v>2.3E-2</v>
      </c>
      <c r="N133" s="23"/>
      <c r="O133" s="23"/>
      <c r="P133" s="23"/>
      <c r="Q133" s="23"/>
      <c r="R133" s="23"/>
      <c r="S133" s="23"/>
      <c r="T133" s="23"/>
      <c r="U133" s="23"/>
      <c r="V133" s="23"/>
      <c r="W133" s="23"/>
      <c r="X133" s="23"/>
      <c r="Y133" s="23"/>
      <c r="Z133" s="23"/>
      <c r="AA133" s="37">
        <v>2.0000000000000001E-4</v>
      </c>
      <c r="AB133" s="23"/>
      <c r="AC133" s="23"/>
      <c r="AD133" s="23"/>
      <c r="AE133" s="23"/>
      <c r="AF133" s="23"/>
      <c r="AG133" s="23"/>
      <c r="AH133" s="23"/>
      <c r="AI133" s="23"/>
      <c r="AJ133" s="23"/>
      <c r="AK133" s="23"/>
      <c r="AL133" s="37">
        <v>0</v>
      </c>
      <c r="AM133" s="23"/>
      <c r="AN133" s="23"/>
      <c r="AO133" s="23"/>
      <c r="AP133" s="23"/>
      <c r="AQ133" s="23"/>
      <c r="AR133" s="23"/>
      <c r="AS133" s="23"/>
      <c r="AT133" s="23"/>
      <c r="AU133" s="23"/>
      <c r="AV133" s="23"/>
      <c r="AW133" s="23"/>
      <c r="AX133" s="23"/>
      <c r="AY133" s="23"/>
      <c r="AZ133" s="23"/>
      <c r="BA133" s="23"/>
      <c r="BB133" s="23"/>
      <c r="BC133" s="23"/>
      <c r="BD133" s="23"/>
      <c r="BE133" s="23"/>
      <c r="BF133" s="23"/>
      <c r="BG133" s="23"/>
      <c r="BH133" s="23"/>
      <c r="BI133" s="23"/>
      <c r="BJ133" s="23"/>
      <c r="BK133" s="23"/>
      <c r="BL133" s="23"/>
      <c r="BM133" s="23"/>
      <c r="BN133" s="23"/>
      <c r="BO133" s="23"/>
      <c r="BP133" s="23"/>
      <c r="BQ133" s="23"/>
      <c r="BR133" s="23"/>
      <c r="BS133" s="23"/>
      <c r="BT133" s="23"/>
      <c r="BU133" s="23"/>
      <c r="BV133" s="23"/>
      <c r="BW133" s="23"/>
      <c r="BX133" s="23"/>
      <c r="BY133" s="23"/>
      <c r="BZ133" s="23"/>
      <c r="CA133" s="23"/>
      <c r="CB133" s="23"/>
      <c r="CC133" s="23"/>
      <c r="CD133" s="23"/>
      <c r="CE133" s="23"/>
      <c r="CF133" s="23"/>
      <c r="CG133" s="23"/>
      <c r="CH133" s="23"/>
      <c r="CI133" s="23"/>
      <c r="CJ133" s="23"/>
      <c r="CK133" s="23"/>
      <c r="CL133" s="37">
        <v>0</v>
      </c>
    </row>
    <row r="134" spans="1:90" s="59" customFormat="1" ht="15" customHeight="1">
      <c r="A134" s="20" t="s">
        <v>95</v>
      </c>
      <c r="B134" s="20">
        <v>2016</v>
      </c>
      <c r="C134" s="21">
        <v>27535533</v>
      </c>
      <c r="D134" s="29" t="s">
        <v>5</v>
      </c>
      <c r="E134" s="29" t="s">
        <v>103</v>
      </c>
      <c r="F134" s="20" t="s">
        <v>96</v>
      </c>
      <c r="G134" s="29"/>
      <c r="H134" s="19">
        <v>3272</v>
      </c>
      <c r="I134" s="23"/>
      <c r="J134" s="23"/>
      <c r="K134" s="23"/>
      <c r="L134" s="23"/>
      <c r="M134" s="23"/>
      <c r="N134" s="23"/>
      <c r="O134" s="23"/>
      <c r="P134" s="23"/>
      <c r="Q134" s="37">
        <v>0</v>
      </c>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23"/>
      <c r="AX134" s="23"/>
      <c r="AY134" s="23"/>
      <c r="AZ134" s="23"/>
      <c r="BA134" s="23"/>
      <c r="BB134" s="23"/>
      <c r="BC134" s="23"/>
      <c r="BD134" s="23"/>
      <c r="BE134" s="23"/>
      <c r="BF134" s="23"/>
      <c r="BG134" s="23"/>
      <c r="BH134" s="23"/>
      <c r="BI134" s="23"/>
      <c r="BJ134" s="23"/>
      <c r="BK134" s="23"/>
      <c r="BL134" s="23"/>
      <c r="BM134" s="23"/>
      <c r="BN134" s="23"/>
      <c r="BO134" s="23"/>
      <c r="BP134" s="23"/>
      <c r="BQ134" s="23"/>
      <c r="BR134" s="23"/>
      <c r="BS134" s="23"/>
      <c r="BT134" s="23"/>
      <c r="BU134" s="23"/>
      <c r="BV134" s="23"/>
      <c r="BW134" s="23"/>
      <c r="BX134" s="23"/>
      <c r="BY134" s="23"/>
      <c r="BZ134" s="23"/>
      <c r="CA134" s="23"/>
      <c r="CB134" s="23"/>
      <c r="CC134" s="23"/>
      <c r="CD134" s="23"/>
      <c r="CE134" s="23"/>
      <c r="CF134" s="23"/>
      <c r="CG134" s="23"/>
      <c r="CH134" s="23"/>
      <c r="CI134" s="23"/>
      <c r="CJ134" s="23"/>
      <c r="CK134" s="23"/>
      <c r="CL134" s="23"/>
    </row>
    <row r="135" spans="1:90" s="59" customFormat="1" ht="15" customHeight="1">
      <c r="A135" s="20" t="s">
        <v>95</v>
      </c>
      <c r="B135" s="20">
        <v>2016</v>
      </c>
      <c r="C135" s="21">
        <v>27535533</v>
      </c>
      <c r="D135" s="29" t="s">
        <v>5</v>
      </c>
      <c r="E135" s="29" t="s">
        <v>103</v>
      </c>
      <c r="F135" s="20" t="s">
        <v>96</v>
      </c>
      <c r="G135" s="29"/>
      <c r="H135" s="19">
        <v>3284</v>
      </c>
      <c r="I135" s="23"/>
      <c r="J135" s="23"/>
      <c r="K135" s="23"/>
      <c r="L135" s="23"/>
      <c r="M135" s="23"/>
      <c r="N135" s="23"/>
      <c r="O135" s="23"/>
      <c r="P135" s="23"/>
      <c r="Q135" s="23"/>
      <c r="R135" s="23"/>
      <c r="S135" s="23"/>
      <c r="T135" s="23"/>
      <c r="U135" s="23"/>
      <c r="V135" s="23"/>
      <c r="W135" s="23"/>
      <c r="X135" s="23"/>
      <c r="Y135" s="37">
        <v>0</v>
      </c>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c r="AZ135" s="23"/>
      <c r="BA135" s="23"/>
      <c r="BB135" s="23"/>
      <c r="BC135" s="23"/>
      <c r="BD135" s="23"/>
      <c r="BE135" s="23"/>
      <c r="BF135" s="23"/>
      <c r="BG135" s="23"/>
      <c r="BH135" s="23"/>
      <c r="BI135" s="23"/>
      <c r="BJ135" s="23"/>
      <c r="BK135" s="23"/>
      <c r="BL135" s="23"/>
      <c r="BM135" s="23"/>
      <c r="BN135" s="23"/>
      <c r="BO135" s="23"/>
      <c r="BP135" s="23"/>
      <c r="BQ135" s="23"/>
      <c r="BR135" s="23"/>
      <c r="BS135" s="23"/>
      <c r="BT135" s="23"/>
      <c r="BU135" s="23"/>
      <c r="BV135" s="23"/>
      <c r="BW135" s="23"/>
      <c r="BX135" s="23"/>
      <c r="BY135" s="23"/>
      <c r="BZ135" s="23"/>
      <c r="CA135" s="23"/>
      <c r="CB135" s="23"/>
      <c r="CC135" s="23"/>
      <c r="CD135" s="23"/>
      <c r="CE135" s="23"/>
      <c r="CF135" s="23"/>
      <c r="CG135" s="23"/>
      <c r="CH135" s="23"/>
      <c r="CI135" s="23"/>
      <c r="CJ135" s="23"/>
      <c r="CK135" s="23"/>
      <c r="CL135" s="23"/>
    </row>
    <row r="136" spans="1:90" s="59" customFormat="1" ht="15" customHeight="1">
      <c r="A136" s="20" t="s">
        <v>95</v>
      </c>
      <c r="B136" s="20">
        <v>2016</v>
      </c>
      <c r="C136" s="21">
        <v>27535533</v>
      </c>
      <c r="D136" s="29" t="s">
        <v>5</v>
      </c>
      <c r="E136" s="29" t="s">
        <v>103</v>
      </c>
      <c r="F136" s="20" t="s">
        <v>96</v>
      </c>
      <c r="G136" s="29"/>
      <c r="H136" s="19">
        <v>3306</v>
      </c>
      <c r="I136" s="23"/>
      <c r="J136" s="23"/>
      <c r="K136" s="23"/>
      <c r="L136" s="23"/>
      <c r="M136" s="23"/>
      <c r="N136" s="23"/>
      <c r="O136" s="23"/>
      <c r="P136" s="23"/>
      <c r="Q136" s="23"/>
      <c r="R136" s="23"/>
      <c r="S136" s="23"/>
      <c r="T136" s="23"/>
      <c r="U136" s="23"/>
      <c r="V136" s="23"/>
      <c r="W136" s="23"/>
      <c r="X136" s="23"/>
      <c r="Y136" s="23"/>
      <c r="Z136" s="23"/>
      <c r="AA136" s="23"/>
      <c r="AB136" s="37">
        <v>4.7E-2</v>
      </c>
      <c r="AC136" s="23"/>
      <c r="AD136" s="23"/>
      <c r="AE136" s="23"/>
      <c r="AF136" s="23"/>
      <c r="AG136" s="23"/>
      <c r="AH136" s="23"/>
      <c r="AI136" s="37">
        <v>0</v>
      </c>
      <c r="AJ136" s="23"/>
      <c r="AK136" s="23"/>
      <c r="AL136" s="23"/>
      <c r="AM136" s="23"/>
      <c r="AN136" s="37">
        <v>0</v>
      </c>
      <c r="AO136" s="23"/>
      <c r="AP136" s="23"/>
      <c r="AQ136" s="37">
        <v>0</v>
      </c>
      <c r="AR136" s="23"/>
      <c r="AS136" s="23"/>
      <c r="AT136" s="37">
        <v>4.0000000000000001E-3</v>
      </c>
      <c r="AU136" s="37">
        <v>0</v>
      </c>
      <c r="AV136" s="37">
        <v>0</v>
      </c>
      <c r="AW136" s="37">
        <v>0</v>
      </c>
      <c r="AX136" s="23"/>
      <c r="AY136" s="23"/>
      <c r="AZ136" s="23"/>
      <c r="BA136" s="37">
        <v>0</v>
      </c>
      <c r="BB136" s="23"/>
      <c r="BC136" s="23"/>
      <c r="BD136" s="23"/>
      <c r="BE136" s="23"/>
      <c r="BF136" s="23"/>
      <c r="BG136" s="23"/>
      <c r="BH136" s="23"/>
      <c r="BI136" s="23"/>
      <c r="BJ136" s="23"/>
      <c r="BK136" s="23"/>
      <c r="BL136" s="23"/>
      <c r="BM136" s="23"/>
      <c r="BN136" s="23"/>
      <c r="BO136" s="23"/>
      <c r="BP136" s="23"/>
      <c r="BQ136" s="23"/>
      <c r="BR136" s="23"/>
      <c r="BS136" s="23"/>
      <c r="BT136" s="23"/>
      <c r="BU136" s="23"/>
      <c r="BV136" s="23"/>
      <c r="BW136" s="23"/>
      <c r="BX136" s="23"/>
      <c r="BY136" s="23"/>
      <c r="BZ136" s="23"/>
      <c r="CA136" s="23"/>
      <c r="CB136" s="23"/>
      <c r="CC136" s="23"/>
      <c r="CD136" s="23"/>
      <c r="CE136" s="23"/>
      <c r="CF136" s="23"/>
      <c r="CG136" s="23"/>
      <c r="CH136" s="37">
        <v>0</v>
      </c>
      <c r="CI136" s="37">
        <v>0</v>
      </c>
      <c r="CJ136" s="23"/>
      <c r="CK136" s="23"/>
      <c r="CL136" s="23"/>
    </row>
    <row r="137" spans="1:90" s="59" customFormat="1" ht="15" customHeight="1">
      <c r="A137" s="20" t="s">
        <v>95</v>
      </c>
      <c r="B137" s="20">
        <v>2016</v>
      </c>
      <c r="C137" s="21">
        <v>27535533</v>
      </c>
      <c r="D137" s="29" t="s">
        <v>5</v>
      </c>
      <c r="E137" s="29" t="s">
        <v>103</v>
      </c>
      <c r="F137" s="20" t="s">
        <v>96</v>
      </c>
      <c r="G137" s="29"/>
      <c r="H137" s="19">
        <v>3143</v>
      </c>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23"/>
      <c r="AX137" s="23"/>
      <c r="AY137" s="23"/>
      <c r="AZ137" s="23"/>
      <c r="BA137" s="23"/>
      <c r="BB137" s="23"/>
      <c r="BC137" s="23"/>
      <c r="BD137" s="23"/>
      <c r="BE137" s="23"/>
      <c r="BF137" s="23"/>
      <c r="BG137" s="23"/>
      <c r="BH137" s="23"/>
      <c r="BI137" s="23"/>
      <c r="BJ137" s="23"/>
      <c r="BK137" s="23"/>
      <c r="BL137" s="23"/>
      <c r="BM137" s="23"/>
      <c r="BN137" s="23"/>
      <c r="BO137" s="23"/>
      <c r="BP137" s="23"/>
      <c r="BQ137" s="23"/>
      <c r="BR137" s="23"/>
      <c r="BS137" s="23"/>
      <c r="BT137" s="23"/>
      <c r="BU137" s="23"/>
      <c r="BV137" s="23"/>
      <c r="BW137" s="23"/>
      <c r="BX137" s="23"/>
      <c r="BY137" s="23"/>
      <c r="BZ137" s="23"/>
      <c r="CA137" s="23"/>
      <c r="CB137" s="23"/>
      <c r="CC137" s="23"/>
      <c r="CD137" s="23"/>
      <c r="CE137" s="23"/>
      <c r="CF137" s="23"/>
      <c r="CG137" s="23"/>
      <c r="CH137" s="23"/>
      <c r="CI137" s="23"/>
      <c r="CJ137" s="23"/>
      <c r="CK137" s="23"/>
      <c r="CL137" s="23"/>
    </row>
    <row r="138" spans="1:90" s="59" customFormat="1" ht="15" customHeight="1">
      <c r="A138" s="20" t="s">
        <v>95</v>
      </c>
      <c r="B138" s="20">
        <v>2016</v>
      </c>
      <c r="C138" s="21">
        <v>27535533</v>
      </c>
      <c r="D138" s="29" t="s">
        <v>5</v>
      </c>
      <c r="E138" s="29" t="s">
        <v>103</v>
      </c>
      <c r="F138" s="20" t="s">
        <v>96</v>
      </c>
      <c r="G138" s="29"/>
      <c r="H138" s="19">
        <v>2778</v>
      </c>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c r="AZ138" s="23"/>
      <c r="BA138" s="23"/>
      <c r="BB138" s="23"/>
      <c r="BC138" s="23"/>
      <c r="BD138" s="23"/>
      <c r="BE138" s="23"/>
      <c r="BF138" s="23"/>
      <c r="BG138" s="23"/>
      <c r="BH138" s="23"/>
      <c r="BI138" s="23"/>
      <c r="BJ138" s="23"/>
      <c r="BK138" s="23"/>
      <c r="BL138" s="23"/>
      <c r="BM138" s="23"/>
      <c r="BN138" s="23"/>
      <c r="BO138" s="23"/>
      <c r="BP138" s="23"/>
      <c r="BQ138" s="23"/>
      <c r="BR138" s="23"/>
      <c r="BS138" s="23"/>
      <c r="BT138" s="23"/>
      <c r="BU138" s="23"/>
      <c r="BV138" s="23"/>
      <c r="BW138" s="23"/>
      <c r="BX138" s="23"/>
      <c r="BY138" s="23"/>
      <c r="BZ138" s="23"/>
      <c r="CA138" s="23"/>
      <c r="CB138" s="23"/>
      <c r="CC138" s="23"/>
      <c r="CD138" s="23"/>
      <c r="CE138" s="23"/>
      <c r="CF138" s="23"/>
      <c r="CG138" s="23"/>
      <c r="CH138" s="23"/>
      <c r="CI138" s="23"/>
      <c r="CJ138" s="23"/>
      <c r="CK138" s="23"/>
      <c r="CL138" s="23"/>
    </row>
    <row r="139" spans="1:90" s="59" customFormat="1" ht="15" customHeight="1">
      <c r="A139" s="20" t="s">
        <v>95</v>
      </c>
      <c r="B139" s="20">
        <v>2016</v>
      </c>
      <c r="C139" s="21">
        <v>27535533</v>
      </c>
      <c r="D139" s="29" t="s">
        <v>5</v>
      </c>
      <c r="E139" s="29" t="s">
        <v>103</v>
      </c>
      <c r="F139" s="20" t="s">
        <v>96</v>
      </c>
      <c r="G139" s="29"/>
      <c r="H139" s="19">
        <v>2719</v>
      </c>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c r="AZ139" s="23"/>
      <c r="BA139" s="23"/>
      <c r="BB139" s="23"/>
      <c r="BC139" s="23"/>
      <c r="BD139" s="23"/>
      <c r="BE139" s="23"/>
      <c r="BF139" s="23"/>
      <c r="BG139" s="23"/>
      <c r="BH139" s="23"/>
      <c r="BI139" s="23"/>
      <c r="BJ139" s="23"/>
      <c r="BK139" s="23"/>
      <c r="BL139" s="23"/>
      <c r="BM139" s="23"/>
      <c r="BN139" s="23"/>
      <c r="BO139" s="23"/>
      <c r="BP139" s="23"/>
      <c r="BQ139" s="23"/>
      <c r="BR139" s="23"/>
      <c r="BS139" s="23"/>
      <c r="BT139" s="23"/>
      <c r="BU139" s="23"/>
      <c r="BV139" s="23"/>
      <c r="BW139" s="23"/>
      <c r="BX139" s="23"/>
      <c r="BY139" s="23"/>
      <c r="BZ139" s="23"/>
      <c r="CA139" s="23"/>
      <c r="CB139" s="23"/>
      <c r="CC139" s="23"/>
      <c r="CD139" s="23"/>
      <c r="CE139" s="23"/>
      <c r="CF139" s="23"/>
      <c r="CG139" s="23"/>
      <c r="CH139" s="23"/>
      <c r="CI139" s="23"/>
      <c r="CJ139" s="23"/>
      <c r="CK139" s="23"/>
      <c r="CL139" s="23"/>
    </row>
    <row r="140" spans="1:90" s="59" customFormat="1" ht="15" customHeight="1">
      <c r="A140" s="20" t="s">
        <v>95</v>
      </c>
      <c r="B140" s="20">
        <v>2016</v>
      </c>
      <c r="C140" s="21">
        <v>27535533</v>
      </c>
      <c r="D140" s="29" t="s">
        <v>5</v>
      </c>
      <c r="E140" s="29" t="s">
        <v>103</v>
      </c>
      <c r="F140" s="20" t="s">
        <v>96</v>
      </c>
      <c r="G140" s="29"/>
      <c r="H140" s="19">
        <v>3281</v>
      </c>
      <c r="I140" s="23"/>
      <c r="J140" s="23"/>
      <c r="K140" s="23"/>
      <c r="L140" s="23"/>
      <c r="M140" s="23"/>
      <c r="N140" s="23"/>
      <c r="O140" s="23"/>
      <c r="P140" s="23"/>
      <c r="Q140" s="23"/>
      <c r="R140" s="23"/>
      <c r="S140" s="23"/>
      <c r="T140" s="23"/>
      <c r="U140" s="23"/>
      <c r="V140" s="23"/>
      <c r="W140" s="23"/>
      <c r="X140" s="23"/>
      <c r="Y140" s="23"/>
      <c r="Z140" s="23"/>
      <c r="AA140" s="23"/>
      <c r="AB140" s="23"/>
      <c r="AC140" s="37">
        <v>0</v>
      </c>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c r="AZ140" s="23"/>
      <c r="BA140" s="23"/>
      <c r="BB140" s="23"/>
      <c r="BC140" s="23"/>
      <c r="BD140" s="23"/>
      <c r="BE140" s="23"/>
      <c r="BF140" s="23"/>
      <c r="BG140" s="23"/>
      <c r="BH140" s="23"/>
      <c r="BI140" s="23"/>
      <c r="BJ140" s="23"/>
      <c r="BK140" s="23"/>
      <c r="BL140" s="23"/>
      <c r="BM140" s="23"/>
      <c r="BN140" s="23"/>
      <c r="BO140" s="23"/>
      <c r="BP140" s="23"/>
      <c r="BQ140" s="23"/>
      <c r="BR140" s="23"/>
      <c r="BS140" s="23"/>
      <c r="BT140" s="23"/>
      <c r="BU140" s="23"/>
      <c r="BV140" s="23"/>
      <c r="BW140" s="23"/>
      <c r="BX140" s="23"/>
      <c r="BY140" s="23"/>
      <c r="BZ140" s="23"/>
      <c r="CA140" s="23"/>
      <c r="CB140" s="23"/>
      <c r="CC140" s="23"/>
      <c r="CD140" s="23"/>
      <c r="CE140" s="23"/>
      <c r="CF140" s="23"/>
      <c r="CG140" s="23"/>
      <c r="CH140" s="23"/>
      <c r="CI140" s="23"/>
      <c r="CJ140" s="23"/>
      <c r="CK140" s="23"/>
      <c r="CL140" s="23"/>
    </row>
    <row r="141" spans="1:90" s="59" customFormat="1" ht="15" customHeight="1">
      <c r="A141" s="20" t="s">
        <v>95</v>
      </c>
      <c r="B141" s="20">
        <v>2016</v>
      </c>
      <c r="C141" s="21">
        <v>27535533</v>
      </c>
      <c r="D141" s="29" t="s">
        <v>5</v>
      </c>
      <c r="E141" s="29" t="s">
        <v>103</v>
      </c>
      <c r="F141" s="20" t="s">
        <v>96</v>
      </c>
      <c r="G141" s="29"/>
      <c r="H141" s="19">
        <v>3293</v>
      </c>
      <c r="I141" s="23"/>
      <c r="J141" s="23"/>
      <c r="K141" s="23"/>
      <c r="L141" s="23"/>
      <c r="M141" s="23"/>
      <c r="N141" s="23"/>
      <c r="O141" s="23"/>
      <c r="P141" s="23"/>
      <c r="Q141" s="23"/>
      <c r="R141" s="23"/>
      <c r="S141" s="23"/>
      <c r="T141" s="23"/>
      <c r="U141" s="23"/>
      <c r="V141" s="23"/>
      <c r="W141" s="23"/>
      <c r="X141" s="23"/>
      <c r="Y141" s="23"/>
      <c r="Z141" s="23"/>
      <c r="AA141" s="23"/>
      <c r="AB141" s="23"/>
      <c r="AC141" s="23"/>
      <c r="AD141" s="23"/>
      <c r="AE141" s="37">
        <v>0</v>
      </c>
      <c r="AF141" s="23"/>
      <c r="AG141" s="23"/>
      <c r="AH141" s="23"/>
      <c r="AI141" s="23"/>
      <c r="AJ141" s="23"/>
      <c r="AK141" s="23"/>
      <c r="AL141" s="23"/>
      <c r="AM141" s="23"/>
      <c r="AN141" s="23"/>
      <c r="AO141" s="23"/>
      <c r="AP141" s="23"/>
      <c r="AQ141" s="23"/>
      <c r="AR141" s="23"/>
      <c r="AS141" s="23"/>
      <c r="AT141" s="23"/>
      <c r="AU141" s="23"/>
      <c r="AV141" s="23"/>
      <c r="AW141" s="23"/>
      <c r="AX141" s="23"/>
      <c r="AY141" s="23"/>
      <c r="AZ141" s="23"/>
      <c r="BA141" s="23"/>
      <c r="BB141" s="23"/>
      <c r="BC141" s="23"/>
      <c r="BD141" s="23"/>
      <c r="BE141" s="23"/>
      <c r="BF141" s="23"/>
      <c r="BG141" s="23"/>
      <c r="BH141" s="37">
        <v>0</v>
      </c>
      <c r="BI141" s="23"/>
      <c r="BJ141" s="23"/>
      <c r="BK141" s="23"/>
      <c r="BL141" s="23"/>
      <c r="BM141" s="23"/>
      <c r="BN141" s="23"/>
      <c r="BO141" s="23"/>
      <c r="BP141" s="23"/>
      <c r="BQ141" s="23"/>
      <c r="BR141" s="23"/>
      <c r="BS141" s="23"/>
      <c r="BT141" s="23"/>
      <c r="BU141" s="23"/>
      <c r="BV141" s="23"/>
      <c r="BW141" s="23"/>
      <c r="BX141" s="23"/>
      <c r="BY141" s="23"/>
      <c r="BZ141" s="23"/>
      <c r="CA141" s="23"/>
      <c r="CB141" s="23"/>
      <c r="CC141" s="23"/>
      <c r="CD141" s="23"/>
      <c r="CE141" s="23"/>
      <c r="CF141" s="23"/>
      <c r="CG141" s="23"/>
      <c r="CH141" s="23"/>
      <c r="CI141" s="23"/>
      <c r="CJ141" s="23"/>
      <c r="CK141" s="23"/>
      <c r="CL141" s="23"/>
    </row>
    <row r="142" spans="1:90" s="59" customFormat="1" ht="15" customHeight="1">
      <c r="A142" s="20" t="s">
        <v>95</v>
      </c>
      <c r="B142" s="20">
        <v>2016</v>
      </c>
      <c r="C142" s="21">
        <v>27535533</v>
      </c>
      <c r="D142" s="29" t="s">
        <v>5</v>
      </c>
      <c r="E142" s="29" t="s">
        <v>103</v>
      </c>
      <c r="F142" s="20" t="s">
        <v>96</v>
      </c>
      <c r="G142" s="29"/>
      <c r="H142" s="19">
        <v>3300</v>
      </c>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37">
        <v>0</v>
      </c>
      <c r="AG142" s="23"/>
      <c r="AH142" s="23"/>
      <c r="AI142" s="23"/>
      <c r="AJ142" s="23"/>
      <c r="AK142" s="23"/>
      <c r="AL142" s="23"/>
      <c r="AM142" s="23"/>
      <c r="AN142" s="23"/>
      <c r="AO142" s="23"/>
      <c r="AP142" s="23"/>
      <c r="AQ142" s="23"/>
      <c r="AR142" s="23"/>
      <c r="AS142" s="23"/>
      <c r="AT142" s="23"/>
      <c r="AU142" s="23"/>
      <c r="AV142" s="23"/>
      <c r="AW142" s="23"/>
      <c r="AX142" s="23"/>
      <c r="AY142" s="23"/>
      <c r="AZ142" s="23"/>
      <c r="BA142" s="23"/>
      <c r="BB142" s="23"/>
      <c r="BC142" s="23"/>
      <c r="BD142" s="23"/>
      <c r="BE142" s="23"/>
      <c r="BF142" s="23"/>
      <c r="BG142" s="23"/>
      <c r="BH142" s="23"/>
      <c r="BI142" s="23"/>
      <c r="BJ142" s="23"/>
      <c r="BK142" s="23"/>
      <c r="BL142" s="23"/>
      <c r="BM142" s="23"/>
      <c r="BN142" s="23"/>
      <c r="BO142" s="23"/>
      <c r="BP142" s="23"/>
      <c r="BQ142" s="23"/>
      <c r="BR142" s="23"/>
      <c r="BS142" s="23"/>
      <c r="BT142" s="23"/>
      <c r="BU142" s="23"/>
      <c r="BV142" s="23"/>
      <c r="BW142" s="23"/>
      <c r="BX142" s="23"/>
      <c r="BY142" s="23"/>
      <c r="BZ142" s="23"/>
      <c r="CA142" s="23"/>
      <c r="CB142" s="23"/>
      <c r="CC142" s="23"/>
      <c r="CD142" s="23"/>
      <c r="CE142" s="23"/>
      <c r="CF142" s="23"/>
      <c r="CG142" s="23"/>
      <c r="CH142" s="23"/>
      <c r="CI142" s="23"/>
      <c r="CJ142" s="23"/>
      <c r="CK142" s="23"/>
      <c r="CL142" s="23"/>
    </row>
    <row r="143" spans="1:90" s="59" customFormat="1" ht="15" customHeight="1">
      <c r="A143" s="20" t="s">
        <v>95</v>
      </c>
      <c r="B143" s="20">
        <v>2016</v>
      </c>
      <c r="C143" s="21">
        <v>27535533</v>
      </c>
      <c r="D143" s="29" t="s">
        <v>5</v>
      </c>
      <c r="E143" s="29" t="s">
        <v>103</v>
      </c>
      <c r="F143" s="20" t="s">
        <v>96</v>
      </c>
      <c r="G143" s="29"/>
      <c r="H143" s="19">
        <v>1378</v>
      </c>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37">
        <v>1.2999999999999999E-2</v>
      </c>
      <c r="AK143" s="23"/>
      <c r="AL143" s="23"/>
      <c r="AM143" s="23"/>
      <c r="AN143" s="23"/>
      <c r="AO143" s="23"/>
      <c r="AP143" s="23"/>
      <c r="AQ143" s="23"/>
      <c r="AR143" s="23"/>
      <c r="AS143" s="23"/>
      <c r="AT143" s="23"/>
      <c r="AU143" s="23"/>
      <c r="AV143" s="23"/>
      <c r="AW143" s="23"/>
      <c r="AX143" s="23"/>
      <c r="AY143" s="23"/>
      <c r="AZ143" s="23"/>
      <c r="BA143" s="23"/>
      <c r="BB143" s="23"/>
      <c r="BC143" s="23"/>
      <c r="BD143" s="23"/>
      <c r="BE143" s="23"/>
      <c r="BF143" s="23"/>
      <c r="BG143" s="23"/>
      <c r="BH143" s="23"/>
      <c r="BI143" s="23"/>
      <c r="BJ143" s="23"/>
      <c r="BK143" s="23"/>
      <c r="BL143" s="23"/>
      <c r="BM143" s="23"/>
      <c r="BN143" s="23"/>
      <c r="BO143" s="23"/>
      <c r="BP143" s="23"/>
      <c r="BQ143" s="23"/>
      <c r="BR143" s="23"/>
      <c r="BS143" s="23"/>
      <c r="BT143" s="23"/>
      <c r="BU143" s="23"/>
      <c r="BV143" s="23"/>
      <c r="BW143" s="23"/>
      <c r="BX143" s="23"/>
      <c r="BY143" s="23"/>
      <c r="BZ143" s="23"/>
      <c r="CA143" s="23"/>
      <c r="CB143" s="23"/>
      <c r="CC143" s="23"/>
      <c r="CD143" s="23"/>
      <c r="CE143" s="23"/>
      <c r="CF143" s="23"/>
      <c r="CG143" s="23"/>
      <c r="CH143" s="23"/>
      <c r="CI143" s="23"/>
      <c r="CJ143" s="23"/>
      <c r="CK143" s="23"/>
      <c r="CL143" s="23"/>
    </row>
    <row r="144" spans="1:90" s="59" customFormat="1" ht="15" customHeight="1">
      <c r="A144" s="20" t="s">
        <v>95</v>
      </c>
      <c r="B144" s="20">
        <v>2016</v>
      </c>
      <c r="C144" s="21">
        <v>27535533</v>
      </c>
      <c r="D144" s="29" t="s">
        <v>5</v>
      </c>
      <c r="E144" s="29" t="s">
        <v>103</v>
      </c>
      <c r="F144" s="20" t="s">
        <v>96</v>
      </c>
      <c r="G144" s="29"/>
      <c r="H144" s="19">
        <v>3302</v>
      </c>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37">
        <v>0</v>
      </c>
      <c r="AL144" s="23"/>
      <c r="AM144" s="37">
        <v>0</v>
      </c>
      <c r="AN144" s="23"/>
      <c r="AO144" s="23"/>
      <c r="AP144" s="23"/>
      <c r="AQ144" s="23"/>
      <c r="AR144" s="23"/>
      <c r="AS144" s="23"/>
      <c r="AT144" s="23"/>
      <c r="AU144" s="23"/>
      <c r="AV144" s="23"/>
      <c r="AW144" s="23"/>
      <c r="AX144" s="23"/>
      <c r="AY144" s="23"/>
      <c r="AZ144" s="23"/>
      <c r="BA144" s="23"/>
      <c r="BB144" s="23"/>
      <c r="BC144" s="23"/>
      <c r="BD144" s="23"/>
      <c r="BE144" s="23"/>
      <c r="BF144" s="23"/>
      <c r="BG144" s="23"/>
      <c r="BH144" s="23"/>
      <c r="BI144" s="23"/>
      <c r="BJ144" s="23"/>
      <c r="BK144" s="23"/>
      <c r="BL144" s="23"/>
      <c r="BM144" s="23"/>
      <c r="BN144" s="23"/>
      <c r="BO144" s="23"/>
      <c r="BP144" s="23"/>
      <c r="BQ144" s="23"/>
      <c r="BR144" s="23"/>
      <c r="BS144" s="23"/>
      <c r="BT144" s="23"/>
      <c r="BU144" s="37">
        <v>0</v>
      </c>
      <c r="BV144" s="23"/>
      <c r="BW144" s="37">
        <v>0</v>
      </c>
      <c r="BX144" s="23"/>
      <c r="BY144" s="23"/>
      <c r="BZ144" s="23"/>
      <c r="CA144" s="23"/>
      <c r="CB144" s="23"/>
      <c r="CC144" s="23"/>
      <c r="CD144" s="23"/>
      <c r="CE144" s="23"/>
      <c r="CF144" s="23"/>
      <c r="CG144" s="23"/>
      <c r="CH144" s="23"/>
      <c r="CI144" s="23"/>
      <c r="CJ144" s="23"/>
      <c r="CK144" s="23"/>
      <c r="CL144" s="23"/>
    </row>
    <row r="145" spans="1:90" s="59" customFormat="1" ht="15" customHeight="1">
      <c r="A145" s="20" t="s">
        <v>95</v>
      </c>
      <c r="B145" s="20">
        <v>2016</v>
      </c>
      <c r="C145" s="21">
        <v>27535533</v>
      </c>
      <c r="D145" s="29" t="s">
        <v>5</v>
      </c>
      <c r="E145" s="29" t="s">
        <v>103</v>
      </c>
      <c r="F145" s="20" t="s">
        <v>96</v>
      </c>
      <c r="G145" s="29"/>
      <c r="H145" s="19">
        <v>3296</v>
      </c>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37">
        <v>0</v>
      </c>
      <c r="AS145" s="23"/>
      <c r="AT145" s="23"/>
      <c r="AU145" s="23"/>
      <c r="AV145" s="23"/>
      <c r="AW145" s="23"/>
      <c r="AX145" s="23"/>
      <c r="AY145" s="23"/>
      <c r="AZ145" s="23"/>
      <c r="BA145" s="23"/>
      <c r="BB145" s="23"/>
      <c r="BC145" s="23"/>
      <c r="BD145" s="23"/>
      <c r="BE145" s="23"/>
      <c r="BF145" s="23"/>
      <c r="BG145" s="23"/>
      <c r="BH145" s="23"/>
      <c r="BI145" s="23"/>
      <c r="BJ145" s="23"/>
      <c r="BK145" s="23"/>
      <c r="BL145" s="23"/>
      <c r="BM145" s="23"/>
      <c r="BN145" s="23"/>
      <c r="BO145" s="23"/>
      <c r="BP145" s="23"/>
      <c r="BQ145" s="23"/>
      <c r="BR145" s="23"/>
      <c r="BS145" s="23"/>
      <c r="BT145" s="23"/>
      <c r="BU145" s="23"/>
      <c r="BV145" s="23"/>
      <c r="BW145" s="23"/>
      <c r="BX145" s="23"/>
      <c r="BY145" s="23"/>
      <c r="BZ145" s="23"/>
      <c r="CA145" s="23"/>
      <c r="CB145" s="23"/>
      <c r="CC145" s="23"/>
      <c r="CD145" s="23"/>
      <c r="CE145" s="23"/>
      <c r="CF145" s="23"/>
      <c r="CG145" s="23"/>
      <c r="CH145" s="23"/>
      <c r="CI145" s="23"/>
      <c r="CJ145" s="23"/>
      <c r="CK145" s="23"/>
      <c r="CL145" s="23"/>
    </row>
    <row r="146" spans="1:90" s="59" customFormat="1" ht="15" customHeight="1">
      <c r="A146" s="20" t="s">
        <v>95</v>
      </c>
      <c r="B146" s="20">
        <v>2016</v>
      </c>
      <c r="C146" s="21">
        <v>27535533</v>
      </c>
      <c r="D146" s="29" t="s">
        <v>5</v>
      </c>
      <c r="E146" s="29" t="s">
        <v>103</v>
      </c>
      <c r="F146" s="20" t="s">
        <v>96</v>
      </c>
      <c r="G146" s="29"/>
      <c r="H146" s="19">
        <v>3295</v>
      </c>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37">
        <v>0</v>
      </c>
      <c r="AT146" s="23"/>
      <c r="AU146" s="23"/>
      <c r="AV146" s="23"/>
      <c r="AW146" s="23"/>
      <c r="AX146" s="23"/>
      <c r="AY146" s="23"/>
      <c r="AZ146" s="23"/>
      <c r="BA146" s="23"/>
      <c r="BB146" s="23"/>
      <c r="BC146" s="23"/>
      <c r="BD146" s="23"/>
      <c r="BE146" s="23"/>
      <c r="BF146" s="23"/>
      <c r="BG146" s="23"/>
      <c r="BH146" s="23"/>
      <c r="BI146" s="23"/>
      <c r="BJ146" s="23"/>
      <c r="BK146" s="23"/>
      <c r="BL146" s="23"/>
      <c r="BM146" s="23"/>
      <c r="BN146" s="23"/>
      <c r="BO146" s="23"/>
      <c r="BP146" s="23"/>
      <c r="BQ146" s="23"/>
      <c r="BR146" s="23"/>
      <c r="BS146" s="23"/>
      <c r="BT146" s="23"/>
      <c r="BU146" s="23"/>
      <c r="BV146" s="23"/>
      <c r="BW146" s="23"/>
      <c r="BX146" s="23"/>
      <c r="BY146" s="23"/>
      <c r="BZ146" s="23"/>
      <c r="CA146" s="23"/>
      <c r="CB146" s="23"/>
      <c r="CC146" s="23"/>
      <c r="CD146" s="23"/>
      <c r="CE146" s="23"/>
      <c r="CF146" s="23"/>
      <c r="CG146" s="23"/>
      <c r="CH146" s="23"/>
      <c r="CI146" s="23"/>
      <c r="CJ146" s="23"/>
      <c r="CK146" s="23"/>
      <c r="CL146" s="23"/>
    </row>
    <row r="147" spans="1:90" s="59" customFormat="1" ht="15" customHeight="1">
      <c r="A147" s="20" t="s">
        <v>95</v>
      </c>
      <c r="B147" s="20">
        <v>2016</v>
      </c>
      <c r="C147" s="21">
        <v>27535533</v>
      </c>
      <c r="D147" s="29" t="s">
        <v>5</v>
      </c>
      <c r="E147" s="29" t="s">
        <v>103</v>
      </c>
      <c r="F147" s="20" t="s">
        <v>96</v>
      </c>
      <c r="G147" s="29"/>
      <c r="H147" s="19">
        <v>3219</v>
      </c>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23"/>
      <c r="AX147" s="37">
        <v>0</v>
      </c>
      <c r="AY147" s="23"/>
      <c r="AZ147" s="23"/>
      <c r="BA147" s="23"/>
      <c r="BB147" s="23"/>
      <c r="BC147" s="23"/>
      <c r="BD147" s="23"/>
      <c r="BE147" s="23"/>
      <c r="BF147" s="23"/>
      <c r="BG147" s="23"/>
      <c r="BH147" s="23"/>
      <c r="BI147" s="23"/>
      <c r="BJ147" s="23"/>
      <c r="BK147" s="23"/>
      <c r="BL147" s="23"/>
      <c r="BM147" s="23"/>
      <c r="BN147" s="23"/>
      <c r="BO147" s="23"/>
      <c r="BP147" s="23"/>
      <c r="BQ147" s="23"/>
      <c r="BR147" s="23"/>
      <c r="BS147" s="23"/>
      <c r="BT147" s="23"/>
      <c r="BU147" s="23"/>
      <c r="BV147" s="23"/>
      <c r="BW147" s="23"/>
      <c r="BX147" s="23"/>
      <c r="BY147" s="23"/>
      <c r="BZ147" s="23"/>
      <c r="CA147" s="23"/>
      <c r="CB147" s="23"/>
      <c r="CC147" s="23"/>
      <c r="CD147" s="23"/>
      <c r="CE147" s="23"/>
      <c r="CF147" s="23"/>
      <c r="CG147" s="23"/>
      <c r="CH147" s="23"/>
      <c r="CI147" s="23"/>
      <c r="CJ147" s="23"/>
      <c r="CK147" s="23"/>
      <c r="CL147" s="23"/>
    </row>
    <row r="148" spans="1:90" s="59" customFormat="1" ht="15" customHeight="1">
      <c r="A148" s="20" t="s">
        <v>95</v>
      </c>
      <c r="B148" s="20">
        <v>2016</v>
      </c>
      <c r="C148" s="21">
        <v>27535533</v>
      </c>
      <c r="D148" s="29" t="s">
        <v>5</v>
      </c>
      <c r="E148" s="29" t="s">
        <v>103</v>
      </c>
      <c r="F148" s="20" t="s">
        <v>96</v>
      </c>
      <c r="G148" s="29"/>
      <c r="H148" s="19">
        <v>3253</v>
      </c>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c r="AW148" s="23"/>
      <c r="AX148" s="23"/>
      <c r="AY148" s="37">
        <v>0</v>
      </c>
      <c r="AZ148" s="23"/>
      <c r="BA148" s="23"/>
      <c r="BB148" s="23"/>
      <c r="BC148" s="23"/>
      <c r="BD148" s="23"/>
      <c r="BE148" s="23"/>
      <c r="BF148" s="23"/>
      <c r="BG148" s="23"/>
      <c r="BH148" s="23"/>
      <c r="BI148" s="23"/>
      <c r="BJ148" s="23"/>
      <c r="BK148" s="23"/>
      <c r="BL148" s="23"/>
      <c r="BM148" s="23"/>
      <c r="BN148" s="23"/>
      <c r="BO148" s="23"/>
      <c r="BP148" s="23"/>
      <c r="BQ148" s="23"/>
      <c r="BR148" s="23"/>
      <c r="BS148" s="23"/>
      <c r="BT148" s="23"/>
      <c r="BU148" s="23"/>
      <c r="BV148" s="23"/>
      <c r="BW148" s="23"/>
      <c r="BX148" s="23"/>
      <c r="BY148" s="23"/>
      <c r="BZ148" s="23"/>
      <c r="CA148" s="23"/>
      <c r="CB148" s="23"/>
      <c r="CC148" s="23"/>
      <c r="CD148" s="23"/>
      <c r="CE148" s="23"/>
      <c r="CF148" s="23"/>
      <c r="CG148" s="23"/>
      <c r="CH148" s="23"/>
      <c r="CI148" s="23"/>
      <c r="CJ148" s="23"/>
      <c r="CK148" s="23"/>
      <c r="CL148" s="23"/>
    </row>
    <row r="149" spans="1:90" s="59" customFormat="1" ht="15" customHeight="1">
      <c r="A149" s="20" t="s">
        <v>95</v>
      </c>
      <c r="B149" s="20">
        <v>2016</v>
      </c>
      <c r="C149" s="21">
        <v>27535533</v>
      </c>
      <c r="D149" s="29" t="s">
        <v>5</v>
      </c>
      <c r="E149" s="29" t="s">
        <v>103</v>
      </c>
      <c r="F149" s="20" t="s">
        <v>96</v>
      </c>
      <c r="G149" s="29"/>
      <c r="H149" s="19">
        <v>3250</v>
      </c>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23"/>
      <c r="AX149" s="23"/>
      <c r="AY149" s="23"/>
      <c r="AZ149" s="23"/>
      <c r="BA149" s="23"/>
      <c r="BB149" s="23"/>
      <c r="BC149" s="23"/>
      <c r="BD149" s="37">
        <v>0</v>
      </c>
      <c r="BE149" s="23"/>
      <c r="BF149" s="23"/>
      <c r="BG149" s="23"/>
      <c r="BH149" s="23"/>
      <c r="BI149" s="23"/>
      <c r="BJ149" s="23"/>
      <c r="BK149" s="23"/>
      <c r="BL149" s="23"/>
      <c r="BM149" s="23"/>
      <c r="BN149" s="23"/>
      <c r="BO149" s="23"/>
      <c r="BP149" s="23"/>
      <c r="BQ149" s="23"/>
      <c r="BR149" s="23"/>
      <c r="BS149" s="23"/>
      <c r="BT149" s="23"/>
      <c r="BU149" s="23"/>
      <c r="BV149" s="23"/>
      <c r="BW149" s="23"/>
      <c r="BX149" s="23"/>
      <c r="BY149" s="23"/>
      <c r="BZ149" s="23"/>
      <c r="CA149" s="23"/>
      <c r="CB149" s="23"/>
      <c r="CC149" s="23"/>
      <c r="CD149" s="23"/>
      <c r="CE149" s="23"/>
      <c r="CF149" s="23"/>
      <c r="CG149" s="23"/>
      <c r="CH149" s="23"/>
      <c r="CI149" s="23"/>
      <c r="CJ149" s="23"/>
      <c r="CK149" s="23"/>
      <c r="CL149" s="23"/>
    </row>
    <row r="150" spans="1:90" s="59" customFormat="1" ht="15" customHeight="1">
      <c r="A150" s="20" t="s">
        <v>95</v>
      </c>
      <c r="B150" s="20">
        <v>2016</v>
      </c>
      <c r="C150" s="21">
        <v>27535533</v>
      </c>
      <c r="D150" s="29" t="s">
        <v>5</v>
      </c>
      <c r="E150" s="29" t="s">
        <v>103</v>
      </c>
      <c r="F150" s="20" t="s">
        <v>96</v>
      </c>
      <c r="G150" s="29"/>
      <c r="H150" s="19">
        <v>3277</v>
      </c>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c r="AW150" s="23"/>
      <c r="AX150" s="23"/>
      <c r="AY150" s="23"/>
      <c r="AZ150" s="23"/>
      <c r="BA150" s="23"/>
      <c r="BB150" s="23"/>
      <c r="BC150" s="23"/>
      <c r="BD150" s="23"/>
      <c r="BE150" s="37">
        <v>0</v>
      </c>
      <c r="BF150" s="23"/>
      <c r="BG150" s="37">
        <v>0</v>
      </c>
      <c r="BH150" s="23"/>
      <c r="BI150" s="23"/>
      <c r="BJ150" s="23"/>
      <c r="BK150" s="23"/>
      <c r="BL150" s="23"/>
      <c r="BM150" s="23"/>
      <c r="BN150" s="23"/>
      <c r="BO150" s="23"/>
      <c r="BP150" s="23"/>
      <c r="BQ150" s="23"/>
      <c r="BR150" s="23"/>
      <c r="BS150" s="23"/>
      <c r="BT150" s="23"/>
      <c r="BU150" s="23"/>
      <c r="BV150" s="23"/>
      <c r="BW150" s="23"/>
      <c r="BX150" s="23"/>
      <c r="BY150" s="23"/>
      <c r="BZ150" s="23"/>
      <c r="CA150" s="23"/>
      <c r="CB150" s="23"/>
      <c r="CC150" s="23"/>
      <c r="CD150" s="23"/>
      <c r="CE150" s="23"/>
      <c r="CF150" s="23"/>
      <c r="CG150" s="23"/>
      <c r="CH150" s="23"/>
      <c r="CI150" s="23"/>
      <c r="CJ150" s="23"/>
      <c r="CK150" s="23"/>
      <c r="CL150" s="23"/>
    </row>
    <row r="151" spans="1:90" s="59" customFormat="1" ht="15" customHeight="1">
      <c r="A151" s="20" t="s">
        <v>95</v>
      </c>
      <c r="B151" s="20">
        <v>2016</v>
      </c>
      <c r="C151" s="21">
        <v>27535533</v>
      </c>
      <c r="D151" s="29" t="s">
        <v>5</v>
      </c>
      <c r="E151" s="29" t="s">
        <v>103</v>
      </c>
      <c r="F151" s="20" t="s">
        <v>96</v>
      </c>
      <c r="G151" s="29"/>
      <c r="H151" s="19">
        <v>3294</v>
      </c>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c r="AV151" s="23"/>
      <c r="AW151" s="23"/>
      <c r="AX151" s="23"/>
      <c r="AY151" s="23"/>
      <c r="AZ151" s="23"/>
      <c r="BA151" s="23"/>
      <c r="BB151" s="23"/>
      <c r="BC151" s="23"/>
      <c r="BD151" s="23"/>
      <c r="BE151" s="23"/>
      <c r="BF151" s="23"/>
      <c r="BG151" s="23"/>
      <c r="BH151" s="23"/>
      <c r="BI151" s="37">
        <v>0</v>
      </c>
      <c r="BJ151" s="37">
        <v>0</v>
      </c>
      <c r="BK151" s="23"/>
      <c r="BL151" s="23"/>
      <c r="BM151" s="23"/>
      <c r="BN151" s="23"/>
      <c r="BO151" s="23"/>
      <c r="BP151" s="23"/>
      <c r="BQ151" s="23"/>
      <c r="BR151" s="23"/>
      <c r="BS151" s="23"/>
      <c r="BT151" s="23"/>
      <c r="BU151" s="23"/>
      <c r="BV151" s="23"/>
      <c r="BW151" s="23"/>
      <c r="BX151" s="23"/>
      <c r="BY151" s="23"/>
      <c r="BZ151" s="23"/>
      <c r="CA151" s="23"/>
      <c r="CB151" s="23"/>
      <c r="CC151" s="23"/>
      <c r="CD151" s="23"/>
      <c r="CE151" s="23"/>
      <c r="CF151" s="23"/>
      <c r="CG151" s="23"/>
      <c r="CH151" s="23"/>
      <c r="CI151" s="23"/>
      <c r="CJ151" s="23"/>
      <c r="CK151" s="23"/>
      <c r="CL151" s="23"/>
    </row>
    <row r="152" spans="1:90" s="59" customFormat="1" ht="15" customHeight="1">
      <c r="A152" s="20" t="s">
        <v>95</v>
      </c>
      <c r="B152" s="20">
        <v>2016</v>
      </c>
      <c r="C152" s="21">
        <v>27535533</v>
      </c>
      <c r="D152" s="29" t="s">
        <v>5</v>
      </c>
      <c r="E152" s="29" t="s">
        <v>103</v>
      </c>
      <c r="F152" s="20" t="s">
        <v>96</v>
      </c>
      <c r="G152" s="29"/>
      <c r="H152" s="19">
        <v>3301</v>
      </c>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3"/>
      <c r="AW152" s="23"/>
      <c r="AX152" s="23"/>
      <c r="AY152" s="23"/>
      <c r="AZ152" s="23"/>
      <c r="BA152" s="23"/>
      <c r="BB152" s="23"/>
      <c r="BC152" s="23"/>
      <c r="BD152" s="23"/>
      <c r="BE152" s="23"/>
      <c r="BF152" s="23"/>
      <c r="BG152" s="23"/>
      <c r="BH152" s="23"/>
      <c r="BI152" s="23"/>
      <c r="BJ152" s="23"/>
      <c r="BK152" s="37">
        <v>0</v>
      </c>
      <c r="BL152" s="23"/>
      <c r="BM152" s="23"/>
      <c r="BN152" s="23"/>
      <c r="BO152" s="23"/>
      <c r="BP152" s="23"/>
      <c r="BQ152" s="23"/>
      <c r="BR152" s="23"/>
      <c r="BS152" s="23"/>
      <c r="BT152" s="23"/>
      <c r="BU152" s="23"/>
      <c r="BV152" s="23"/>
      <c r="BW152" s="23"/>
      <c r="BX152" s="23"/>
      <c r="BY152" s="23"/>
      <c r="BZ152" s="23"/>
      <c r="CA152" s="23"/>
      <c r="CB152" s="23"/>
      <c r="CC152" s="23"/>
      <c r="CD152" s="23"/>
      <c r="CE152" s="23"/>
      <c r="CF152" s="23"/>
      <c r="CG152" s="23"/>
      <c r="CH152" s="23"/>
      <c r="CI152" s="23"/>
      <c r="CJ152" s="23"/>
      <c r="CK152" s="23"/>
      <c r="CL152" s="23"/>
    </row>
    <row r="153" spans="1:90" s="59" customFormat="1" ht="15" customHeight="1">
      <c r="A153" s="20" t="s">
        <v>95</v>
      </c>
      <c r="B153" s="20">
        <v>2016</v>
      </c>
      <c r="C153" s="21">
        <v>27535533</v>
      </c>
      <c r="D153" s="29" t="s">
        <v>5</v>
      </c>
      <c r="E153" s="29" t="s">
        <v>103</v>
      </c>
      <c r="F153" s="20" t="s">
        <v>96</v>
      </c>
      <c r="G153" s="29"/>
      <c r="H153" s="19">
        <v>2687</v>
      </c>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c r="AV153" s="23"/>
      <c r="AW153" s="23"/>
      <c r="AX153" s="23"/>
      <c r="AY153" s="23"/>
      <c r="AZ153" s="23"/>
      <c r="BA153" s="23"/>
      <c r="BB153" s="23"/>
      <c r="BC153" s="23"/>
      <c r="BD153" s="23"/>
      <c r="BE153" s="23"/>
      <c r="BF153" s="23"/>
      <c r="BG153" s="23"/>
      <c r="BH153" s="23"/>
      <c r="BI153" s="23"/>
      <c r="BJ153" s="23"/>
      <c r="BK153" s="23"/>
      <c r="BL153" s="23"/>
      <c r="BM153" s="37">
        <v>0</v>
      </c>
      <c r="BN153" s="23"/>
      <c r="BO153" s="23"/>
      <c r="BP153" s="23"/>
      <c r="BQ153" s="23"/>
      <c r="BR153" s="23"/>
      <c r="BS153" s="23"/>
      <c r="BT153" s="23"/>
      <c r="BU153" s="23"/>
      <c r="BV153" s="23"/>
      <c r="BW153" s="23"/>
      <c r="BX153" s="23"/>
      <c r="BY153" s="23"/>
      <c r="BZ153" s="23"/>
      <c r="CA153" s="23"/>
      <c r="CB153" s="23"/>
      <c r="CC153" s="23"/>
      <c r="CD153" s="23"/>
      <c r="CE153" s="23"/>
      <c r="CF153" s="23"/>
      <c r="CG153" s="23"/>
      <c r="CH153" s="23"/>
      <c r="CI153" s="23"/>
      <c r="CJ153" s="23"/>
      <c r="CK153" s="23"/>
      <c r="CL153" s="23"/>
    </row>
    <row r="154" spans="1:90" s="59" customFormat="1" ht="15" customHeight="1">
      <c r="A154" s="20" t="s">
        <v>95</v>
      </c>
      <c r="B154" s="20">
        <v>2016</v>
      </c>
      <c r="C154" s="21">
        <v>27535533</v>
      </c>
      <c r="D154" s="29" t="s">
        <v>5</v>
      </c>
      <c r="E154" s="29" t="s">
        <v>103</v>
      </c>
      <c r="F154" s="20" t="s">
        <v>96</v>
      </c>
      <c r="G154" s="29"/>
      <c r="H154" s="19">
        <v>3287</v>
      </c>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c r="AV154" s="23"/>
      <c r="AW154" s="23"/>
      <c r="AX154" s="23"/>
      <c r="AY154" s="23"/>
      <c r="AZ154" s="23"/>
      <c r="BA154" s="23"/>
      <c r="BB154" s="23"/>
      <c r="BC154" s="23"/>
      <c r="BD154" s="23"/>
      <c r="BE154" s="23"/>
      <c r="BF154" s="23"/>
      <c r="BG154" s="23"/>
      <c r="BH154" s="23"/>
      <c r="BI154" s="23"/>
      <c r="BJ154" s="23"/>
      <c r="BK154" s="23"/>
      <c r="BL154" s="23"/>
      <c r="BM154" s="23"/>
      <c r="BN154" s="37">
        <v>0</v>
      </c>
      <c r="BO154" s="23"/>
      <c r="BP154" s="23"/>
      <c r="BQ154" s="23"/>
      <c r="BR154" s="23"/>
      <c r="BS154" s="23"/>
      <c r="BT154" s="23"/>
      <c r="BU154" s="23"/>
      <c r="BV154" s="23"/>
      <c r="BW154" s="23"/>
      <c r="BX154" s="23"/>
      <c r="BY154" s="23"/>
      <c r="BZ154" s="23"/>
      <c r="CA154" s="23"/>
      <c r="CB154" s="23"/>
      <c r="CC154" s="23"/>
      <c r="CD154" s="23"/>
      <c r="CE154" s="23"/>
      <c r="CF154" s="23"/>
      <c r="CG154" s="23"/>
      <c r="CH154" s="23"/>
      <c r="CI154" s="23"/>
      <c r="CJ154" s="23"/>
      <c r="CK154" s="23"/>
      <c r="CL154" s="23"/>
    </row>
    <row r="155" spans="1:90" s="59" customFormat="1" ht="15" customHeight="1">
      <c r="A155" s="20" t="s">
        <v>95</v>
      </c>
      <c r="B155" s="20">
        <v>2016</v>
      </c>
      <c r="C155" s="21">
        <v>27535533</v>
      </c>
      <c r="D155" s="29" t="s">
        <v>5</v>
      </c>
      <c r="E155" s="29" t="s">
        <v>103</v>
      </c>
      <c r="F155" s="20" t="s">
        <v>96</v>
      </c>
      <c r="G155" s="29"/>
      <c r="H155" s="19">
        <v>3290</v>
      </c>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c r="AV155" s="23"/>
      <c r="AW155" s="23"/>
      <c r="AX155" s="23"/>
      <c r="AY155" s="23"/>
      <c r="AZ155" s="23"/>
      <c r="BA155" s="23"/>
      <c r="BB155" s="23"/>
      <c r="BC155" s="23"/>
      <c r="BD155" s="23"/>
      <c r="BE155" s="23"/>
      <c r="BF155" s="23"/>
      <c r="BG155" s="23"/>
      <c r="BH155" s="23"/>
      <c r="BI155" s="23"/>
      <c r="BJ155" s="23"/>
      <c r="BK155" s="23"/>
      <c r="BL155" s="23"/>
      <c r="BM155" s="23"/>
      <c r="BN155" s="23"/>
      <c r="BO155" s="37">
        <v>0</v>
      </c>
      <c r="BP155" s="23"/>
      <c r="BQ155" s="23"/>
      <c r="BR155" s="23"/>
      <c r="BS155" s="23"/>
      <c r="BT155" s="23"/>
      <c r="BU155" s="23"/>
      <c r="BV155" s="23"/>
      <c r="BW155" s="23"/>
      <c r="BX155" s="23"/>
      <c r="BY155" s="23"/>
      <c r="BZ155" s="23"/>
      <c r="CA155" s="23"/>
      <c r="CB155" s="23"/>
      <c r="CC155" s="23"/>
      <c r="CD155" s="23"/>
      <c r="CE155" s="23"/>
      <c r="CF155" s="23"/>
      <c r="CG155" s="23"/>
      <c r="CH155" s="23"/>
      <c r="CI155" s="23"/>
      <c r="CJ155" s="23"/>
      <c r="CK155" s="23"/>
      <c r="CL155" s="23"/>
    </row>
    <row r="156" spans="1:90" s="59" customFormat="1" ht="15" customHeight="1">
      <c r="A156" s="20" t="s">
        <v>95</v>
      </c>
      <c r="B156" s="20">
        <v>2016</v>
      </c>
      <c r="C156" s="21">
        <v>27535533</v>
      </c>
      <c r="D156" s="29" t="s">
        <v>5</v>
      </c>
      <c r="E156" s="29" t="s">
        <v>103</v>
      </c>
      <c r="F156" s="20" t="s">
        <v>96</v>
      </c>
      <c r="G156" s="29"/>
      <c r="H156" s="19">
        <v>3235</v>
      </c>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3"/>
      <c r="AW156" s="23"/>
      <c r="AX156" s="23"/>
      <c r="AY156" s="23"/>
      <c r="AZ156" s="23"/>
      <c r="BA156" s="23"/>
      <c r="BB156" s="23"/>
      <c r="BC156" s="23"/>
      <c r="BD156" s="23"/>
      <c r="BE156" s="23"/>
      <c r="BF156" s="23"/>
      <c r="BG156" s="23"/>
      <c r="BH156" s="23"/>
      <c r="BI156" s="23"/>
      <c r="BJ156" s="23"/>
      <c r="BK156" s="23"/>
      <c r="BL156" s="23"/>
      <c r="BM156" s="23"/>
      <c r="BN156" s="23"/>
      <c r="BO156" s="23"/>
      <c r="BP156" s="23"/>
      <c r="BQ156" s="23"/>
      <c r="BR156" s="23"/>
      <c r="BS156" s="23"/>
      <c r="BT156" s="23"/>
      <c r="BU156" s="23"/>
      <c r="BV156" s="37">
        <v>0</v>
      </c>
      <c r="BW156" s="23"/>
      <c r="BX156" s="23"/>
      <c r="BY156" s="23"/>
      <c r="BZ156" s="23"/>
      <c r="CA156" s="23"/>
      <c r="CB156" s="23"/>
      <c r="CC156" s="23"/>
      <c r="CD156" s="23"/>
      <c r="CE156" s="23"/>
      <c r="CF156" s="23"/>
      <c r="CG156" s="23"/>
      <c r="CH156" s="23"/>
      <c r="CI156" s="23"/>
      <c r="CJ156" s="23"/>
      <c r="CK156" s="23"/>
      <c r="CL156" s="23"/>
    </row>
    <row r="157" spans="1:90" s="59" customFormat="1" ht="15" customHeight="1">
      <c r="A157" s="20" t="s">
        <v>95</v>
      </c>
      <c r="B157" s="20">
        <v>2016</v>
      </c>
      <c r="C157" s="21">
        <v>27535533</v>
      </c>
      <c r="D157" s="29" t="s">
        <v>5</v>
      </c>
      <c r="E157" s="29" t="s">
        <v>103</v>
      </c>
      <c r="F157" s="20" t="s">
        <v>96</v>
      </c>
      <c r="G157" s="29"/>
      <c r="H157" s="19">
        <v>3262</v>
      </c>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c r="AV157" s="23"/>
      <c r="AW157" s="23"/>
      <c r="AX157" s="23"/>
      <c r="AY157" s="23"/>
      <c r="AZ157" s="23"/>
      <c r="BA157" s="23"/>
      <c r="BB157" s="23"/>
      <c r="BC157" s="23"/>
      <c r="BD157" s="23"/>
      <c r="BE157" s="23"/>
      <c r="BF157" s="23"/>
      <c r="BG157" s="23"/>
      <c r="BH157" s="23"/>
      <c r="BI157" s="23"/>
      <c r="BJ157" s="23"/>
      <c r="BK157" s="23"/>
      <c r="BL157" s="23"/>
      <c r="BM157" s="23"/>
      <c r="BN157" s="23"/>
      <c r="BO157" s="23"/>
      <c r="BP157" s="23"/>
      <c r="BQ157" s="23"/>
      <c r="BR157" s="23"/>
      <c r="BS157" s="23"/>
      <c r="BT157" s="23"/>
      <c r="BU157" s="23"/>
      <c r="BV157" s="23"/>
      <c r="BW157" s="23"/>
      <c r="BX157" s="37">
        <v>0</v>
      </c>
      <c r="BY157" s="23"/>
      <c r="BZ157" s="23"/>
      <c r="CA157" s="23"/>
      <c r="CB157" s="23"/>
      <c r="CC157" s="23"/>
      <c r="CD157" s="23"/>
      <c r="CE157" s="23"/>
      <c r="CF157" s="23"/>
      <c r="CG157" s="23"/>
      <c r="CH157" s="23"/>
      <c r="CI157" s="23"/>
      <c r="CJ157" s="23"/>
      <c r="CK157" s="23"/>
      <c r="CL157" s="23"/>
    </row>
    <row r="158" spans="1:90" s="59" customFormat="1" ht="15" customHeight="1">
      <c r="A158" s="20" t="s">
        <v>95</v>
      </c>
      <c r="B158" s="20">
        <v>2016</v>
      </c>
      <c r="C158" s="21">
        <v>27535533</v>
      </c>
      <c r="D158" s="29" t="s">
        <v>5</v>
      </c>
      <c r="E158" s="29" t="s">
        <v>103</v>
      </c>
      <c r="F158" s="20" t="s">
        <v>96</v>
      </c>
      <c r="G158" s="29"/>
      <c r="H158" s="19">
        <v>3268</v>
      </c>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c r="AW158" s="23"/>
      <c r="AX158" s="23"/>
      <c r="AY158" s="23"/>
      <c r="AZ158" s="23"/>
      <c r="BA158" s="23"/>
      <c r="BB158" s="23"/>
      <c r="BC158" s="23"/>
      <c r="BD158" s="23"/>
      <c r="BE158" s="23"/>
      <c r="BF158" s="23"/>
      <c r="BG158" s="23"/>
      <c r="BH158" s="23"/>
      <c r="BI158" s="23"/>
      <c r="BJ158" s="23"/>
      <c r="BK158" s="23"/>
      <c r="BL158" s="23"/>
      <c r="BM158" s="23"/>
      <c r="BN158" s="23"/>
      <c r="BO158" s="23"/>
      <c r="BP158" s="23"/>
      <c r="BQ158" s="23"/>
      <c r="BR158" s="23"/>
      <c r="BS158" s="23"/>
      <c r="BT158" s="23"/>
      <c r="BU158" s="23"/>
      <c r="BV158" s="23"/>
      <c r="BW158" s="23"/>
      <c r="BX158" s="23"/>
      <c r="BY158" s="37">
        <v>0</v>
      </c>
      <c r="BZ158" s="23"/>
      <c r="CA158" s="23"/>
      <c r="CB158" s="23"/>
      <c r="CC158" s="23"/>
      <c r="CD158" s="23"/>
      <c r="CE158" s="23"/>
      <c r="CF158" s="23"/>
      <c r="CG158" s="23"/>
      <c r="CH158" s="23"/>
      <c r="CI158" s="23"/>
      <c r="CJ158" s="23"/>
      <c r="CK158" s="23"/>
      <c r="CL158" s="23"/>
    </row>
    <row r="159" spans="1:90" s="59" customFormat="1" ht="15" customHeight="1">
      <c r="A159" s="20" t="s">
        <v>95</v>
      </c>
      <c r="B159" s="20">
        <v>2016</v>
      </c>
      <c r="C159" s="21">
        <v>27535533</v>
      </c>
      <c r="D159" s="29" t="s">
        <v>5</v>
      </c>
      <c r="E159" s="29" t="s">
        <v>103</v>
      </c>
      <c r="F159" s="20" t="s">
        <v>96</v>
      </c>
      <c r="G159" s="29"/>
      <c r="H159" s="19">
        <v>3274</v>
      </c>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c r="AW159" s="23"/>
      <c r="AX159" s="23"/>
      <c r="AY159" s="23"/>
      <c r="AZ159" s="23"/>
      <c r="BA159" s="23"/>
      <c r="BB159" s="23"/>
      <c r="BC159" s="23"/>
      <c r="BD159" s="23"/>
      <c r="BE159" s="23"/>
      <c r="BF159" s="23"/>
      <c r="BG159" s="23"/>
      <c r="BH159" s="23"/>
      <c r="BI159" s="23"/>
      <c r="BJ159" s="23"/>
      <c r="BK159" s="23"/>
      <c r="BL159" s="23"/>
      <c r="BM159" s="23"/>
      <c r="BN159" s="23"/>
      <c r="BO159" s="23"/>
      <c r="BP159" s="23"/>
      <c r="BQ159" s="23"/>
      <c r="BR159" s="23"/>
      <c r="BS159" s="23"/>
      <c r="BT159" s="23"/>
      <c r="BU159" s="23"/>
      <c r="BV159" s="23"/>
      <c r="BW159" s="23"/>
      <c r="BX159" s="23"/>
      <c r="BY159" s="23"/>
      <c r="BZ159" s="37">
        <v>0</v>
      </c>
      <c r="CA159" s="23"/>
      <c r="CB159" s="23"/>
      <c r="CC159" s="23"/>
      <c r="CD159" s="23"/>
      <c r="CE159" s="23"/>
      <c r="CF159" s="23"/>
      <c r="CG159" s="23"/>
      <c r="CH159" s="23"/>
      <c r="CI159" s="23"/>
      <c r="CJ159" s="23"/>
      <c r="CK159" s="23"/>
      <c r="CL159" s="23"/>
    </row>
    <row r="160" spans="1:90" s="59" customFormat="1" ht="15" customHeight="1">
      <c r="A160" s="20" t="s">
        <v>95</v>
      </c>
      <c r="B160" s="20">
        <v>2016</v>
      </c>
      <c r="C160" s="21">
        <v>27535533</v>
      </c>
      <c r="D160" s="29" t="s">
        <v>5</v>
      </c>
      <c r="E160" s="29" t="s">
        <v>103</v>
      </c>
      <c r="F160" s="20" t="s">
        <v>96</v>
      </c>
      <c r="G160" s="29"/>
      <c r="H160" s="19">
        <v>180</v>
      </c>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c r="AW160" s="23"/>
      <c r="AX160" s="23"/>
      <c r="AY160" s="23"/>
      <c r="AZ160" s="23"/>
      <c r="BA160" s="23"/>
      <c r="BB160" s="23"/>
      <c r="BC160" s="23"/>
      <c r="BD160" s="23"/>
      <c r="BE160" s="23"/>
      <c r="BF160" s="23"/>
      <c r="BG160" s="23"/>
      <c r="BH160" s="23"/>
      <c r="BI160" s="23"/>
      <c r="BJ160" s="23"/>
      <c r="BK160" s="23"/>
      <c r="BL160" s="23"/>
      <c r="BM160" s="23"/>
      <c r="BN160" s="23"/>
      <c r="BO160" s="23"/>
      <c r="BP160" s="23"/>
      <c r="BQ160" s="23"/>
      <c r="BR160" s="23"/>
      <c r="BS160" s="23"/>
      <c r="BT160" s="23"/>
      <c r="BU160" s="23"/>
      <c r="BV160" s="23"/>
      <c r="BW160" s="23"/>
      <c r="BX160" s="23"/>
      <c r="BY160" s="23"/>
      <c r="BZ160" s="23"/>
      <c r="CA160" s="23"/>
      <c r="CB160" s="23"/>
      <c r="CC160" s="23"/>
      <c r="CD160" s="23"/>
      <c r="CE160" s="23"/>
      <c r="CF160" s="23"/>
      <c r="CG160" s="23"/>
      <c r="CH160" s="23"/>
      <c r="CI160" s="23"/>
      <c r="CJ160" s="23"/>
      <c r="CK160" s="23"/>
      <c r="CL160" s="23"/>
    </row>
    <row r="161" spans="1:90" s="59" customFormat="1" ht="15" customHeight="1">
      <c r="A161" s="20" t="s">
        <v>95</v>
      </c>
      <c r="B161" s="20">
        <v>2016</v>
      </c>
      <c r="C161" s="21">
        <v>27535533</v>
      </c>
      <c r="D161" s="29" t="s">
        <v>5</v>
      </c>
      <c r="E161" s="29" t="s">
        <v>103</v>
      </c>
      <c r="F161" s="20" t="s">
        <v>96</v>
      </c>
      <c r="G161" s="29"/>
      <c r="H161" s="19">
        <v>3051</v>
      </c>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23"/>
      <c r="AX161" s="23"/>
      <c r="AY161" s="23"/>
      <c r="AZ161" s="23"/>
      <c r="BA161" s="23"/>
      <c r="BB161" s="23"/>
      <c r="BC161" s="23"/>
      <c r="BD161" s="23"/>
      <c r="BE161" s="23"/>
      <c r="BF161" s="23"/>
      <c r="BG161" s="23"/>
      <c r="BH161" s="23"/>
      <c r="BI161" s="23"/>
      <c r="BJ161" s="23"/>
      <c r="BK161" s="23"/>
      <c r="BL161" s="23"/>
      <c r="BM161" s="23"/>
      <c r="BN161" s="23"/>
      <c r="BO161" s="23"/>
      <c r="BP161" s="23"/>
      <c r="BQ161" s="23"/>
      <c r="BR161" s="23"/>
      <c r="BS161" s="23"/>
      <c r="BT161" s="23"/>
      <c r="BU161" s="23"/>
      <c r="BV161" s="23"/>
      <c r="BW161" s="23"/>
      <c r="BX161" s="23"/>
      <c r="BY161" s="23"/>
      <c r="BZ161" s="23"/>
      <c r="CA161" s="23"/>
      <c r="CB161" s="23"/>
      <c r="CC161" s="23"/>
      <c r="CD161" s="23"/>
      <c r="CE161" s="23"/>
      <c r="CF161" s="23"/>
      <c r="CG161" s="23"/>
      <c r="CH161" s="23"/>
      <c r="CI161" s="23"/>
      <c r="CJ161" s="23"/>
      <c r="CK161" s="23"/>
      <c r="CL161" s="23"/>
    </row>
    <row r="162" spans="1:90" s="59" customFormat="1" ht="15" customHeight="1">
      <c r="A162" s="20" t="s">
        <v>95</v>
      </c>
      <c r="B162" s="20">
        <v>2016</v>
      </c>
      <c r="C162" s="21">
        <v>27535533</v>
      </c>
      <c r="D162" s="29" t="s">
        <v>5</v>
      </c>
      <c r="E162" s="29" t="s">
        <v>103</v>
      </c>
      <c r="F162" s="20" t="s">
        <v>96</v>
      </c>
      <c r="G162" s="29"/>
      <c r="H162" s="19">
        <v>3086</v>
      </c>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23"/>
      <c r="AX162" s="23"/>
      <c r="AY162" s="23"/>
      <c r="AZ162" s="23"/>
      <c r="BA162" s="23"/>
      <c r="BB162" s="23"/>
      <c r="BC162" s="23"/>
      <c r="BD162" s="23"/>
      <c r="BE162" s="23"/>
      <c r="BF162" s="23"/>
      <c r="BG162" s="23"/>
      <c r="BH162" s="23"/>
      <c r="BI162" s="23"/>
      <c r="BJ162" s="23"/>
      <c r="BK162" s="23"/>
      <c r="BL162" s="23"/>
      <c r="BM162" s="23"/>
      <c r="BN162" s="23"/>
      <c r="BO162" s="23"/>
      <c r="BP162" s="23"/>
      <c r="BQ162" s="23"/>
      <c r="BR162" s="23"/>
      <c r="BS162" s="23"/>
      <c r="BT162" s="23"/>
      <c r="BU162" s="23"/>
      <c r="BV162" s="23"/>
      <c r="BW162" s="23"/>
      <c r="BX162" s="23"/>
      <c r="BY162" s="23"/>
      <c r="BZ162" s="23"/>
      <c r="CA162" s="23"/>
      <c r="CB162" s="23"/>
      <c r="CC162" s="23"/>
      <c r="CD162" s="23"/>
      <c r="CE162" s="23"/>
      <c r="CF162" s="23"/>
      <c r="CG162" s="23"/>
      <c r="CH162" s="23"/>
      <c r="CI162" s="23"/>
      <c r="CJ162" s="23"/>
      <c r="CK162" s="23"/>
      <c r="CL162" s="23"/>
    </row>
    <row r="163" spans="1:90" s="59" customFormat="1" ht="15" customHeight="1">
      <c r="A163" s="20" t="s">
        <v>95</v>
      </c>
      <c r="B163" s="20">
        <v>2016</v>
      </c>
      <c r="C163" s="21">
        <v>27535533</v>
      </c>
      <c r="D163" s="29" t="s">
        <v>5</v>
      </c>
      <c r="E163" s="29" t="s">
        <v>104</v>
      </c>
      <c r="F163" s="20" t="s">
        <v>96</v>
      </c>
      <c r="G163" s="29"/>
      <c r="H163" s="19">
        <v>33344</v>
      </c>
      <c r="I163" s="37">
        <v>6.6E-3</v>
      </c>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23"/>
      <c r="AX163" s="23"/>
      <c r="AY163" s="23"/>
      <c r="AZ163" s="23"/>
      <c r="BA163" s="23"/>
      <c r="BB163" s="23"/>
      <c r="BC163" s="23"/>
      <c r="BD163" s="23"/>
      <c r="BE163" s="23"/>
      <c r="BF163" s="23"/>
      <c r="BG163" s="23"/>
      <c r="BH163" s="23"/>
      <c r="BI163" s="23"/>
      <c r="BJ163" s="23"/>
      <c r="BK163" s="23"/>
      <c r="BL163" s="23"/>
      <c r="BM163" s="23"/>
      <c r="BN163" s="23"/>
      <c r="BO163" s="23"/>
      <c r="BP163" s="23"/>
      <c r="BQ163" s="23"/>
      <c r="BR163" s="23"/>
      <c r="BS163" s="23"/>
      <c r="BT163" s="23"/>
      <c r="BU163" s="23"/>
      <c r="BV163" s="23"/>
      <c r="BW163" s="23"/>
      <c r="BX163" s="23"/>
      <c r="BY163" s="23"/>
      <c r="BZ163" s="23"/>
      <c r="CA163" s="23"/>
      <c r="CB163" s="23"/>
      <c r="CC163" s="23"/>
      <c r="CD163" s="23"/>
      <c r="CE163" s="23"/>
      <c r="CF163" s="23"/>
      <c r="CG163" s="23"/>
      <c r="CH163" s="23"/>
      <c r="CI163" s="23"/>
      <c r="CJ163" s="23"/>
      <c r="CK163" s="23"/>
      <c r="CL163" s="23"/>
    </row>
    <row r="164" spans="1:90" s="59" customFormat="1" ht="15" customHeight="1">
      <c r="A164" s="20" t="s">
        <v>95</v>
      </c>
      <c r="B164" s="20">
        <v>2016</v>
      </c>
      <c r="C164" s="21">
        <v>27535533</v>
      </c>
      <c r="D164" s="29" t="s">
        <v>5</v>
      </c>
      <c r="E164" s="29" t="s">
        <v>104</v>
      </c>
      <c r="F164" s="20" t="s">
        <v>96</v>
      </c>
      <c r="G164" s="29"/>
      <c r="H164" s="19">
        <v>33211</v>
      </c>
      <c r="I164" s="23"/>
      <c r="J164" s="23"/>
      <c r="K164" s="23"/>
      <c r="L164" s="37">
        <v>0.19800000000000001</v>
      </c>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3"/>
      <c r="AX164" s="23"/>
      <c r="AY164" s="23"/>
      <c r="AZ164" s="23"/>
      <c r="BA164" s="23"/>
      <c r="BB164" s="23"/>
      <c r="BC164" s="23"/>
      <c r="BD164" s="23"/>
      <c r="BE164" s="23"/>
      <c r="BF164" s="23"/>
      <c r="BG164" s="23"/>
      <c r="BH164" s="23"/>
      <c r="BI164" s="23"/>
      <c r="BJ164" s="23"/>
      <c r="BK164" s="23"/>
      <c r="BL164" s="23"/>
      <c r="BM164" s="23"/>
      <c r="BN164" s="23"/>
      <c r="BO164" s="23"/>
      <c r="BP164" s="23"/>
      <c r="BQ164" s="23"/>
      <c r="BR164" s="23"/>
      <c r="BS164" s="23"/>
      <c r="BT164" s="23"/>
      <c r="BU164" s="23"/>
      <c r="BV164" s="23"/>
      <c r="BW164" s="23"/>
      <c r="BX164" s="23"/>
      <c r="BY164" s="23"/>
      <c r="BZ164" s="23"/>
      <c r="CA164" s="23"/>
      <c r="CB164" s="23"/>
      <c r="CC164" s="23"/>
      <c r="CD164" s="23"/>
      <c r="CE164" s="23"/>
      <c r="CF164" s="23"/>
      <c r="CG164" s="23"/>
      <c r="CH164" s="23"/>
      <c r="CI164" s="23"/>
      <c r="CJ164" s="23"/>
      <c r="CK164" s="23"/>
      <c r="CL164" s="23"/>
    </row>
    <row r="165" spans="1:90" s="59" customFormat="1" ht="15" customHeight="1">
      <c r="A165" s="20" t="s">
        <v>95</v>
      </c>
      <c r="B165" s="20">
        <v>2016</v>
      </c>
      <c r="C165" s="21">
        <v>27535533</v>
      </c>
      <c r="D165" s="29" t="s">
        <v>5</v>
      </c>
      <c r="E165" s="29" t="s">
        <v>104</v>
      </c>
      <c r="F165" s="20" t="s">
        <v>96</v>
      </c>
      <c r="G165" s="29"/>
      <c r="H165" s="19">
        <v>33296</v>
      </c>
      <c r="I165" s="23"/>
      <c r="J165" s="23"/>
      <c r="K165" s="23"/>
      <c r="L165" s="23"/>
      <c r="M165" s="23"/>
      <c r="N165" s="23"/>
      <c r="O165" s="23"/>
      <c r="P165" s="37">
        <v>0.221</v>
      </c>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c r="AV165" s="23"/>
      <c r="AW165" s="23"/>
      <c r="AX165" s="23"/>
      <c r="AY165" s="23"/>
      <c r="AZ165" s="23"/>
      <c r="BA165" s="23"/>
      <c r="BB165" s="23"/>
      <c r="BC165" s="23"/>
      <c r="BD165" s="23"/>
      <c r="BE165" s="23"/>
      <c r="BF165" s="23"/>
      <c r="BG165" s="23"/>
      <c r="BH165" s="23"/>
      <c r="BI165" s="23"/>
      <c r="BJ165" s="23"/>
      <c r="BK165" s="23"/>
      <c r="BL165" s="23"/>
      <c r="BM165" s="23"/>
      <c r="BN165" s="23"/>
      <c r="BO165" s="23"/>
      <c r="BP165" s="23"/>
      <c r="BQ165" s="23"/>
      <c r="BR165" s="23"/>
      <c r="BS165" s="23"/>
      <c r="BT165" s="23"/>
      <c r="BU165" s="23"/>
      <c r="BV165" s="23"/>
      <c r="BW165" s="23"/>
      <c r="BX165" s="23"/>
      <c r="BY165" s="23"/>
      <c r="BZ165" s="23"/>
      <c r="CA165" s="23"/>
      <c r="CB165" s="23"/>
      <c r="CC165" s="23"/>
      <c r="CD165" s="23"/>
      <c r="CE165" s="23"/>
      <c r="CF165" s="23"/>
      <c r="CG165" s="23"/>
      <c r="CH165" s="23"/>
      <c r="CI165" s="23"/>
      <c r="CJ165" s="23"/>
      <c r="CK165" s="23"/>
      <c r="CL165" s="23"/>
    </row>
    <row r="166" spans="1:90" s="59" customFormat="1" ht="15" customHeight="1">
      <c r="A166" s="20" t="s">
        <v>95</v>
      </c>
      <c r="B166" s="20">
        <v>2016</v>
      </c>
      <c r="C166" s="21">
        <v>27535533</v>
      </c>
      <c r="D166" s="29" t="s">
        <v>5</v>
      </c>
      <c r="E166" s="29" t="s">
        <v>104</v>
      </c>
      <c r="F166" s="20" t="s">
        <v>96</v>
      </c>
      <c r="G166" s="29"/>
      <c r="H166" s="19">
        <v>33193</v>
      </c>
      <c r="I166" s="23"/>
      <c r="J166" s="23"/>
      <c r="K166" s="23"/>
      <c r="L166" s="23"/>
      <c r="M166" s="23"/>
      <c r="N166" s="23"/>
      <c r="O166" s="23"/>
      <c r="P166" s="23"/>
      <c r="Q166" s="23"/>
      <c r="R166" s="23"/>
      <c r="S166" s="23"/>
      <c r="T166" s="23"/>
      <c r="U166" s="37">
        <v>5.9999999999999995E-4</v>
      </c>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23"/>
      <c r="AW166" s="23"/>
      <c r="AX166" s="23"/>
      <c r="AY166" s="23"/>
      <c r="AZ166" s="23"/>
      <c r="BA166" s="23"/>
      <c r="BB166" s="23"/>
      <c r="BC166" s="23"/>
      <c r="BD166" s="23"/>
      <c r="BE166" s="23"/>
      <c r="BF166" s="23"/>
      <c r="BG166" s="23"/>
      <c r="BH166" s="23"/>
      <c r="BI166" s="23"/>
      <c r="BJ166" s="23"/>
      <c r="BK166" s="23"/>
      <c r="BL166" s="23"/>
      <c r="BM166" s="23"/>
      <c r="BN166" s="23"/>
      <c r="BO166" s="23"/>
      <c r="BP166" s="23"/>
      <c r="BQ166" s="23"/>
      <c r="BR166" s="23"/>
      <c r="BS166" s="23"/>
      <c r="BT166" s="23"/>
      <c r="BU166" s="23"/>
      <c r="BV166" s="23"/>
      <c r="BW166" s="23"/>
      <c r="BX166" s="23"/>
      <c r="BY166" s="23"/>
      <c r="BZ166" s="23"/>
      <c r="CA166" s="23"/>
      <c r="CB166" s="23"/>
      <c r="CC166" s="23"/>
      <c r="CD166" s="23"/>
      <c r="CE166" s="23"/>
      <c r="CF166" s="23"/>
      <c r="CG166" s="23"/>
      <c r="CH166" s="23"/>
      <c r="CI166" s="23"/>
      <c r="CJ166" s="23"/>
      <c r="CK166" s="23"/>
      <c r="CL166" s="23"/>
    </row>
    <row r="167" spans="1:90" s="59" customFormat="1" ht="15" customHeight="1">
      <c r="A167" s="20" t="s">
        <v>95</v>
      </c>
      <c r="B167" s="20">
        <v>2016</v>
      </c>
      <c r="C167" s="21">
        <v>27535533</v>
      </c>
      <c r="D167" s="29" t="s">
        <v>5</v>
      </c>
      <c r="E167" s="29" t="s">
        <v>104</v>
      </c>
      <c r="F167" s="20" t="s">
        <v>96</v>
      </c>
      <c r="G167" s="29"/>
      <c r="H167" s="19">
        <v>33363</v>
      </c>
      <c r="I167" s="23"/>
      <c r="J167" s="23"/>
      <c r="K167" s="23"/>
      <c r="L167" s="23"/>
      <c r="M167" s="23"/>
      <c r="N167" s="23"/>
      <c r="O167" s="23"/>
      <c r="P167" s="23"/>
      <c r="Q167" s="23"/>
      <c r="R167" s="23"/>
      <c r="S167" s="23"/>
      <c r="T167" s="23"/>
      <c r="U167" s="23"/>
      <c r="V167" s="23"/>
      <c r="W167" s="37">
        <v>4.0000000000000001E-3</v>
      </c>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3"/>
      <c r="AW167" s="37">
        <v>0</v>
      </c>
      <c r="AX167" s="23"/>
      <c r="AY167" s="23"/>
      <c r="AZ167" s="23"/>
      <c r="BA167" s="23"/>
      <c r="BB167" s="23"/>
      <c r="BC167" s="23"/>
      <c r="BD167" s="23"/>
      <c r="BE167" s="23"/>
      <c r="BF167" s="23"/>
      <c r="BG167" s="23"/>
      <c r="BH167" s="23"/>
      <c r="BI167" s="23"/>
      <c r="BJ167" s="23"/>
      <c r="BK167" s="23"/>
      <c r="BL167" s="23"/>
      <c r="BM167" s="23"/>
      <c r="BN167" s="23"/>
      <c r="BO167" s="23"/>
      <c r="BP167" s="23"/>
      <c r="BQ167" s="23"/>
      <c r="BR167" s="23"/>
      <c r="BS167" s="23"/>
      <c r="BT167" s="23"/>
      <c r="BU167" s="23"/>
      <c r="BV167" s="23"/>
      <c r="BW167" s="23"/>
      <c r="BX167" s="23"/>
      <c r="BY167" s="23"/>
      <c r="BZ167" s="23"/>
      <c r="CA167" s="23"/>
      <c r="CB167" s="23"/>
      <c r="CC167" s="23"/>
      <c r="CD167" s="23"/>
      <c r="CE167" s="23"/>
      <c r="CF167" s="23"/>
      <c r="CG167" s="23"/>
      <c r="CH167" s="23"/>
      <c r="CI167" s="23"/>
      <c r="CJ167" s="23"/>
      <c r="CK167" s="23"/>
      <c r="CL167" s="23"/>
    </row>
    <row r="168" spans="1:90" s="59" customFormat="1" ht="15" customHeight="1">
      <c r="A168" s="20" t="s">
        <v>95</v>
      </c>
      <c r="B168" s="20">
        <v>2016</v>
      </c>
      <c r="C168" s="21">
        <v>27535533</v>
      </c>
      <c r="D168" s="29" t="s">
        <v>5</v>
      </c>
      <c r="E168" s="29" t="s">
        <v>104</v>
      </c>
      <c r="F168" s="20" t="s">
        <v>96</v>
      </c>
      <c r="G168" s="29"/>
      <c r="H168" s="19">
        <v>33351</v>
      </c>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37">
        <v>4.5000000000000003E-5</v>
      </c>
      <c r="AI168" s="23"/>
      <c r="AJ168" s="23"/>
      <c r="AK168" s="23"/>
      <c r="AL168" s="23"/>
      <c r="AM168" s="23"/>
      <c r="AN168" s="23"/>
      <c r="AO168" s="23"/>
      <c r="AP168" s="23"/>
      <c r="AQ168" s="23"/>
      <c r="AR168" s="23"/>
      <c r="AS168" s="23"/>
      <c r="AT168" s="23"/>
      <c r="AU168" s="23"/>
      <c r="AV168" s="23"/>
      <c r="AW168" s="23"/>
      <c r="AX168" s="23"/>
      <c r="AY168" s="23"/>
      <c r="AZ168" s="23"/>
      <c r="BA168" s="23"/>
      <c r="BB168" s="23"/>
      <c r="BC168" s="23"/>
      <c r="BD168" s="23"/>
      <c r="BE168" s="23"/>
      <c r="BF168" s="23"/>
      <c r="BG168" s="23"/>
      <c r="BH168" s="23"/>
      <c r="BI168" s="23"/>
      <c r="BJ168" s="23"/>
      <c r="BK168" s="23"/>
      <c r="BL168" s="23"/>
      <c r="BM168" s="23"/>
      <c r="BN168" s="23"/>
      <c r="BO168" s="23"/>
      <c r="BP168" s="23"/>
      <c r="BQ168" s="23"/>
      <c r="BR168" s="23"/>
      <c r="BS168" s="23"/>
      <c r="BT168" s="23"/>
      <c r="BU168" s="23"/>
      <c r="BV168" s="23"/>
      <c r="BW168" s="23"/>
      <c r="BX168" s="23"/>
      <c r="BY168" s="23"/>
      <c r="BZ168" s="23"/>
      <c r="CA168" s="23"/>
      <c r="CB168" s="23"/>
      <c r="CC168" s="23"/>
      <c r="CD168" s="23"/>
      <c r="CE168" s="23"/>
      <c r="CF168" s="23"/>
      <c r="CG168" s="23"/>
      <c r="CH168" s="23"/>
      <c r="CI168" s="23"/>
      <c r="CJ168" s="23"/>
      <c r="CK168" s="23"/>
      <c r="CL168" s="23"/>
    </row>
    <row r="169" spans="1:90" s="59" customFormat="1" ht="15" customHeight="1">
      <c r="A169" s="20" t="s">
        <v>95</v>
      </c>
      <c r="B169" s="20">
        <v>2016</v>
      </c>
      <c r="C169" s="21">
        <v>27535533</v>
      </c>
      <c r="D169" s="29" t="s">
        <v>5</v>
      </c>
      <c r="E169" s="29" t="s">
        <v>104</v>
      </c>
      <c r="F169" s="20" t="s">
        <v>96</v>
      </c>
      <c r="G169" s="29"/>
      <c r="H169" s="19">
        <v>33285</v>
      </c>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c r="AW169" s="23"/>
      <c r="AX169" s="23"/>
      <c r="AY169" s="23"/>
      <c r="AZ169" s="23"/>
      <c r="BA169" s="23"/>
      <c r="BB169" s="23"/>
      <c r="BC169" s="23"/>
      <c r="BD169" s="23"/>
      <c r="BE169" s="23"/>
      <c r="BF169" s="23"/>
      <c r="BG169" s="23"/>
      <c r="BH169" s="23"/>
      <c r="BI169" s="23"/>
      <c r="BJ169" s="23"/>
      <c r="BK169" s="23"/>
      <c r="BL169" s="23"/>
      <c r="BM169" s="23"/>
      <c r="BN169" s="23"/>
      <c r="BO169" s="23"/>
      <c r="BP169" s="23"/>
      <c r="BQ169" s="23"/>
      <c r="BR169" s="23"/>
      <c r="BS169" s="23"/>
      <c r="BT169" s="23"/>
      <c r="BU169" s="23"/>
      <c r="BV169" s="23"/>
      <c r="BW169" s="23"/>
      <c r="BX169" s="23"/>
      <c r="BY169" s="23"/>
      <c r="BZ169" s="23"/>
      <c r="CA169" s="23"/>
      <c r="CB169" s="23"/>
      <c r="CC169" s="23"/>
      <c r="CD169" s="23"/>
      <c r="CE169" s="23"/>
      <c r="CF169" s="23"/>
      <c r="CG169" s="23"/>
      <c r="CH169" s="23"/>
      <c r="CI169" s="23"/>
      <c r="CJ169" s="23"/>
      <c r="CK169" s="23"/>
      <c r="CL169" s="23"/>
    </row>
    <row r="170" spans="1:90" s="59" customFormat="1" ht="15" customHeight="1">
      <c r="A170" s="20" t="s">
        <v>95</v>
      </c>
      <c r="B170" s="20">
        <v>2016</v>
      </c>
      <c r="C170" s="21">
        <v>27535533</v>
      </c>
      <c r="D170" s="29" t="s">
        <v>5</v>
      </c>
      <c r="E170" s="29" t="s">
        <v>104</v>
      </c>
      <c r="F170" s="20" t="s">
        <v>96</v>
      </c>
      <c r="G170" s="29"/>
      <c r="H170" s="19">
        <v>33210</v>
      </c>
      <c r="I170" s="23"/>
      <c r="J170" s="23"/>
      <c r="K170" s="37">
        <v>0.02</v>
      </c>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c r="AW170" s="23"/>
      <c r="AX170" s="23"/>
      <c r="AY170" s="23"/>
      <c r="AZ170" s="23"/>
      <c r="BA170" s="23"/>
      <c r="BB170" s="23"/>
      <c r="BC170" s="23"/>
      <c r="BD170" s="23"/>
      <c r="BE170" s="23"/>
      <c r="BF170" s="23"/>
      <c r="BG170" s="23"/>
      <c r="BH170" s="23"/>
      <c r="BI170" s="23"/>
      <c r="BJ170" s="23"/>
      <c r="BK170" s="23"/>
      <c r="BL170" s="23"/>
      <c r="BM170" s="23"/>
      <c r="BN170" s="23"/>
      <c r="BO170" s="23"/>
      <c r="BP170" s="23"/>
      <c r="BQ170" s="23"/>
      <c r="BR170" s="23"/>
      <c r="BS170" s="23"/>
      <c r="BT170" s="23"/>
      <c r="BU170" s="23"/>
      <c r="BV170" s="23"/>
      <c r="BW170" s="23"/>
      <c r="BX170" s="23"/>
      <c r="BY170" s="23"/>
      <c r="BZ170" s="23"/>
      <c r="CA170" s="23"/>
      <c r="CB170" s="23"/>
      <c r="CC170" s="23"/>
      <c r="CD170" s="23"/>
      <c r="CE170" s="23"/>
      <c r="CF170" s="23"/>
      <c r="CG170" s="23"/>
      <c r="CH170" s="23"/>
      <c r="CI170" s="23"/>
      <c r="CJ170" s="23"/>
      <c r="CK170" s="23"/>
      <c r="CL170" s="23"/>
    </row>
    <row r="171" spans="1:90" s="59" customFormat="1" ht="15" customHeight="1">
      <c r="A171" s="20" t="s">
        <v>95</v>
      </c>
      <c r="B171" s="20">
        <v>2016</v>
      </c>
      <c r="C171" s="21">
        <v>27535533</v>
      </c>
      <c r="D171" s="29" t="s">
        <v>5</v>
      </c>
      <c r="E171" s="29" t="s">
        <v>104</v>
      </c>
      <c r="F171" s="20" t="s">
        <v>96</v>
      </c>
      <c r="G171" s="29"/>
      <c r="H171" s="19">
        <v>33343</v>
      </c>
      <c r="I171" s="23"/>
      <c r="J171" s="23"/>
      <c r="K171" s="23"/>
      <c r="L171" s="23"/>
      <c r="M171" s="37">
        <v>4.7E-2</v>
      </c>
      <c r="N171" s="23"/>
      <c r="O171" s="23"/>
      <c r="P171" s="23"/>
      <c r="Q171" s="23"/>
      <c r="R171" s="23"/>
      <c r="S171" s="23"/>
      <c r="T171" s="23"/>
      <c r="U171" s="23"/>
      <c r="V171" s="23"/>
      <c r="W171" s="23"/>
      <c r="X171" s="23"/>
      <c r="Y171" s="23"/>
      <c r="Z171" s="23"/>
      <c r="AA171" s="23"/>
      <c r="AB171" s="23"/>
      <c r="AC171" s="23"/>
      <c r="AD171" s="23"/>
      <c r="AE171" s="23"/>
      <c r="AF171" s="23"/>
      <c r="AG171" s="23"/>
      <c r="AH171" s="23"/>
      <c r="AI171" s="37">
        <v>1.5E-5</v>
      </c>
      <c r="AJ171" s="23"/>
      <c r="AK171" s="23"/>
      <c r="AL171" s="23"/>
      <c r="AM171" s="23"/>
      <c r="AN171" s="23"/>
      <c r="AO171" s="23"/>
      <c r="AP171" s="23"/>
      <c r="AQ171" s="23"/>
      <c r="AR171" s="23"/>
      <c r="AS171" s="23"/>
      <c r="AT171" s="23"/>
      <c r="AU171" s="23"/>
      <c r="AV171" s="23"/>
      <c r="AW171" s="23"/>
      <c r="AX171" s="23"/>
      <c r="AY171" s="23"/>
      <c r="AZ171" s="23"/>
      <c r="BA171" s="23"/>
      <c r="BB171" s="23"/>
      <c r="BC171" s="23"/>
      <c r="BD171" s="23"/>
      <c r="BE171" s="23"/>
      <c r="BF171" s="23"/>
      <c r="BG171" s="23"/>
      <c r="BH171" s="23"/>
      <c r="BI171" s="23"/>
      <c r="BJ171" s="23"/>
      <c r="BK171" s="23"/>
      <c r="BL171" s="23"/>
      <c r="BM171" s="23"/>
      <c r="BN171" s="23"/>
      <c r="BO171" s="23"/>
      <c r="BP171" s="23"/>
      <c r="BQ171" s="23"/>
      <c r="BR171" s="23"/>
      <c r="BS171" s="23"/>
      <c r="BT171" s="23"/>
      <c r="BU171" s="23"/>
      <c r="BV171" s="23"/>
      <c r="BW171" s="23"/>
      <c r="BX171" s="23"/>
      <c r="BY171" s="23"/>
      <c r="BZ171" s="23"/>
      <c r="CA171" s="23"/>
      <c r="CB171" s="23"/>
      <c r="CC171" s="23"/>
      <c r="CD171" s="23"/>
      <c r="CE171" s="23"/>
      <c r="CF171" s="23"/>
      <c r="CG171" s="23"/>
      <c r="CH171" s="23"/>
      <c r="CI171" s="23"/>
      <c r="CJ171" s="23"/>
      <c r="CK171" s="23"/>
      <c r="CL171" s="23"/>
    </row>
    <row r="172" spans="1:90" s="59" customFormat="1" ht="15" customHeight="1">
      <c r="A172" s="20" t="s">
        <v>95</v>
      </c>
      <c r="B172" s="20">
        <v>2016</v>
      </c>
      <c r="C172" s="21">
        <v>27535533</v>
      </c>
      <c r="D172" s="29" t="s">
        <v>5</v>
      </c>
      <c r="E172" s="29" t="s">
        <v>104</v>
      </c>
      <c r="F172" s="20" t="s">
        <v>96</v>
      </c>
      <c r="G172" s="29"/>
      <c r="H172" s="19">
        <v>33342</v>
      </c>
      <c r="I172" s="23"/>
      <c r="J172" s="23"/>
      <c r="K172" s="23"/>
      <c r="L172" s="23"/>
      <c r="M172" s="23"/>
      <c r="N172" s="37">
        <v>2.0000000000000001E-4</v>
      </c>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c r="AY172" s="23"/>
      <c r="AZ172" s="23"/>
      <c r="BA172" s="23"/>
      <c r="BB172" s="23"/>
      <c r="BC172" s="23"/>
      <c r="BD172" s="23"/>
      <c r="BE172" s="23"/>
      <c r="BF172" s="23"/>
      <c r="BG172" s="23"/>
      <c r="BH172" s="23"/>
      <c r="BI172" s="23"/>
      <c r="BJ172" s="23"/>
      <c r="BK172" s="23"/>
      <c r="BL172" s="23"/>
      <c r="BM172" s="23"/>
      <c r="BN172" s="23"/>
      <c r="BO172" s="23"/>
      <c r="BP172" s="23"/>
      <c r="BQ172" s="23"/>
      <c r="BR172" s="23"/>
      <c r="BS172" s="23"/>
      <c r="BT172" s="23"/>
      <c r="BU172" s="23"/>
      <c r="BV172" s="23"/>
      <c r="BW172" s="23"/>
      <c r="BX172" s="23"/>
      <c r="BY172" s="23"/>
      <c r="BZ172" s="23"/>
      <c r="CA172" s="23"/>
      <c r="CB172" s="23"/>
      <c r="CC172" s="23"/>
      <c r="CD172" s="23"/>
      <c r="CE172" s="23"/>
      <c r="CF172" s="23"/>
      <c r="CG172" s="23"/>
      <c r="CH172" s="23"/>
      <c r="CI172" s="23"/>
      <c r="CJ172" s="37">
        <v>0</v>
      </c>
      <c r="CK172" s="23"/>
      <c r="CL172" s="23"/>
    </row>
    <row r="173" spans="1:90" s="59" customFormat="1" ht="15" customHeight="1">
      <c r="A173" s="20" t="s">
        <v>95</v>
      </c>
      <c r="B173" s="20">
        <v>2016</v>
      </c>
      <c r="C173" s="21">
        <v>27535533</v>
      </c>
      <c r="D173" s="29" t="s">
        <v>5</v>
      </c>
      <c r="E173" s="29" t="s">
        <v>104</v>
      </c>
      <c r="F173" s="20" t="s">
        <v>96</v>
      </c>
      <c r="G173" s="29"/>
      <c r="H173" s="19">
        <v>33350</v>
      </c>
      <c r="I173" s="23"/>
      <c r="J173" s="23"/>
      <c r="K173" s="23"/>
      <c r="L173" s="23"/>
      <c r="M173" s="23"/>
      <c r="N173" s="23"/>
      <c r="O173" s="37">
        <v>1E-4</v>
      </c>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c r="AX173" s="23"/>
      <c r="AY173" s="23"/>
      <c r="AZ173" s="23"/>
      <c r="BA173" s="23"/>
      <c r="BB173" s="23"/>
      <c r="BC173" s="23"/>
      <c r="BD173" s="23"/>
      <c r="BE173" s="23"/>
      <c r="BF173" s="23"/>
      <c r="BG173" s="23"/>
      <c r="BH173" s="23"/>
      <c r="BI173" s="23"/>
      <c r="BJ173" s="23"/>
      <c r="BK173" s="23"/>
      <c r="BL173" s="23"/>
      <c r="BM173" s="23"/>
      <c r="BN173" s="23"/>
      <c r="BO173" s="23"/>
      <c r="BP173" s="23"/>
      <c r="BQ173" s="23"/>
      <c r="BR173" s="23"/>
      <c r="BS173" s="23"/>
      <c r="BT173" s="23"/>
      <c r="BU173" s="23"/>
      <c r="BV173" s="23"/>
      <c r="BW173" s="23"/>
      <c r="BX173" s="23"/>
      <c r="BY173" s="23"/>
      <c r="BZ173" s="23"/>
      <c r="CA173" s="23"/>
      <c r="CB173" s="23"/>
      <c r="CC173" s="23"/>
      <c r="CD173" s="23"/>
      <c r="CE173" s="23"/>
      <c r="CF173" s="23"/>
      <c r="CG173" s="23"/>
      <c r="CH173" s="23"/>
      <c r="CI173" s="23"/>
      <c r="CJ173" s="23"/>
      <c r="CK173" s="23"/>
      <c r="CL173" s="23"/>
    </row>
    <row r="174" spans="1:90" s="59" customFormat="1" ht="15" customHeight="1">
      <c r="A174" s="20" t="s">
        <v>95</v>
      </c>
      <c r="B174" s="20">
        <v>2016</v>
      </c>
      <c r="C174" s="21">
        <v>27535533</v>
      </c>
      <c r="D174" s="29" t="s">
        <v>5</v>
      </c>
      <c r="E174" s="29" t="s">
        <v>104</v>
      </c>
      <c r="F174" s="20" t="s">
        <v>96</v>
      </c>
      <c r="G174" s="29"/>
      <c r="H174" s="19">
        <v>33356</v>
      </c>
      <c r="I174" s="23"/>
      <c r="J174" s="23"/>
      <c r="K174" s="23"/>
      <c r="L174" s="23"/>
      <c r="M174" s="23"/>
      <c r="N174" s="23"/>
      <c r="O174" s="23"/>
      <c r="P174" s="23"/>
      <c r="Q174" s="23"/>
      <c r="R174" s="23"/>
      <c r="S174" s="37">
        <v>0</v>
      </c>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c r="AY174" s="23"/>
      <c r="AZ174" s="23"/>
      <c r="BA174" s="23"/>
      <c r="BB174" s="23"/>
      <c r="BC174" s="23"/>
      <c r="BD174" s="23"/>
      <c r="BE174" s="23"/>
      <c r="BF174" s="23"/>
      <c r="BG174" s="23"/>
      <c r="BH174" s="23"/>
      <c r="BI174" s="23"/>
      <c r="BJ174" s="23"/>
      <c r="BK174" s="23"/>
      <c r="BL174" s="23"/>
      <c r="BM174" s="23"/>
      <c r="BN174" s="23"/>
      <c r="BO174" s="23"/>
      <c r="BP174" s="23"/>
      <c r="BQ174" s="23"/>
      <c r="BR174" s="23"/>
      <c r="BS174" s="23"/>
      <c r="BT174" s="23"/>
      <c r="BU174" s="23"/>
      <c r="BV174" s="23"/>
      <c r="BW174" s="23"/>
      <c r="BX174" s="23"/>
      <c r="BY174" s="23"/>
      <c r="BZ174" s="23"/>
      <c r="CA174" s="23"/>
      <c r="CB174" s="23"/>
      <c r="CC174" s="23"/>
      <c r="CD174" s="23"/>
      <c r="CE174" s="23"/>
      <c r="CF174" s="23"/>
      <c r="CG174" s="23"/>
      <c r="CH174" s="23"/>
      <c r="CI174" s="23"/>
      <c r="CJ174" s="23"/>
      <c r="CK174" s="23"/>
      <c r="CL174" s="23"/>
    </row>
    <row r="175" spans="1:90" s="59" customFormat="1" ht="15" customHeight="1">
      <c r="A175" s="20" t="s">
        <v>95</v>
      </c>
      <c r="B175" s="20">
        <v>2016</v>
      </c>
      <c r="C175" s="21">
        <v>27535533</v>
      </c>
      <c r="D175" s="29" t="s">
        <v>5</v>
      </c>
      <c r="E175" s="29" t="s">
        <v>104</v>
      </c>
      <c r="F175" s="20" t="s">
        <v>96</v>
      </c>
      <c r="G175" s="29"/>
      <c r="H175" s="19">
        <v>33148</v>
      </c>
      <c r="I175" s="23"/>
      <c r="J175" s="23"/>
      <c r="K175" s="23"/>
      <c r="L175" s="23"/>
      <c r="M175" s="23"/>
      <c r="N175" s="23"/>
      <c r="O175" s="23"/>
      <c r="P175" s="23"/>
      <c r="Q175" s="37">
        <v>1.5099999999999999E-5</v>
      </c>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c r="AX175" s="23"/>
      <c r="AY175" s="23"/>
      <c r="AZ175" s="23"/>
      <c r="BA175" s="23"/>
      <c r="BB175" s="23"/>
      <c r="BC175" s="23"/>
      <c r="BD175" s="23"/>
      <c r="BE175" s="23"/>
      <c r="BF175" s="23"/>
      <c r="BG175" s="23"/>
      <c r="BH175" s="23"/>
      <c r="BI175" s="23"/>
      <c r="BJ175" s="23"/>
      <c r="BK175" s="23"/>
      <c r="BL175" s="23"/>
      <c r="BM175" s="23"/>
      <c r="BN175" s="23"/>
      <c r="BO175" s="23"/>
      <c r="BP175" s="23"/>
      <c r="BQ175" s="23"/>
      <c r="BR175" s="23"/>
      <c r="BS175" s="23"/>
      <c r="BT175" s="23"/>
      <c r="BU175" s="23"/>
      <c r="BV175" s="23"/>
      <c r="BW175" s="23"/>
      <c r="BX175" s="23"/>
      <c r="BY175" s="23"/>
      <c r="BZ175" s="23"/>
      <c r="CA175" s="23"/>
      <c r="CB175" s="23"/>
      <c r="CC175" s="23"/>
      <c r="CD175" s="23"/>
      <c r="CE175" s="23"/>
      <c r="CF175" s="23"/>
      <c r="CG175" s="23"/>
      <c r="CH175" s="23"/>
      <c r="CI175" s="23"/>
      <c r="CJ175" s="23"/>
      <c r="CK175" s="23"/>
      <c r="CL175" s="23"/>
    </row>
    <row r="176" spans="1:90" s="59" customFormat="1" ht="15" customHeight="1">
      <c r="A176" s="20" t="s">
        <v>95</v>
      </c>
      <c r="B176" s="20">
        <v>2016</v>
      </c>
      <c r="C176" s="21">
        <v>27535533</v>
      </c>
      <c r="D176" s="29" t="s">
        <v>5</v>
      </c>
      <c r="E176" s="29" t="s">
        <v>104</v>
      </c>
      <c r="F176" s="20" t="s">
        <v>96</v>
      </c>
      <c r="G176" s="29"/>
      <c r="H176" s="19">
        <v>33348</v>
      </c>
      <c r="I176" s="23"/>
      <c r="J176" s="23"/>
      <c r="K176" s="23"/>
      <c r="L176" s="23"/>
      <c r="M176" s="23"/>
      <c r="N176" s="23"/>
      <c r="O176" s="23"/>
      <c r="P176" s="23"/>
      <c r="Q176" s="23"/>
      <c r="R176" s="23"/>
      <c r="S176" s="23"/>
      <c r="T176" s="23"/>
      <c r="U176" s="23"/>
      <c r="V176" s="23"/>
      <c r="W176" s="23"/>
      <c r="X176" s="37">
        <v>1E-4</v>
      </c>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c r="AY176" s="23"/>
      <c r="AZ176" s="23"/>
      <c r="BA176" s="23"/>
      <c r="BB176" s="23"/>
      <c r="BC176" s="23"/>
      <c r="BD176" s="23"/>
      <c r="BE176" s="23"/>
      <c r="BF176" s="23"/>
      <c r="BG176" s="23"/>
      <c r="BH176" s="23"/>
      <c r="BI176" s="23"/>
      <c r="BJ176" s="23"/>
      <c r="BK176" s="23"/>
      <c r="BL176" s="23"/>
      <c r="BM176" s="23"/>
      <c r="BN176" s="23"/>
      <c r="BO176" s="23"/>
      <c r="BP176" s="23"/>
      <c r="BQ176" s="23"/>
      <c r="BR176" s="23"/>
      <c r="BS176" s="23"/>
      <c r="BT176" s="23"/>
      <c r="BU176" s="23"/>
      <c r="BV176" s="23"/>
      <c r="BW176" s="23"/>
      <c r="BX176" s="23"/>
      <c r="BY176" s="23"/>
      <c r="BZ176" s="23"/>
      <c r="CA176" s="23"/>
      <c r="CB176" s="23"/>
      <c r="CC176" s="23"/>
      <c r="CD176" s="23"/>
      <c r="CE176" s="23"/>
      <c r="CF176" s="23"/>
      <c r="CG176" s="23"/>
      <c r="CH176" s="23"/>
      <c r="CI176" s="23"/>
      <c r="CJ176" s="23"/>
      <c r="CK176" s="23"/>
      <c r="CL176" s="23"/>
    </row>
    <row r="177" spans="1:90" s="59" customFormat="1" ht="15" customHeight="1">
      <c r="A177" s="20" t="s">
        <v>95</v>
      </c>
      <c r="B177" s="20">
        <v>2016</v>
      </c>
      <c r="C177" s="21">
        <v>27535533</v>
      </c>
      <c r="D177" s="29" t="s">
        <v>5</v>
      </c>
      <c r="E177" s="29" t="s">
        <v>104</v>
      </c>
      <c r="F177" s="20" t="s">
        <v>96</v>
      </c>
      <c r="G177" s="29"/>
      <c r="H177" s="19">
        <v>33228</v>
      </c>
      <c r="I177" s="23"/>
      <c r="J177" s="23"/>
      <c r="K177" s="23"/>
      <c r="L177" s="23"/>
      <c r="M177" s="23"/>
      <c r="N177" s="23"/>
      <c r="O177" s="23"/>
      <c r="P177" s="23"/>
      <c r="Q177" s="23"/>
      <c r="R177" s="23"/>
      <c r="S177" s="23"/>
      <c r="T177" s="23"/>
      <c r="U177" s="23"/>
      <c r="V177" s="23"/>
      <c r="W177" s="23"/>
      <c r="X177" s="23"/>
      <c r="Y177" s="37">
        <v>4.1E-5</v>
      </c>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c r="AY177" s="23"/>
      <c r="AZ177" s="23"/>
      <c r="BA177" s="23"/>
      <c r="BB177" s="23"/>
      <c r="BC177" s="23"/>
      <c r="BD177" s="23"/>
      <c r="BE177" s="23"/>
      <c r="BF177" s="23"/>
      <c r="BG177" s="23"/>
      <c r="BH177" s="23"/>
      <c r="BI177" s="23"/>
      <c r="BJ177" s="23"/>
      <c r="BK177" s="23"/>
      <c r="BL177" s="23"/>
      <c r="BM177" s="23"/>
      <c r="BN177" s="23"/>
      <c r="BO177" s="23"/>
      <c r="BP177" s="23"/>
      <c r="BQ177" s="23"/>
      <c r="BR177" s="23"/>
      <c r="BS177" s="23"/>
      <c r="BT177" s="23"/>
      <c r="BU177" s="23"/>
      <c r="BV177" s="23"/>
      <c r="BW177" s="23"/>
      <c r="BX177" s="23"/>
      <c r="BY177" s="23"/>
      <c r="BZ177" s="23"/>
      <c r="CA177" s="23"/>
      <c r="CB177" s="23"/>
      <c r="CC177" s="23"/>
      <c r="CD177" s="23"/>
      <c r="CE177" s="23"/>
      <c r="CF177" s="23"/>
      <c r="CG177" s="23"/>
      <c r="CH177" s="23"/>
      <c r="CI177" s="23"/>
      <c r="CJ177" s="23"/>
      <c r="CK177" s="23"/>
      <c r="CL177" s="23"/>
    </row>
    <row r="178" spans="1:90" s="59" customFormat="1" ht="15" customHeight="1">
      <c r="A178" s="20" t="s">
        <v>95</v>
      </c>
      <c r="B178" s="20">
        <v>2016</v>
      </c>
      <c r="C178" s="21">
        <v>27535533</v>
      </c>
      <c r="D178" s="29" t="s">
        <v>5</v>
      </c>
      <c r="E178" s="29" t="s">
        <v>104</v>
      </c>
      <c r="F178" s="20" t="s">
        <v>96</v>
      </c>
      <c r="G178" s="29"/>
      <c r="H178" s="19">
        <v>33329</v>
      </c>
      <c r="I178" s="23"/>
      <c r="J178" s="23"/>
      <c r="K178" s="23"/>
      <c r="L178" s="23"/>
      <c r="M178" s="23"/>
      <c r="N178" s="23"/>
      <c r="O178" s="23"/>
      <c r="P178" s="23"/>
      <c r="Q178" s="23"/>
      <c r="R178" s="23"/>
      <c r="S178" s="23"/>
      <c r="T178" s="23"/>
      <c r="U178" s="23"/>
      <c r="V178" s="23"/>
      <c r="W178" s="23"/>
      <c r="X178" s="23"/>
      <c r="Y178" s="23"/>
      <c r="Z178" s="37">
        <v>0.10299999999999999</v>
      </c>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c r="AY178" s="23"/>
      <c r="AZ178" s="23"/>
      <c r="BA178" s="23"/>
      <c r="BB178" s="23"/>
      <c r="BC178" s="23"/>
      <c r="BD178" s="23"/>
      <c r="BE178" s="23"/>
      <c r="BF178" s="23"/>
      <c r="BG178" s="23"/>
      <c r="BH178" s="23"/>
      <c r="BI178" s="23"/>
      <c r="BJ178" s="23"/>
      <c r="BK178" s="23"/>
      <c r="BL178" s="23"/>
      <c r="BM178" s="23"/>
      <c r="BN178" s="23"/>
      <c r="BO178" s="23"/>
      <c r="BP178" s="23"/>
      <c r="BQ178" s="23"/>
      <c r="BR178" s="23"/>
      <c r="BS178" s="23"/>
      <c r="BT178" s="23"/>
      <c r="BU178" s="23"/>
      <c r="BV178" s="23"/>
      <c r="BW178" s="23"/>
      <c r="BX178" s="23"/>
      <c r="BY178" s="23"/>
      <c r="BZ178" s="23"/>
      <c r="CA178" s="23"/>
      <c r="CB178" s="23"/>
      <c r="CC178" s="23"/>
      <c r="CD178" s="23"/>
      <c r="CE178" s="23"/>
      <c r="CF178" s="23"/>
      <c r="CG178" s="23"/>
      <c r="CH178" s="23"/>
      <c r="CI178" s="23"/>
      <c r="CJ178" s="23"/>
      <c r="CK178" s="23"/>
      <c r="CL178" s="23"/>
    </row>
    <row r="179" spans="1:90" s="59" customFormat="1" ht="15" customHeight="1">
      <c r="A179" s="20" t="s">
        <v>95</v>
      </c>
      <c r="B179" s="20">
        <v>2016</v>
      </c>
      <c r="C179" s="21">
        <v>27535533</v>
      </c>
      <c r="D179" s="29" t="s">
        <v>5</v>
      </c>
      <c r="E179" s="29" t="s">
        <v>104</v>
      </c>
      <c r="F179" s="20" t="s">
        <v>96</v>
      </c>
      <c r="G179" s="29"/>
      <c r="H179" s="19">
        <v>33333</v>
      </c>
      <c r="I179" s="23"/>
      <c r="J179" s="23"/>
      <c r="K179" s="23"/>
      <c r="L179" s="23"/>
      <c r="M179" s="23"/>
      <c r="N179" s="23"/>
      <c r="O179" s="23"/>
      <c r="P179" s="23"/>
      <c r="Q179" s="23"/>
      <c r="R179" s="23"/>
      <c r="S179" s="23"/>
      <c r="T179" s="23"/>
      <c r="U179" s="23"/>
      <c r="V179" s="23"/>
      <c r="W179" s="23"/>
      <c r="X179" s="23"/>
      <c r="Y179" s="23"/>
      <c r="Z179" s="23"/>
      <c r="AA179" s="37">
        <v>2.9999999999999997E-4</v>
      </c>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c r="AY179" s="23"/>
      <c r="AZ179" s="23"/>
      <c r="BA179" s="23"/>
      <c r="BB179" s="23"/>
      <c r="BC179" s="23"/>
      <c r="BD179" s="23"/>
      <c r="BE179" s="23"/>
      <c r="BF179" s="23"/>
      <c r="BG179" s="23"/>
      <c r="BH179" s="23"/>
      <c r="BI179" s="23"/>
      <c r="BJ179" s="23"/>
      <c r="BK179" s="23"/>
      <c r="BL179" s="23"/>
      <c r="BM179" s="23"/>
      <c r="BN179" s="23"/>
      <c r="BO179" s="23"/>
      <c r="BP179" s="23"/>
      <c r="BQ179" s="23"/>
      <c r="BR179" s="23"/>
      <c r="BS179" s="23"/>
      <c r="BT179" s="23"/>
      <c r="BU179" s="23"/>
      <c r="BV179" s="23"/>
      <c r="BW179" s="23"/>
      <c r="BX179" s="23"/>
      <c r="BY179" s="23"/>
      <c r="BZ179" s="23"/>
      <c r="CA179" s="23"/>
      <c r="CB179" s="23"/>
      <c r="CC179" s="23"/>
      <c r="CD179" s="23"/>
      <c r="CE179" s="23"/>
      <c r="CF179" s="23"/>
      <c r="CG179" s="23"/>
      <c r="CH179" s="23"/>
      <c r="CI179" s="23"/>
      <c r="CJ179" s="23"/>
      <c r="CK179" s="23"/>
      <c r="CL179" s="23"/>
    </row>
    <row r="180" spans="1:90" s="59" customFormat="1" ht="15" customHeight="1">
      <c r="A180" s="20" t="s">
        <v>95</v>
      </c>
      <c r="B180" s="20">
        <v>2016</v>
      </c>
      <c r="C180" s="21">
        <v>27535533</v>
      </c>
      <c r="D180" s="29" t="s">
        <v>5</v>
      </c>
      <c r="E180" s="29" t="s">
        <v>104</v>
      </c>
      <c r="F180" s="20" t="s">
        <v>96</v>
      </c>
      <c r="G180" s="29"/>
      <c r="H180" s="19">
        <v>33352</v>
      </c>
      <c r="I180" s="23"/>
      <c r="J180" s="23"/>
      <c r="K180" s="23"/>
      <c r="L180" s="23"/>
      <c r="M180" s="23"/>
      <c r="N180" s="23"/>
      <c r="O180" s="23"/>
      <c r="P180" s="23"/>
      <c r="Q180" s="23"/>
      <c r="R180" s="23"/>
      <c r="S180" s="23"/>
      <c r="T180" s="23"/>
      <c r="U180" s="23"/>
      <c r="V180" s="23"/>
      <c r="W180" s="23"/>
      <c r="X180" s="23"/>
      <c r="Y180" s="23"/>
      <c r="Z180" s="23"/>
      <c r="AA180" s="23"/>
      <c r="AB180" s="37">
        <v>3.6999999999999998E-2</v>
      </c>
      <c r="AC180" s="23"/>
      <c r="AD180" s="23"/>
      <c r="AE180" s="23"/>
      <c r="AF180" s="23"/>
      <c r="AG180" s="23"/>
      <c r="AH180" s="23"/>
      <c r="AI180" s="23"/>
      <c r="AJ180" s="23"/>
      <c r="AK180" s="23"/>
      <c r="AL180" s="37">
        <v>1.5E-5</v>
      </c>
      <c r="AM180" s="37">
        <v>1.5E-5</v>
      </c>
      <c r="AN180" s="23"/>
      <c r="AO180" s="23"/>
      <c r="AP180" s="23"/>
      <c r="AQ180" s="23"/>
      <c r="AR180" s="23"/>
      <c r="AS180" s="23"/>
      <c r="AT180" s="23"/>
      <c r="AU180" s="23"/>
      <c r="AV180" s="23"/>
      <c r="AW180" s="23"/>
      <c r="AX180" s="23"/>
      <c r="AY180" s="23"/>
      <c r="AZ180" s="23"/>
      <c r="BA180" s="23"/>
      <c r="BB180" s="23"/>
      <c r="BC180" s="23"/>
      <c r="BD180" s="23"/>
      <c r="BE180" s="23"/>
      <c r="BF180" s="23"/>
      <c r="BG180" s="23"/>
      <c r="BH180" s="23"/>
      <c r="BI180" s="23"/>
      <c r="BJ180" s="23"/>
      <c r="BK180" s="23"/>
      <c r="BL180" s="23"/>
      <c r="BM180" s="23"/>
      <c r="BN180" s="23"/>
      <c r="BO180" s="23"/>
      <c r="BP180" s="23"/>
      <c r="BQ180" s="23"/>
      <c r="BR180" s="23"/>
      <c r="BS180" s="23"/>
      <c r="BT180" s="23"/>
      <c r="BU180" s="23"/>
      <c r="BV180" s="23"/>
      <c r="BW180" s="23"/>
      <c r="BX180" s="23"/>
      <c r="BY180" s="23"/>
      <c r="BZ180" s="23"/>
      <c r="CA180" s="23"/>
      <c r="CB180" s="23"/>
      <c r="CC180" s="23"/>
      <c r="CD180" s="23"/>
      <c r="CE180" s="23"/>
      <c r="CF180" s="23"/>
      <c r="CG180" s="23"/>
      <c r="CH180" s="23"/>
      <c r="CI180" s="23"/>
      <c r="CJ180" s="23"/>
      <c r="CK180" s="23"/>
      <c r="CL180" s="23"/>
    </row>
    <row r="181" spans="1:90" s="59" customFormat="1" ht="15" customHeight="1">
      <c r="A181" s="20" t="s">
        <v>95</v>
      </c>
      <c r="B181" s="20">
        <v>2016</v>
      </c>
      <c r="C181" s="21">
        <v>27535533</v>
      </c>
      <c r="D181" s="29" t="s">
        <v>5</v>
      </c>
      <c r="E181" s="29" t="s">
        <v>104</v>
      </c>
      <c r="F181" s="20" t="s">
        <v>96</v>
      </c>
      <c r="G181" s="29"/>
      <c r="H181" s="19">
        <v>30849</v>
      </c>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c r="AZ181" s="23"/>
      <c r="BA181" s="23"/>
      <c r="BB181" s="23"/>
      <c r="BC181" s="23"/>
      <c r="BD181" s="23"/>
      <c r="BE181" s="23"/>
      <c r="BF181" s="23"/>
      <c r="BG181" s="23"/>
      <c r="BH181" s="23"/>
      <c r="BI181" s="23"/>
      <c r="BJ181" s="23"/>
      <c r="BK181" s="23"/>
      <c r="BL181" s="23"/>
      <c r="BM181" s="23"/>
      <c r="BN181" s="23"/>
      <c r="BO181" s="23"/>
      <c r="BP181" s="23"/>
      <c r="BQ181" s="23"/>
      <c r="BR181" s="23"/>
      <c r="BS181" s="23"/>
      <c r="BT181" s="23"/>
      <c r="BU181" s="23"/>
      <c r="BV181" s="23"/>
      <c r="BW181" s="23"/>
      <c r="BX181" s="23"/>
      <c r="BY181" s="23"/>
      <c r="BZ181" s="23"/>
      <c r="CA181" s="23"/>
      <c r="CB181" s="23"/>
      <c r="CC181" s="23"/>
      <c r="CD181" s="23"/>
      <c r="CE181" s="23"/>
      <c r="CF181" s="23"/>
      <c r="CG181" s="23"/>
      <c r="CH181" s="23"/>
      <c r="CI181" s="23"/>
      <c r="CJ181" s="23"/>
      <c r="CK181" s="23"/>
      <c r="CL181" s="23"/>
    </row>
    <row r="182" spans="1:90" s="59" customFormat="1" ht="15" customHeight="1">
      <c r="A182" s="20" t="s">
        <v>95</v>
      </c>
      <c r="B182" s="20">
        <v>2016</v>
      </c>
      <c r="C182" s="21">
        <v>27535533</v>
      </c>
      <c r="D182" s="29" t="s">
        <v>5</v>
      </c>
      <c r="E182" s="29" t="s">
        <v>104</v>
      </c>
      <c r="F182" s="20" t="s">
        <v>96</v>
      </c>
      <c r="G182" s="29"/>
      <c r="H182" s="19">
        <v>26999</v>
      </c>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c r="BA182" s="23"/>
      <c r="BB182" s="23"/>
      <c r="BC182" s="23"/>
      <c r="BD182" s="23"/>
      <c r="BE182" s="23"/>
      <c r="BF182" s="23"/>
      <c r="BG182" s="23"/>
      <c r="BH182" s="23"/>
      <c r="BI182" s="23"/>
      <c r="BJ182" s="23"/>
      <c r="BK182" s="23"/>
      <c r="BL182" s="23"/>
      <c r="BM182" s="23"/>
      <c r="BN182" s="23"/>
      <c r="BO182" s="23"/>
      <c r="BP182" s="23"/>
      <c r="BQ182" s="23"/>
      <c r="BR182" s="23"/>
      <c r="BS182" s="23"/>
      <c r="BT182" s="23"/>
      <c r="BU182" s="23"/>
      <c r="BV182" s="23"/>
      <c r="BW182" s="23"/>
      <c r="BX182" s="23"/>
      <c r="BY182" s="23"/>
      <c r="BZ182" s="23"/>
      <c r="CA182" s="23"/>
      <c r="CB182" s="23"/>
      <c r="CC182" s="23"/>
      <c r="CD182" s="23"/>
      <c r="CE182" s="23"/>
      <c r="CF182" s="23"/>
      <c r="CG182" s="23"/>
      <c r="CH182" s="23"/>
      <c r="CI182" s="23"/>
      <c r="CJ182" s="23"/>
      <c r="CK182" s="23"/>
      <c r="CL182" s="23"/>
    </row>
    <row r="183" spans="1:90" s="59" customFormat="1" ht="15" customHeight="1">
      <c r="A183" s="20" t="s">
        <v>95</v>
      </c>
      <c r="B183" s="20">
        <v>2016</v>
      </c>
      <c r="C183" s="21">
        <v>27535533</v>
      </c>
      <c r="D183" s="29" t="s">
        <v>5</v>
      </c>
      <c r="E183" s="29" t="s">
        <v>104</v>
      </c>
      <c r="F183" s="20" t="s">
        <v>96</v>
      </c>
      <c r="G183" s="29"/>
      <c r="H183" s="19">
        <v>26393</v>
      </c>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c r="AZ183" s="23"/>
      <c r="BA183" s="23"/>
      <c r="BB183" s="23"/>
      <c r="BC183" s="23"/>
      <c r="BD183" s="23"/>
      <c r="BE183" s="23"/>
      <c r="BF183" s="23"/>
      <c r="BG183" s="23"/>
      <c r="BH183" s="23"/>
      <c r="BI183" s="23"/>
      <c r="BJ183" s="23"/>
      <c r="BK183" s="23"/>
      <c r="BL183" s="23"/>
      <c r="BM183" s="23"/>
      <c r="BN183" s="23"/>
      <c r="BO183" s="23"/>
      <c r="BP183" s="23"/>
      <c r="BQ183" s="23"/>
      <c r="BR183" s="23"/>
      <c r="BS183" s="23"/>
      <c r="BT183" s="23"/>
      <c r="BU183" s="23"/>
      <c r="BV183" s="23"/>
      <c r="BW183" s="23"/>
      <c r="BX183" s="23"/>
      <c r="BY183" s="23"/>
      <c r="BZ183" s="23"/>
      <c r="CA183" s="23"/>
      <c r="CB183" s="23"/>
      <c r="CC183" s="23"/>
      <c r="CD183" s="23"/>
      <c r="CE183" s="23"/>
      <c r="CF183" s="23"/>
      <c r="CG183" s="23"/>
      <c r="CH183" s="23"/>
      <c r="CI183" s="23"/>
      <c r="CJ183" s="23"/>
      <c r="CK183" s="23"/>
      <c r="CL183" s="23"/>
    </row>
    <row r="184" spans="1:90" s="59" customFormat="1" ht="15" customHeight="1">
      <c r="A184" s="20" t="s">
        <v>95</v>
      </c>
      <c r="B184" s="20">
        <v>2016</v>
      </c>
      <c r="C184" s="21">
        <v>27535533</v>
      </c>
      <c r="D184" s="29" t="s">
        <v>5</v>
      </c>
      <c r="E184" s="29" t="s">
        <v>104</v>
      </c>
      <c r="F184" s="20" t="s">
        <v>96</v>
      </c>
      <c r="G184" s="29"/>
      <c r="H184" s="19">
        <v>33149</v>
      </c>
      <c r="I184" s="23"/>
      <c r="J184" s="23"/>
      <c r="K184" s="23"/>
      <c r="L184" s="23"/>
      <c r="M184" s="23"/>
      <c r="N184" s="23"/>
      <c r="O184" s="23"/>
      <c r="P184" s="23"/>
      <c r="Q184" s="23"/>
      <c r="R184" s="23"/>
      <c r="S184" s="23"/>
      <c r="T184" s="23"/>
      <c r="U184" s="23"/>
      <c r="V184" s="23"/>
      <c r="W184" s="23"/>
      <c r="X184" s="23"/>
      <c r="Y184" s="23"/>
      <c r="Z184" s="23"/>
      <c r="AA184" s="23"/>
      <c r="AB184" s="23"/>
      <c r="AC184" s="37">
        <v>1.5099999999999999E-5</v>
      </c>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c r="BA184" s="23"/>
      <c r="BB184" s="23"/>
      <c r="BC184" s="23"/>
      <c r="BD184" s="23"/>
      <c r="BE184" s="23"/>
      <c r="BF184" s="23"/>
      <c r="BG184" s="23"/>
      <c r="BH184" s="23"/>
      <c r="BI184" s="23"/>
      <c r="BJ184" s="23"/>
      <c r="BK184" s="23"/>
      <c r="BL184" s="23"/>
      <c r="BM184" s="23"/>
      <c r="BN184" s="23"/>
      <c r="BO184" s="23"/>
      <c r="BP184" s="23"/>
      <c r="BQ184" s="23"/>
      <c r="BR184" s="23"/>
      <c r="BS184" s="23"/>
      <c r="BT184" s="23"/>
      <c r="BU184" s="23"/>
      <c r="BV184" s="23"/>
      <c r="BW184" s="23"/>
      <c r="BX184" s="23"/>
      <c r="BY184" s="23"/>
      <c r="BZ184" s="23"/>
      <c r="CA184" s="23"/>
      <c r="CB184" s="23"/>
      <c r="CC184" s="23"/>
      <c r="CD184" s="23"/>
      <c r="CE184" s="23"/>
      <c r="CF184" s="23"/>
      <c r="CG184" s="23"/>
      <c r="CH184" s="23"/>
      <c r="CI184" s="23"/>
      <c r="CJ184" s="23"/>
      <c r="CK184" s="23"/>
      <c r="CL184" s="23"/>
    </row>
    <row r="185" spans="1:90" s="59" customFormat="1" ht="15" customHeight="1">
      <c r="A185" s="20" t="s">
        <v>95</v>
      </c>
      <c r="B185" s="20">
        <v>2016</v>
      </c>
      <c r="C185" s="21">
        <v>27535533</v>
      </c>
      <c r="D185" s="29" t="s">
        <v>5</v>
      </c>
      <c r="E185" s="29" t="s">
        <v>104</v>
      </c>
      <c r="F185" s="20" t="s">
        <v>96</v>
      </c>
      <c r="G185" s="29"/>
      <c r="H185" s="19">
        <v>33331</v>
      </c>
      <c r="I185" s="23"/>
      <c r="J185" s="23"/>
      <c r="K185" s="23"/>
      <c r="L185" s="23"/>
      <c r="M185" s="23"/>
      <c r="N185" s="23"/>
      <c r="O185" s="23"/>
      <c r="P185" s="23"/>
      <c r="Q185" s="23"/>
      <c r="R185" s="23"/>
      <c r="S185" s="23"/>
      <c r="T185" s="23"/>
      <c r="U185" s="23"/>
      <c r="V185" s="23"/>
      <c r="W185" s="23"/>
      <c r="X185" s="23"/>
      <c r="Y185" s="23"/>
      <c r="Z185" s="23"/>
      <c r="AA185" s="23"/>
      <c r="AB185" s="23"/>
      <c r="AC185" s="23"/>
      <c r="AD185" s="37">
        <v>1.5E-5</v>
      </c>
      <c r="AE185" s="23"/>
      <c r="AF185" s="23"/>
      <c r="AG185" s="23"/>
      <c r="AH185" s="23"/>
      <c r="AI185" s="23"/>
      <c r="AJ185" s="23"/>
      <c r="AK185" s="23"/>
      <c r="AL185" s="23"/>
      <c r="AM185" s="23"/>
      <c r="AN185" s="23"/>
      <c r="AO185" s="23"/>
      <c r="AP185" s="23"/>
      <c r="AQ185" s="23"/>
      <c r="AR185" s="23"/>
      <c r="AS185" s="23"/>
      <c r="AT185" s="23"/>
      <c r="AU185" s="23"/>
      <c r="AV185" s="23"/>
      <c r="AW185" s="23"/>
      <c r="AX185" s="23"/>
      <c r="AY185" s="23"/>
      <c r="AZ185" s="23"/>
      <c r="BA185" s="23"/>
      <c r="BB185" s="23"/>
      <c r="BC185" s="23"/>
      <c r="BD185" s="23"/>
      <c r="BE185" s="23"/>
      <c r="BF185" s="23"/>
      <c r="BG185" s="23"/>
      <c r="BH185" s="23"/>
      <c r="BI185" s="23"/>
      <c r="BJ185" s="23"/>
      <c r="BK185" s="23"/>
      <c r="BL185" s="23"/>
      <c r="BM185" s="23"/>
      <c r="BN185" s="23"/>
      <c r="BO185" s="23"/>
      <c r="BP185" s="23"/>
      <c r="BQ185" s="23"/>
      <c r="BR185" s="23"/>
      <c r="BS185" s="23"/>
      <c r="BT185" s="23"/>
      <c r="BU185" s="23"/>
      <c r="BV185" s="23"/>
      <c r="BW185" s="23"/>
      <c r="BX185" s="23"/>
      <c r="BY185" s="23"/>
      <c r="BZ185" s="23"/>
      <c r="CA185" s="23"/>
      <c r="CB185" s="23"/>
      <c r="CC185" s="23"/>
      <c r="CD185" s="23"/>
      <c r="CE185" s="23"/>
      <c r="CF185" s="23"/>
      <c r="CG185" s="23"/>
      <c r="CH185" s="23"/>
      <c r="CI185" s="23"/>
      <c r="CJ185" s="23"/>
      <c r="CK185" s="23"/>
      <c r="CL185" s="23"/>
    </row>
    <row r="186" spans="1:90" s="59" customFormat="1" ht="15" customHeight="1">
      <c r="A186" s="20" t="s">
        <v>95</v>
      </c>
      <c r="B186" s="20">
        <v>2016</v>
      </c>
      <c r="C186" s="21">
        <v>27535533</v>
      </c>
      <c r="D186" s="29" t="s">
        <v>5</v>
      </c>
      <c r="E186" s="29" t="s">
        <v>104</v>
      </c>
      <c r="F186" s="20" t="s">
        <v>96</v>
      </c>
      <c r="G186" s="29"/>
      <c r="H186" s="19">
        <v>33174</v>
      </c>
      <c r="I186" s="23"/>
      <c r="J186" s="23"/>
      <c r="K186" s="23"/>
      <c r="L186" s="23"/>
      <c r="M186" s="23"/>
      <c r="N186" s="23"/>
      <c r="O186" s="23"/>
      <c r="P186" s="23"/>
      <c r="Q186" s="23"/>
      <c r="R186" s="23"/>
      <c r="S186" s="23"/>
      <c r="T186" s="23"/>
      <c r="U186" s="23"/>
      <c r="V186" s="23"/>
      <c r="W186" s="23"/>
      <c r="X186" s="23"/>
      <c r="Y186" s="23"/>
      <c r="Z186" s="23"/>
      <c r="AA186" s="23"/>
      <c r="AB186" s="23"/>
      <c r="AC186" s="23"/>
      <c r="AD186" s="23"/>
      <c r="AE186" s="37">
        <v>1.5099999999999999E-5</v>
      </c>
      <c r="AF186" s="23"/>
      <c r="AG186" s="23"/>
      <c r="AH186" s="23"/>
      <c r="AI186" s="23"/>
      <c r="AJ186" s="23"/>
      <c r="AK186" s="23"/>
      <c r="AL186" s="23"/>
      <c r="AM186" s="23"/>
      <c r="AN186" s="23"/>
      <c r="AO186" s="23"/>
      <c r="AP186" s="23"/>
      <c r="AQ186" s="23"/>
      <c r="AR186" s="23"/>
      <c r="AS186" s="23"/>
      <c r="AT186" s="23"/>
      <c r="AU186" s="23"/>
      <c r="AV186" s="23"/>
      <c r="AW186" s="23"/>
      <c r="AX186" s="23"/>
      <c r="AY186" s="23"/>
      <c r="AZ186" s="23"/>
      <c r="BA186" s="23"/>
      <c r="BB186" s="23"/>
      <c r="BC186" s="23"/>
      <c r="BD186" s="23"/>
      <c r="BE186" s="23"/>
      <c r="BF186" s="23"/>
      <c r="BG186" s="23"/>
      <c r="BH186" s="23"/>
      <c r="BI186" s="23"/>
      <c r="BJ186" s="23"/>
      <c r="BK186" s="23"/>
      <c r="BL186" s="23"/>
      <c r="BM186" s="23"/>
      <c r="BN186" s="23"/>
      <c r="BO186" s="23"/>
      <c r="BP186" s="23"/>
      <c r="BQ186" s="23"/>
      <c r="BR186" s="23"/>
      <c r="BS186" s="23"/>
      <c r="BT186" s="23"/>
      <c r="BU186" s="23"/>
      <c r="BV186" s="23"/>
      <c r="BW186" s="23"/>
      <c r="BX186" s="23"/>
      <c r="BY186" s="23"/>
      <c r="BZ186" s="23"/>
      <c r="CA186" s="23"/>
      <c r="CB186" s="23"/>
      <c r="CC186" s="23"/>
      <c r="CD186" s="23"/>
      <c r="CE186" s="23"/>
      <c r="CF186" s="23"/>
      <c r="CG186" s="23"/>
      <c r="CH186" s="23"/>
      <c r="CI186" s="23"/>
      <c r="CJ186" s="23"/>
      <c r="CK186" s="23"/>
      <c r="CL186" s="23"/>
    </row>
    <row r="187" spans="1:90" s="59" customFormat="1" ht="15" customHeight="1">
      <c r="A187" s="20" t="s">
        <v>95</v>
      </c>
      <c r="B187" s="20">
        <v>2016</v>
      </c>
      <c r="C187" s="21">
        <v>27535533</v>
      </c>
      <c r="D187" s="29" t="s">
        <v>5</v>
      </c>
      <c r="E187" s="29" t="s">
        <v>104</v>
      </c>
      <c r="F187" s="20" t="s">
        <v>96</v>
      </c>
      <c r="G187" s="29"/>
      <c r="H187" s="19">
        <v>33317</v>
      </c>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37">
        <v>1.5E-5</v>
      </c>
      <c r="AG187" s="23"/>
      <c r="AH187" s="23"/>
      <c r="AI187" s="23"/>
      <c r="AJ187" s="23"/>
      <c r="AK187" s="23"/>
      <c r="AL187" s="23"/>
      <c r="AM187" s="23"/>
      <c r="AN187" s="23"/>
      <c r="AO187" s="23"/>
      <c r="AP187" s="23"/>
      <c r="AQ187" s="23"/>
      <c r="AR187" s="23"/>
      <c r="AS187" s="23"/>
      <c r="AT187" s="23"/>
      <c r="AU187" s="23"/>
      <c r="AV187" s="23"/>
      <c r="AW187" s="23"/>
      <c r="AX187" s="23"/>
      <c r="AY187" s="23"/>
      <c r="AZ187" s="23"/>
      <c r="BA187" s="23"/>
      <c r="BB187" s="23"/>
      <c r="BC187" s="23"/>
      <c r="BD187" s="23"/>
      <c r="BE187" s="23"/>
      <c r="BF187" s="23"/>
      <c r="BG187" s="23"/>
      <c r="BH187" s="23"/>
      <c r="BI187" s="23"/>
      <c r="BJ187" s="23"/>
      <c r="BK187" s="23"/>
      <c r="BL187" s="23"/>
      <c r="BM187" s="23"/>
      <c r="BN187" s="23"/>
      <c r="BO187" s="23"/>
      <c r="BP187" s="23"/>
      <c r="BQ187" s="23"/>
      <c r="BR187" s="23"/>
      <c r="BS187" s="23"/>
      <c r="BT187" s="23"/>
      <c r="BU187" s="23"/>
      <c r="BV187" s="23"/>
      <c r="BW187" s="23"/>
      <c r="BX187" s="23"/>
      <c r="BY187" s="23"/>
      <c r="BZ187" s="23"/>
      <c r="CA187" s="23"/>
      <c r="CB187" s="23"/>
      <c r="CC187" s="23"/>
      <c r="CD187" s="23"/>
      <c r="CE187" s="23"/>
      <c r="CF187" s="23"/>
      <c r="CG187" s="23"/>
      <c r="CH187" s="23"/>
      <c r="CI187" s="23"/>
      <c r="CJ187" s="23"/>
      <c r="CK187" s="23"/>
      <c r="CL187" s="23"/>
    </row>
    <row r="188" spans="1:90" s="59" customFormat="1" ht="15" customHeight="1">
      <c r="A188" s="20" t="s">
        <v>95</v>
      </c>
      <c r="B188" s="20">
        <v>2016</v>
      </c>
      <c r="C188" s="21">
        <v>27535533</v>
      </c>
      <c r="D188" s="29" t="s">
        <v>5</v>
      </c>
      <c r="E188" s="29" t="s">
        <v>104</v>
      </c>
      <c r="F188" s="20" t="s">
        <v>96</v>
      </c>
      <c r="G188" s="29"/>
      <c r="H188" s="19">
        <v>13720</v>
      </c>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37">
        <v>1.6E-2</v>
      </c>
      <c r="AK188" s="23"/>
      <c r="AL188" s="23"/>
      <c r="AM188" s="23"/>
      <c r="AN188" s="23"/>
      <c r="AO188" s="23"/>
      <c r="AP188" s="23"/>
      <c r="AQ188" s="23"/>
      <c r="AR188" s="23"/>
      <c r="AS188" s="23"/>
      <c r="AT188" s="23"/>
      <c r="AU188" s="23"/>
      <c r="AV188" s="23"/>
      <c r="AW188" s="23"/>
      <c r="AX188" s="23"/>
      <c r="AY188" s="23"/>
      <c r="AZ188" s="23"/>
      <c r="BA188" s="23"/>
      <c r="BB188" s="23"/>
      <c r="BC188" s="23"/>
      <c r="BD188" s="23"/>
      <c r="BE188" s="23"/>
      <c r="BF188" s="23"/>
      <c r="BG188" s="23"/>
      <c r="BH188" s="23"/>
      <c r="BI188" s="23"/>
      <c r="BJ188" s="23"/>
      <c r="BK188" s="23"/>
      <c r="BL188" s="23"/>
      <c r="BM188" s="23"/>
      <c r="BN188" s="23"/>
      <c r="BO188" s="23"/>
      <c r="BP188" s="23"/>
      <c r="BQ188" s="23"/>
      <c r="BR188" s="23"/>
      <c r="BS188" s="23"/>
      <c r="BT188" s="23"/>
      <c r="BU188" s="23"/>
      <c r="BV188" s="23"/>
      <c r="BW188" s="23"/>
      <c r="BX188" s="23"/>
      <c r="BY188" s="23"/>
      <c r="BZ188" s="23"/>
      <c r="CA188" s="23"/>
      <c r="CB188" s="23"/>
      <c r="CC188" s="23"/>
      <c r="CD188" s="23"/>
      <c r="CE188" s="23"/>
      <c r="CF188" s="23"/>
      <c r="CG188" s="23"/>
      <c r="CH188" s="23"/>
      <c r="CI188" s="23"/>
      <c r="CJ188" s="23"/>
      <c r="CK188" s="23"/>
      <c r="CL188" s="23"/>
    </row>
    <row r="189" spans="1:90" s="59" customFormat="1" ht="15" customHeight="1">
      <c r="A189" s="20" t="s">
        <v>95</v>
      </c>
      <c r="B189" s="20">
        <v>2016</v>
      </c>
      <c r="C189" s="21">
        <v>27535533</v>
      </c>
      <c r="D189" s="29" t="s">
        <v>5</v>
      </c>
      <c r="E189" s="29" t="s">
        <v>104</v>
      </c>
      <c r="F189" s="20" t="s">
        <v>96</v>
      </c>
      <c r="G189" s="29"/>
      <c r="H189" s="19">
        <v>33335</v>
      </c>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37">
        <v>0</v>
      </c>
      <c r="AL189" s="23"/>
      <c r="AM189" s="23"/>
      <c r="AN189" s="37">
        <v>1.5E-5</v>
      </c>
      <c r="AO189" s="23"/>
      <c r="AP189" s="23"/>
      <c r="AQ189" s="23"/>
      <c r="AR189" s="23"/>
      <c r="AS189" s="23"/>
      <c r="AT189" s="23"/>
      <c r="AU189" s="23"/>
      <c r="AV189" s="23"/>
      <c r="AW189" s="23"/>
      <c r="AX189" s="23"/>
      <c r="AY189" s="23"/>
      <c r="AZ189" s="23"/>
      <c r="BA189" s="23"/>
      <c r="BB189" s="23"/>
      <c r="BC189" s="23"/>
      <c r="BD189" s="23"/>
      <c r="BE189" s="23"/>
      <c r="BF189" s="23"/>
      <c r="BG189" s="23"/>
      <c r="BH189" s="23"/>
      <c r="BI189" s="23"/>
      <c r="BJ189" s="23"/>
      <c r="BK189" s="23"/>
      <c r="BL189" s="23"/>
      <c r="BM189" s="23"/>
      <c r="BN189" s="23"/>
      <c r="BO189" s="23"/>
      <c r="BP189" s="23"/>
      <c r="BQ189" s="23"/>
      <c r="BR189" s="23"/>
      <c r="BS189" s="23"/>
      <c r="BT189" s="23"/>
      <c r="BU189" s="23"/>
      <c r="BV189" s="23"/>
      <c r="BW189" s="23"/>
      <c r="BX189" s="23"/>
      <c r="BY189" s="23"/>
      <c r="BZ189" s="23"/>
      <c r="CA189" s="23"/>
      <c r="CB189" s="23"/>
      <c r="CC189" s="23"/>
      <c r="CD189" s="23"/>
      <c r="CE189" s="23"/>
      <c r="CF189" s="23"/>
      <c r="CG189" s="23"/>
      <c r="CH189" s="23"/>
      <c r="CI189" s="23"/>
      <c r="CJ189" s="23"/>
      <c r="CK189" s="23"/>
      <c r="CL189" s="23"/>
    </row>
    <row r="190" spans="1:90" s="59" customFormat="1" ht="15" customHeight="1">
      <c r="A190" s="20" t="s">
        <v>95</v>
      </c>
      <c r="B190" s="20">
        <v>2016</v>
      </c>
      <c r="C190" s="21">
        <v>27535533</v>
      </c>
      <c r="D190" s="29" t="s">
        <v>5</v>
      </c>
      <c r="E190" s="29" t="s">
        <v>104</v>
      </c>
      <c r="F190" s="20" t="s">
        <v>96</v>
      </c>
      <c r="G190" s="29"/>
      <c r="H190" s="19">
        <v>33359</v>
      </c>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37">
        <v>0</v>
      </c>
      <c r="AP190" s="23"/>
      <c r="AQ190" s="23"/>
      <c r="AR190" s="23"/>
      <c r="AS190" s="23"/>
      <c r="AT190" s="23"/>
      <c r="AU190" s="23"/>
      <c r="AV190" s="23"/>
      <c r="AW190" s="23"/>
      <c r="AX190" s="23"/>
      <c r="AY190" s="23"/>
      <c r="AZ190" s="23"/>
      <c r="BA190" s="23"/>
      <c r="BB190" s="23"/>
      <c r="BC190" s="23"/>
      <c r="BD190" s="23"/>
      <c r="BE190" s="23"/>
      <c r="BF190" s="23"/>
      <c r="BG190" s="23"/>
      <c r="BH190" s="23"/>
      <c r="BI190" s="23"/>
      <c r="BJ190" s="23"/>
      <c r="BK190" s="23"/>
      <c r="BL190" s="23"/>
      <c r="BM190" s="23"/>
      <c r="BN190" s="23"/>
      <c r="BO190" s="23"/>
      <c r="BP190" s="23"/>
      <c r="BQ190" s="23"/>
      <c r="BR190" s="23"/>
      <c r="BS190" s="23"/>
      <c r="BT190" s="23"/>
      <c r="BU190" s="23"/>
      <c r="BV190" s="23"/>
      <c r="BW190" s="23"/>
      <c r="BX190" s="23"/>
      <c r="BY190" s="23"/>
      <c r="BZ190" s="23"/>
      <c r="CA190" s="23"/>
      <c r="CB190" s="23"/>
      <c r="CC190" s="23"/>
      <c r="CD190" s="23"/>
      <c r="CE190" s="23"/>
      <c r="CF190" s="23"/>
      <c r="CG190" s="23"/>
      <c r="CH190" s="23"/>
      <c r="CI190" s="23"/>
      <c r="CJ190" s="23"/>
      <c r="CK190" s="23"/>
      <c r="CL190" s="23"/>
    </row>
    <row r="191" spans="1:90" s="59" customFormat="1" ht="15" customHeight="1">
      <c r="A191" s="20" t="s">
        <v>95</v>
      </c>
      <c r="B191" s="20">
        <v>2016</v>
      </c>
      <c r="C191" s="21">
        <v>27535533</v>
      </c>
      <c r="D191" s="29" t="s">
        <v>5</v>
      </c>
      <c r="E191" s="29" t="s">
        <v>104</v>
      </c>
      <c r="F191" s="20" t="s">
        <v>96</v>
      </c>
      <c r="G191" s="29"/>
      <c r="H191" s="19">
        <v>33323</v>
      </c>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37">
        <v>0</v>
      </c>
      <c r="AR191" s="23"/>
      <c r="AS191" s="23"/>
      <c r="AT191" s="23"/>
      <c r="AU191" s="23"/>
      <c r="AV191" s="23"/>
      <c r="AW191" s="23"/>
      <c r="AX191" s="23"/>
      <c r="AY191" s="23"/>
      <c r="AZ191" s="23"/>
      <c r="BA191" s="23"/>
      <c r="BB191" s="23"/>
      <c r="BC191" s="23"/>
      <c r="BD191" s="23"/>
      <c r="BE191" s="23"/>
      <c r="BF191" s="23"/>
      <c r="BG191" s="23"/>
      <c r="BH191" s="23"/>
      <c r="BI191" s="23"/>
      <c r="BJ191" s="23"/>
      <c r="BK191" s="23"/>
      <c r="BL191" s="23"/>
      <c r="BM191" s="23"/>
      <c r="BN191" s="23"/>
      <c r="BO191" s="23"/>
      <c r="BP191" s="23"/>
      <c r="BQ191" s="23"/>
      <c r="BR191" s="23"/>
      <c r="BS191" s="23"/>
      <c r="BT191" s="23"/>
      <c r="BU191" s="23"/>
      <c r="BV191" s="23"/>
      <c r="BW191" s="23"/>
      <c r="BX191" s="23"/>
      <c r="BY191" s="23"/>
      <c r="BZ191" s="23"/>
      <c r="CA191" s="23"/>
      <c r="CB191" s="23"/>
      <c r="CC191" s="23"/>
      <c r="CD191" s="23"/>
      <c r="CE191" s="23"/>
      <c r="CF191" s="23"/>
      <c r="CG191" s="23"/>
      <c r="CH191" s="23"/>
      <c r="CI191" s="23"/>
      <c r="CJ191" s="23"/>
      <c r="CK191" s="23"/>
      <c r="CL191" s="23"/>
    </row>
    <row r="192" spans="1:90" s="59" customFormat="1" ht="15" customHeight="1">
      <c r="A192" s="20" t="s">
        <v>95</v>
      </c>
      <c r="B192" s="20">
        <v>2016</v>
      </c>
      <c r="C192" s="21">
        <v>27535533</v>
      </c>
      <c r="D192" s="29" t="s">
        <v>5</v>
      </c>
      <c r="E192" s="29" t="s">
        <v>104</v>
      </c>
      <c r="F192" s="20" t="s">
        <v>96</v>
      </c>
      <c r="G192" s="29"/>
      <c r="H192" s="19">
        <v>33306</v>
      </c>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37">
        <v>1.5E-5</v>
      </c>
      <c r="AS192" s="23"/>
      <c r="AT192" s="23"/>
      <c r="AU192" s="23"/>
      <c r="AV192" s="23"/>
      <c r="AW192" s="23"/>
      <c r="AX192" s="23"/>
      <c r="AY192" s="23"/>
      <c r="AZ192" s="23"/>
      <c r="BA192" s="23"/>
      <c r="BB192" s="23"/>
      <c r="BC192" s="23"/>
      <c r="BD192" s="23"/>
      <c r="BE192" s="23"/>
      <c r="BF192" s="23"/>
      <c r="BG192" s="23"/>
      <c r="BH192" s="23"/>
      <c r="BI192" s="23"/>
      <c r="BJ192" s="23"/>
      <c r="BK192" s="23"/>
      <c r="BL192" s="23"/>
      <c r="BM192" s="23"/>
      <c r="BN192" s="23"/>
      <c r="BO192" s="23"/>
      <c r="BP192" s="23"/>
      <c r="BQ192" s="23"/>
      <c r="BR192" s="23"/>
      <c r="BS192" s="23"/>
      <c r="BT192" s="23"/>
      <c r="BU192" s="23"/>
      <c r="BV192" s="23"/>
      <c r="BW192" s="23"/>
      <c r="BX192" s="23"/>
      <c r="BY192" s="23"/>
      <c r="BZ192" s="23"/>
      <c r="CA192" s="23"/>
      <c r="CB192" s="23"/>
      <c r="CC192" s="23"/>
      <c r="CD192" s="23"/>
      <c r="CE192" s="23"/>
      <c r="CF192" s="23"/>
      <c r="CG192" s="23"/>
      <c r="CH192" s="23"/>
      <c r="CI192" s="23"/>
      <c r="CJ192" s="23"/>
      <c r="CK192" s="23"/>
      <c r="CL192" s="23"/>
    </row>
    <row r="193" spans="1:90" s="59" customFormat="1" ht="15" customHeight="1">
      <c r="A193" s="20" t="s">
        <v>95</v>
      </c>
      <c r="B193" s="20">
        <v>2016</v>
      </c>
      <c r="C193" s="21">
        <v>27535533</v>
      </c>
      <c r="D193" s="29" t="s">
        <v>5</v>
      </c>
      <c r="E193" s="29" t="s">
        <v>104</v>
      </c>
      <c r="F193" s="20" t="s">
        <v>96</v>
      </c>
      <c r="G193" s="29"/>
      <c r="H193" s="19">
        <v>33297</v>
      </c>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37">
        <v>0</v>
      </c>
      <c r="AT193" s="23"/>
      <c r="AU193" s="23"/>
      <c r="AV193" s="23"/>
      <c r="AW193" s="23"/>
      <c r="AX193" s="23"/>
      <c r="AY193" s="23"/>
      <c r="AZ193" s="23"/>
      <c r="BA193" s="23"/>
      <c r="BB193" s="23"/>
      <c r="BC193" s="23"/>
      <c r="BD193" s="23"/>
      <c r="BE193" s="23"/>
      <c r="BF193" s="23"/>
      <c r="BG193" s="23"/>
      <c r="BH193" s="23"/>
      <c r="BI193" s="23"/>
      <c r="BJ193" s="23"/>
      <c r="BK193" s="23"/>
      <c r="BL193" s="23"/>
      <c r="BM193" s="23"/>
      <c r="BN193" s="23"/>
      <c r="BO193" s="23"/>
      <c r="BP193" s="23"/>
      <c r="BQ193" s="23"/>
      <c r="BR193" s="23"/>
      <c r="BS193" s="23"/>
      <c r="BT193" s="23"/>
      <c r="BU193" s="23"/>
      <c r="BV193" s="23"/>
      <c r="BW193" s="23"/>
      <c r="BX193" s="23"/>
      <c r="BY193" s="23"/>
      <c r="BZ193" s="23"/>
      <c r="CA193" s="23"/>
      <c r="CB193" s="23"/>
      <c r="CC193" s="23"/>
      <c r="CD193" s="23"/>
      <c r="CE193" s="23"/>
      <c r="CF193" s="23"/>
      <c r="CG193" s="23"/>
      <c r="CH193" s="23"/>
      <c r="CI193" s="23"/>
      <c r="CJ193" s="23"/>
      <c r="CK193" s="23"/>
      <c r="CL193" s="23"/>
    </row>
    <row r="194" spans="1:90" s="59" customFormat="1" ht="15" customHeight="1">
      <c r="A194" s="20" t="s">
        <v>95</v>
      </c>
      <c r="B194" s="20">
        <v>2016</v>
      </c>
      <c r="C194" s="21">
        <v>27535533</v>
      </c>
      <c r="D194" s="29" t="s">
        <v>5</v>
      </c>
      <c r="E194" s="29" t="s">
        <v>104</v>
      </c>
      <c r="F194" s="20" t="s">
        <v>96</v>
      </c>
      <c r="G194" s="29"/>
      <c r="H194" s="19">
        <v>33355</v>
      </c>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37">
        <v>2.0000000000000001E-4</v>
      </c>
      <c r="AU194" s="23"/>
      <c r="AV194" s="23"/>
      <c r="AW194" s="23"/>
      <c r="AX194" s="23"/>
      <c r="AY194" s="23"/>
      <c r="AZ194" s="23"/>
      <c r="BA194" s="23"/>
      <c r="BB194" s="23"/>
      <c r="BC194" s="23"/>
      <c r="BD194" s="23"/>
      <c r="BE194" s="23"/>
      <c r="BF194" s="23"/>
      <c r="BG194" s="23"/>
      <c r="BH194" s="23"/>
      <c r="BI194" s="23"/>
      <c r="BJ194" s="23"/>
      <c r="BK194" s="23"/>
      <c r="BL194" s="23"/>
      <c r="BM194" s="23"/>
      <c r="BN194" s="23"/>
      <c r="BO194" s="23"/>
      <c r="BP194" s="37">
        <v>2.0000000000000001E-4</v>
      </c>
      <c r="BQ194" s="23"/>
      <c r="BR194" s="23"/>
      <c r="BS194" s="37">
        <v>0</v>
      </c>
      <c r="BT194" s="23"/>
      <c r="BU194" s="23"/>
      <c r="BV194" s="23"/>
      <c r="BW194" s="23"/>
      <c r="BX194" s="23"/>
      <c r="BY194" s="23"/>
      <c r="BZ194" s="23"/>
      <c r="CA194" s="23"/>
      <c r="CB194" s="23"/>
      <c r="CC194" s="23"/>
      <c r="CD194" s="23"/>
      <c r="CE194" s="23"/>
      <c r="CF194" s="23"/>
      <c r="CG194" s="23"/>
      <c r="CH194" s="23"/>
      <c r="CI194" s="23"/>
      <c r="CJ194" s="23"/>
      <c r="CK194" s="23"/>
      <c r="CL194" s="23"/>
    </row>
    <row r="195" spans="1:90" s="59" customFormat="1" ht="15" customHeight="1">
      <c r="A195" s="20" t="s">
        <v>95</v>
      </c>
      <c r="B195" s="20">
        <v>2016</v>
      </c>
      <c r="C195" s="21">
        <v>27535533</v>
      </c>
      <c r="D195" s="29" t="s">
        <v>5</v>
      </c>
      <c r="E195" s="29" t="s">
        <v>104</v>
      </c>
      <c r="F195" s="20" t="s">
        <v>96</v>
      </c>
      <c r="G195" s="29"/>
      <c r="H195" s="19">
        <v>33362</v>
      </c>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37">
        <v>1.5E-5</v>
      </c>
      <c r="AV195" s="23"/>
      <c r="AW195" s="23"/>
      <c r="AX195" s="23"/>
      <c r="AY195" s="23"/>
      <c r="AZ195" s="23"/>
      <c r="BA195" s="23"/>
      <c r="BB195" s="23"/>
      <c r="BC195" s="23"/>
      <c r="BD195" s="23"/>
      <c r="BE195" s="23"/>
      <c r="BF195" s="23"/>
      <c r="BG195" s="23"/>
      <c r="BH195" s="23"/>
      <c r="BI195" s="23"/>
      <c r="BJ195" s="23"/>
      <c r="BK195" s="23"/>
      <c r="BL195" s="23"/>
      <c r="BM195" s="23"/>
      <c r="BN195" s="23"/>
      <c r="BO195" s="23"/>
      <c r="BP195" s="23"/>
      <c r="BQ195" s="23"/>
      <c r="BR195" s="23"/>
      <c r="BS195" s="23"/>
      <c r="BT195" s="23"/>
      <c r="BU195" s="23"/>
      <c r="BV195" s="23"/>
      <c r="BW195" s="23"/>
      <c r="BX195" s="23"/>
      <c r="BY195" s="23"/>
      <c r="BZ195" s="23"/>
      <c r="CA195" s="23"/>
      <c r="CB195" s="23"/>
      <c r="CC195" s="23"/>
      <c r="CD195" s="23"/>
      <c r="CE195" s="23"/>
      <c r="CF195" s="23"/>
      <c r="CG195" s="23"/>
      <c r="CH195" s="23"/>
      <c r="CI195" s="23"/>
      <c r="CJ195" s="23"/>
      <c r="CK195" s="23"/>
      <c r="CL195" s="23"/>
    </row>
    <row r="196" spans="1:90" s="59" customFormat="1" ht="15" customHeight="1">
      <c r="A196" s="20" t="s">
        <v>95</v>
      </c>
      <c r="B196" s="20">
        <v>2016</v>
      </c>
      <c r="C196" s="21">
        <v>27535533</v>
      </c>
      <c r="D196" s="29" t="s">
        <v>5</v>
      </c>
      <c r="E196" s="29" t="s">
        <v>104</v>
      </c>
      <c r="F196" s="20" t="s">
        <v>96</v>
      </c>
      <c r="G196" s="29"/>
      <c r="H196" s="19">
        <v>33361</v>
      </c>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37">
        <v>0</v>
      </c>
      <c r="AW196" s="23"/>
      <c r="AX196" s="23"/>
      <c r="AY196" s="23"/>
      <c r="AZ196" s="23"/>
      <c r="BA196" s="23"/>
      <c r="BB196" s="23"/>
      <c r="BC196" s="23"/>
      <c r="BD196" s="23"/>
      <c r="BE196" s="23"/>
      <c r="BF196" s="23"/>
      <c r="BG196" s="23"/>
      <c r="BH196" s="23"/>
      <c r="BI196" s="23"/>
      <c r="BJ196" s="23"/>
      <c r="BK196" s="23"/>
      <c r="BL196" s="23"/>
      <c r="BM196" s="23"/>
      <c r="BN196" s="23"/>
      <c r="BO196" s="23"/>
      <c r="BP196" s="23"/>
      <c r="BQ196" s="23"/>
      <c r="BR196" s="23"/>
      <c r="BS196" s="23"/>
      <c r="BT196" s="23"/>
      <c r="BU196" s="23"/>
      <c r="BV196" s="23"/>
      <c r="BW196" s="23"/>
      <c r="BX196" s="23"/>
      <c r="BY196" s="23"/>
      <c r="BZ196" s="23"/>
      <c r="CA196" s="23"/>
      <c r="CB196" s="23"/>
      <c r="CC196" s="23"/>
      <c r="CD196" s="23"/>
      <c r="CE196" s="23"/>
      <c r="CF196" s="23"/>
      <c r="CG196" s="23"/>
      <c r="CH196" s="23"/>
      <c r="CI196" s="23"/>
      <c r="CJ196" s="23"/>
      <c r="CK196" s="23"/>
      <c r="CL196" s="23"/>
    </row>
    <row r="197" spans="1:90" s="59" customFormat="1" ht="15" customHeight="1">
      <c r="A197" s="20" t="s">
        <v>95</v>
      </c>
      <c r="B197" s="20">
        <v>2016</v>
      </c>
      <c r="C197" s="21">
        <v>27535533</v>
      </c>
      <c r="D197" s="29" t="s">
        <v>5</v>
      </c>
      <c r="E197" s="29" t="s">
        <v>104</v>
      </c>
      <c r="F197" s="20" t="s">
        <v>96</v>
      </c>
      <c r="G197" s="29"/>
      <c r="H197" s="19">
        <v>31621</v>
      </c>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3"/>
      <c r="AW197" s="23"/>
      <c r="AX197" s="37">
        <v>0</v>
      </c>
      <c r="AY197" s="23"/>
      <c r="AZ197" s="23"/>
      <c r="BA197" s="23"/>
      <c r="BB197" s="23"/>
      <c r="BC197" s="23"/>
      <c r="BD197" s="23"/>
      <c r="BE197" s="23"/>
      <c r="BF197" s="23"/>
      <c r="BG197" s="23"/>
      <c r="BH197" s="23"/>
      <c r="BI197" s="23"/>
      <c r="BJ197" s="23"/>
      <c r="BK197" s="23"/>
      <c r="BL197" s="23"/>
      <c r="BM197" s="23"/>
      <c r="BN197" s="23"/>
      <c r="BO197" s="23"/>
      <c r="BP197" s="23"/>
      <c r="BQ197" s="23"/>
      <c r="BR197" s="23"/>
      <c r="BS197" s="23"/>
      <c r="BT197" s="23"/>
      <c r="BU197" s="23"/>
      <c r="BV197" s="23"/>
      <c r="BW197" s="23"/>
      <c r="BX197" s="23"/>
      <c r="BY197" s="23"/>
      <c r="BZ197" s="23"/>
      <c r="CA197" s="23"/>
      <c r="CB197" s="23"/>
      <c r="CC197" s="23"/>
      <c r="CD197" s="23"/>
      <c r="CE197" s="23"/>
      <c r="CF197" s="23"/>
      <c r="CG197" s="23"/>
      <c r="CH197" s="23"/>
      <c r="CI197" s="23"/>
      <c r="CJ197" s="23"/>
      <c r="CK197" s="23"/>
      <c r="CL197" s="23"/>
    </row>
    <row r="198" spans="1:90" s="59" customFormat="1" ht="15" customHeight="1">
      <c r="A198" s="20" t="s">
        <v>95</v>
      </c>
      <c r="B198" s="20">
        <v>2016</v>
      </c>
      <c r="C198" s="21">
        <v>27535533</v>
      </c>
      <c r="D198" s="29" t="s">
        <v>5</v>
      </c>
      <c r="E198" s="29" t="s">
        <v>104</v>
      </c>
      <c r="F198" s="20" t="s">
        <v>96</v>
      </c>
      <c r="G198" s="29"/>
      <c r="H198" s="19">
        <v>32417</v>
      </c>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c r="AW198" s="23"/>
      <c r="AX198" s="23"/>
      <c r="AY198" s="37">
        <v>0</v>
      </c>
      <c r="AZ198" s="23"/>
      <c r="BA198" s="23"/>
      <c r="BB198" s="23"/>
      <c r="BC198" s="23"/>
      <c r="BD198" s="23"/>
      <c r="BE198" s="23"/>
      <c r="BF198" s="23"/>
      <c r="BG198" s="23"/>
      <c r="BH198" s="23"/>
      <c r="BI198" s="23"/>
      <c r="BJ198" s="23"/>
      <c r="BK198" s="23"/>
      <c r="BL198" s="23"/>
      <c r="BM198" s="23"/>
      <c r="BN198" s="23"/>
      <c r="BO198" s="23"/>
      <c r="BP198" s="23"/>
      <c r="BQ198" s="23"/>
      <c r="BR198" s="23"/>
      <c r="BS198" s="23"/>
      <c r="BT198" s="23"/>
      <c r="BU198" s="23"/>
      <c r="BV198" s="23"/>
      <c r="BW198" s="23"/>
      <c r="BX198" s="23"/>
      <c r="BY198" s="23"/>
      <c r="BZ198" s="23"/>
      <c r="CA198" s="23"/>
      <c r="CB198" s="23"/>
      <c r="CC198" s="23"/>
      <c r="CD198" s="23"/>
      <c r="CE198" s="23"/>
      <c r="CF198" s="23"/>
      <c r="CG198" s="23"/>
      <c r="CH198" s="23"/>
      <c r="CI198" s="23"/>
      <c r="CJ198" s="23"/>
      <c r="CK198" s="23"/>
      <c r="CL198" s="23"/>
    </row>
    <row r="199" spans="1:90" s="59" customFormat="1" ht="15" customHeight="1">
      <c r="A199" s="20" t="s">
        <v>95</v>
      </c>
      <c r="B199" s="20">
        <v>2016</v>
      </c>
      <c r="C199" s="21">
        <v>27535533</v>
      </c>
      <c r="D199" s="29" t="s">
        <v>5</v>
      </c>
      <c r="E199" s="29" t="s">
        <v>104</v>
      </c>
      <c r="F199" s="20" t="s">
        <v>96</v>
      </c>
      <c r="G199" s="29"/>
      <c r="H199" s="19">
        <v>33291</v>
      </c>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3"/>
      <c r="AW199" s="23"/>
      <c r="AX199" s="23"/>
      <c r="AY199" s="23"/>
      <c r="AZ199" s="37">
        <v>1.5E-5</v>
      </c>
      <c r="BA199" s="23"/>
      <c r="BB199" s="23"/>
      <c r="BC199" s="23"/>
      <c r="BD199" s="23"/>
      <c r="BE199" s="23"/>
      <c r="BF199" s="23"/>
      <c r="BG199" s="23"/>
      <c r="BH199" s="23"/>
      <c r="BI199" s="23"/>
      <c r="BJ199" s="23"/>
      <c r="BK199" s="23"/>
      <c r="BL199" s="23"/>
      <c r="BM199" s="23"/>
      <c r="BN199" s="23"/>
      <c r="BO199" s="23"/>
      <c r="BP199" s="23"/>
      <c r="BQ199" s="23"/>
      <c r="BR199" s="23"/>
      <c r="BS199" s="23"/>
      <c r="BT199" s="23"/>
      <c r="BU199" s="23"/>
      <c r="BV199" s="23"/>
      <c r="BW199" s="23"/>
      <c r="BX199" s="23"/>
      <c r="BY199" s="23"/>
      <c r="BZ199" s="23"/>
      <c r="CA199" s="23"/>
      <c r="CB199" s="23"/>
      <c r="CC199" s="23"/>
      <c r="CD199" s="23"/>
      <c r="CE199" s="23"/>
      <c r="CF199" s="23"/>
      <c r="CG199" s="23"/>
      <c r="CH199" s="23"/>
      <c r="CI199" s="23"/>
      <c r="CJ199" s="23"/>
      <c r="CK199" s="23"/>
      <c r="CL199" s="23"/>
    </row>
    <row r="200" spans="1:90" s="59" customFormat="1" ht="15" customHeight="1">
      <c r="A200" s="20" t="s">
        <v>95</v>
      </c>
      <c r="B200" s="20">
        <v>2016</v>
      </c>
      <c r="C200" s="21">
        <v>27535533</v>
      </c>
      <c r="D200" s="29" t="s">
        <v>5</v>
      </c>
      <c r="E200" s="29" t="s">
        <v>104</v>
      </c>
      <c r="F200" s="20" t="s">
        <v>96</v>
      </c>
      <c r="G200" s="29"/>
      <c r="H200" s="19">
        <v>33340</v>
      </c>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3"/>
      <c r="AW200" s="23"/>
      <c r="AX200" s="23"/>
      <c r="AY200" s="23"/>
      <c r="AZ200" s="23"/>
      <c r="BA200" s="37">
        <v>0</v>
      </c>
      <c r="BB200" s="23"/>
      <c r="BC200" s="23"/>
      <c r="BD200" s="23"/>
      <c r="BE200" s="23"/>
      <c r="BF200" s="23"/>
      <c r="BG200" s="23"/>
      <c r="BH200" s="23"/>
      <c r="BI200" s="23"/>
      <c r="BJ200" s="23"/>
      <c r="BK200" s="37">
        <v>1E-4</v>
      </c>
      <c r="BL200" s="23"/>
      <c r="BM200" s="23"/>
      <c r="BN200" s="23"/>
      <c r="BO200" s="23"/>
      <c r="BP200" s="23"/>
      <c r="BQ200" s="23"/>
      <c r="BR200" s="23"/>
      <c r="BS200" s="23"/>
      <c r="BT200" s="23"/>
      <c r="BU200" s="23"/>
      <c r="BV200" s="23"/>
      <c r="BW200" s="23"/>
      <c r="BX200" s="23"/>
      <c r="BY200" s="23"/>
      <c r="BZ200" s="23"/>
      <c r="CA200" s="23"/>
      <c r="CB200" s="23"/>
      <c r="CC200" s="23"/>
      <c r="CD200" s="23"/>
      <c r="CE200" s="23"/>
      <c r="CF200" s="23"/>
      <c r="CG200" s="23"/>
      <c r="CH200" s="23"/>
      <c r="CI200" s="23"/>
      <c r="CJ200" s="23"/>
      <c r="CK200" s="23"/>
      <c r="CL200" s="23"/>
    </row>
    <row r="201" spans="1:90" s="59" customFormat="1" ht="15" customHeight="1">
      <c r="A201" s="20" t="s">
        <v>95</v>
      </c>
      <c r="B201" s="20">
        <v>2016</v>
      </c>
      <c r="C201" s="21">
        <v>27535533</v>
      </c>
      <c r="D201" s="29" t="s">
        <v>5</v>
      </c>
      <c r="E201" s="29" t="s">
        <v>104</v>
      </c>
      <c r="F201" s="20" t="s">
        <v>96</v>
      </c>
      <c r="G201" s="29"/>
      <c r="H201" s="19">
        <v>33316</v>
      </c>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23"/>
      <c r="AW201" s="23"/>
      <c r="AX201" s="23"/>
      <c r="AY201" s="23"/>
      <c r="AZ201" s="23"/>
      <c r="BA201" s="23"/>
      <c r="BB201" s="23"/>
      <c r="BC201" s="37">
        <v>1.5E-5</v>
      </c>
      <c r="BD201" s="23"/>
      <c r="BE201" s="23"/>
      <c r="BF201" s="23"/>
      <c r="BG201" s="23"/>
      <c r="BH201" s="23"/>
      <c r="BI201" s="23"/>
      <c r="BJ201" s="23"/>
      <c r="BK201" s="23"/>
      <c r="BL201" s="23"/>
      <c r="BM201" s="23"/>
      <c r="BN201" s="23"/>
      <c r="BO201" s="23"/>
      <c r="BP201" s="23"/>
      <c r="BQ201" s="23"/>
      <c r="BR201" s="23"/>
      <c r="BS201" s="23"/>
      <c r="BT201" s="23"/>
      <c r="BU201" s="23"/>
      <c r="BV201" s="23"/>
      <c r="BW201" s="23"/>
      <c r="BX201" s="23"/>
      <c r="BY201" s="23"/>
      <c r="BZ201" s="23"/>
      <c r="CA201" s="23"/>
      <c r="CB201" s="23"/>
      <c r="CC201" s="23"/>
      <c r="CD201" s="23"/>
      <c r="CE201" s="23"/>
      <c r="CF201" s="23"/>
      <c r="CG201" s="23"/>
      <c r="CH201" s="23"/>
      <c r="CI201" s="23"/>
      <c r="CJ201" s="23"/>
      <c r="CK201" s="23"/>
      <c r="CL201" s="23"/>
    </row>
    <row r="202" spans="1:90" s="59" customFormat="1" ht="15" customHeight="1">
      <c r="A202" s="20" t="s">
        <v>95</v>
      </c>
      <c r="B202" s="20">
        <v>2016</v>
      </c>
      <c r="C202" s="21">
        <v>27535533</v>
      </c>
      <c r="D202" s="29" t="s">
        <v>5</v>
      </c>
      <c r="E202" s="29" t="s">
        <v>104</v>
      </c>
      <c r="F202" s="20" t="s">
        <v>96</v>
      </c>
      <c r="G202" s="29"/>
      <c r="H202" s="19">
        <v>32876</v>
      </c>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c r="AW202" s="23"/>
      <c r="AX202" s="23"/>
      <c r="AY202" s="23"/>
      <c r="AZ202" s="23"/>
      <c r="BA202" s="23"/>
      <c r="BB202" s="23"/>
      <c r="BC202" s="23"/>
      <c r="BD202" s="37">
        <v>1E-4</v>
      </c>
      <c r="BE202" s="23"/>
      <c r="BF202" s="23"/>
      <c r="BG202" s="23"/>
      <c r="BH202" s="23"/>
      <c r="BI202" s="23"/>
      <c r="BJ202" s="23"/>
      <c r="BK202" s="23"/>
      <c r="BL202" s="23"/>
      <c r="BM202" s="23"/>
      <c r="BN202" s="23"/>
      <c r="BO202" s="23"/>
      <c r="BP202" s="23"/>
      <c r="BQ202" s="23"/>
      <c r="BR202" s="23"/>
      <c r="BS202" s="23"/>
      <c r="BT202" s="23"/>
      <c r="BU202" s="23"/>
      <c r="BV202" s="23"/>
      <c r="BW202" s="23"/>
      <c r="BX202" s="23"/>
      <c r="BY202" s="23"/>
      <c r="BZ202" s="23"/>
      <c r="CA202" s="23"/>
      <c r="CB202" s="23"/>
      <c r="CC202" s="23"/>
      <c r="CD202" s="23"/>
      <c r="CE202" s="23"/>
      <c r="CF202" s="23"/>
      <c r="CG202" s="23"/>
      <c r="CH202" s="23"/>
      <c r="CI202" s="23"/>
      <c r="CJ202" s="23"/>
      <c r="CK202" s="23"/>
      <c r="CL202" s="23"/>
    </row>
    <row r="203" spans="1:90" s="59" customFormat="1" ht="15" customHeight="1">
      <c r="A203" s="20" t="s">
        <v>95</v>
      </c>
      <c r="B203" s="20">
        <v>2016</v>
      </c>
      <c r="C203" s="21">
        <v>27535533</v>
      </c>
      <c r="D203" s="29" t="s">
        <v>5</v>
      </c>
      <c r="E203" s="29" t="s">
        <v>104</v>
      </c>
      <c r="F203" s="20" t="s">
        <v>96</v>
      </c>
      <c r="G203" s="29"/>
      <c r="H203" s="19">
        <v>33186</v>
      </c>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c r="AW203" s="23"/>
      <c r="AX203" s="23"/>
      <c r="AY203" s="23"/>
      <c r="AZ203" s="23"/>
      <c r="BA203" s="23"/>
      <c r="BB203" s="23"/>
      <c r="BC203" s="23"/>
      <c r="BD203" s="23"/>
      <c r="BE203" s="37">
        <v>0</v>
      </c>
      <c r="BF203" s="23"/>
      <c r="BG203" s="23"/>
      <c r="BH203" s="23"/>
      <c r="BI203" s="23"/>
      <c r="BJ203" s="23"/>
      <c r="BK203" s="23"/>
      <c r="BL203" s="23"/>
      <c r="BM203" s="23"/>
      <c r="BN203" s="23"/>
      <c r="BO203" s="23"/>
      <c r="BP203" s="23"/>
      <c r="BQ203" s="23"/>
      <c r="BR203" s="23"/>
      <c r="BS203" s="23"/>
      <c r="BT203" s="23"/>
      <c r="BU203" s="23"/>
      <c r="BV203" s="23"/>
      <c r="BW203" s="23"/>
      <c r="BX203" s="23"/>
      <c r="BY203" s="23"/>
      <c r="BZ203" s="23"/>
      <c r="CA203" s="23"/>
      <c r="CB203" s="23"/>
      <c r="CC203" s="23"/>
      <c r="CD203" s="23"/>
      <c r="CE203" s="23"/>
      <c r="CF203" s="23"/>
      <c r="CG203" s="23"/>
      <c r="CH203" s="23"/>
      <c r="CI203" s="23"/>
      <c r="CJ203" s="23"/>
      <c r="CK203" s="23"/>
      <c r="CL203" s="23"/>
    </row>
    <row r="204" spans="1:90" s="59" customFormat="1" ht="15" customHeight="1">
      <c r="A204" s="20" t="s">
        <v>95</v>
      </c>
      <c r="B204" s="20">
        <v>2016</v>
      </c>
      <c r="C204" s="21">
        <v>27535533</v>
      </c>
      <c r="D204" s="29" t="s">
        <v>5</v>
      </c>
      <c r="E204" s="29" t="s">
        <v>104</v>
      </c>
      <c r="F204" s="20" t="s">
        <v>96</v>
      </c>
      <c r="G204" s="29"/>
      <c r="H204" s="19">
        <v>33214</v>
      </c>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c r="AY204" s="23"/>
      <c r="AZ204" s="23"/>
      <c r="BA204" s="23"/>
      <c r="BB204" s="23"/>
      <c r="BC204" s="23"/>
      <c r="BD204" s="23"/>
      <c r="BE204" s="23"/>
      <c r="BF204" s="37">
        <v>1.5099999999999999E-5</v>
      </c>
      <c r="BG204" s="23"/>
      <c r="BH204" s="23"/>
      <c r="BI204" s="23"/>
      <c r="BJ204" s="23"/>
      <c r="BK204" s="23"/>
      <c r="BL204" s="23"/>
      <c r="BM204" s="23"/>
      <c r="BN204" s="23"/>
      <c r="BO204" s="23"/>
      <c r="BP204" s="23"/>
      <c r="BQ204" s="23"/>
      <c r="BR204" s="23"/>
      <c r="BS204" s="23"/>
      <c r="BT204" s="23"/>
      <c r="BU204" s="23"/>
      <c r="BV204" s="23"/>
      <c r="BW204" s="23"/>
      <c r="BX204" s="23"/>
      <c r="BY204" s="23"/>
      <c r="BZ204" s="23"/>
      <c r="CA204" s="23"/>
      <c r="CB204" s="23"/>
      <c r="CC204" s="23"/>
      <c r="CD204" s="23"/>
      <c r="CE204" s="23"/>
      <c r="CF204" s="23"/>
      <c r="CG204" s="23"/>
      <c r="CH204" s="23"/>
      <c r="CI204" s="23"/>
      <c r="CJ204" s="23"/>
      <c r="CK204" s="23"/>
      <c r="CL204" s="23"/>
    </row>
    <row r="205" spans="1:90" s="59" customFormat="1" ht="15" customHeight="1">
      <c r="A205" s="20" t="s">
        <v>95</v>
      </c>
      <c r="B205" s="20">
        <v>2016</v>
      </c>
      <c r="C205" s="21">
        <v>27535533</v>
      </c>
      <c r="D205" s="29" t="s">
        <v>5</v>
      </c>
      <c r="E205" s="29" t="s">
        <v>104</v>
      </c>
      <c r="F205" s="20" t="s">
        <v>96</v>
      </c>
      <c r="G205" s="29"/>
      <c r="H205" s="19">
        <v>33177</v>
      </c>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c r="AY205" s="23"/>
      <c r="AZ205" s="23"/>
      <c r="BA205" s="23"/>
      <c r="BB205" s="23"/>
      <c r="BC205" s="23"/>
      <c r="BD205" s="23"/>
      <c r="BE205" s="23"/>
      <c r="BF205" s="23"/>
      <c r="BG205" s="37">
        <v>1.5099999999999999E-5</v>
      </c>
      <c r="BH205" s="23"/>
      <c r="BI205" s="23"/>
      <c r="BJ205" s="23"/>
      <c r="BK205" s="23"/>
      <c r="BL205" s="23"/>
      <c r="BM205" s="23"/>
      <c r="BN205" s="23"/>
      <c r="BO205" s="23"/>
      <c r="BP205" s="23"/>
      <c r="BQ205" s="23"/>
      <c r="BR205" s="23"/>
      <c r="BS205" s="23"/>
      <c r="BT205" s="23"/>
      <c r="BU205" s="23"/>
      <c r="BV205" s="23"/>
      <c r="BW205" s="23"/>
      <c r="BX205" s="23"/>
      <c r="BY205" s="23"/>
      <c r="BZ205" s="23"/>
      <c r="CA205" s="23"/>
      <c r="CB205" s="23"/>
      <c r="CC205" s="23"/>
      <c r="CD205" s="23"/>
      <c r="CE205" s="23"/>
      <c r="CF205" s="23"/>
      <c r="CG205" s="23"/>
      <c r="CH205" s="23"/>
      <c r="CI205" s="23"/>
      <c r="CJ205" s="23"/>
      <c r="CK205" s="23"/>
      <c r="CL205" s="23"/>
    </row>
    <row r="206" spans="1:90" s="59" customFormat="1" ht="15" customHeight="1">
      <c r="A206" s="20" t="s">
        <v>95</v>
      </c>
      <c r="B206" s="20">
        <v>2016</v>
      </c>
      <c r="C206" s="21">
        <v>27535533</v>
      </c>
      <c r="D206" s="29" t="s">
        <v>5</v>
      </c>
      <c r="E206" s="29" t="s">
        <v>104</v>
      </c>
      <c r="F206" s="20" t="s">
        <v>96</v>
      </c>
      <c r="G206" s="29"/>
      <c r="H206" s="19">
        <v>33303</v>
      </c>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c r="AY206" s="23"/>
      <c r="AZ206" s="23"/>
      <c r="BA206" s="23"/>
      <c r="BB206" s="23"/>
      <c r="BC206" s="23"/>
      <c r="BD206" s="23"/>
      <c r="BE206" s="23"/>
      <c r="BF206" s="23"/>
      <c r="BG206" s="23"/>
      <c r="BH206" s="37">
        <v>0</v>
      </c>
      <c r="BI206" s="23"/>
      <c r="BJ206" s="23"/>
      <c r="BK206" s="23"/>
      <c r="BL206" s="23"/>
      <c r="BM206" s="23"/>
      <c r="BN206" s="23"/>
      <c r="BO206" s="23"/>
      <c r="BP206" s="23"/>
      <c r="BQ206" s="23"/>
      <c r="BR206" s="23"/>
      <c r="BS206" s="23"/>
      <c r="BT206" s="23"/>
      <c r="BU206" s="23"/>
      <c r="BV206" s="23"/>
      <c r="BW206" s="23"/>
      <c r="BX206" s="23"/>
      <c r="BY206" s="23"/>
      <c r="BZ206" s="23"/>
      <c r="CA206" s="23"/>
      <c r="CB206" s="23"/>
      <c r="CC206" s="23"/>
      <c r="CD206" s="23"/>
      <c r="CE206" s="23"/>
      <c r="CF206" s="23"/>
      <c r="CG206" s="23"/>
      <c r="CH206" s="23"/>
      <c r="CI206" s="23"/>
      <c r="CJ206" s="23"/>
      <c r="CK206" s="23"/>
      <c r="CL206" s="23"/>
    </row>
    <row r="207" spans="1:90" s="59" customFormat="1" ht="15" customHeight="1">
      <c r="A207" s="20" t="s">
        <v>95</v>
      </c>
      <c r="B207" s="20">
        <v>2016</v>
      </c>
      <c r="C207" s="21">
        <v>27535533</v>
      </c>
      <c r="D207" s="29" t="s">
        <v>5</v>
      </c>
      <c r="E207" s="29" t="s">
        <v>104</v>
      </c>
      <c r="F207" s="20" t="s">
        <v>96</v>
      </c>
      <c r="G207" s="29"/>
      <c r="H207" s="19">
        <v>33299</v>
      </c>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c r="AW207" s="23"/>
      <c r="AX207" s="23"/>
      <c r="AY207" s="23"/>
      <c r="AZ207" s="23"/>
      <c r="BA207" s="23"/>
      <c r="BB207" s="23"/>
      <c r="BC207" s="23"/>
      <c r="BD207" s="23"/>
      <c r="BE207" s="23"/>
      <c r="BF207" s="23"/>
      <c r="BG207" s="23"/>
      <c r="BH207" s="23"/>
      <c r="BI207" s="37">
        <v>1.5E-5</v>
      </c>
      <c r="BJ207" s="23"/>
      <c r="BK207" s="23"/>
      <c r="BL207" s="23"/>
      <c r="BM207" s="23"/>
      <c r="BN207" s="23"/>
      <c r="BO207" s="23"/>
      <c r="BP207" s="23"/>
      <c r="BQ207" s="23"/>
      <c r="BR207" s="23"/>
      <c r="BS207" s="23"/>
      <c r="BT207" s="23"/>
      <c r="BU207" s="23"/>
      <c r="BV207" s="23"/>
      <c r="BW207" s="23"/>
      <c r="BX207" s="23"/>
      <c r="BY207" s="23"/>
      <c r="BZ207" s="23"/>
      <c r="CA207" s="23"/>
      <c r="CB207" s="23"/>
      <c r="CC207" s="23"/>
      <c r="CD207" s="23"/>
      <c r="CE207" s="23"/>
      <c r="CF207" s="23"/>
      <c r="CG207" s="23"/>
      <c r="CH207" s="23"/>
      <c r="CI207" s="23"/>
      <c r="CJ207" s="23"/>
      <c r="CK207" s="23"/>
      <c r="CL207" s="23"/>
    </row>
    <row r="208" spans="1:90" s="59" customFormat="1" ht="15" customHeight="1">
      <c r="A208" s="20" t="s">
        <v>95</v>
      </c>
      <c r="B208" s="20">
        <v>2016</v>
      </c>
      <c r="C208" s="21">
        <v>27535533</v>
      </c>
      <c r="D208" s="29" t="s">
        <v>5</v>
      </c>
      <c r="E208" s="29" t="s">
        <v>104</v>
      </c>
      <c r="F208" s="20" t="s">
        <v>96</v>
      </c>
      <c r="G208" s="29"/>
      <c r="H208" s="19">
        <v>33309</v>
      </c>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3"/>
      <c r="AX208" s="23"/>
      <c r="AY208" s="23"/>
      <c r="AZ208" s="23"/>
      <c r="BA208" s="23"/>
      <c r="BB208" s="23"/>
      <c r="BC208" s="23"/>
      <c r="BD208" s="23"/>
      <c r="BE208" s="23"/>
      <c r="BF208" s="23"/>
      <c r="BG208" s="23"/>
      <c r="BH208" s="23"/>
      <c r="BI208" s="23"/>
      <c r="BJ208" s="37">
        <v>1.5E-5</v>
      </c>
      <c r="BK208" s="23"/>
      <c r="BL208" s="23"/>
      <c r="BM208" s="23"/>
      <c r="BN208" s="23"/>
      <c r="BO208" s="23"/>
      <c r="BP208" s="23"/>
      <c r="BQ208" s="23"/>
      <c r="BR208" s="23"/>
      <c r="BS208" s="23"/>
      <c r="BT208" s="23"/>
      <c r="BU208" s="23"/>
      <c r="BV208" s="23"/>
      <c r="BW208" s="23"/>
      <c r="BX208" s="23"/>
      <c r="BY208" s="23"/>
      <c r="BZ208" s="23"/>
      <c r="CA208" s="23"/>
      <c r="CB208" s="23"/>
      <c r="CC208" s="23"/>
      <c r="CD208" s="23"/>
      <c r="CE208" s="23"/>
      <c r="CF208" s="23"/>
      <c r="CG208" s="23"/>
      <c r="CH208" s="23"/>
      <c r="CI208" s="23"/>
      <c r="CJ208" s="23"/>
      <c r="CK208" s="23"/>
      <c r="CL208" s="23"/>
    </row>
    <row r="209" spans="1:90" s="59" customFormat="1" ht="15" customHeight="1">
      <c r="A209" s="20" t="s">
        <v>95</v>
      </c>
      <c r="B209" s="20">
        <v>2016</v>
      </c>
      <c r="C209" s="21">
        <v>27535533</v>
      </c>
      <c r="D209" s="29" t="s">
        <v>5</v>
      </c>
      <c r="E209" s="29" t="s">
        <v>104</v>
      </c>
      <c r="F209" s="20" t="s">
        <v>96</v>
      </c>
      <c r="G209" s="29"/>
      <c r="H209" s="19">
        <v>33347</v>
      </c>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3"/>
      <c r="AW209" s="23"/>
      <c r="AX209" s="23"/>
      <c r="AY209" s="23"/>
      <c r="AZ209" s="23"/>
      <c r="BA209" s="23"/>
      <c r="BB209" s="23"/>
      <c r="BC209" s="23"/>
      <c r="BD209" s="23"/>
      <c r="BE209" s="23"/>
      <c r="BF209" s="23"/>
      <c r="BG209" s="23"/>
      <c r="BH209" s="23"/>
      <c r="BI209" s="23"/>
      <c r="BJ209" s="23"/>
      <c r="BK209" s="23"/>
      <c r="BL209" s="37">
        <v>3.0000000000000001E-5</v>
      </c>
      <c r="BM209" s="23"/>
      <c r="BN209" s="23"/>
      <c r="BO209" s="23"/>
      <c r="BP209" s="23"/>
      <c r="BQ209" s="23"/>
      <c r="BR209" s="37">
        <v>0</v>
      </c>
      <c r="BS209" s="23"/>
      <c r="BT209" s="23"/>
      <c r="BU209" s="23"/>
      <c r="BV209" s="23"/>
      <c r="BW209" s="23"/>
      <c r="BX209" s="23"/>
      <c r="BY209" s="23"/>
      <c r="BZ209" s="23"/>
      <c r="CA209" s="23"/>
      <c r="CB209" s="23"/>
      <c r="CC209" s="23"/>
      <c r="CD209" s="23"/>
      <c r="CE209" s="23"/>
      <c r="CF209" s="23"/>
      <c r="CG209" s="23"/>
      <c r="CH209" s="23"/>
      <c r="CI209" s="23"/>
      <c r="CJ209" s="23"/>
      <c r="CK209" s="23"/>
      <c r="CL209" s="23"/>
    </row>
    <row r="210" spans="1:90" s="59" customFormat="1" ht="15" customHeight="1">
      <c r="A210" s="20" t="s">
        <v>95</v>
      </c>
      <c r="B210" s="20">
        <v>2016</v>
      </c>
      <c r="C210" s="21">
        <v>27535533</v>
      </c>
      <c r="D210" s="29" t="s">
        <v>5</v>
      </c>
      <c r="E210" s="29" t="s">
        <v>104</v>
      </c>
      <c r="F210" s="20" t="s">
        <v>96</v>
      </c>
      <c r="G210" s="29"/>
      <c r="H210" s="19">
        <v>27268</v>
      </c>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c r="AW210" s="23"/>
      <c r="AX210" s="23"/>
      <c r="AY210" s="23"/>
      <c r="AZ210" s="23"/>
      <c r="BA210" s="23"/>
      <c r="BB210" s="23"/>
      <c r="BC210" s="23"/>
      <c r="BD210" s="23"/>
      <c r="BE210" s="23"/>
      <c r="BF210" s="23"/>
      <c r="BG210" s="23"/>
      <c r="BH210" s="23"/>
      <c r="BI210" s="23"/>
      <c r="BJ210" s="23"/>
      <c r="BK210" s="23"/>
      <c r="BL210" s="23"/>
      <c r="BM210" s="37">
        <v>0</v>
      </c>
      <c r="BN210" s="23"/>
      <c r="BO210" s="23"/>
      <c r="BP210" s="23"/>
      <c r="BQ210" s="23"/>
      <c r="BR210" s="23"/>
      <c r="BS210" s="23"/>
      <c r="BT210" s="23"/>
      <c r="BU210" s="23"/>
      <c r="BV210" s="23"/>
      <c r="BW210" s="23"/>
      <c r="BX210" s="23"/>
      <c r="BY210" s="23"/>
      <c r="BZ210" s="23"/>
      <c r="CA210" s="23"/>
      <c r="CB210" s="23"/>
      <c r="CC210" s="23"/>
      <c r="CD210" s="23"/>
      <c r="CE210" s="23"/>
      <c r="CF210" s="23"/>
      <c r="CG210" s="23"/>
      <c r="CH210" s="23"/>
      <c r="CI210" s="23"/>
      <c r="CJ210" s="23"/>
      <c r="CK210" s="23"/>
      <c r="CL210" s="23"/>
    </row>
    <row r="211" spans="1:90" s="59" customFormat="1" ht="15" customHeight="1">
      <c r="A211" s="20" t="s">
        <v>95</v>
      </c>
      <c r="B211" s="20">
        <v>2016</v>
      </c>
      <c r="C211" s="21">
        <v>27535533</v>
      </c>
      <c r="D211" s="29" t="s">
        <v>5</v>
      </c>
      <c r="E211" s="29" t="s">
        <v>104</v>
      </c>
      <c r="F211" s="20" t="s">
        <v>96</v>
      </c>
      <c r="G211" s="29"/>
      <c r="H211" s="19">
        <v>33220</v>
      </c>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c r="AW211" s="23"/>
      <c r="AX211" s="23"/>
      <c r="AY211" s="23"/>
      <c r="AZ211" s="23"/>
      <c r="BA211" s="23"/>
      <c r="BB211" s="23"/>
      <c r="BC211" s="23"/>
      <c r="BD211" s="23"/>
      <c r="BE211" s="23"/>
      <c r="BF211" s="23"/>
      <c r="BG211" s="23"/>
      <c r="BH211" s="23"/>
      <c r="BI211" s="23"/>
      <c r="BJ211" s="23"/>
      <c r="BK211" s="23"/>
      <c r="BL211" s="23"/>
      <c r="BM211" s="23"/>
      <c r="BN211" s="37">
        <v>0</v>
      </c>
      <c r="BO211" s="23"/>
      <c r="BP211" s="23"/>
      <c r="BQ211" s="23"/>
      <c r="BR211" s="23"/>
      <c r="BS211" s="23"/>
      <c r="BT211" s="23"/>
      <c r="BU211" s="23"/>
      <c r="BV211" s="23"/>
      <c r="BW211" s="23"/>
      <c r="BX211" s="23"/>
      <c r="BY211" s="23"/>
      <c r="BZ211" s="23"/>
      <c r="CA211" s="23"/>
      <c r="CB211" s="23"/>
      <c r="CC211" s="23"/>
      <c r="CD211" s="23"/>
      <c r="CE211" s="23"/>
      <c r="CF211" s="23"/>
      <c r="CG211" s="23"/>
      <c r="CH211" s="23"/>
      <c r="CI211" s="23"/>
      <c r="CJ211" s="23"/>
      <c r="CK211" s="23"/>
      <c r="CL211" s="23"/>
    </row>
    <row r="212" spans="1:90" s="59" customFormat="1" ht="15" customHeight="1">
      <c r="A212" s="20" t="s">
        <v>95</v>
      </c>
      <c r="B212" s="20">
        <v>2016</v>
      </c>
      <c r="C212" s="21">
        <v>27535533</v>
      </c>
      <c r="D212" s="29" t="s">
        <v>5</v>
      </c>
      <c r="E212" s="29" t="s">
        <v>104</v>
      </c>
      <c r="F212" s="20" t="s">
        <v>96</v>
      </c>
      <c r="G212" s="29"/>
      <c r="H212" s="19">
        <v>33240</v>
      </c>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c r="AW212" s="23"/>
      <c r="AX212" s="23"/>
      <c r="AY212" s="23"/>
      <c r="AZ212" s="23"/>
      <c r="BA212" s="23"/>
      <c r="BB212" s="23"/>
      <c r="BC212" s="23"/>
      <c r="BD212" s="23"/>
      <c r="BE212" s="23"/>
      <c r="BF212" s="23"/>
      <c r="BG212" s="23"/>
      <c r="BH212" s="23"/>
      <c r="BI212" s="23"/>
      <c r="BJ212" s="23"/>
      <c r="BK212" s="23"/>
      <c r="BL212" s="23"/>
      <c r="BM212" s="23"/>
      <c r="BN212" s="23"/>
      <c r="BO212" s="37">
        <v>0</v>
      </c>
      <c r="BP212" s="23"/>
      <c r="BQ212" s="23"/>
      <c r="BR212" s="23"/>
      <c r="BS212" s="23"/>
      <c r="BT212" s="23"/>
      <c r="BU212" s="23"/>
      <c r="BV212" s="23"/>
      <c r="BW212" s="23"/>
      <c r="BX212" s="23"/>
      <c r="BY212" s="23"/>
      <c r="BZ212" s="23"/>
      <c r="CA212" s="23"/>
      <c r="CB212" s="23"/>
      <c r="CC212" s="23"/>
      <c r="CD212" s="23"/>
      <c r="CE212" s="23"/>
      <c r="CF212" s="23"/>
      <c r="CG212" s="23"/>
      <c r="CH212" s="23"/>
      <c r="CI212" s="23"/>
      <c r="CJ212" s="23"/>
      <c r="CK212" s="23"/>
      <c r="CL212" s="23"/>
    </row>
    <row r="213" spans="1:90" s="59" customFormat="1" ht="15" customHeight="1">
      <c r="A213" s="20" t="s">
        <v>95</v>
      </c>
      <c r="B213" s="20">
        <v>2016</v>
      </c>
      <c r="C213" s="21">
        <v>27535533</v>
      </c>
      <c r="D213" s="29" t="s">
        <v>5</v>
      </c>
      <c r="E213" s="29" t="s">
        <v>104</v>
      </c>
      <c r="F213" s="20" t="s">
        <v>96</v>
      </c>
      <c r="G213" s="29"/>
      <c r="H213" s="19">
        <v>33345</v>
      </c>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c r="AW213" s="23"/>
      <c r="AX213" s="23"/>
      <c r="AY213" s="23"/>
      <c r="AZ213" s="23"/>
      <c r="BA213" s="23"/>
      <c r="BB213" s="23"/>
      <c r="BC213" s="23"/>
      <c r="BD213" s="23"/>
      <c r="BE213" s="23"/>
      <c r="BF213" s="23"/>
      <c r="BG213" s="23"/>
      <c r="BH213" s="23"/>
      <c r="BI213" s="23"/>
      <c r="BJ213" s="23"/>
      <c r="BK213" s="23"/>
      <c r="BL213" s="23"/>
      <c r="BM213" s="23"/>
      <c r="BN213" s="23"/>
      <c r="BO213" s="23"/>
      <c r="BP213" s="23"/>
      <c r="BQ213" s="37">
        <v>1.5E-5</v>
      </c>
      <c r="BR213" s="23"/>
      <c r="BS213" s="23"/>
      <c r="BT213" s="23"/>
      <c r="BU213" s="23"/>
      <c r="BV213" s="23"/>
      <c r="BW213" s="23"/>
      <c r="BX213" s="23"/>
      <c r="BY213" s="23"/>
      <c r="BZ213" s="23"/>
      <c r="CA213" s="23"/>
      <c r="CB213" s="23"/>
      <c r="CC213" s="23"/>
      <c r="CD213" s="23"/>
      <c r="CE213" s="23"/>
      <c r="CF213" s="23"/>
      <c r="CG213" s="23"/>
      <c r="CH213" s="23"/>
      <c r="CI213" s="23"/>
      <c r="CJ213" s="23"/>
      <c r="CK213" s="23"/>
      <c r="CL213" s="23"/>
    </row>
    <row r="214" spans="1:90" s="59" customFormat="1" ht="15" customHeight="1">
      <c r="A214" s="20" t="s">
        <v>95</v>
      </c>
      <c r="B214" s="20">
        <v>2016</v>
      </c>
      <c r="C214" s="21">
        <v>27535533</v>
      </c>
      <c r="D214" s="29" t="s">
        <v>5</v>
      </c>
      <c r="E214" s="29" t="s">
        <v>104</v>
      </c>
      <c r="F214" s="20" t="s">
        <v>96</v>
      </c>
      <c r="G214" s="29"/>
      <c r="H214" s="19">
        <v>33275</v>
      </c>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c r="AW214" s="23"/>
      <c r="AX214" s="23"/>
      <c r="AY214" s="23"/>
      <c r="AZ214" s="23"/>
      <c r="BA214" s="23"/>
      <c r="BB214" s="23"/>
      <c r="BC214" s="23"/>
      <c r="BD214" s="23"/>
      <c r="BE214" s="23"/>
      <c r="BF214" s="23"/>
      <c r="BG214" s="23"/>
      <c r="BH214" s="23"/>
      <c r="BI214" s="23"/>
      <c r="BJ214" s="23"/>
      <c r="BK214" s="23"/>
      <c r="BL214" s="23"/>
      <c r="BM214" s="23"/>
      <c r="BN214" s="23"/>
      <c r="BO214" s="23"/>
      <c r="BP214" s="23"/>
      <c r="BQ214" s="23"/>
      <c r="BR214" s="23"/>
      <c r="BS214" s="23"/>
      <c r="BT214" s="37">
        <v>0</v>
      </c>
      <c r="BU214" s="23"/>
      <c r="BV214" s="23"/>
      <c r="BW214" s="23"/>
      <c r="BX214" s="23"/>
      <c r="BY214" s="23"/>
      <c r="BZ214" s="23"/>
      <c r="CA214" s="23"/>
      <c r="CB214" s="23"/>
      <c r="CC214" s="23"/>
      <c r="CD214" s="23"/>
      <c r="CE214" s="23"/>
      <c r="CF214" s="23"/>
      <c r="CG214" s="23"/>
      <c r="CH214" s="23"/>
      <c r="CI214" s="23"/>
      <c r="CJ214" s="23"/>
      <c r="CK214" s="23"/>
      <c r="CL214" s="23"/>
    </row>
    <row r="215" spans="1:90" s="59" customFormat="1" ht="15" customHeight="1">
      <c r="A215" s="20" t="s">
        <v>95</v>
      </c>
      <c r="B215" s="20">
        <v>2016</v>
      </c>
      <c r="C215" s="21">
        <v>27535533</v>
      </c>
      <c r="D215" s="29" t="s">
        <v>5</v>
      </c>
      <c r="E215" s="29" t="s">
        <v>104</v>
      </c>
      <c r="F215" s="20" t="s">
        <v>96</v>
      </c>
      <c r="G215" s="29"/>
      <c r="H215" s="19">
        <v>33304</v>
      </c>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c r="AW215" s="23"/>
      <c r="AX215" s="23"/>
      <c r="AY215" s="23"/>
      <c r="AZ215" s="23"/>
      <c r="BA215" s="23"/>
      <c r="BB215" s="23"/>
      <c r="BC215" s="23"/>
      <c r="BD215" s="23"/>
      <c r="BE215" s="23"/>
      <c r="BF215" s="23"/>
      <c r="BG215" s="23"/>
      <c r="BH215" s="23"/>
      <c r="BI215" s="23"/>
      <c r="BJ215" s="23"/>
      <c r="BK215" s="23"/>
      <c r="BL215" s="23"/>
      <c r="BM215" s="23"/>
      <c r="BN215" s="23"/>
      <c r="BO215" s="23"/>
      <c r="BP215" s="23"/>
      <c r="BQ215" s="23"/>
      <c r="BR215" s="23"/>
      <c r="BS215" s="23"/>
      <c r="BT215" s="23"/>
      <c r="BU215" s="37">
        <v>1.5E-5</v>
      </c>
      <c r="BV215" s="23"/>
      <c r="BW215" s="23"/>
      <c r="BX215" s="23"/>
      <c r="BY215" s="23"/>
      <c r="BZ215" s="23"/>
      <c r="CA215" s="23"/>
      <c r="CB215" s="23"/>
      <c r="CC215" s="23"/>
      <c r="CD215" s="23"/>
      <c r="CE215" s="23"/>
      <c r="CF215" s="23"/>
      <c r="CG215" s="23"/>
      <c r="CH215" s="23"/>
      <c r="CI215" s="23"/>
      <c r="CJ215" s="23"/>
      <c r="CK215" s="23"/>
      <c r="CL215" s="23"/>
    </row>
    <row r="216" spans="1:90" s="59" customFormat="1" ht="15" customHeight="1">
      <c r="A216" s="20" t="s">
        <v>95</v>
      </c>
      <c r="B216" s="20">
        <v>2016</v>
      </c>
      <c r="C216" s="21">
        <v>27535533</v>
      </c>
      <c r="D216" s="29" t="s">
        <v>5</v>
      </c>
      <c r="E216" s="29" t="s">
        <v>104</v>
      </c>
      <c r="F216" s="20" t="s">
        <v>96</v>
      </c>
      <c r="G216" s="29"/>
      <c r="H216" s="19">
        <v>32595</v>
      </c>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c r="AY216" s="23"/>
      <c r="AZ216" s="23"/>
      <c r="BA216" s="23"/>
      <c r="BB216" s="23"/>
      <c r="BC216" s="23"/>
      <c r="BD216" s="23"/>
      <c r="BE216" s="23"/>
      <c r="BF216" s="23"/>
      <c r="BG216" s="23"/>
      <c r="BH216" s="23"/>
      <c r="BI216" s="23"/>
      <c r="BJ216" s="23"/>
      <c r="BK216" s="23"/>
      <c r="BL216" s="23"/>
      <c r="BM216" s="23"/>
      <c r="BN216" s="23"/>
      <c r="BO216" s="23"/>
      <c r="BP216" s="23"/>
      <c r="BQ216" s="23"/>
      <c r="BR216" s="23"/>
      <c r="BS216" s="23"/>
      <c r="BT216" s="23"/>
      <c r="BU216" s="23"/>
      <c r="BV216" s="37">
        <v>1E-4</v>
      </c>
      <c r="BW216" s="23"/>
      <c r="BX216" s="23"/>
      <c r="BY216" s="23"/>
      <c r="BZ216" s="23"/>
      <c r="CA216" s="23"/>
      <c r="CB216" s="23"/>
      <c r="CC216" s="23"/>
      <c r="CD216" s="23"/>
      <c r="CE216" s="23"/>
      <c r="CF216" s="23"/>
      <c r="CG216" s="23"/>
      <c r="CH216" s="23"/>
      <c r="CI216" s="23"/>
      <c r="CJ216" s="23"/>
      <c r="CK216" s="23"/>
      <c r="CL216" s="23"/>
    </row>
    <row r="217" spans="1:90" s="59" customFormat="1" ht="15" customHeight="1">
      <c r="A217" s="20" t="s">
        <v>95</v>
      </c>
      <c r="B217" s="20">
        <v>2016</v>
      </c>
      <c r="C217" s="21">
        <v>27535533</v>
      </c>
      <c r="D217" s="29" t="s">
        <v>5</v>
      </c>
      <c r="E217" s="29" t="s">
        <v>104</v>
      </c>
      <c r="F217" s="20" t="s">
        <v>96</v>
      </c>
      <c r="G217" s="29"/>
      <c r="H217" s="19">
        <v>33341</v>
      </c>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3"/>
      <c r="AX217" s="23"/>
      <c r="AY217" s="23"/>
      <c r="AZ217" s="23"/>
      <c r="BA217" s="23"/>
      <c r="BB217" s="23"/>
      <c r="BC217" s="23"/>
      <c r="BD217" s="23"/>
      <c r="BE217" s="23"/>
      <c r="BF217" s="23"/>
      <c r="BG217" s="23"/>
      <c r="BH217" s="23"/>
      <c r="BI217" s="23"/>
      <c r="BJ217" s="23"/>
      <c r="BK217" s="23"/>
      <c r="BL217" s="23"/>
      <c r="BM217" s="23"/>
      <c r="BN217" s="23"/>
      <c r="BO217" s="23"/>
      <c r="BP217" s="23"/>
      <c r="BQ217" s="23"/>
      <c r="BR217" s="23"/>
      <c r="BS217" s="23"/>
      <c r="BT217" s="23"/>
      <c r="BU217" s="23"/>
      <c r="BV217" s="23"/>
      <c r="BW217" s="37">
        <v>0</v>
      </c>
      <c r="BX217" s="23"/>
      <c r="BY217" s="23"/>
      <c r="BZ217" s="23"/>
      <c r="CA217" s="23"/>
      <c r="CB217" s="23"/>
      <c r="CC217" s="23"/>
      <c r="CD217" s="23"/>
      <c r="CE217" s="23"/>
      <c r="CF217" s="23"/>
      <c r="CG217" s="23"/>
      <c r="CH217" s="23"/>
      <c r="CI217" s="23"/>
      <c r="CJ217" s="23"/>
      <c r="CK217" s="23"/>
      <c r="CL217" s="23"/>
    </row>
    <row r="218" spans="1:90" s="59" customFormat="1" ht="15" customHeight="1">
      <c r="A218" s="20" t="s">
        <v>95</v>
      </c>
      <c r="B218" s="20">
        <v>2016</v>
      </c>
      <c r="C218" s="21">
        <v>27535533</v>
      </c>
      <c r="D218" s="29" t="s">
        <v>5</v>
      </c>
      <c r="E218" s="29" t="s">
        <v>104</v>
      </c>
      <c r="F218" s="20" t="s">
        <v>96</v>
      </c>
      <c r="G218" s="29"/>
      <c r="H218" s="19">
        <v>32693</v>
      </c>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c r="AY218" s="23"/>
      <c r="AZ218" s="23"/>
      <c r="BA218" s="23"/>
      <c r="BB218" s="23"/>
      <c r="BC218" s="23"/>
      <c r="BD218" s="23"/>
      <c r="BE218" s="23"/>
      <c r="BF218" s="23"/>
      <c r="BG218" s="23"/>
      <c r="BH218" s="23"/>
      <c r="BI218" s="23"/>
      <c r="BJ218" s="23"/>
      <c r="BK218" s="23"/>
      <c r="BL218" s="23"/>
      <c r="BM218" s="23"/>
      <c r="BN218" s="23"/>
      <c r="BO218" s="23"/>
      <c r="BP218" s="23"/>
      <c r="BQ218" s="23"/>
      <c r="BR218" s="23"/>
      <c r="BS218" s="23"/>
      <c r="BT218" s="23"/>
      <c r="BU218" s="23"/>
      <c r="BV218" s="23"/>
      <c r="BW218" s="23"/>
      <c r="BX218" s="37">
        <v>0</v>
      </c>
      <c r="BY218" s="23"/>
      <c r="BZ218" s="23"/>
      <c r="CA218" s="23"/>
      <c r="CB218" s="23"/>
      <c r="CC218" s="23"/>
      <c r="CD218" s="23"/>
      <c r="CE218" s="23"/>
      <c r="CF218" s="23"/>
      <c r="CG218" s="23"/>
      <c r="CH218" s="23"/>
      <c r="CI218" s="23"/>
      <c r="CJ218" s="23"/>
      <c r="CK218" s="23"/>
      <c r="CL218" s="23"/>
    </row>
    <row r="219" spans="1:90" s="59" customFormat="1" ht="15" customHeight="1">
      <c r="A219" s="20" t="s">
        <v>95</v>
      </c>
      <c r="B219" s="20">
        <v>2016</v>
      </c>
      <c r="C219" s="21">
        <v>27535533</v>
      </c>
      <c r="D219" s="29" t="s">
        <v>5</v>
      </c>
      <c r="E219" s="29" t="s">
        <v>104</v>
      </c>
      <c r="F219" s="20" t="s">
        <v>96</v>
      </c>
      <c r="G219" s="29"/>
      <c r="H219" s="19">
        <v>33000</v>
      </c>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c r="AY219" s="23"/>
      <c r="AZ219" s="23"/>
      <c r="BA219" s="23"/>
      <c r="BB219" s="23"/>
      <c r="BC219" s="23"/>
      <c r="BD219" s="23"/>
      <c r="BE219" s="23"/>
      <c r="BF219" s="23"/>
      <c r="BG219" s="23"/>
      <c r="BH219" s="23"/>
      <c r="BI219" s="23"/>
      <c r="BJ219" s="23"/>
      <c r="BK219" s="23"/>
      <c r="BL219" s="23"/>
      <c r="BM219" s="23"/>
      <c r="BN219" s="23"/>
      <c r="BO219" s="23"/>
      <c r="BP219" s="23"/>
      <c r="BQ219" s="23"/>
      <c r="BR219" s="23"/>
      <c r="BS219" s="23"/>
      <c r="BT219" s="23"/>
      <c r="BU219" s="23"/>
      <c r="BV219" s="23"/>
      <c r="BW219" s="23"/>
      <c r="BX219" s="23"/>
      <c r="BY219" s="37">
        <v>0</v>
      </c>
      <c r="BZ219" s="23"/>
      <c r="CA219" s="23"/>
      <c r="CB219" s="23"/>
      <c r="CC219" s="23"/>
      <c r="CD219" s="23"/>
      <c r="CE219" s="23"/>
      <c r="CF219" s="23"/>
      <c r="CG219" s="23"/>
      <c r="CH219" s="23"/>
      <c r="CI219" s="23"/>
      <c r="CJ219" s="23"/>
      <c r="CK219" s="23"/>
      <c r="CL219" s="23"/>
    </row>
    <row r="220" spans="1:90" s="59" customFormat="1" ht="15" customHeight="1">
      <c r="A220" s="20" t="s">
        <v>95</v>
      </c>
      <c r="B220" s="20">
        <v>2016</v>
      </c>
      <c r="C220" s="21">
        <v>27535533</v>
      </c>
      <c r="D220" s="29" t="s">
        <v>5</v>
      </c>
      <c r="E220" s="29" t="s">
        <v>104</v>
      </c>
      <c r="F220" s="20" t="s">
        <v>96</v>
      </c>
      <c r="G220" s="29"/>
      <c r="H220" s="19">
        <v>33136</v>
      </c>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c r="AY220" s="23"/>
      <c r="AZ220" s="23"/>
      <c r="BA220" s="23"/>
      <c r="BB220" s="23"/>
      <c r="BC220" s="23"/>
      <c r="BD220" s="23"/>
      <c r="BE220" s="23"/>
      <c r="BF220" s="23"/>
      <c r="BG220" s="23"/>
      <c r="BH220" s="23"/>
      <c r="BI220" s="23"/>
      <c r="BJ220" s="23"/>
      <c r="BK220" s="23"/>
      <c r="BL220" s="23"/>
      <c r="BM220" s="23"/>
      <c r="BN220" s="23"/>
      <c r="BO220" s="23"/>
      <c r="BP220" s="23"/>
      <c r="BQ220" s="23"/>
      <c r="BR220" s="23"/>
      <c r="BS220" s="23"/>
      <c r="BT220" s="23"/>
      <c r="BU220" s="23"/>
      <c r="BV220" s="23"/>
      <c r="BW220" s="23"/>
      <c r="BX220" s="23"/>
      <c r="BY220" s="23"/>
      <c r="BZ220" s="37">
        <v>4.0000000000000002E-4</v>
      </c>
      <c r="CA220" s="23"/>
      <c r="CB220" s="23"/>
      <c r="CC220" s="23"/>
      <c r="CD220" s="23"/>
      <c r="CE220" s="23"/>
      <c r="CF220" s="23"/>
      <c r="CG220" s="23"/>
      <c r="CH220" s="23"/>
      <c r="CI220" s="23"/>
      <c r="CJ220" s="23"/>
      <c r="CK220" s="23"/>
      <c r="CL220" s="23"/>
    </row>
    <row r="221" spans="1:90" s="59" customFormat="1" ht="15" customHeight="1">
      <c r="A221" s="20" t="s">
        <v>95</v>
      </c>
      <c r="B221" s="20">
        <v>2016</v>
      </c>
      <c r="C221" s="21">
        <v>27535533</v>
      </c>
      <c r="D221" s="29" t="s">
        <v>5</v>
      </c>
      <c r="E221" s="29" t="s">
        <v>104</v>
      </c>
      <c r="F221" s="20" t="s">
        <v>96</v>
      </c>
      <c r="G221" s="29"/>
      <c r="H221" s="19">
        <v>33366</v>
      </c>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c r="AY221" s="23"/>
      <c r="AZ221" s="23"/>
      <c r="BA221" s="23"/>
      <c r="BB221" s="23"/>
      <c r="BC221" s="23"/>
      <c r="BD221" s="23"/>
      <c r="BE221" s="23"/>
      <c r="BF221" s="23"/>
      <c r="BG221" s="23"/>
      <c r="BH221" s="23"/>
      <c r="BI221" s="23"/>
      <c r="BJ221" s="23"/>
      <c r="BK221" s="23"/>
      <c r="BL221" s="23"/>
      <c r="BM221" s="23"/>
      <c r="BN221" s="23"/>
      <c r="BO221" s="23"/>
      <c r="BP221" s="23"/>
      <c r="BQ221" s="23"/>
      <c r="BR221" s="23"/>
      <c r="BS221" s="23"/>
      <c r="BT221" s="23"/>
      <c r="BU221" s="23"/>
      <c r="BV221" s="23"/>
      <c r="BW221" s="23"/>
      <c r="BX221" s="23"/>
      <c r="BY221" s="23"/>
      <c r="BZ221" s="23"/>
      <c r="CA221" s="37">
        <v>1.5E-5</v>
      </c>
      <c r="CB221" s="23"/>
      <c r="CC221" s="23"/>
      <c r="CD221" s="23"/>
      <c r="CE221" s="37">
        <v>0</v>
      </c>
      <c r="CF221" s="23"/>
      <c r="CG221" s="37">
        <v>1.5E-5</v>
      </c>
      <c r="CH221" s="23"/>
      <c r="CI221" s="37">
        <v>1.5E-5</v>
      </c>
      <c r="CJ221" s="23"/>
      <c r="CK221" s="23"/>
      <c r="CL221" s="23"/>
    </row>
    <row r="222" spans="1:90" s="59" customFormat="1" ht="15" customHeight="1">
      <c r="A222" s="20" t="s">
        <v>95</v>
      </c>
      <c r="B222" s="20">
        <v>2016</v>
      </c>
      <c r="C222" s="21">
        <v>27535533</v>
      </c>
      <c r="D222" s="29" t="s">
        <v>5</v>
      </c>
      <c r="E222" s="29" t="s">
        <v>104</v>
      </c>
      <c r="F222" s="20" t="s">
        <v>96</v>
      </c>
      <c r="G222" s="29"/>
      <c r="H222" s="19">
        <v>33358</v>
      </c>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3"/>
      <c r="AX222" s="23"/>
      <c r="AY222" s="23"/>
      <c r="AZ222" s="23"/>
      <c r="BA222" s="23"/>
      <c r="BB222" s="23"/>
      <c r="BC222" s="23"/>
      <c r="BD222" s="23"/>
      <c r="BE222" s="23"/>
      <c r="BF222" s="23"/>
      <c r="BG222" s="23"/>
      <c r="BH222" s="23"/>
      <c r="BI222" s="23"/>
      <c r="BJ222" s="23"/>
      <c r="BK222" s="23"/>
      <c r="BL222" s="23"/>
      <c r="BM222" s="23"/>
      <c r="BN222" s="23"/>
      <c r="BO222" s="23"/>
      <c r="BP222" s="23"/>
      <c r="BQ222" s="23"/>
      <c r="BR222" s="23"/>
      <c r="BS222" s="23"/>
      <c r="BT222" s="23"/>
      <c r="BU222" s="23"/>
      <c r="BV222" s="23"/>
      <c r="BW222" s="23"/>
      <c r="BX222" s="23"/>
      <c r="BY222" s="23"/>
      <c r="BZ222" s="23"/>
      <c r="CA222" s="23"/>
      <c r="CB222" s="37">
        <v>0</v>
      </c>
      <c r="CC222" s="23"/>
      <c r="CD222" s="23"/>
      <c r="CE222" s="23"/>
      <c r="CF222" s="23"/>
      <c r="CG222" s="23"/>
      <c r="CH222" s="23"/>
      <c r="CI222" s="23"/>
      <c r="CJ222" s="23"/>
      <c r="CK222" s="23"/>
      <c r="CL222" s="37">
        <v>0</v>
      </c>
    </row>
    <row r="223" spans="1:90" s="59" customFormat="1" ht="15" customHeight="1">
      <c r="A223" s="20" t="s">
        <v>95</v>
      </c>
      <c r="B223" s="20">
        <v>2016</v>
      </c>
      <c r="C223" s="21">
        <v>27535533</v>
      </c>
      <c r="D223" s="29" t="s">
        <v>5</v>
      </c>
      <c r="E223" s="29" t="s">
        <v>104</v>
      </c>
      <c r="F223" s="20" t="s">
        <v>96</v>
      </c>
      <c r="G223" s="29"/>
      <c r="H223" s="19">
        <v>33367</v>
      </c>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3"/>
      <c r="AW223" s="23"/>
      <c r="AX223" s="23"/>
      <c r="AY223" s="23"/>
      <c r="AZ223" s="23"/>
      <c r="BA223" s="23"/>
      <c r="BB223" s="23"/>
      <c r="BC223" s="23"/>
      <c r="BD223" s="23"/>
      <c r="BE223" s="23"/>
      <c r="BF223" s="23"/>
      <c r="BG223" s="23"/>
      <c r="BH223" s="23"/>
      <c r="BI223" s="23"/>
      <c r="BJ223" s="23"/>
      <c r="BK223" s="23"/>
      <c r="BL223" s="23"/>
      <c r="BM223" s="23"/>
      <c r="BN223" s="23"/>
      <c r="BO223" s="23"/>
      <c r="BP223" s="23"/>
      <c r="BQ223" s="23"/>
      <c r="BR223" s="23"/>
      <c r="BS223" s="23"/>
      <c r="BT223" s="23"/>
      <c r="BU223" s="23"/>
      <c r="BV223" s="23"/>
      <c r="BW223" s="23"/>
      <c r="BX223" s="23"/>
      <c r="BY223" s="23"/>
      <c r="BZ223" s="23"/>
      <c r="CA223" s="23"/>
      <c r="CB223" s="23"/>
      <c r="CC223" s="23"/>
      <c r="CD223" s="23"/>
      <c r="CE223" s="23"/>
      <c r="CF223" s="37">
        <v>0</v>
      </c>
      <c r="CG223" s="23"/>
      <c r="CH223" s="37">
        <v>1E-4</v>
      </c>
      <c r="CI223" s="23"/>
      <c r="CJ223" s="23"/>
      <c r="CK223" s="23"/>
      <c r="CL223" s="23"/>
    </row>
    <row r="224" spans="1:90" s="59" customFormat="1" ht="15" customHeight="1">
      <c r="A224" s="20" t="s">
        <v>95</v>
      </c>
      <c r="B224" s="20">
        <v>2016</v>
      </c>
      <c r="C224" s="21">
        <v>27535533</v>
      </c>
      <c r="D224" s="29" t="s">
        <v>5</v>
      </c>
      <c r="E224" s="29" t="s">
        <v>104</v>
      </c>
      <c r="F224" s="20" t="s">
        <v>96</v>
      </c>
      <c r="G224" s="29"/>
      <c r="H224" s="19">
        <v>3810</v>
      </c>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3"/>
      <c r="AW224" s="23"/>
      <c r="AX224" s="23"/>
      <c r="AY224" s="23"/>
      <c r="AZ224" s="23"/>
      <c r="BA224" s="23"/>
      <c r="BB224" s="23"/>
      <c r="BC224" s="23"/>
      <c r="BD224" s="23"/>
      <c r="BE224" s="23"/>
      <c r="BF224" s="23"/>
      <c r="BG224" s="23"/>
      <c r="BH224" s="23"/>
      <c r="BI224" s="23"/>
      <c r="BJ224" s="23"/>
      <c r="BK224" s="23"/>
      <c r="BL224" s="23"/>
      <c r="BM224" s="23"/>
      <c r="BN224" s="23"/>
      <c r="BO224" s="23"/>
      <c r="BP224" s="23"/>
      <c r="BQ224" s="23"/>
      <c r="BR224" s="23"/>
      <c r="BS224" s="23"/>
      <c r="BT224" s="23"/>
      <c r="BU224" s="23"/>
      <c r="BV224" s="23"/>
      <c r="BW224" s="23"/>
      <c r="BX224" s="23"/>
      <c r="BY224" s="23"/>
      <c r="BZ224" s="23"/>
      <c r="CA224" s="23"/>
      <c r="CB224" s="23"/>
      <c r="CC224" s="23"/>
      <c r="CD224" s="23"/>
      <c r="CE224" s="23"/>
      <c r="CF224" s="23"/>
      <c r="CG224" s="23"/>
      <c r="CH224" s="23"/>
      <c r="CI224" s="23"/>
      <c r="CJ224" s="23"/>
      <c r="CK224" s="23"/>
      <c r="CL224" s="23"/>
    </row>
    <row r="225" spans="1:277" s="59" customFormat="1" ht="15" customHeight="1">
      <c r="A225" s="20" t="s">
        <v>95</v>
      </c>
      <c r="B225" s="20">
        <v>2016</v>
      </c>
      <c r="C225" s="21">
        <v>27535533</v>
      </c>
      <c r="D225" s="29" t="s">
        <v>5</v>
      </c>
      <c r="E225" s="29" t="s">
        <v>104</v>
      </c>
      <c r="F225" s="20" t="s">
        <v>96</v>
      </c>
      <c r="G225" s="29"/>
      <c r="H225" s="19">
        <v>32975</v>
      </c>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3"/>
      <c r="AW225" s="23"/>
      <c r="AX225" s="23"/>
      <c r="AY225" s="23"/>
      <c r="AZ225" s="23"/>
      <c r="BA225" s="23"/>
      <c r="BB225" s="23"/>
      <c r="BC225" s="23"/>
      <c r="BD225" s="23"/>
      <c r="BE225" s="23"/>
      <c r="BF225" s="23"/>
      <c r="BG225" s="23"/>
      <c r="BH225" s="23"/>
      <c r="BI225" s="23"/>
      <c r="BJ225" s="23"/>
      <c r="BK225" s="23"/>
      <c r="BL225" s="23"/>
      <c r="BM225" s="23"/>
      <c r="BN225" s="23"/>
      <c r="BO225" s="23"/>
      <c r="BP225" s="23"/>
      <c r="BQ225" s="23"/>
      <c r="BR225" s="23"/>
      <c r="BS225" s="23"/>
      <c r="BT225" s="23"/>
      <c r="BU225" s="23"/>
      <c r="BV225" s="23"/>
      <c r="BW225" s="23"/>
      <c r="BX225" s="23"/>
      <c r="BY225" s="23"/>
      <c r="BZ225" s="23"/>
      <c r="CA225" s="23"/>
      <c r="CB225" s="23"/>
      <c r="CC225" s="23"/>
      <c r="CD225" s="23"/>
      <c r="CE225" s="23"/>
      <c r="CF225" s="23"/>
      <c r="CG225" s="23"/>
      <c r="CH225" s="23"/>
      <c r="CI225" s="23"/>
      <c r="CJ225" s="23"/>
      <c r="CK225" s="37">
        <v>2.0000000000000001E-4</v>
      </c>
      <c r="CL225" s="23"/>
    </row>
    <row r="226" spans="1:277" s="59" customFormat="1" ht="15" customHeight="1">
      <c r="A226" s="20" t="s">
        <v>95</v>
      </c>
      <c r="B226" s="20">
        <v>2016</v>
      </c>
      <c r="C226" s="21">
        <v>27535533</v>
      </c>
      <c r="D226" s="29" t="s">
        <v>5</v>
      </c>
      <c r="E226" s="29" t="s">
        <v>104</v>
      </c>
      <c r="F226" s="20" t="s">
        <v>96</v>
      </c>
      <c r="G226" s="29"/>
      <c r="H226" s="19">
        <v>33169</v>
      </c>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3"/>
      <c r="AW226" s="23"/>
      <c r="AX226" s="23"/>
      <c r="AY226" s="23"/>
      <c r="AZ226" s="23"/>
      <c r="BA226" s="23"/>
      <c r="BB226" s="23"/>
      <c r="BC226" s="23"/>
      <c r="BD226" s="23"/>
      <c r="BE226" s="23"/>
      <c r="BF226" s="23"/>
      <c r="BG226" s="23"/>
      <c r="BH226" s="23"/>
      <c r="BI226" s="23"/>
      <c r="BJ226" s="23"/>
      <c r="BK226" s="23"/>
      <c r="BL226" s="23"/>
      <c r="BM226" s="23"/>
      <c r="BN226" s="23"/>
      <c r="BO226" s="23"/>
      <c r="BP226" s="23"/>
      <c r="BQ226" s="23"/>
      <c r="BR226" s="23"/>
      <c r="BS226" s="23"/>
      <c r="BT226" s="23"/>
      <c r="BU226" s="23"/>
      <c r="BV226" s="23"/>
      <c r="BW226" s="23"/>
      <c r="BX226" s="23"/>
      <c r="BY226" s="23"/>
      <c r="BZ226" s="23"/>
      <c r="CA226" s="23"/>
      <c r="CB226" s="23"/>
      <c r="CC226" s="23"/>
      <c r="CD226" s="23"/>
      <c r="CE226" s="23"/>
      <c r="CF226" s="23"/>
      <c r="CG226" s="23"/>
      <c r="CH226" s="23"/>
      <c r="CI226" s="23"/>
      <c r="CJ226" s="23"/>
      <c r="CK226" s="23"/>
      <c r="CL226" s="23"/>
    </row>
    <row r="227" spans="1:277" s="59" customFormat="1" ht="15" customHeight="1">
      <c r="A227" s="20" t="s">
        <v>95</v>
      </c>
      <c r="B227" s="20">
        <v>2016</v>
      </c>
      <c r="C227" s="21">
        <v>27535533</v>
      </c>
      <c r="D227" s="29" t="s">
        <v>5</v>
      </c>
      <c r="E227" s="29" t="s">
        <v>104</v>
      </c>
      <c r="F227" s="20" t="s">
        <v>96</v>
      </c>
      <c r="G227" s="29"/>
      <c r="H227" s="19">
        <v>29181</v>
      </c>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3"/>
      <c r="AW227" s="23"/>
      <c r="AX227" s="23"/>
      <c r="AY227" s="23"/>
      <c r="AZ227" s="23"/>
      <c r="BA227" s="23"/>
      <c r="BB227" s="23"/>
      <c r="BC227" s="23"/>
      <c r="BD227" s="23"/>
      <c r="BE227" s="23"/>
      <c r="BF227" s="23"/>
      <c r="BG227" s="23"/>
      <c r="BH227" s="23"/>
      <c r="BI227" s="23"/>
      <c r="BJ227" s="23"/>
      <c r="BK227" s="23"/>
      <c r="BL227" s="23"/>
      <c r="BM227" s="23"/>
      <c r="BN227" s="23"/>
      <c r="BO227" s="23"/>
      <c r="BP227" s="23"/>
      <c r="BQ227" s="23"/>
      <c r="BR227" s="23"/>
      <c r="BS227" s="23"/>
      <c r="BT227" s="23"/>
      <c r="BU227" s="23"/>
      <c r="BV227" s="23"/>
      <c r="BW227" s="23"/>
      <c r="BX227" s="23"/>
      <c r="BY227" s="23"/>
      <c r="BZ227" s="23"/>
      <c r="CA227" s="23"/>
      <c r="CB227" s="23"/>
      <c r="CC227" s="23"/>
      <c r="CD227" s="23"/>
      <c r="CE227" s="23"/>
      <c r="CF227" s="23"/>
      <c r="CG227" s="23"/>
      <c r="CH227" s="23"/>
      <c r="CI227" s="23"/>
      <c r="CJ227" s="23"/>
      <c r="CK227" s="23"/>
      <c r="CL227" s="23"/>
    </row>
    <row r="228" spans="1:277" s="59" customFormat="1" ht="15" customHeight="1">
      <c r="A228" s="20" t="s">
        <v>95</v>
      </c>
      <c r="B228" s="20">
        <v>2016</v>
      </c>
      <c r="C228" s="21">
        <v>27535533</v>
      </c>
      <c r="D228" s="29" t="s">
        <v>5</v>
      </c>
      <c r="E228" s="29" t="s">
        <v>104</v>
      </c>
      <c r="F228" s="20" t="s">
        <v>96</v>
      </c>
      <c r="G228" s="29"/>
      <c r="H228" s="19">
        <v>29111</v>
      </c>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3"/>
      <c r="AW228" s="23"/>
      <c r="AX228" s="23"/>
      <c r="AY228" s="23"/>
      <c r="AZ228" s="23"/>
      <c r="BA228" s="23"/>
      <c r="BB228" s="23"/>
      <c r="BC228" s="23"/>
      <c r="BD228" s="23"/>
      <c r="BE228" s="23"/>
      <c r="BF228" s="23"/>
      <c r="BG228" s="23"/>
      <c r="BH228" s="23"/>
      <c r="BI228" s="23"/>
      <c r="BJ228" s="23"/>
      <c r="BK228" s="23"/>
      <c r="BL228" s="23"/>
      <c r="BM228" s="23"/>
      <c r="BN228" s="23"/>
      <c r="BO228" s="23"/>
      <c r="BP228" s="23"/>
      <c r="BQ228" s="23"/>
      <c r="BR228" s="23"/>
      <c r="BS228" s="23"/>
      <c r="BT228" s="23"/>
      <c r="BU228" s="23"/>
      <c r="BV228" s="23"/>
      <c r="BW228" s="23"/>
      <c r="BX228" s="23"/>
      <c r="BY228" s="23"/>
      <c r="BZ228" s="23"/>
      <c r="CA228" s="23"/>
      <c r="CB228" s="23"/>
      <c r="CC228" s="23"/>
      <c r="CD228" s="23"/>
      <c r="CE228" s="23"/>
      <c r="CF228" s="23"/>
      <c r="CG228" s="23"/>
      <c r="CH228" s="23"/>
      <c r="CI228" s="23"/>
      <c r="CJ228" s="23"/>
      <c r="CK228" s="23"/>
      <c r="CL228" s="23"/>
    </row>
    <row r="229" spans="1:277" s="59" customFormat="1" ht="15" customHeight="1">
      <c r="A229" s="20" t="s">
        <v>95</v>
      </c>
      <c r="B229" s="20">
        <v>2016</v>
      </c>
      <c r="C229" s="21">
        <v>27535533</v>
      </c>
      <c r="D229" s="29" t="s">
        <v>5</v>
      </c>
      <c r="E229" s="29" t="s">
        <v>104</v>
      </c>
      <c r="F229" s="20" t="s">
        <v>96</v>
      </c>
      <c r="G229" s="29"/>
      <c r="H229" s="19">
        <v>33354</v>
      </c>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c r="AW229" s="23"/>
      <c r="AX229" s="23"/>
      <c r="AY229" s="23"/>
      <c r="AZ229" s="23"/>
      <c r="BA229" s="23"/>
      <c r="BB229" s="23"/>
      <c r="BC229" s="23"/>
      <c r="BD229" s="23"/>
      <c r="BE229" s="23"/>
      <c r="BF229" s="23"/>
      <c r="BG229" s="23"/>
      <c r="BH229" s="23"/>
      <c r="BI229" s="23"/>
      <c r="BJ229" s="23"/>
      <c r="BK229" s="23"/>
      <c r="BL229" s="23"/>
      <c r="BM229" s="23"/>
      <c r="BN229" s="23"/>
      <c r="BO229" s="23"/>
      <c r="BP229" s="23"/>
      <c r="BQ229" s="23"/>
      <c r="BR229" s="23"/>
      <c r="BS229" s="23"/>
      <c r="BT229" s="23"/>
      <c r="BU229" s="23"/>
      <c r="BV229" s="23"/>
      <c r="BW229" s="23"/>
      <c r="BX229" s="23"/>
      <c r="BY229" s="23"/>
      <c r="BZ229" s="23"/>
      <c r="CA229" s="23"/>
      <c r="CB229" s="23"/>
      <c r="CC229" s="23"/>
      <c r="CD229" s="23"/>
      <c r="CE229" s="23"/>
      <c r="CF229" s="23"/>
      <c r="CG229" s="23"/>
      <c r="CH229" s="23"/>
      <c r="CI229" s="23"/>
      <c r="CJ229" s="23"/>
      <c r="CK229" s="23"/>
      <c r="CL229" s="23"/>
    </row>
    <row r="230" spans="1:277" s="59" customFormat="1" ht="15" customHeight="1">
      <c r="A230" s="20" t="s">
        <v>95</v>
      </c>
      <c r="B230" s="20">
        <v>2016</v>
      </c>
      <c r="C230" s="21">
        <v>27535533</v>
      </c>
      <c r="D230" s="29" t="s">
        <v>5</v>
      </c>
      <c r="E230" s="29" t="s">
        <v>104</v>
      </c>
      <c r="F230" s="20" t="s">
        <v>96</v>
      </c>
      <c r="G230" s="29"/>
      <c r="H230" s="19">
        <v>33270</v>
      </c>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3"/>
      <c r="AX230" s="23"/>
      <c r="AY230" s="23"/>
      <c r="AZ230" s="23"/>
      <c r="BA230" s="23"/>
      <c r="BB230" s="23"/>
      <c r="BC230" s="23"/>
      <c r="BD230" s="23"/>
      <c r="BE230" s="23"/>
      <c r="BF230" s="23"/>
      <c r="BG230" s="23"/>
      <c r="BH230" s="23"/>
      <c r="BI230" s="23"/>
      <c r="BJ230" s="23"/>
      <c r="BK230" s="23"/>
      <c r="BL230" s="23"/>
      <c r="BM230" s="23"/>
      <c r="BN230" s="23"/>
      <c r="BO230" s="23"/>
      <c r="BP230" s="23"/>
      <c r="BQ230" s="23"/>
      <c r="BR230" s="23"/>
      <c r="BS230" s="23"/>
      <c r="BT230" s="23"/>
      <c r="BU230" s="23"/>
      <c r="BV230" s="23"/>
      <c r="BW230" s="23"/>
      <c r="BX230" s="23"/>
      <c r="BY230" s="23"/>
      <c r="BZ230" s="23"/>
      <c r="CA230" s="23"/>
      <c r="CB230" s="23"/>
      <c r="CC230" s="23"/>
      <c r="CD230" s="23"/>
      <c r="CE230" s="23"/>
      <c r="CF230" s="23"/>
      <c r="CG230" s="23"/>
      <c r="CH230" s="23"/>
      <c r="CI230" s="23"/>
      <c r="CJ230" s="23"/>
      <c r="CK230" s="23"/>
      <c r="CL230" s="23"/>
    </row>
    <row r="231" spans="1:277" s="59" customFormat="1" ht="15" customHeight="1">
      <c r="A231" s="20" t="s">
        <v>95</v>
      </c>
      <c r="B231" s="20">
        <v>2016</v>
      </c>
      <c r="C231" s="21">
        <v>27535533</v>
      </c>
      <c r="D231" s="29" t="s">
        <v>5</v>
      </c>
      <c r="E231" s="29" t="s">
        <v>104</v>
      </c>
      <c r="F231" s="20" t="s">
        <v>96</v>
      </c>
      <c r="G231" s="29"/>
      <c r="H231" s="19">
        <v>33233</v>
      </c>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c r="AV231" s="23"/>
      <c r="AW231" s="23"/>
      <c r="AX231" s="23"/>
      <c r="AY231" s="23"/>
      <c r="AZ231" s="23"/>
      <c r="BA231" s="23"/>
      <c r="BB231" s="23"/>
      <c r="BC231" s="23"/>
      <c r="BD231" s="23"/>
      <c r="BE231" s="23"/>
      <c r="BF231" s="23"/>
      <c r="BG231" s="23"/>
      <c r="BH231" s="23"/>
      <c r="BI231" s="23"/>
      <c r="BJ231" s="23"/>
      <c r="BK231" s="23"/>
      <c r="BL231" s="23"/>
      <c r="BM231" s="23"/>
      <c r="BN231" s="23"/>
      <c r="BO231" s="23"/>
      <c r="BP231" s="23"/>
      <c r="BQ231" s="23"/>
      <c r="BR231" s="23"/>
      <c r="BS231" s="23"/>
      <c r="BT231" s="23"/>
      <c r="BU231" s="23"/>
      <c r="BV231" s="23"/>
      <c r="BW231" s="23"/>
      <c r="BX231" s="23"/>
      <c r="BY231" s="23"/>
      <c r="BZ231" s="23"/>
      <c r="CA231" s="23"/>
      <c r="CB231" s="23"/>
      <c r="CC231" s="23"/>
      <c r="CD231" s="23"/>
      <c r="CE231" s="23"/>
      <c r="CF231" s="23"/>
      <c r="CG231" s="23"/>
      <c r="CH231" s="23"/>
      <c r="CI231" s="23"/>
      <c r="CJ231" s="23"/>
      <c r="CK231" s="23"/>
      <c r="CL231" s="23"/>
    </row>
    <row r="232" spans="1:277" s="59" customFormat="1" ht="15" customHeight="1">
      <c r="A232" s="20" t="s">
        <v>95</v>
      </c>
      <c r="B232" s="20">
        <v>2016</v>
      </c>
      <c r="C232" s="21">
        <v>27535533</v>
      </c>
      <c r="D232" s="29" t="s">
        <v>5</v>
      </c>
      <c r="E232" s="29" t="s">
        <v>104</v>
      </c>
      <c r="F232" s="20" t="s">
        <v>96</v>
      </c>
      <c r="G232" s="29"/>
      <c r="H232" s="19">
        <v>33364</v>
      </c>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3"/>
      <c r="AW232" s="23"/>
      <c r="AX232" s="23"/>
      <c r="AY232" s="23"/>
      <c r="AZ232" s="23"/>
      <c r="BA232" s="23"/>
      <c r="BB232" s="23"/>
      <c r="BC232" s="23"/>
      <c r="BD232" s="23"/>
      <c r="BE232" s="23"/>
      <c r="BF232" s="23"/>
      <c r="BG232" s="23"/>
      <c r="BH232" s="23"/>
      <c r="BI232" s="23"/>
      <c r="BJ232" s="23"/>
      <c r="BK232" s="23"/>
      <c r="BL232" s="23"/>
      <c r="BM232" s="23"/>
      <c r="BN232" s="23"/>
      <c r="BO232" s="23"/>
      <c r="BP232" s="23"/>
      <c r="BQ232" s="23"/>
      <c r="BR232" s="23"/>
      <c r="BS232" s="23"/>
      <c r="BT232" s="23"/>
      <c r="BU232" s="23"/>
      <c r="BV232" s="23"/>
      <c r="BW232" s="23"/>
      <c r="BX232" s="23"/>
      <c r="BY232" s="23"/>
      <c r="BZ232" s="23"/>
      <c r="CA232" s="23"/>
      <c r="CB232" s="23"/>
      <c r="CC232" s="23"/>
      <c r="CD232" s="23"/>
      <c r="CE232" s="23"/>
      <c r="CF232" s="23"/>
      <c r="CG232" s="23"/>
      <c r="CH232" s="23"/>
      <c r="CI232" s="23"/>
      <c r="CJ232" s="23"/>
      <c r="CK232" s="23"/>
      <c r="CL232" s="23"/>
    </row>
    <row r="233" spans="1:277" s="59" customFormat="1" ht="15" customHeight="1">
      <c r="A233" s="19" t="s">
        <v>102</v>
      </c>
      <c r="B233" s="19">
        <v>2015</v>
      </c>
      <c r="C233" s="38">
        <v>26432245</v>
      </c>
      <c r="D233" s="29" t="s">
        <v>5</v>
      </c>
      <c r="E233" s="19" t="s">
        <v>105</v>
      </c>
      <c r="F233" s="20"/>
      <c r="G233" s="20"/>
      <c r="H233" s="19">
        <v>198</v>
      </c>
      <c r="I233" s="37">
        <v>5.0000000000000001E-3</v>
      </c>
      <c r="J233" s="37"/>
      <c r="K233" s="37">
        <v>2.5000000000000001E-2</v>
      </c>
      <c r="L233" s="37">
        <v>0.157</v>
      </c>
      <c r="M233" s="37">
        <v>6.0999999999999999E-2</v>
      </c>
      <c r="N233" s="37"/>
      <c r="O233" s="37"/>
      <c r="P233" s="37">
        <v>0.157</v>
      </c>
      <c r="Q233" s="37">
        <v>0</v>
      </c>
      <c r="R233" s="37"/>
      <c r="S233" s="37"/>
      <c r="T233" s="37"/>
      <c r="U233" s="37">
        <v>0</v>
      </c>
      <c r="V233" s="37">
        <v>2.5000000000000001E-2</v>
      </c>
      <c r="W233" s="37">
        <v>0.02</v>
      </c>
      <c r="X233" s="37">
        <v>0</v>
      </c>
      <c r="Y233" s="37"/>
      <c r="Z233" s="37">
        <v>9.0999999999999998E-2</v>
      </c>
      <c r="AA233" s="37">
        <v>0</v>
      </c>
      <c r="AB233" s="37">
        <v>6.6000000000000003E-2</v>
      </c>
      <c r="AC233" s="37"/>
      <c r="AD233" s="37"/>
      <c r="AE233" s="37"/>
      <c r="AF233" s="37">
        <v>0</v>
      </c>
      <c r="AG233" s="37"/>
      <c r="AH233" s="37"/>
      <c r="AI233" s="37"/>
      <c r="AJ233" s="37">
        <v>5.0000000000000001E-3</v>
      </c>
      <c r="AK233" s="37">
        <v>0</v>
      </c>
      <c r="AL233" s="37"/>
      <c r="AM233" s="37"/>
      <c r="AN233" s="37">
        <v>0</v>
      </c>
      <c r="AO233" s="37">
        <v>0</v>
      </c>
      <c r="AP233" s="37"/>
      <c r="AQ233" s="37">
        <v>0</v>
      </c>
      <c r="AR233" s="37">
        <v>0</v>
      </c>
      <c r="AS233" s="37"/>
      <c r="AT233" s="37">
        <v>0</v>
      </c>
      <c r="AU233" s="37"/>
      <c r="AV233" s="37"/>
      <c r="AW233" s="37">
        <v>0</v>
      </c>
      <c r="AX233" s="37">
        <v>0</v>
      </c>
      <c r="AY233" s="37">
        <v>0</v>
      </c>
      <c r="AZ233" s="37">
        <v>5.0000000000000001E-3</v>
      </c>
      <c r="BA233" s="37"/>
      <c r="BB233" s="37"/>
      <c r="BC233" s="37"/>
      <c r="BD233" s="37"/>
      <c r="BE233" s="37">
        <v>0</v>
      </c>
      <c r="BF233" s="37">
        <v>0</v>
      </c>
      <c r="BG233" s="37"/>
      <c r="BH233" s="37"/>
      <c r="BI233" s="37">
        <v>0</v>
      </c>
      <c r="BJ233" s="37"/>
      <c r="BK233" s="37"/>
      <c r="BL233" s="37">
        <v>0</v>
      </c>
      <c r="BM233" s="37"/>
      <c r="BN233" s="37"/>
      <c r="BO233" s="37"/>
      <c r="BP233" s="37">
        <v>0</v>
      </c>
      <c r="BQ233" s="37"/>
      <c r="BR233" s="37">
        <v>0</v>
      </c>
      <c r="BS233" s="37">
        <v>0</v>
      </c>
      <c r="BT233" s="37">
        <v>0</v>
      </c>
      <c r="BU233" s="37">
        <v>0</v>
      </c>
      <c r="BV233" s="37">
        <v>0</v>
      </c>
      <c r="BW233" s="37">
        <v>0</v>
      </c>
      <c r="BX233" s="37">
        <v>0</v>
      </c>
      <c r="BY233" s="37"/>
      <c r="BZ233" s="37"/>
      <c r="CA233" s="37"/>
      <c r="CB233" s="37">
        <v>0</v>
      </c>
      <c r="CC233" s="37"/>
      <c r="CD233" s="37"/>
      <c r="CE233" s="37">
        <v>0</v>
      </c>
      <c r="CF233" s="37">
        <v>0</v>
      </c>
      <c r="CG233" s="37"/>
      <c r="CH233" s="37"/>
      <c r="CI233" s="37">
        <v>0</v>
      </c>
      <c r="CJ233" s="37">
        <v>0</v>
      </c>
      <c r="CK233" s="37">
        <v>0</v>
      </c>
      <c r="CL233" s="37">
        <v>0</v>
      </c>
    </row>
    <row r="234" spans="1:277" s="59" customFormat="1" ht="15" customHeight="1">
      <c r="A234" s="19" t="s">
        <v>102</v>
      </c>
      <c r="B234" s="19">
        <v>2015</v>
      </c>
      <c r="C234" s="38">
        <v>26432245</v>
      </c>
      <c r="D234" s="29" t="s">
        <v>5</v>
      </c>
      <c r="E234" s="19" t="s">
        <v>1</v>
      </c>
      <c r="F234" s="20"/>
      <c r="G234" s="20"/>
      <c r="H234" s="19">
        <v>198</v>
      </c>
      <c r="I234" s="37">
        <v>1.4999999999999999E-2</v>
      </c>
      <c r="J234" s="37"/>
      <c r="K234" s="37">
        <v>1.4999999999999999E-2</v>
      </c>
      <c r="L234" s="37">
        <v>0.14099999999999999</v>
      </c>
      <c r="M234" s="37">
        <v>3.5000000000000003E-2</v>
      </c>
      <c r="N234" s="37"/>
      <c r="O234" s="37"/>
      <c r="P234" s="37">
        <v>0.29799999999999999</v>
      </c>
      <c r="Q234" s="37">
        <v>0</v>
      </c>
      <c r="R234" s="37"/>
      <c r="S234" s="37"/>
      <c r="T234" s="37"/>
      <c r="U234" s="37">
        <v>5.0000000000000001E-3</v>
      </c>
      <c r="V234" s="37">
        <v>2.5000000000000001E-2</v>
      </c>
      <c r="W234" s="37">
        <v>0</v>
      </c>
      <c r="X234" s="37">
        <v>0</v>
      </c>
      <c r="Y234" s="37"/>
      <c r="Z234" s="37">
        <v>0.19700000000000001</v>
      </c>
      <c r="AA234" s="37">
        <v>0</v>
      </c>
      <c r="AB234" s="37">
        <v>5.0999999999999997E-2</v>
      </c>
      <c r="AC234" s="37"/>
      <c r="AD234" s="37"/>
      <c r="AE234" s="37"/>
      <c r="AF234" s="37">
        <v>0</v>
      </c>
      <c r="AG234" s="37"/>
      <c r="AH234" s="37"/>
      <c r="AI234" s="37"/>
      <c r="AJ234" s="37">
        <v>0.02</v>
      </c>
      <c r="AK234" s="37">
        <v>0</v>
      </c>
      <c r="AL234" s="37"/>
      <c r="AM234" s="37"/>
      <c r="AN234" s="37">
        <v>0</v>
      </c>
      <c r="AO234" s="37">
        <v>0</v>
      </c>
      <c r="AP234" s="37"/>
      <c r="AQ234" s="37">
        <v>0</v>
      </c>
      <c r="AR234" s="37">
        <v>0</v>
      </c>
      <c r="AS234" s="37"/>
      <c r="AT234" s="37">
        <v>5.0000000000000001E-3</v>
      </c>
      <c r="AU234" s="37"/>
      <c r="AV234" s="37"/>
      <c r="AW234" s="37">
        <v>0</v>
      </c>
      <c r="AX234" s="37">
        <v>0</v>
      </c>
      <c r="AY234" s="37">
        <v>0</v>
      </c>
      <c r="AZ234" s="37">
        <v>0</v>
      </c>
      <c r="BA234" s="37"/>
      <c r="BB234" s="37"/>
      <c r="BC234" s="37"/>
      <c r="BD234" s="37"/>
      <c r="BE234" s="37">
        <v>0</v>
      </c>
      <c r="BF234" s="37">
        <v>0</v>
      </c>
      <c r="BG234" s="37"/>
      <c r="BH234" s="37"/>
      <c r="BI234" s="37">
        <v>0</v>
      </c>
      <c r="BJ234" s="37"/>
      <c r="BK234" s="37"/>
      <c r="BL234" s="37">
        <v>0</v>
      </c>
      <c r="BM234" s="37"/>
      <c r="BN234" s="37"/>
      <c r="BO234" s="37"/>
      <c r="BP234" s="37">
        <v>0</v>
      </c>
      <c r="BQ234" s="37"/>
      <c r="BR234" s="37">
        <v>0</v>
      </c>
      <c r="BS234" s="37">
        <v>0</v>
      </c>
      <c r="BT234" s="37">
        <v>0</v>
      </c>
      <c r="BU234" s="37">
        <v>0</v>
      </c>
      <c r="BV234" s="37">
        <v>0</v>
      </c>
      <c r="BW234" s="37">
        <v>0</v>
      </c>
      <c r="BX234" s="37">
        <v>0</v>
      </c>
      <c r="BY234" s="37"/>
      <c r="BZ234" s="37"/>
      <c r="CA234" s="37"/>
      <c r="CB234" s="37">
        <v>0</v>
      </c>
      <c r="CC234" s="37"/>
      <c r="CD234" s="37"/>
      <c r="CE234" s="37">
        <v>0</v>
      </c>
      <c r="CF234" s="37">
        <v>0</v>
      </c>
      <c r="CG234" s="37"/>
      <c r="CH234" s="37"/>
      <c r="CI234" s="37">
        <v>0</v>
      </c>
      <c r="CJ234" s="37">
        <v>0</v>
      </c>
      <c r="CK234" s="37">
        <v>0</v>
      </c>
      <c r="CL234" s="37">
        <v>0</v>
      </c>
    </row>
    <row r="235" spans="1:277" s="59" customFormat="1" ht="15" customHeight="1">
      <c r="A235" s="19" t="s">
        <v>102</v>
      </c>
      <c r="B235" s="19">
        <v>2015</v>
      </c>
      <c r="C235" s="38">
        <v>26432245</v>
      </c>
      <c r="D235" s="29" t="s">
        <v>5</v>
      </c>
      <c r="E235" s="19" t="s">
        <v>106</v>
      </c>
      <c r="F235" s="20"/>
      <c r="G235" s="20"/>
      <c r="H235" s="19">
        <v>214</v>
      </c>
      <c r="I235" s="37">
        <v>5.0000000000000001E-3</v>
      </c>
      <c r="J235" s="37"/>
      <c r="K235" s="37">
        <v>2.8000000000000001E-2</v>
      </c>
      <c r="L235" s="37">
        <v>0.248</v>
      </c>
      <c r="M235" s="37">
        <v>6.5000000000000002E-2</v>
      </c>
      <c r="N235" s="37"/>
      <c r="O235" s="37"/>
      <c r="P235" s="37">
        <v>0.22</v>
      </c>
      <c r="Q235" s="37">
        <v>0</v>
      </c>
      <c r="R235" s="37"/>
      <c r="S235" s="37"/>
      <c r="T235" s="37"/>
      <c r="U235" s="37">
        <v>0</v>
      </c>
      <c r="V235" s="37">
        <v>1.4E-2</v>
      </c>
      <c r="W235" s="37">
        <v>8.9999999999999993E-3</v>
      </c>
      <c r="X235" s="37">
        <v>0</v>
      </c>
      <c r="Y235" s="37"/>
      <c r="Z235" s="37">
        <v>0.107</v>
      </c>
      <c r="AA235" s="37">
        <v>0</v>
      </c>
      <c r="AB235" s="37">
        <v>1.9E-2</v>
      </c>
      <c r="AC235" s="37"/>
      <c r="AD235" s="37"/>
      <c r="AE235" s="37"/>
      <c r="AF235" s="37">
        <v>0</v>
      </c>
      <c r="AG235" s="37"/>
      <c r="AH235" s="37"/>
      <c r="AI235" s="37"/>
      <c r="AJ235" s="37">
        <v>1.4E-2</v>
      </c>
      <c r="AK235" s="37">
        <v>0</v>
      </c>
      <c r="AL235" s="37"/>
      <c r="AM235" s="37"/>
      <c r="AN235" s="37">
        <v>5.0000000000000001E-3</v>
      </c>
      <c r="AO235" s="37">
        <v>0</v>
      </c>
      <c r="AP235" s="37"/>
      <c r="AQ235" s="37">
        <v>0</v>
      </c>
      <c r="AR235" s="37">
        <v>0</v>
      </c>
      <c r="AS235" s="37"/>
      <c r="AT235" s="37">
        <v>0</v>
      </c>
      <c r="AU235" s="37"/>
      <c r="AV235" s="37"/>
      <c r="AW235" s="37">
        <v>0</v>
      </c>
      <c r="AX235" s="37">
        <v>0</v>
      </c>
      <c r="AY235" s="37">
        <v>0</v>
      </c>
      <c r="AZ235" s="37">
        <v>0</v>
      </c>
      <c r="BA235" s="37"/>
      <c r="BB235" s="37"/>
      <c r="BC235" s="37"/>
      <c r="BD235" s="37"/>
      <c r="BE235" s="37">
        <v>0</v>
      </c>
      <c r="BF235" s="37">
        <v>0</v>
      </c>
      <c r="BG235" s="37"/>
      <c r="BH235" s="37"/>
      <c r="BI235" s="37">
        <v>0</v>
      </c>
      <c r="BJ235" s="37"/>
      <c r="BK235" s="37"/>
      <c r="BL235" s="37">
        <v>5.0000000000000001E-3</v>
      </c>
      <c r="BM235" s="37"/>
      <c r="BN235" s="37"/>
      <c r="BO235" s="37"/>
      <c r="BP235" s="37">
        <v>0</v>
      </c>
      <c r="BQ235" s="37"/>
      <c r="BR235" s="37">
        <v>0</v>
      </c>
      <c r="BS235" s="37">
        <v>0</v>
      </c>
      <c r="BT235" s="37">
        <v>0</v>
      </c>
      <c r="BU235" s="37">
        <v>0</v>
      </c>
      <c r="BV235" s="37">
        <v>0</v>
      </c>
      <c r="BW235" s="37">
        <v>0</v>
      </c>
      <c r="BX235" s="37">
        <v>0</v>
      </c>
      <c r="BY235" s="37"/>
      <c r="BZ235" s="37"/>
      <c r="CA235" s="37"/>
      <c r="CB235" s="37">
        <v>0</v>
      </c>
      <c r="CC235" s="37"/>
      <c r="CD235" s="37"/>
      <c r="CE235" s="37">
        <v>0</v>
      </c>
      <c r="CF235" s="37">
        <v>0</v>
      </c>
      <c r="CG235" s="37"/>
      <c r="CH235" s="37"/>
      <c r="CI235" s="37">
        <v>0</v>
      </c>
      <c r="CJ235" s="37">
        <v>0</v>
      </c>
      <c r="CK235" s="37">
        <v>0</v>
      </c>
      <c r="CL235" s="37">
        <v>0</v>
      </c>
    </row>
    <row r="236" spans="1:277" s="59" customFormat="1" ht="15" customHeight="1">
      <c r="A236" s="19" t="s">
        <v>102</v>
      </c>
      <c r="B236" s="19">
        <v>2015</v>
      </c>
      <c r="C236" s="38">
        <v>26432245</v>
      </c>
      <c r="D236" s="29" t="s">
        <v>5</v>
      </c>
      <c r="E236" s="19" t="s">
        <v>107</v>
      </c>
      <c r="F236" s="20"/>
      <c r="G236" s="20"/>
      <c r="H236" s="19">
        <v>214</v>
      </c>
      <c r="I236" s="37">
        <v>0</v>
      </c>
      <c r="J236" s="37"/>
      <c r="K236" s="37">
        <v>5.6000000000000001E-2</v>
      </c>
      <c r="L236" s="37">
        <v>0.215</v>
      </c>
      <c r="M236" s="37">
        <v>4.7E-2</v>
      </c>
      <c r="N236" s="37"/>
      <c r="O236" s="37"/>
      <c r="P236" s="37">
        <v>0.215</v>
      </c>
      <c r="Q236" s="37">
        <v>0</v>
      </c>
      <c r="R236" s="37"/>
      <c r="S236" s="37"/>
      <c r="T236" s="37"/>
      <c r="U236" s="37">
        <v>0</v>
      </c>
      <c r="V236" s="37">
        <v>1.9E-2</v>
      </c>
      <c r="W236" s="37">
        <v>0</v>
      </c>
      <c r="X236" s="37">
        <v>0</v>
      </c>
      <c r="Y236" s="37"/>
      <c r="Z236" s="37">
        <v>0.11700000000000001</v>
      </c>
      <c r="AA236" s="37">
        <v>0</v>
      </c>
      <c r="AB236" s="37">
        <v>1.9E-2</v>
      </c>
      <c r="AC236" s="37"/>
      <c r="AD236" s="37"/>
      <c r="AE236" s="37"/>
      <c r="AF236" s="37">
        <v>0</v>
      </c>
      <c r="AG236" s="37"/>
      <c r="AH236" s="37"/>
      <c r="AI236" s="37"/>
      <c r="AJ236" s="37">
        <v>5.0000000000000001E-3</v>
      </c>
      <c r="AK236" s="37">
        <v>0</v>
      </c>
      <c r="AL236" s="37"/>
      <c r="AM236" s="37"/>
      <c r="AN236" s="37">
        <v>0</v>
      </c>
      <c r="AO236" s="37">
        <v>0</v>
      </c>
      <c r="AP236" s="37"/>
      <c r="AQ236" s="37">
        <v>0</v>
      </c>
      <c r="AR236" s="37">
        <v>0</v>
      </c>
      <c r="AS236" s="37"/>
      <c r="AT236" s="37">
        <v>0</v>
      </c>
      <c r="AU236" s="37"/>
      <c r="AV236" s="37"/>
      <c r="AW236" s="37">
        <v>0</v>
      </c>
      <c r="AX236" s="37">
        <v>0</v>
      </c>
      <c r="AY236" s="37">
        <v>0</v>
      </c>
      <c r="AZ236" s="37">
        <v>0</v>
      </c>
      <c r="BA236" s="37"/>
      <c r="BB236" s="37"/>
      <c r="BC236" s="37"/>
      <c r="BD236" s="37"/>
      <c r="BE236" s="37">
        <v>0</v>
      </c>
      <c r="BF236" s="37">
        <v>0</v>
      </c>
      <c r="BG236" s="37"/>
      <c r="BH236" s="37"/>
      <c r="BI236" s="37">
        <v>0</v>
      </c>
      <c r="BJ236" s="37"/>
      <c r="BK236" s="37"/>
      <c r="BL236" s="37">
        <v>0</v>
      </c>
      <c r="BM236" s="37"/>
      <c r="BN236" s="37"/>
      <c r="BO236" s="37"/>
      <c r="BP236" s="37">
        <v>0</v>
      </c>
      <c r="BQ236" s="37"/>
      <c r="BR236" s="37">
        <v>0</v>
      </c>
      <c r="BS236" s="37">
        <v>0</v>
      </c>
      <c r="BT236" s="37">
        <v>0</v>
      </c>
      <c r="BU236" s="37">
        <v>0</v>
      </c>
      <c r="BV236" s="37">
        <v>0</v>
      </c>
      <c r="BW236" s="37">
        <v>0</v>
      </c>
      <c r="BX236" s="37">
        <v>0</v>
      </c>
      <c r="BY236" s="37"/>
      <c r="BZ236" s="37"/>
      <c r="CA236" s="37"/>
      <c r="CB236" s="37">
        <v>0</v>
      </c>
      <c r="CC236" s="37"/>
      <c r="CD236" s="37"/>
      <c r="CE236" s="37">
        <v>0</v>
      </c>
      <c r="CF236" s="37">
        <v>0</v>
      </c>
      <c r="CG236" s="37"/>
      <c r="CH236" s="37"/>
      <c r="CI236" s="37">
        <v>0</v>
      </c>
      <c r="CJ236" s="37">
        <v>0</v>
      </c>
      <c r="CK236" s="37">
        <v>0</v>
      </c>
      <c r="CL236" s="37">
        <v>0</v>
      </c>
    </row>
    <row r="237" spans="1:277" s="59" customFormat="1" ht="15" customHeight="1">
      <c r="A237" s="19" t="s">
        <v>102</v>
      </c>
      <c r="B237" s="19">
        <v>2015</v>
      </c>
      <c r="C237" s="38">
        <v>26432245</v>
      </c>
      <c r="D237" s="29" t="s">
        <v>5</v>
      </c>
      <c r="E237" s="19" t="s">
        <v>108</v>
      </c>
      <c r="F237" s="20"/>
      <c r="G237" s="20"/>
      <c r="H237" s="19">
        <v>182</v>
      </c>
      <c r="I237" s="37">
        <v>0</v>
      </c>
      <c r="J237" s="37"/>
      <c r="K237" s="37">
        <v>2.7E-2</v>
      </c>
      <c r="L237" s="37">
        <v>0.17</v>
      </c>
      <c r="M237" s="37">
        <v>3.7999999999999999E-2</v>
      </c>
      <c r="N237" s="37"/>
      <c r="O237" s="37"/>
      <c r="P237" s="37">
        <v>0.18099999999999999</v>
      </c>
      <c r="Q237" s="37">
        <v>0</v>
      </c>
      <c r="R237" s="37"/>
      <c r="S237" s="37"/>
      <c r="T237" s="37"/>
      <c r="U237" s="37">
        <v>0</v>
      </c>
      <c r="V237" s="37">
        <v>3.7999999999999999E-2</v>
      </c>
      <c r="W237" s="37">
        <v>5.0000000000000001E-3</v>
      </c>
      <c r="X237" s="37">
        <v>0</v>
      </c>
      <c r="Y237" s="37"/>
      <c r="Z237" s="37">
        <v>8.2000000000000003E-2</v>
      </c>
      <c r="AA237" s="37">
        <v>0</v>
      </c>
      <c r="AB237" s="37">
        <v>3.3000000000000002E-2</v>
      </c>
      <c r="AC237" s="37"/>
      <c r="AD237" s="37"/>
      <c r="AE237" s="37"/>
      <c r="AF237" s="37">
        <v>0</v>
      </c>
      <c r="AG237" s="37"/>
      <c r="AH237" s="37"/>
      <c r="AI237" s="37"/>
      <c r="AJ237" s="37">
        <v>0</v>
      </c>
      <c r="AK237" s="37">
        <v>0</v>
      </c>
      <c r="AL237" s="37"/>
      <c r="AM237" s="37"/>
      <c r="AN237" s="37">
        <v>0</v>
      </c>
      <c r="AO237" s="37">
        <v>0</v>
      </c>
      <c r="AP237" s="37"/>
      <c r="AQ237" s="37">
        <v>0</v>
      </c>
      <c r="AR237" s="37">
        <v>0</v>
      </c>
      <c r="AS237" s="37"/>
      <c r="AT237" s="37">
        <v>0</v>
      </c>
      <c r="AU237" s="37"/>
      <c r="AV237" s="37"/>
      <c r="AW237" s="37">
        <v>0</v>
      </c>
      <c r="AX237" s="37">
        <v>0</v>
      </c>
      <c r="AY237" s="37">
        <v>0</v>
      </c>
      <c r="AZ237" s="37">
        <v>0</v>
      </c>
      <c r="BA237" s="37"/>
      <c r="BB237" s="37"/>
      <c r="BC237" s="37"/>
      <c r="BD237" s="37"/>
      <c r="BE237" s="37">
        <v>0</v>
      </c>
      <c r="BF237" s="37">
        <v>0</v>
      </c>
      <c r="BG237" s="37"/>
      <c r="BH237" s="37"/>
      <c r="BI237" s="37">
        <v>0</v>
      </c>
      <c r="BJ237" s="37"/>
      <c r="BK237" s="37"/>
      <c r="BL237" s="37">
        <v>0</v>
      </c>
      <c r="BM237" s="37"/>
      <c r="BN237" s="37"/>
      <c r="BO237" s="37"/>
      <c r="BP237" s="37">
        <v>0</v>
      </c>
      <c r="BQ237" s="37"/>
      <c r="BR237" s="37">
        <v>0</v>
      </c>
      <c r="BS237" s="37">
        <v>0</v>
      </c>
      <c r="BT237" s="37">
        <v>0</v>
      </c>
      <c r="BU237" s="37">
        <v>0</v>
      </c>
      <c r="BV237" s="37">
        <v>5.0000000000000001E-3</v>
      </c>
      <c r="BW237" s="37">
        <v>0</v>
      </c>
      <c r="BX237" s="37">
        <v>0</v>
      </c>
      <c r="BY237" s="37"/>
      <c r="BZ237" s="37"/>
      <c r="CA237" s="37"/>
      <c r="CB237" s="37">
        <v>0</v>
      </c>
      <c r="CC237" s="37"/>
      <c r="CD237" s="37"/>
      <c r="CE237" s="37">
        <v>0</v>
      </c>
      <c r="CF237" s="37">
        <v>0</v>
      </c>
      <c r="CG237" s="37"/>
      <c r="CH237" s="37"/>
      <c r="CI237" s="37">
        <v>0</v>
      </c>
      <c r="CJ237" s="37">
        <v>0</v>
      </c>
      <c r="CK237" s="37">
        <v>0</v>
      </c>
      <c r="CL237" s="37">
        <v>0</v>
      </c>
    </row>
    <row r="238" spans="1:277" s="66" customFormat="1" ht="15" customHeight="1">
      <c r="A238" s="29"/>
      <c r="B238" s="29"/>
      <c r="C238" s="29"/>
      <c r="D238" s="29"/>
      <c r="E238" s="29"/>
      <c r="F238" s="29"/>
      <c r="G238" s="29"/>
      <c r="H238" s="29"/>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3"/>
      <c r="AW238" s="23"/>
      <c r="AX238" s="23"/>
      <c r="AY238" s="23"/>
      <c r="AZ238" s="23"/>
      <c r="BA238" s="23"/>
      <c r="BB238" s="23"/>
      <c r="BC238" s="23"/>
      <c r="BD238" s="23"/>
      <c r="BE238" s="23"/>
      <c r="BF238" s="23"/>
      <c r="BG238" s="23"/>
      <c r="BH238" s="23"/>
      <c r="BI238" s="23"/>
      <c r="BJ238" s="23"/>
      <c r="BK238" s="23"/>
      <c r="BL238" s="23"/>
      <c r="BM238" s="23"/>
      <c r="BN238" s="23"/>
      <c r="BO238" s="23"/>
      <c r="BP238" s="23"/>
      <c r="BQ238" s="23"/>
      <c r="BR238" s="23"/>
      <c r="BS238" s="23"/>
      <c r="BT238" s="23"/>
      <c r="BU238" s="23"/>
      <c r="BV238" s="23"/>
      <c r="BW238" s="23"/>
      <c r="BX238" s="23"/>
      <c r="BY238" s="23"/>
      <c r="BZ238" s="23"/>
      <c r="CA238" s="23"/>
      <c r="CB238" s="23"/>
      <c r="CC238" s="23"/>
      <c r="CD238" s="23"/>
      <c r="CE238" s="23"/>
      <c r="CF238" s="23"/>
      <c r="CG238" s="23"/>
      <c r="CH238" s="23"/>
      <c r="CI238" s="23"/>
      <c r="CJ238" s="23"/>
      <c r="CK238" s="23"/>
      <c r="CL238" s="23"/>
      <c r="CM238" s="59"/>
      <c r="CN238" s="59"/>
      <c r="CO238" s="59"/>
      <c r="CP238" s="59"/>
      <c r="CQ238" s="59"/>
      <c r="CR238" s="59"/>
      <c r="CS238" s="59"/>
      <c r="CT238" s="59"/>
      <c r="CU238" s="59"/>
      <c r="CV238" s="59"/>
      <c r="CW238" s="59"/>
      <c r="CX238" s="59"/>
      <c r="CY238" s="59"/>
      <c r="CZ238" s="59"/>
      <c r="DA238" s="59"/>
      <c r="DB238" s="59"/>
      <c r="DC238" s="59"/>
      <c r="DD238" s="59"/>
      <c r="DE238" s="59"/>
      <c r="DF238" s="59"/>
      <c r="DG238" s="59"/>
      <c r="DH238" s="59"/>
      <c r="DI238" s="59"/>
      <c r="DJ238" s="59"/>
      <c r="DK238" s="59"/>
      <c r="DL238" s="59"/>
      <c r="DM238" s="59"/>
      <c r="DN238" s="59"/>
      <c r="DO238" s="59"/>
      <c r="DP238" s="59"/>
      <c r="DQ238" s="59"/>
      <c r="DR238" s="59"/>
      <c r="DS238" s="59"/>
      <c r="DT238" s="59"/>
      <c r="DU238" s="59"/>
      <c r="DV238" s="59"/>
      <c r="DW238" s="59"/>
      <c r="DX238" s="59"/>
      <c r="DY238" s="59"/>
      <c r="DZ238" s="59"/>
      <c r="EA238" s="59"/>
      <c r="EB238" s="59"/>
      <c r="EC238" s="59"/>
      <c r="ED238" s="59"/>
      <c r="EE238" s="59"/>
      <c r="EF238" s="59"/>
      <c r="EG238" s="59"/>
      <c r="EH238" s="59"/>
      <c r="EI238" s="59"/>
      <c r="EJ238" s="59"/>
      <c r="EK238" s="59"/>
      <c r="EL238" s="59"/>
      <c r="EM238" s="59"/>
      <c r="EN238" s="59"/>
      <c r="EO238" s="59"/>
      <c r="EP238" s="59"/>
      <c r="EQ238" s="59"/>
      <c r="ER238" s="59"/>
      <c r="ES238" s="59"/>
      <c r="ET238" s="59"/>
      <c r="EU238" s="59"/>
      <c r="EV238" s="59"/>
      <c r="EW238" s="59"/>
      <c r="EX238" s="59"/>
      <c r="EY238" s="59"/>
      <c r="EZ238" s="59"/>
      <c r="FA238" s="59"/>
      <c r="FB238" s="59"/>
      <c r="FC238" s="59"/>
      <c r="FD238" s="59"/>
      <c r="FE238" s="59"/>
      <c r="FF238" s="59"/>
      <c r="FG238" s="59"/>
      <c r="FH238" s="59"/>
      <c r="FI238" s="59"/>
      <c r="FJ238" s="59"/>
      <c r="FK238" s="59"/>
      <c r="FL238" s="59"/>
      <c r="FM238" s="59"/>
      <c r="FN238" s="59"/>
      <c r="FO238" s="59"/>
      <c r="FP238" s="59"/>
      <c r="FQ238" s="59"/>
      <c r="FR238" s="59"/>
      <c r="FS238" s="59"/>
      <c r="FT238" s="59"/>
      <c r="FU238" s="59"/>
      <c r="FV238" s="59"/>
      <c r="FW238" s="59"/>
      <c r="FX238" s="59"/>
      <c r="FY238" s="59"/>
      <c r="FZ238" s="59"/>
      <c r="GA238" s="59"/>
      <c r="GB238" s="59"/>
      <c r="GC238" s="59"/>
      <c r="GD238" s="59"/>
      <c r="GE238" s="59"/>
      <c r="GF238" s="59"/>
      <c r="GG238" s="59"/>
      <c r="GH238" s="59"/>
      <c r="GI238" s="59"/>
      <c r="GJ238" s="59"/>
      <c r="GK238" s="59"/>
      <c r="GL238" s="59"/>
      <c r="GM238" s="59"/>
      <c r="GN238" s="59"/>
      <c r="GO238" s="59"/>
      <c r="GP238" s="59"/>
      <c r="GQ238" s="59"/>
      <c r="GR238" s="59"/>
      <c r="GS238" s="59"/>
      <c r="GT238" s="59"/>
      <c r="GU238" s="59"/>
      <c r="GV238" s="59"/>
      <c r="GW238" s="59"/>
      <c r="GX238" s="59"/>
      <c r="GY238" s="59"/>
      <c r="GZ238" s="59"/>
      <c r="HA238" s="59"/>
      <c r="HB238" s="59"/>
      <c r="HC238" s="59"/>
      <c r="HD238" s="59"/>
      <c r="HE238" s="59"/>
      <c r="HF238" s="59"/>
      <c r="HG238" s="59"/>
      <c r="HH238" s="59"/>
      <c r="HI238" s="59"/>
      <c r="HJ238" s="59"/>
      <c r="HK238" s="59"/>
      <c r="HL238" s="59"/>
      <c r="HM238" s="59"/>
      <c r="HN238" s="59"/>
      <c r="HO238" s="59"/>
      <c r="HP238" s="59"/>
      <c r="HQ238" s="59"/>
      <c r="HR238" s="59"/>
      <c r="HS238" s="59"/>
      <c r="HT238" s="59"/>
      <c r="HU238" s="59"/>
      <c r="HV238" s="59"/>
      <c r="HW238" s="59"/>
      <c r="HX238" s="59"/>
      <c r="HY238" s="59"/>
      <c r="HZ238" s="59"/>
      <c r="IA238" s="59"/>
      <c r="IB238" s="59"/>
      <c r="IC238" s="59"/>
      <c r="ID238" s="59"/>
      <c r="IE238" s="59"/>
      <c r="IF238" s="59"/>
      <c r="IG238" s="59"/>
      <c r="IH238" s="59"/>
      <c r="II238" s="59"/>
      <c r="IJ238" s="59"/>
      <c r="IK238" s="59"/>
      <c r="IL238" s="59"/>
      <c r="IM238" s="59"/>
      <c r="IN238" s="59"/>
      <c r="IO238" s="59"/>
      <c r="IP238" s="59"/>
      <c r="IQ238" s="59"/>
      <c r="IR238" s="59"/>
      <c r="IS238" s="59"/>
      <c r="IT238" s="59"/>
      <c r="IU238" s="59"/>
      <c r="IV238" s="59"/>
      <c r="IW238" s="59"/>
      <c r="IX238" s="59"/>
      <c r="IY238" s="59"/>
      <c r="IZ238" s="59"/>
      <c r="JA238" s="59"/>
      <c r="JB238" s="59"/>
      <c r="JC238" s="59"/>
      <c r="JD238" s="59"/>
      <c r="JE238" s="59"/>
      <c r="JF238" s="59"/>
      <c r="JG238" s="59"/>
      <c r="JH238" s="59"/>
      <c r="JI238" s="59"/>
      <c r="JJ238" s="59"/>
      <c r="JK238" s="59"/>
      <c r="JL238" s="59"/>
      <c r="JM238" s="59"/>
      <c r="JN238" s="59"/>
      <c r="JO238" s="59"/>
      <c r="JP238" s="59"/>
      <c r="JQ238" s="59"/>
    </row>
    <row r="239" spans="1:277" s="66" customFormat="1" ht="15" customHeight="1">
      <c r="A239" s="25" t="s">
        <v>0</v>
      </c>
      <c r="B239" s="26"/>
      <c r="C239" s="26"/>
      <c r="D239" s="26"/>
      <c r="E239" s="26"/>
      <c r="F239" s="26"/>
      <c r="G239" s="26"/>
      <c r="H239" s="26"/>
      <c r="I239" s="27">
        <f t="shared" ref="I239:AH239" si="41">IFERROR(SUMPRODUCT(I125:I237,--(I125:I237&lt;&gt;""),$H$125:$H$237)/SUMPRODUCT($H$125:$H$237,--(I125:I237&lt;&gt;"")),"")</f>
        <v>7.9173208689647858E-3</v>
      </c>
      <c r="J239" s="27" t="str">
        <f>IFERROR(SUMPRODUCT(J125:J237,--(J125:J237&lt;&gt;""),$H$125:$H$237)/SUMPRODUCT($H$125:$H$237,--(J125:J237&lt;&gt;"")),"")</f>
        <v/>
      </c>
      <c r="K239" s="27">
        <f>IFERROR(SUMPRODUCT(K125:K237,--(K125:K237&lt;&gt;""),$H$125:$H$237)/SUMPRODUCT($H$125:$H$237,--(K125:K237&lt;&gt;"")),"")</f>
        <v>1.9760394719295908E-2</v>
      </c>
      <c r="L239" s="27">
        <f t="shared" si="41"/>
        <v>0.19492983438675093</v>
      </c>
      <c r="M239" s="27">
        <f>IFERROR(SUMPRODUCT(M125:M237,--(M125:M237&lt;&gt;""),$H$125:$H$237)/SUMPRODUCT($H$125:$H$237,--(M125:M237&lt;&gt;"")),"")</f>
        <v>4.4963932858812283E-2</v>
      </c>
      <c r="N239" s="27">
        <f>IFERROR(SUMPRODUCT(N125:N237,--(N125:N237&lt;&gt;""),$H$125:$H$237)/SUMPRODUCT($H$125:$H$237,--(N125:N237&lt;&gt;"")),"")</f>
        <v>1.8195312286829109E-4</v>
      </c>
      <c r="O239" s="27">
        <f>IFERROR(SUMPRODUCT(O125:O237,--(O125:O237&lt;&gt;""),$H$125:$H$237)/SUMPRODUCT($H$125:$H$237,--(O125:O237&lt;&gt;"")),"")</f>
        <v>9.0983494748329009E-5</v>
      </c>
      <c r="P239" s="27">
        <f t="shared" si="41"/>
        <v>0.22749932179047314</v>
      </c>
      <c r="Q239" s="27">
        <f>IFERROR(SUMPRODUCT(Q125:Q237,--(Q125:Q237&lt;&gt;""),$H$125:$H$237)/SUMPRODUCT($H$125:$H$237,--(Q125:Q237&lt;&gt;"")),"")</f>
        <v>1.33739859990381E-5</v>
      </c>
      <c r="R239" s="27" t="str">
        <f>IFERROR(SUMPRODUCT(R125:R237,--(R125:R237&lt;&gt;""),$H$125:$H$237)/SUMPRODUCT($H$125:$H$237,--(R125:R237&lt;&gt;"")),"")</f>
        <v/>
      </c>
      <c r="S239" s="27">
        <f>IFERROR(SUMPRODUCT(S125:S237,--(S125:S237&lt;&gt;""),$H$125:$H$237)/SUMPRODUCT($H$125:$H$237,--(S125:S237&lt;&gt;"")),"")</f>
        <v>0</v>
      </c>
      <c r="T239" s="27" t="str">
        <f>IFERROR(SUMPRODUCT(T125:T237,--(T125:T237&lt;&gt;""),$H$125:$H$237)/SUMPRODUCT($H$125:$H$237,--(T125:T237&lt;&gt;"")),"")</f>
        <v/>
      </c>
      <c r="U239" s="27">
        <f t="shared" si="41"/>
        <v>5.5783013581663413E-4</v>
      </c>
      <c r="V239" s="27">
        <f t="shared" si="41"/>
        <v>2.3735586481113319E-2</v>
      </c>
      <c r="W239" s="27">
        <f>IFERROR(SUMPRODUCT(W125:W237,--(W125:W237&lt;&gt;""),$H$125:$H$237)/SUMPRODUCT($H$125:$H$237,--(W125:W237&lt;&gt;"")),"")</f>
        <v>3.7400307888310856E-3</v>
      </c>
      <c r="X239" s="27">
        <f t="shared" si="41"/>
        <v>8.854783462998858E-5</v>
      </c>
      <c r="Y239" s="27">
        <f t="shared" si="41"/>
        <v>3.7312335670464505E-5</v>
      </c>
      <c r="Z239" s="27">
        <f t="shared" si="41"/>
        <v>0.1103725891291642</v>
      </c>
      <c r="AA239" s="27">
        <f t="shared" si="41"/>
        <v>2.8320758726953931E-4</v>
      </c>
      <c r="AB239" s="27">
        <f t="shared" si="41"/>
        <v>3.7879938402718777E-2</v>
      </c>
      <c r="AC239" s="27">
        <f t="shared" si="41"/>
        <v>1.3740046664836673E-5</v>
      </c>
      <c r="AD239" s="27">
        <f t="shared" si="41"/>
        <v>1.3646822797248607E-5</v>
      </c>
      <c r="AE239" s="27">
        <f t="shared" si="41"/>
        <v>1.3736457619217375E-5</v>
      </c>
      <c r="AF239" s="27">
        <f t="shared" si="41"/>
        <v>1.3283231002312415E-5</v>
      </c>
      <c r="AG239" s="27" t="str">
        <f t="shared" si="41"/>
        <v/>
      </c>
      <c r="AH239" s="27">
        <f t="shared" si="41"/>
        <v>4.0940449560805287E-5</v>
      </c>
      <c r="AI239" s="27">
        <f t="shared" ref="AI239:BN239" si="42">IFERROR(SUMPRODUCT(AI125:AI237,--(AI125:AI237&lt;&gt;""),$H$125:$H$237)/SUMPRODUCT($H$125:$H$237,--(AI125:AI237&lt;&gt;"")),"")</f>
        <v>1.3646893503233377E-5</v>
      </c>
      <c r="AJ239" s="27">
        <f t="shared" si="42"/>
        <v>1.5303651266766022E-2</v>
      </c>
      <c r="AK239" s="27">
        <f t="shared" si="42"/>
        <v>0</v>
      </c>
      <c r="AL239" s="27">
        <f t="shared" si="42"/>
        <v>1.3648342654480973E-5</v>
      </c>
      <c r="AM239" s="27">
        <f t="shared" si="42"/>
        <v>1.3648715010640041E-5</v>
      </c>
      <c r="AN239" s="27">
        <f t="shared" si="42"/>
        <v>4.1703854224772234E-5</v>
      </c>
      <c r="AO239" s="27">
        <f t="shared" si="42"/>
        <v>0</v>
      </c>
      <c r="AP239" s="27" t="str">
        <f t="shared" si="42"/>
        <v/>
      </c>
      <c r="AQ239" s="27">
        <f t="shared" si="42"/>
        <v>0</v>
      </c>
      <c r="AR239" s="27">
        <f t="shared" si="42"/>
        <v>1.3284141671984686E-5</v>
      </c>
      <c r="AS239" s="27">
        <f t="shared" si="42"/>
        <v>0</v>
      </c>
      <c r="AT239" s="27">
        <f t="shared" si="42"/>
        <v>5.5446411978655053E-4</v>
      </c>
      <c r="AU239" s="27">
        <f t="shared" si="42"/>
        <v>1.364759463292244E-5</v>
      </c>
      <c r="AV239" s="27">
        <f t="shared" si="42"/>
        <v>0</v>
      </c>
      <c r="AW239" s="27">
        <f t="shared" si="42"/>
        <v>0</v>
      </c>
      <c r="AX239" s="27">
        <f t="shared" si="42"/>
        <v>0</v>
      </c>
      <c r="AY239" s="27">
        <f t="shared" si="42"/>
        <v>0</v>
      </c>
      <c r="AZ239" s="27">
        <f t="shared" si="42"/>
        <v>3.9617093153162738E-5</v>
      </c>
      <c r="BA239" s="27">
        <f t="shared" si="42"/>
        <v>0</v>
      </c>
      <c r="BB239" s="27" t="str">
        <f t="shared" si="42"/>
        <v/>
      </c>
      <c r="BC239" s="27">
        <f t="shared" si="42"/>
        <v>1.3648504711183942E-5</v>
      </c>
      <c r="BD239" s="27">
        <f t="shared" si="42"/>
        <v>9.100370923988264E-5</v>
      </c>
      <c r="BE239" s="27">
        <f t="shared" si="42"/>
        <v>0</v>
      </c>
      <c r="BF239" s="27">
        <f t="shared" si="42"/>
        <v>1.3374883993813003E-5</v>
      </c>
      <c r="BG239" s="27">
        <f t="shared" si="42"/>
        <v>1.374259889175399E-5</v>
      </c>
      <c r="BH239" s="27">
        <f t="shared" si="42"/>
        <v>0</v>
      </c>
      <c r="BI239" s="27">
        <f t="shared" si="42"/>
        <v>1.328452884385223E-5</v>
      </c>
      <c r="BJ239" s="27">
        <f t="shared" si="42"/>
        <v>1.3650110646668305E-5</v>
      </c>
      <c r="BK239" s="27">
        <f t="shared" si="42"/>
        <v>9.0990966403755355E-5</v>
      </c>
      <c r="BL239" s="27">
        <f t="shared" si="42"/>
        <v>5.497928726963726E-5</v>
      </c>
      <c r="BM239" s="27">
        <f t="shared" si="42"/>
        <v>0</v>
      </c>
      <c r="BN239" s="27">
        <f t="shared" si="42"/>
        <v>0</v>
      </c>
      <c r="BO239" s="27">
        <f t="shared" ref="BO239:CK239" si="43">IFERROR(SUMPRODUCT(BO125:BO237,--(BO125:BO237&lt;&gt;""),$H$125:$H$237)/SUMPRODUCT($H$125:$H$237,--(BO125:BO237&lt;&gt;"")),"")</f>
        <v>0</v>
      </c>
      <c r="BP239" s="27">
        <f t="shared" si="43"/>
        <v>1.9465859615588828E-4</v>
      </c>
      <c r="BQ239" s="27">
        <f t="shared" si="43"/>
        <v>1.3647339699863575E-5</v>
      </c>
      <c r="BR239" s="27">
        <f t="shared" si="43"/>
        <v>0</v>
      </c>
      <c r="BS239" s="27">
        <f t="shared" si="43"/>
        <v>0</v>
      </c>
      <c r="BT239" s="27">
        <f t="shared" si="43"/>
        <v>0</v>
      </c>
      <c r="BU239" s="27">
        <f t="shared" si="43"/>
        <v>1.3281931298521748E-5</v>
      </c>
      <c r="BV239" s="27">
        <f t="shared" si="43"/>
        <v>1.1319090020631991E-4</v>
      </c>
      <c r="BW239" s="27">
        <f t="shared" si="43"/>
        <v>0</v>
      </c>
      <c r="BX239" s="27">
        <f t="shared" si="43"/>
        <v>0</v>
      </c>
      <c r="BY239" s="27">
        <f t="shared" si="43"/>
        <v>0</v>
      </c>
      <c r="BZ239" s="27">
        <f t="shared" si="43"/>
        <v>3.6403185937929143E-4</v>
      </c>
      <c r="CA239" s="27">
        <f t="shared" si="43"/>
        <v>1.364736999972732E-5</v>
      </c>
      <c r="CB239" s="27">
        <f t="shared" si="43"/>
        <v>0</v>
      </c>
      <c r="CC239" s="27" t="str">
        <f t="shared" si="43"/>
        <v/>
      </c>
      <c r="CD239" s="27" t="str">
        <f t="shared" si="43"/>
        <v/>
      </c>
      <c r="CE239" s="27">
        <f t="shared" si="43"/>
        <v>0</v>
      </c>
      <c r="CF239" s="27">
        <f t="shared" si="43"/>
        <v>0</v>
      </c>
      <c r="CG239" s="27">
        <f t="shared" si="43"/>
        <v>1.364736999972732E-5</v>
      </c>
      <c r="CH239" s="27">
        <f t="shared" si="43"/>
        <v>9.0985193466583042E-5</v>
      </c>
      <c r="CI239" s="27">
        <f t="shared" si="43"/>
        <v>1.3283348373055895E-5</v>
      </c>
      <c r="CJ239" s="27">
        <f t="shared" si="43"/>
        <v>0</v>
      </c>
      <c r="CK239" s="27">
        <f t="shared" si="43"/>
        <v>1.7700421374701415E-4</v>
      </c>
      <c r="CL239" s="27">
        <f t="shared" ref="CL239" si="44">IFERROR(SUMPRODUCT(CL125:CL237,--(CL125:CL237&lt;&gt;""),$H$125:$H$237)/SUMPRODUCT($H$125:$H$237,--(CL125:CL237&lt;&gt;"")),"")</f>
        <v>0</v>
      </c>
      <c r="CM239" s="59"/>
      <c r="CN239" s="59"/>
      <c r="CO239" s="59"/>
      <c r="CP239" s="59"/>
      <c r="CQ239" s="59"/>
      <c r="CR239" s="59"/>
      <c r="CS239" s="59"/>
      <c r="CT239" s="59"/>
      <c r="CU239" s="59"/>
      <c r="CV239" s="59"/>
      <c r="CW239" s="59"/>
      <c r="CX239" s="59"/>
      <c r="CY239" s="59"/>
      <c r="CZ239" s="59"/>
      <c r="DA239" s="59"/>
      <c r="DB239" s="59"/>
      <c r="DC239" s="59"/>
      <c r="DD239" s="59"/>
      <c r="DE239" s="59"/>
      <c r="DF239" s="59"/>
      <c r="DG239" s="59"/>
      <c r="DH239" s="59"/>
      <c r="DI239" s="59"/>
      <c r="DJ239" s="59"/>
      <c r="DK239" s="59"/>
      <c r="DL239" s="59"/>
      <c r="DM239" s="59"/>
      <c r="DN239" s="59"/>
      <c r="DO239" s="59"/>
      <c r="DP239" s="59"/>
      <c r="DQ239" s="59"/>
      <c r="DR239" s="59"/>
      <c r="DS239" s="59"/>
      <c r="DT239" s="59"/>
      <c r="DU239" s="59"/>
      <c r="DV239" s="59"/>
      <c r="DW239" s="59"/>
      <c r="DX239" s="59"/>
      <c r="DY239" s="59"/>
      <c r="DZ239" s="59"/>
      <c r="EA239" s="59"/>
      <c r="EB239" s="59"/>
      <c r="EC239" s="59"/>
      <c r="ED239" s="59"/>
      <c r="EE239" s="59"/>
      <c r="EF239" s="59"/>
      <c r="EG239" s="59"/>
      <c r="EH239" s="59"/>
      <c r="EI239" s="59"/>
      <c r="EJ239" s="59"/>
      <c r="EK239" s="59"/>
      <c r="EL239" s="59"/>
      <c r="EM239" s="59"/>
      <c r="EN239" s="59"/>
      <c r="EO239" s="59"/>
      <c r="EP239" s="59"/>
      <c r="EQ239" s="59"/>
      <c r="ER239" s="59"/>
      <c r="ES239" s="59"/>
      <c r="ET239" s="59"/>
      <c r="EU239" s="59"/>
      <c r="EV239" s="59"/>
      <c r="EW239" s="59"/>
      <c r="EX239" s="59"/>
      <c r="EY239" s="59"/>
      <c r="EZ239" s="59"/>
      <c r="FA239" s="59"/>
      <c r="FB239" s="59"/>
      <c r="FC239" s="59"/>
      <c r="FD239" s="59"/>
      <c r="FE239" s="59"/>
      <c r="FF239" s="59"/>
      <c r="FG239" s="59"/>
      <c r="FH239" s="59"/>
      <c r="FI239" s="59"/>
      <c r="FJ239" s="59"/>
      <c r="FK239" s="59"/>
      <c r="FL239" s="59"/>
      <c r="FM239" s="59"/>
      <c r="FN239" s="59"/>
      <c r="FO239" s="59"/>
      <c r="FP239" s="59"/>
      <c r="FQ239" s="59"/>
      <c r="FR239" s="59"/>
      <c r="FS239" s="59"/>
      <c r="FT239" s="59"/>
      <c r="FU239" s="59"/>
      <c r="FV239" s="59"/>
      <c r="FW239" s="59"/>
      <c r="FX239" s="59"/>
      <c r="FY239" s="59"/>
      <c r="FZ239" s="59"/>
      <c r="GA239" s="59"/>
      <c r="GB239" s="59"/>
      <c r="GC239" s="59"/>
      <c r="GD239" s="59"/>
      <c r="GE239" s="59"/>
      <c r="GF239" s="59"/>
      <c r="GG239" s="59"/>
      <c r="GH239" s="59"/>
      <c r="GI239" s="59"/>
      <c r="GJ239" s="59"/>
      <c r="GK239" s="59"/>
      <c r="GL239" s="59"/>
      <c r="GM239" s="59"/>
      <c r="GN239" s="59"/>
      <c r="GO239" s="59"/>
      <c r="GP239" s="59"/>
      <c r="GQ239" s="59"/>
      <c r="GR239" s="59"/>
      <c r="GS239" s="59"/>
      <c r="GT239" s="59"/>
      <c r="GU239" s="59"/>
      <c r="GV239" s="59"/>
      <c r="GW239" s="59"/>
      <c r="GX239" s="59"/>
      <c r="GY239" s="59"/>
      <c r="GZ239" s="59"/>
      <c r="HA239" s="59"/>
      <c r="HB239" s="59"/>
      <c r="HC239" s="59"/>
      <c r="HD239" s="59"/>
      <c r="HE239" s="59"/>
      <c r="HF239" s="59"/>
      <c r="HG239" s="59"/>
      <c r="HH239" s="59"/>
      <c r="HI239" s="59"/>
      <c r="HJ239" s="59"/>
      <c r="HK239" s="59"/>
      <c r="HL239" s="59"/>
      <c r="HM239" s="59"/>
      <c r="HN239" s="59"/>
      <c r="HO239" s="59"/>
      <c r="HP239" s="59"/>
      <c r="HQ239" s="59"/>
      <c r="HR239" s="59"/>
      <c r="HS239" s="59"/>
      <c r="HT239" s="59"/>
      <c r="HU239" s="59"/>
      <c r="HV239" s="59"/>
      <c r="HW239" s="59"/>
      <c r="HX239" s="59"/>
      <c r="HY239" s="59"/>
      <c r="HZ239" s="59"/>
      <c r="IA239" s="59"/>
      <c r="IB239" s="59"/>
      <c r="IC239" s="59"/>
      <c r="ID239" s="59"/>
      <c r="IE239" s="59"/>
      <c r="IF239" s="59"/>
      <c r="IG239" s="59"/>
      <c r="IH239" s="59"/>
      <c r="II239" s="59"/>
      <c r="IJ239" s="59"/>
      <c r="IK239" s="59"/>
      <c r="IL239" s="59"/>
      <c r="IM239" s="59"/>
      <c r="IN239" s="59"/>
      <c r="IO239" s="59"/>
      <c r="IP239" s="59"/>
      <c r="IQ239" s="59"/>
      <c r="IR239" s="59"/>
      <c r="IS239" s="59"/>
      <c r="IT239" s="59"/>
      <c r="IU239" s="59"/>
      <c r="IV239" s="59"/>
      <c r="IW239" s="59"/>
      <c r="IX239" s="59"/>
      <c r="IY239" s="59"/>
      <c r="IZ239" s="59"/>
      <c r="JA239" s="59"/>
      <c r="JB239" s="59"/>
      <c r="JC239" s="59"/>
      <c r="JD239" s="59"/>
      <c r="JE239" s="59"/>
      <c r="JF239" s="59"/>
      <c r="JG239" s="59"/>
      <c r="JH239" s="59"/>
      <c r="JI239" s="59"/>
      <c r="JJ239" s="59"/>
      <c r="JK239" s="59"/>
      <c r="JL239" s="59"/>
      <c r="JM239" s="59"/>
      <c r="JN239" s="59"/>
      <c r="JO239" s="59"/>
      <c r="JP239" s="59"/>
      <c r="JQ239" s="59"/>
    </row>
    <row r="240" spans="1:277" s="66" customFormat="1" ht="15" customHeight="1">
      <c r="A240" s="25" t="s">
        <v>10</v>
      </c>
      <c r="B240" s="26"/>
      <c r="C240" s="26"/>
      <c r="D240" s="26"/>
      <c r="E240" s="26"/>
      <c r="F240" s="26"/>
      <c r="G240" s="26"/>
      <c r="H240" s="26"/>
      <c r="I240" s="28">
        <f>IF(I239="","",MIN(I125:I237))</f>
        <v>0</v>
      </c>
      <c r="J240" s="28" t="str">
        <f>IF(J239="","",MIN(J125:J237))</f>
        <v/>
      </c>
      <c r="K240" s="28">
        <f>IF(K239="","",MIN(K125:K237))</f>
        <v>1.4E-2</v>
      </c>
      <c r="L240" s="28">
        <f t="shared" ref="L240:BO240" si="45">IF(L239="","",MIN(L125:L237))</f>
        <v>0.14099999999999999</v>
      </c>
      <c r="M240" s="28">
        <f>IF(M239="","",MIN(M125:M237))</f>
        <v>2.3E-2</v>
      </c>
      <c r="N240" s="28">
        <f>IF(N239="","",MIN(N125:N237))</f>
        <v>0</v>
      </c>
      <c r="O240" s="28">
        <f>IF(O239="","",MIN(O125:O237))</f>
        <v>0</v>
      </c>
      <c r="P240" s="28">
        <f t="shared" si="45"/>
        <v>0.157</v>
      </c>
      <c r="Q240" s="28">
        <f>IF(Q239="","",MIN(Q125:Q237))</f>
        <v>0</v>
      </c>
      <c r="R240" s="28" t="str">
        <f>IF(R239="","",MIN(R125:R237))</f>
        <v/>
      </c>
      <c r="S240" s="28">
        <f>IF(S239="","",MIN(S125:S237))</f>
        <v>0</v>
      </c>
      <c r="T240" s="28" t="str">
        <f>IF(T239="","",MIN(T125:T237))</f>
        <v/>
      </c>
      <c r="U240" s="28">
        <f t="shared" si="45"/>
        <v>0</v>
      </c>
      <c r="V240" s="28">
        <f t="shared" si="45"/>
        <v>1.4E-2</v>
      </c>
      <c r="W240" s="28">
        <f>IF(W239="","",MIN(W125:W237))</f>
        <v>0</v>
      </c>
      <c r="X240" s="28">
        <f t="shared" si="45"/>
        <v>0</v>
      </c>
      <c r="Y240" s="28">
        <f t="shared" si="45"/>
        <v>0</v>
      </c>
      <c r="Z240" s="28">
        <f t="shared" si="45"/>
        <v>8.2000000000000003E-2</v>
      </c>
      <c r="AA240" s="28">
        <f t="shared" si="45"/>
        <v>0</v>
      </c>
      <c r="AB240" s="28">
        <f t="shared" si="45"/>
        <v>1.9E-2</v>
      </c>
      <c r="AC240" s="28">
        <f t="shared" si="45"/>
        <v>0</v>
      </c>
      <c r="AD240" s="28">
        <f t="shared" si="45"/>
        <v>0</v>
      </c>
      <c r="AE240" s="28">
        <f t="shared" si="45"/>
        <v>0</v>
      </c>
      <c r="AF240" s="28">
        <f t="shared" si="45"/>
        <v>0</v>
      </c>
      <c r="AG240" s="28" t="str">
        <f t="shared" si="45"/>
        <v/>
      </c>
      <c r="AH240" s="28">
        <f t="shared" si="45"/>
        <v>0</v>
      </c>
      <c r="AI240" s="28">
        <f t="shared" si="45"/>
        <v>0</v>
      </c>
      <c r="AJ240" s="28">
        <f t="shared" si="45"/>
        <v>0</v>
      </c>
      <c r="AK240" s="28">
        <f t="shared" si="45"/>
        <v>0</v>
      </c>
      <c r="AL240" s="28">
        <f t="shared" si="45"/>
        <v>0</v>
      </c>
      <c r="AM240" s="28">
        <f t="shared" si="45"/>
        <v>0</v>
      </c>
      <c r="AN240" s="28">
        <f t="shared" si="45"/>
        <v>0</v>
      </c>
      <c r="AO240" s="28">
        <f t="shared" si="45"/>
        <v>0</v>
      </c>
      <c r="AP240" s="28" t="str">
        <f t="shared" si="45"/>
        <v/>
      </c>
      <c r="AQ240" s="28">
        <f t="shared" si="45"/>
        <v>0</v>
      </c>
      <c r="AR240" s="28">
        <f t="shared" si="45"/>
        <v>0</v>
      </c>
      <c r="AS240" s="28">
        <f t="shared" si="45"/>
        <v>0</v>
      </c>
      <c r="AT240" s="28">
        <f t="shared" si="45"/>
        <v>0</v>
      </c>
      <c r="AU240" s="28">
        <f t="shared" si="45"/>
        <v>0</v>
      </c>
      <c r="AV240" s="28">
        <f t="shared" si="45"/>
        <v>0</v>
      </c>
      <c r="AW240" s="28">
        <f t="shared" si="45"/>
        <v>0</v>
      </c>
      <c r="AX240" s="28">
        <f t="shared" si="45"/>
        <v>0</v>
      </c>
      <c r="AY240" s="28">
        <f t="shared" si="45"/>
        <v>0</v>
      </c>
      <c r="AZ240" s="28">
        <f t="shared" si="45"/>
        <v>0</v>
      </c>
      <c r="BA240" s="28">
        <f t="shared" si="45"/>
        <v>0</v>
      </c>
      <c r="BB240" s="28" t="str">
        <f t="shared" si="45"/>
        <v/>
      </c>
      <c r="BC240" s="28">
        <f t="shared" si="45"/>
        <v>0</v>
      </c>
      <c r="BD240" s="28">
        <f t="shared" si="45"/>
        <v>0</v>
      </c>
      <c r="BE240" s="28">
        <f t="shared" si="45"/>
        <v>0</v>
      </c>
      <c r="BF240" s="28">
        <f t="shared" si="45"/>
        <v>0</v>
      </c>
      <c r="BG240" s="28">
        <f t="shared" si="45"/>
        <v>0</v>
      </c>
      <c r="BH240" s="28">
        <f t="shared" si="45"/>
        <v>0</v>
      </c>
      <c r="BI240" s="28">
        <f t="shared" si="45"/>
        <v>0</v>
      </c>
      <c r="BJ240" s="28">
        <f t="shared" si="45"/>
        <v>0</v>
      </c>
      <c r="BK240" s="28">
        <f t="shared" si="45"/>
        <v>0</v>
      </c>
      <c r="BL240" s="28">
        <f t="shared" si="45"/>
        <v>0</v>
      </c>
      <c r="BM240" s="28">
        <f t="shared" si="45"/>
        <v>0</v>
      </c>
      <c r="BN240" s="28">
        <f t="shared" si="45"/>
        <v>0</v>
      </c>
      <c r="BO240" s="28">
        <f t="shared" si="45"/>
        <v>0</v>
      </c>
      <c r="BP240" s="28">
        <f t="shared" ref="BP240:CK240" si="46">IF(BP239="","",MIN(BP125:BP237))</f>
        <v>0</v>
      </c>
      <c r="BQ240" s="28">
        <f t="shared" si="46"/>
        <v>0</v>
      </c>
      <c r="BR240" s="28">
        <f t="shared" si="46"/>
        <v>0</v>
      </c>
      <c r="BS240" s="28">
        <f t="shared" si="46"/>
        <v>0</v>
      </c>
      <c r="BT240" s="28">
        <f t="shared" si="46"/>
        <v>0</v>
      </c>
      <c r="BU240" s="28">
        <f t="shared" si="46"/>
        <v>0</v>
      </c>
      <c r="BV240" s="28">
        <f t="shared" si="46"/>
        <v>0</v>
      </c>
      <c r="BW240" s="28">
        <f t="shared" si="46"/>
        <v>0</v>
      </c>
      <c r="BX240" s="28">
        <f t="shared" si="46"/>
        <v>0</v>
      </c>
      <c r="BY240" s="28">
        <f t="shared" si="46"/>
        <v>0</v>
      </c>
      <c r="BZ240" s="28">
        <f t="shared" si="46"/>
        <v>0</v>
      </c>
      <c r="CA240" s="28">
        <f t="shared" si="46"/>
        <v>0</v>
      </c>
      <c r="CB240" s="28">
        <f t="shared" si="46"/>
        <v>0</v>
      </c>
      <c r="CC240" s="28" t="str">
        <f t="shared" si="46"/>
        <v/>
      </c>
      <c r="CD240" s="28" t="str">
        <f t="shared" si="46"/>
        <v/>
      </c>
      <c r="CE240" s="28">
        <f t="shared" si="46"/>
        <v>0</v>
      </c>
      <c r="CF240" s="28">
        <f t="shared" si="46"/>
        <v>0</v>
      </c>
      <c r="CG240" s="28">
        <f t="shared" si="46"/>
        <v>0</v>
      </c>
      <c r="CH240" s="28">
        <f t="shared" si="46"/>
        <v>0</v>
      </c>
      <c r="CI240" s="28">
        <f t="shared" si="46"/>
        <v>0</v>
      </c>
      <c r="CJ240" s="28">
        <f t="shared" si="46"/>
        <v>0</v>
      </c>
      <c r="CK240" s="28">
        <f t="shared" si="46"/>
        <v>0</v>
      </c>
      <c r="CL240" s="28">
        <f t="shared" ref="CL240" si="47">IF(CL239="","",MIN(CL125:CL237))</f>
        <v>0</v>
      </c>
      <c r="CM240" s="59"/>
      <c r="CN240" s="59"/>
      <c r="CO240" s="59"/>
      <c r="CP240" s="59"/>
      <c r="CQ240" s="59"/>
      <c r="CR240" s="59"/>
      <c r="CS240" s="59"/>
      <c r="CT240" s="59"/>
      <c r="CU240" s="59"/>
      <c r="CV240" s="59"/>
      <c r="CW240" s="59"/>
      <c r="CX240" s="59"/>
      <c r="CY240" s="59"/>
      <c r="CZ240" s="59"/>
      <c r="DA240" s="59"/>
      <c r="DB240" s="59"/>
      <c r="DC240" s="59"/>
      <c r="DD240" s="59"/>
      <c r="DE240" s="59"/>
      <c r="DF240" s="59"/>
      <c r="DG240" s="59"/>
      <c r="DH240" s="59"/>
      <c r="DI240" s="59"/>
      <c r="DJ240" s="59"/>
      <c r="DK240" s="59"/>
      <c r="DL240" s="59"/>
      <c r="DM240" s="59"/>
      <c r="DN240" s="59"/>
      <c r="DO240" s="59"/>
      <c r="DP240" s="59"/>
      <c r="DQ240" s="59"/>
      <c r="DR240" s="59"/>
      <c r="DS240" s="59"/>
      <c r="DT240" s="59"/>
      <c r="DU240" s="59"/>
      <c r="DV240" s="59"/>
      <c r="DW240" s="59"/>
      <c r="DX240" s="59"/>
      <c r="DY240" s="59"/>
      <c r="DZ240" s="59"/>
      <c r="EA240" s="59"/>
      <c r="EB240" s="59"/>
      <c r="EC240" s="59"/>
      <c r="ED240" s="59"/>
      <c r="EE240" s="59"/>
      <c r="EF240" s="59"/>
      <c r="EG240" s="59"/>
      <c r="EH240" s="59"/>
      <c r="EI240" s="59"/>
      <c r="EJ240" s="59"/>
      <c r="EK240" s="59"/>
      <c r="EL240" s="59"/>
      <c r="EM240" s="59"/>
      <c r="EN240" s="59"/>
      <c r="EO240" s="59"/>
      <c r="EP240" s="59"/>
      <c r="EQ240" s="59"/>
      <c r="ER240" s="59"/>
      <c r="ES240" s="59"/>
      <c r="ET240" s="59"/>
      <c r="EU240" s="59"/>
      <c r="EV240" s="59"/>
      <c r="EW240" s="59"/>
      <c r="EX240" s="59"/>
      <c r="EY240" s="59"/>
      <c r="EZ240" s="59"/>
      <c r="FA240" s="59"/>
      <c r="FB240" s="59"/>
      <c r="FC240" s="59"/>
      <c r="FD240" s="59"/>
      <c r="FE240" s="59"/>
      <c r="FF240" s="59"/>
      <c r="FG240" s="59"/>
      <c r="FH240" s="59"/>
      <c r="FI240" s="59"/>
      <c r="FJ240" s="59"/>
      <c r="FK240" s="59"/>
      <c r="FL240" s="59"/>
      <c r="FM240" s="59"/>
      <c r="FN240" s="59"/>
      <c r="FO240" s="59"/>
      <c r="FP240" s="59"/>
      <c r="FQ240" s="59"/>
      <c r="FR240" s="59"/>
      <c r="FS240" s="59"/>
      <c r="FT240" s="59"/>
      <c r="FU240" s="59"/>
      <c r="FV240" s="59"/>
      <c r="FW240" s="59"/>
      <c r="FX240" s="59"/>
      <c r="FY240" s="59"/>
      <c r="FZ240" s="59"/>
      <c r="GA240" s="59"/>
      <c r="GB240" s="59"/>
      <c r="GC240" s="59"/>
      <c r="GD240" s="59"/>
      <c r="GE240" s="59"/>
      <c r="GF240" s="59"/>
      <c r="GG240" s="59"/>
      <c r="GH240" s="59"/>
      <c r="GI240" s="59"/>
      <c r="GJ240" s="59"/>
      <c r="GK240" s="59"/>
      <c r="GL240" s="59"/>
      <c r="GM240" s="59"/>
      <c r="GN240" s="59"/>
      <c r="GO240" s="59"/>
      <c r="GP240" s="59"/>
      <c r="GQ240" s="59"/>
      <c r="GR240" s="59"/>
      <c r="GS240" s="59"/>
      <c r="GT240" s="59"/>
      <c r="GU240" s="59"/>
      <c r="GV240" s="59"/>
      <c r="GW240" s="59"/>
      <c r="GX240" s="59"/>
      <c r="GY240" s="59"/>
      <c r="GZ240" s="59"/>
      <c r="HA240" s="59"/>
      <c r="HB240" s="59"/>
      <c r="HC240" s="59"/>
      <c r="HD240" s="59"/>
      <c r="HE240" s="59"/>
      <c r="HF240" s="59"/>
      <c r="HG240" s="59"/>
      <c r="HH240" s="59"/>
      <c r="HI240" s="59"/>
      <c r="HJ240" s="59"/>
      <c r="HK240" s="59"/>
      <c r="HL240" s="59"/>
      <c r="HM240" s="59"/>
      <c r="HN240" s="59"/>
      <c r="HO240" s="59"/>
      <c r="HP240" s="59"/>
      <c r="HQ240" s="59"/>
      <c r="HR240" s="59"/>
      <c r="HS240" s="59"/>
      <c r="HT240" s="59"/>
      <c r="HU240" s="59"/>
      <c r="HV240" s="59"/>
      <c r="HW240" s="59"/>
      <c r="HX240" s="59"/>
      <c r="HY240" s="59"/>
      <c r="HZ240" s="59"/>
      <c r="IA240" s="59"/>
      <c r="IB240" s="59"/>
      <c r="IC240" s="59"/>
      <c r="ID240" s="59"/>
      <c r="IE240" s="59"/>
      <c r="IF240" s="59"/>
      <c r="IG240" s="59"/>
      <c r="IH240" s="59"/>
      <c r="II240" s="59"/>
      <c r="IJ240" s="59"/>
      <c r="IK240" s="59"/>
      <c r="IL240" s="59"/>
      <c r="IM240" s="59"/>
      <c r="IN240" s="59"/>
      <c r="IO240" s="59"/>
      <c r="IP240" s="59"/>
      <c r="IQ240" s="59"/>
      <c r="IR240" s="59"/>
      <c r="IS240" s="59"/>
      <c r="IT240" s="59"/>
      <c r="IU240" s="59"/>
      <c r="IV240" s="59"/>
      <c r="IW240" s="59"/>
      <c r="IX240" s="59"/>
      <c r="IY240" s="59"/>
      <c r="IZ240" s="59"/>
      <c r="JA240" s="59"/>
      <c r="JB240" s="59"/>
      <c r="JC240" s="59"/>
      <c r="JD240" s="59"/>
      <c r="JE240" s="59"/>
      <c r="JF240" s="59"/>
      <c r="JG240" s="59"/>
      <c r="JH240" s="59"/>
      <c r="JI240" s="59"/>
      <c r="JJ240" s="59"/>
      <c r="JK240" s="59"/>
      <c r="JL240" s="59"/>
      <c r="JM240" s="59"/>
      <c r="JN240" s="59"/>
      <c r="JO240" s="59"/>
      <c r="JP240" s="59"/>
      <c r="JQ240" s="59"/>
    </row>
    <row r="241" spans="1:90" s="59" customFormat="1" ht="15" customHeight="1">
      <c r="A241" s="25" t="s">
        <v>11</v>
      </c>
      <c r="B241" s="26"/>
      <c r="C241" s="26"/>
      <c r="D241" s="26"/>
      <c r="E241" s="26"/>
      <c r="F241" s="26"/>
      <c r="G241" s="26"/>
      <c r="H241" s="26"/>
      <c r="I241" s="28">
        <f>IF(I239="","",MAX(I125:I237))</f>
        <v>2.2100000000000002E-2</v>
      </c>
      <c r="J241" s="28" t="str">
        <f>IF(J239="","",MAX(J125:J237))</f>
        <v/>
      </c>
      <c r="K241" s="28">
        <f>IF(K239="","",MAX(K125:K237))</f>
        <v>5.6000000000000001E-2</v>
      </c>
      <c r="L241" s="28">
        <f t="shared" ref="L241:BO241" si="48">IF(L239="","",MAX(L125:L237))</f>
        <v>0.248</v>
      </c>
      <c r="M241" s="28">
        <f>IF(M239="","",MAX(M125:M237))</f>
        <v>6.5000000000000002E-2</v>
      </c>
      <c r="N241" s="28">
        <f>IF(N239="","",MAX(N125:N237))</f>
        <v>2.0000000000000001E-4</v>
      </c>
      <c r="O241" s="28">
        <f>IF(O239="","",MAX(O125:O237))</f>
        <v>1E-4</v>
      </c>
      <c r="P241" s="28">
        <f t="shared" si="48"/>
        <v>0.29799999999999999</v>
      </c>
      <c r="Q241" s="28">
        <f>IF(Q239="","",MAX(Q125:Q237))</f>
        <v>1.5099999999999999E-5</v>
      </c>
      <c r="R241" s="28" t="str">
        <f>IF(R239="","",MAX(R125:R237))</f>
        <v/>
      </c>
      <c r="S241" s="28">
        <f>IF(S239="","",MAX(S125:S237))</f>
        <v>0</v>
      </c>
      <c r="T241" s="28" t="str">
        <f>IF(T239="","",MAX(T125:T237))</f>
        <v/>
      </c>
      <c r="U241" s="28">
        <f t="shared" si="48"/>
        <v>5.0000000000000001E-3</v>
      </c>
      <c r="V241" s="28">
        <f t="shared" si="48"/>
        <v>3.7999999999999999E-2</v>
      </c>
      <c r="W241" s="28">
        <f>IF(W239="","",MAX(W125:W237))</f>
        <v>0.02</v>
      </c>
      <c r="X241" s="28">
        <f t="shared" si="48"/>
        <v>1E-4</v>
      </c>
      <c r="Y241" s="28">
        <f t="shared" si="48"/>
        <v>4.1E-5</v>
      </c>
      <c r="Z241" s="28">
        <f t="shared" si="48"/>
        <v>0.19700000000000001</v>
      </c>
      <c r="AA241" s="28">
        <f t="shared" si="48"/>
        <v>2.9999999999999997E-4</v>
      </c>
      <c r="AB241" s="28">
        <f t="shared" si="48"/>
        <v>6.6000000000000003E-2</v>
      </c>
      <c r="AC241" s="28">
        <f t="shared" si="48"/>
        <v>1.5099999999999999E-5</v>
      </c>
      <c r="AD241" s="28">
        <f t="shared" si="48"/>
        <v>1.5E-5</v>
      </c>
      <c r="AE241" s="28">
        <f t="shared" si="48"/>
        <v>1.5099999999999999E-5</v>
      </c>
      <c r="AF241" s="28">
        <f t="shared" si="48"/>
        <v>1.5E-5</v>
      </c>
      <c r="AG241" s="28" t="str">
        <f t="shared" si="48"/>
        <v/>
      </c>
      <c r="AH241" s="28">
        <f t="shared" si="48"/>
        <v>4.5000000000000003E-5</v>
      </c>
      <c r="AI241" s="28">
        <f t="shared" si="48"/>
        <v>1.5E-5</v>
      </c>
      <c r="AJ241" s="28">
        <f t="shared" si="48"/>
        <v>0.02</v>
      </c>
      <c r="AK241" s="28">
        <f t="shared" si="48"/>
        <v>0</v>
      </c>
      <c r="AL241" s="28">
        <f t="shared" si="48"/>
        <v>1.5E-5</v>
      </c>
      <c r="AM241" s="28">
        <f t="shared" si="48"/>
        <v>1.5E-5</v>
      </c>
      <c r="AN241" s="28">
        <f t="shared" si="48"/>
        <v>5.0000000000000001E-3</v>
      </c>
      <c r="AO241" s="28">
        <f t="shared" si="48"/>
        <v>0</v>
      </c>
      <c r="AP241" s="28" t="str">
        <f t="shared" si="48"/>
        <v/>
      </c>
      <c r="AQ241" s="28">
        <f t="shared" si="48"/>
        <v>0</v>
      </c>
      <c r="AR241" s="28">
        <f t="shared" si="48"/>
        <v>1.5E-5</v>
      </c>
      <c r="AS241" s="28">
        <f t="shared" si="48"/>
        <v>0</v>
      </c>
      <c r="AT241" s="28">
        <f t="shared" si="48"/>
        <v>5.0000000000000001E-3</v>
      </c>
      <c r="AU241" s="28">
        <f t="shared" si="48"/>
        <v>1.5E-5</v>
      </c>
      <c r="AV241" s="28">
        <f t="shared" si="48"/>
        <v>0</v>
      </c>
      <c r="AW241" s="28">
        <f t="shared" si="48"/>
        <v>0</v>
      </c>
      <c r="AX241" s="28">
        <f t="shared" si="48"/>
        <v>0</v>
      </c>
      <c r="AY241" s="28">
        <f t="shared" si="48"/>
        <v>0</v>
      </c>
      <c r="AZ241" s="28">
        <f t="shared" si="48"/>
        <v>5.0000000000000001E-3</v>
      </c>
      <c r="BA241" s="28">
        <f t="shared" si="48"/>
        <v>0</v>
      </c>
      <c r="BB241" s="28" t="str">
        <f t="shared" si="48"/>
        <v/>
      </c>
      <c r="BC241" s="28">
        <f t="shared" si="48"/>
        <v>1.5E-5</v>
      </c>
      <c r="BD241" s="28">
        <f t="shared" si="48"/>
        <v>1E-4</v>
      </c>
      <c r="BE241" s="28">
        <f t="shared" si="48"/>
        <v>0</v>
      </c>
      <c r="BF241" s="28">
        <f t="shared" si="48"/>
        <v>1.5099999999999999E-5</v>
      </c>
      <c r="BG241" s="28">
        <f t="shared" si="48"/>
        <v>1.5099999999999999E-5</v>
      </c>
      <c r="BH241" s="28">
        <f t="shared" si="48"/>
        <v>0</v>
      </c>
      <c r="BI241" s="28">
        <f t="shared" si="48"/>
        <v>1.5E-5</v>
      </c>
      <c r="BJ241" s="28">
        <f t="shared" si="48"/>
        <v>1.5E-5</v>
      </c>
      <c r="BK241" s="28">
        <f t="shared" si="48"/>
        <v>1E-4</v>
      </c>
      <c r="BL241" s="28">
        <f t="shared" si="48"/>
        <v>5.0000000000000001E-3</v>
      </c>
      <c r="BM241" s="28">
        <f t="shared" si="48"/>
        <v>0</v>
      </c>
      <c r="BN241" s="28">
        <f t="shared" si="48"/>
        <v>0</v>
      </c>
      <c r="BO241" s="28">
        <f t="shared" si="48"/>
        <v>0</v>
      </c>
      <c r="BP241" s="28">
        <f t="shared" ref="BP241:CK241" si="49">IF(BP239="","",MAX(BP125:BP237))</f>
        <v>2.0000000000000001E-4</v>
      </c>
      <c r="BQ241" s="28">
        <f t="shared" si="49"/>
        <v>1.5E-5</v>
      </c>
      <c r="BR241" s="28">
        <f t="shared" si="49"/>
        <v>0</v>
      </c>
      <c r="BS241" s="28">
        <f t="shared" si="49"/>
        <v>0</v>
      </c>
      <c r="BT241" s="28">
        <f t="shared" si="49"/>
        <v>0</v>
      </c>
      <c r="BU241" s="28">
        <f t="shared" si="49"/>
        <v>1.5E-5</v>
      </c>
      <c r="BV241" s="28">
        <f t="shared" si="49"/>
        <v>5.0000000000000001E-3</v>
      </c>
      <c r="BW241" s="28">
        <f t="shared" si="49"/>
        <v>0</v>
      </c>
      <c r="BX241" s="28">
        <f t="shared" si="49"/>
        <v>0</v>
      </c>
      <c r="BY241" s="28">
        <f t="shared" si="49"/>
        <v>0</v>
      </c>
      <c r="BZ241" s="28">
        <f t="shared" si="49"/>
        <v>4.0000000000000002E-4</v>
      </c>
      <c r="CA241" s="28">
        <f t="shared" si="49"/>
        <v>1.5E-5</v>
      </c>
      <c r="CB241" s="28">
        <f t="shared" si="49"/>
        <v>0</v>
      </c>
      <c r="CC241" s="28" t="str">
        <f t="shared" si="49"/>
        <v/>
      </c>
      <c r="CD241" s="28" t="str">
        <f t="shared" si="49"/>
        <v/>
      </c>
      <c r="CE241" s="28">
        <f t="shared" si="49"/>
        <v>0</v>
      </c>
      <c r="CF241" s="28">
        <f t="shared" si="49"/>
        <v>0</v>
      </c>
      <c r="CG241" s="28">
        <f t="shared" si="49"/>
        <v>1.5E-5</v>
      </c>
      <c r="CH241" s="28">
        <f t="shared" si="49"/>
        <v>1E-4</v>
      </c>
      <c r="CI241" s="28">
        <f t="shared" si="49"/>
        <v>1.5E-5</v>
      </c>
      <c r="CJ241" s="28">
        <f t="shared" si="49"/>
        <v>0</v>
      </c>
      <c r="CK241" s="28">
        <f t="shared" si="49"/>
        <v>2.0000000000000001E-4</v>
      </c>
      <c r="CL241" s="28">
        <f t="shared" ref="CL241" si="50">IF(CL239="","",MAX(CL125:CL237))</f>
        <v>0</v>
      </c>
    </row>
    <row r="242" spans="1:90" s="59" customFormat="1" ht="15" customHeight="1">
      <c r="A242" s="29"/>
      <c r="B242" s="29"/>
      <c r="C242" s="29"/>
      <c r="D242" s="29"/>
      <c r="E242" s="29"/>
      <c r="F242" s="29"/>
      <c r="G242" s="29"/>
      <c r="H242" s="29"/>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c r="AV242" s="23"/>
      <c r="AW242" s="23"/>
      <c r="AX242" s="23"/>
      <c r="AY242" s="23"/>
      <c r="AZ242" s="23"/>
      <c r="BA242" s="23"/>
      <c r="BB242" s="23"/>
      <c r="BC242" s="23"/>
      <c r="BD242" s="23"/>
      <c r="BE242" s="23"/>
      <c r="BF242" s="23"/>
      <c r="BG242" s="23"/>
      <c r="BH242" s="23"/>
      <c r="BI242" s="23"/>
      <c r="BJ242" s="23"/>
      <c r="BK242" s="23"/>
      <c r="BL242" s="23"/>
      <c r="BM242" s="23"/>
      <c r="BN242" s="23"/>
      <c r="BO242" s="23"/>
      <c r="BP242" s="23"/>
      <c r="BQ242" s="23"/>
      <c r="BR242" s="23"/>
      <c r="BS242" s="23"/>
      <c r="BT242" s="23"/>
      <c r="BU242" s="23"/>
      <c r="BV242" s="23"/>
      <c r="BW242" s="23"/>
      <c r="BX242" s="23"/>
      <c r="BY242" s="23"/>
      <c r="BZ242" s="23"/>
      <c r="CA242" s="23"/>
      <c r="CB242" s="23"/>
      <c r="CC242" s="23"/>
      <c r="CD242" s="23"/>
      <c r="CE242" s="23"/>
      <c r="CF242" s="23"/>
      <c r="CG242" s="23"/>
      <c r="CH242" s="23"/>
      <c r="CI242" s="23"/>
      <c r="CJ242" s="23"/>
      <c r="CK242" s="23"/>
      <c r="CL242" s="23"/>
    </row>
    <row r="243" spans="1:90" s="59" customFormat="1" ht="15" customHeight="1">
      <c r="A243" s="20" t="s">
        <v>95</v>
      </c>
      <c r="B243" s="20">
        <v>2016</v>
      </c>
      <c r="C243" s="21">
        <v>27535533</v>
      </c>
      <c r="D243" s="29" t="s">
        <v>3</v>
      </c>
      <c r="E243" s="29" t="s">
        <v>3</v>
      </c>
      <c r="F243" s="20" t="s">
        <v>96</v>
      </c>
      <c r="G243" s="29"/>
      <c r="H243" s="19">
        <v>5743</v>
      </c>
      <c r="I243" s="37">
        <v>6.9999999999999999E-4</v>
      </c>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37">
        <v>1E-4</v>
      </c>
      <c r="AT243" s="23"/>
      <c r="AU243" s="23"/>
      <c r="AV243" s="23"/>
      <c r="AW243" s="23"/>
      <c r="AX243" s="23"/>
      <c r="AY243" s="23"/>
      <c r="AZ243" s="23"/>
      <c r="BA243" s="23"/>
      <c r="BB243" s="23"/>
      <c r="BC243" s="23"/>
      <c r="BD243" s="23"/>
      <c r="BE243" s="23"/>
      <c r="BF243" s="23"/>
      <c r="BG243" s="23"/>
      <c r="BH243" s="23"/>
      <c r="BI243" s="23"/>
      <c r="BJ243" s="23"/>
      <c r="BK243" s="23"/>
      <c r="BL243" s="37">
        <v>0</v>
      </c>
      <c r="BM243" s="23"/>
      <c r="BN243" s="23"/>
      <c r="BO243" s="23"/>
      <c r="BP243" s="23"/>
      <c r="BQ243" s="23"/>
      <c r="BR243" s="23"/>
      <c r="BS243" s="23"/>
      <c r="BT243" s="23"/>
      <c r="BU243" s="23"/>
      <c r="BV243" s="23"/>
      <c r="BW243" s="23"/>
      <c r="BX243" s="23"/>
      <c r="BY243" s="23"/>
      <c r="BZ243" s="23"/>
      <c r="CA243" s="23"/>
      <c r="CB243" s="23"/>
      <c r="CC243" s="23"/>
      <c r="CD243" s="23"/>
      <c r="CE243" s="23"/>
      <c r="CF243" s="23"/>
      <c r="CG243" s="23"/>
      <c r="CH243" s="23"/>
      <c r="CI243" s="23"/>
      <c r="CJ243" s="23"/>
      <c r="CK243" s="23"/>
      <c r="CL243" s="23"/>
    </row>
    <row r="244" spans="1:90" s="59" customFormat="1" ht="15" customHeight="1">
      <c r="A244" s="20" t="s">
        <v>95</v>
      </c>
      <c r="B244" s="20">
        <v>2016</v>
      </c>
      <c r="C244" s="21">
        <v>27535533</v>
      </c>
      <c r="D244" s="29" t="s">
        <v>3</v>
      </c>
      <c r="E244" s="29" t="s">
        <v>3</v>
      </c>
      <c r="F244" s="20" t="s">
        <v>96</v>
      </c>
      <c r="G244" s="29"/>
      <c r="H244" s="19">
        <v>5689</v>
      </c>
      <c r="I244" s="23"/>
      <c r="J244" s="23"/>
      <c r="K244" s="23"/>
      <c r="L244" s="37">
        <v>0.312</v>
      </c>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3"/>
      <c r="AW244" s="23"/>
      <c r="AX244" s="23"/>
      <c r="AY244" s="23"/>
      <c r="AZ244" s="23"/>
      <c r="BA244" s="23"/>
      <c r="BB244" s="23"/>
      <c r="BC244" s="23"/>
      <c r="BD244" s="23"/>
      <c r="BE244" s="23"/>
      <c r="BF244" s="23"/>
      <c r="BG244" s="23"/>
      <c r="BH244" s="23"/>
      <c r="BI244" s="23"/>
      <c r="BJ244" s="23"/>
      <c r="BK244" s="23"/>
      <c r="BL244" s="23"/>
      <c r="BM244" s="23"/>
      <c r="BN244" s="23"/>
      <c r="BO244" s="23"/>
      <c r="BP244" s="23"/>
      <c r="BQ244" s="23"/>
      <c r="BR244" s="23"/>
      <c r="BS244" s="23"/>
      <c r="BT244" s="23"/>
      <c r="BU244" s="23"/>
      <c r="BV244" s="23"/>
      <c r="BW244" s="23"/>
      <c r="BX244" s="23"/>
      <c r="BY244" s="23"/>
      <c r="BZ244" s="23"/>
      <c r="CA244" s="23"/>
      <c r="CB244" s="23"/>
      <c r="CC244" s="23"/>
      <c r="CD244" s="23"/>
      <c r="CE244" s="23"/>
      <c r="CF244" s="23"/>
      <c r="CG244" s="23"/>
      <c r="CH244" s="23"/>
      <c r="CI244" s="23"/>
      <c r="CJ244" s="23"/>
      <c r="CK244" s="23"/>
      <c r="CL244" s="23"/>
    </row>
    <row r="245" spans="1:90" s="59" customFormat="1" ht="15" customHeight="1">
      <c r="A245" s="20" t="s">
        <v>95</v>
      </c>
      <c r="B245" s="20">
        <v>2016</v>
      </c>
      <c r="C245" s="21">
        <v>27535533</v>
      </c>
      <c r="D245" s="29" t="s">
        <v>3</v>
      </c>
      <c r="E245" s="29" t="s">
        <v>3</v>
      </c>
      <c r="F245" s="20" t="s">
        <v>96</v>
      </c>
      <c r="G245" s="29"/>
      <c r="H245" s="19">
        <v>5751</v>
      </c>
      <c r="I245" s="23"/>
      <c r="J245" s="23"/>
      <c r="K245" s="23"/>
      <c r="L245" s="23"/>
      <c r="M245" s="23"/>
      <c r="N245" s="23"/>
      <c r="O245" s="23"/>
      <c r="P245" s="37">
        <v>0.20699999999999999</v>
      </c>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c r="AV245" s="23"/>
      <c r="AW245" s="23"/>
      <c r="AX245" s="23"/>
      <c r="AY245" s="23"/>
      <c r="AZ245" s="23"/>
      <c r="BA245" s="23"/>
      <c r="BB245" s="23"/>
      <c r="BC245" s="23"/>
      <c r="BD245" s="23"/>
      <c r="BE245" s="23"/>
      <c r="BF245" s="23"/>
      <c r="BG245" s="23"/>
      <c r="BH245" s="23"/>
      <c r="BI245" s="23"/>
      <c r="BJ245" s="23"/>
      <c r="BK245" s="23"/>
      <c r="BL245" s="23"/>
      <c r="BM245" s="23"/>
      <c r="BN245" s="23"/>
      <c r="BO245" s="23"/>
      <c r="BP245" s="23"/>
      <c r="BQ245" s="23"/>
      <c r="BR245" s="23"/>
      <c r="BS245" s="23"/>
      <c r="BT245" s="23"/>
      <c r="BU245" s="23"/>
      <c r="BV245" s="23"/>
      <c r="BW245" s="23"/>
      <c r="BX245" s="23"/>
      <c r="BY245" s="23"/>
      <c r="BZ245" s="23"/>
      <c r="CA245" s="23"/>
      <c r="CB245" s="23"/>
      <c r="CC245" s="23"/>
      <c r="CD245" s="23"/>
      <c r="CE245" s="23"/>
      <c r="CF245" s="23"/>
      <c r="CG245" s="23"/>
      <c r="CH245" s="23"/>
      <c r="CI245" s="23"/>
      <c r="CJ245" s="23"/>
      <c r="CK245" s="23"/>
      <c r="CL245" s="23"/>
    </row>
    <row r="246" spans="1:90" s="59" customFormat="1" ht="15" customHeight="1">
      <c r="A246" s="20" t="s">
        <v>95</v>
      </c>
      <c r="B246" s="20">
        <v>2016</v>
      </c>
      <c r="C246" s="21">
        <v>27535533</v>
      </c>
      <c r="D246" s="29" t="s">
        <v>3</v>
      </c>
      <c r="E246" s="29" t="s">
        <v>3</v>
      </c>
      <c r="F246" s="20" t="s">
        <v>96</v>
      </c>
      <c r="G246" s="29"/>
      <c r="H246" s="19">
        <v>5675</v>
      </c>
      <c r="I246" s="23"/>
      <c r="J246" s="23"/>
      <c r="K246" s="23"/>
      <c r="L246" s="23"/>
      <c r="M246" s="23"/>
      <c r="N246" s="23"/>
      <c r="O246" s="23"/>
      <c r="P246" s="23"/>
      <c r="Q246" s="23"/>
      <c r="R246" s="23"/>
      <c r="S246" s="23"/>
      <c r="T246" s="23"/>
      <c r="U246" s="37">
        <v>0</v>
      </c>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c r="AV246" s="23"/>
      <c r="AW246" s="23"/>
      <c r="AX246" s="23"/>
      <c r="AY246" s="23"/>
      <c r="AZ246" s="23"/>
      <c r="BA246" s="23"/>
      <c r="BB246" s="23"/>
      <c r="BC246" s="23"/>
      <c r="BD246" s="23"/>
      <c r="BE246" s="23"/>
      <c r="BF246" s="23"/>
      <c r="BG246" s="23"/>
      <c r="BH246" s="23"/>
      <c r="BI246" s="23"/>
      <c r="BJ246" s="23"/>
      <c r="BK246" s="23"/>
      <c r="BL246" s="23"/>
      <c r="BM246" s="23"/>
      <c r="BN246" s="23"/>
      <c r="BO246" s="23"/>
      <c r="BP246" s="23"/>
      <c r="BQ246" s="23"/>
      <c r="BR246" s="23"/>
      <c r="BS246" s="23"/>
      <c r="BT246" s="23"/>
      <c r="BU246" s="23"/>
      <c r="BV246" s="23"/>
      <c r="BW246" s="23"/>
      <c r="BX246" s="23"/>
      <c r="BY246" s="37">
        <v>0</v>
      </c>
      <c r="BZ246" s="23"/>
      <c r="CA246" s="23"/>
      <c r="CB246" s="23"/>
      <c r="CC246" s="23"/>
      <c r="CD246" s="23"/>
      <c r="CE246" s="23"/>
      <c r="CF246" s="23"/>
      <c r="CG246" s="23"/>
      <c r="CH246" s="23"/>
      <c r="CI246" s="23"/>
      <c r="CJ246" s="23"/>
      <c r="CK246" s="23"/>
      <c r="CL246" s="23"/>
    </row>
    <row r="247" spans="1:90" s="59" customFormat="1" ht="15" customHeight="1">
      <c r="A247" s="20" t="s">
        <v>95</v>
      </c>
      <c r="B247" s="20">
        <v>2016</v>
      </c>
      <c r="C247" s="21">
        <v>27535533</v>
      </c>
      <c r="D247" s="29" t="s">
        <v>3</v>
      </c>
      <c r="E247" s="29" t="s">
        <v>3</v>
      </c>
      <c r="F247" s="20" t="s">
        <v>96</v>
      </c>
      <c r="G247" s="29"/>
      <c r="H247" s="19">
        <v>5788</v>
      </c>
      <c r="I247" s="23"/>
      <c r="J247" s="23"/>
      <c r="K247" s="23"/>
      <c r="L247" s="23"/>
      <c r="M247" s="23"/>
      <c r="N247" s="23"/>
      <c r="O247" s="23"/>
      <c r="P247" s="23"/>
      <c r="Q247" s="23"/>
      <c r="R247" s="23"/>
      <c r="S247" s="23"/>
      <c r="T247" s="23"/>
      <c r="U247" s="23"/>
      <c r="V247" s="23"/>
      <c r="W247" s="37">
        <v>2E-3</v>
      </c>
      <c r="X247" s="23"/>
      <c r="Y247" s="23"/>
      <c r="Z247" s="23"/>
      <c r="AA247" s="23"/>
      <c r="AB247" s="23"/>
      <c r="AC247" s="23"/>
      <c r="AD247" s="23"/>
      <c r="AE247" s="23"/>
      <c r="AF247" s="23"/>
      <c r="AG247" s="23"/>
      <c r="AH247" s="23"/>
      <c r="AI247" s="23"/>
      <c r="AJ247" s="23"/>
      <c r="AK247" s="23"/>
      <c r="AL247" s="23"/>
      <c r="AM247" s="23"/>
      <c r="AN247" s="37">
        <v>0</v>
      </c>
      <c r="AO247" s="23"/>
      <c r="AP247" s="23"/>
      <c r="AQ247" s="23"/>
      <c r="AR247" s="23"/>
      <c r="AS247" s="23"/>
      <c r="AT247" s="23"/>
      <c r="AU247" s="23"/>
      <c r="AV247" s="23"/>
      <c r="AW247" s="23"/>
      <c r="AX247" s="23"/>
      <c r="AY247" s="23"/>
      <c r="AZ247" s="23"/>
      <c r="BA247" s="23"/>
      <c r="BB247" s="23"/>
      <c r="BC247" s="23"/>
      <c r="BD247" s="23"/>
      <c r="BE247" s="23"/>
      <c r="BF247" s="23"/>
      <c r="BG247" s="23"/>
      <c r="BH247" s="23"/>
      <c r="BI247" s="23"/>
      <c r="BJ247" s="23"/>
      <c r="BK247" s="23"/>
      <c r="BL247" s="23"/>
      <c r="BM247" s="23"/>
      <c r="BN247" s="23"/>
      <c r="BO247" s="23"/>
      <c r="BP247" s="23"/>
      <c r="BQ247" s="23"/>
      <c r="BR247" s="23"/>
      <c r="BS247" s="23"/>
      <c r="BT247" s="23"/>
      <c r="BU247" s="23"/>
      <c r="BV247" s="23"/>
      <c r="BW247" s="23"/>
      <c r="BX247" s="23"/>
      <c r="BY247" s="23"/>
      <c r="BZ247" s="23"/>
      <c r="CA247" s="23"/>
      <c r="CB247" s="23"/>
      <c r="CC247" s="23"/>
      <c r="CD247" s="23"/>
      <c r="CE247" s="23"/>
      <c r="CF247" s="23"/>
      <c r="CG247" s="23"/>
      <c r="CH247" s="23"/>
      <c r="CI247" s="23"/>
      <c r="CJ247" s="23"/>
      <c r="CK247" s="23"/>
      <c r="CL247" s="37">
        <v>0</v>
      </c>
    </row>
    <row r="248" spans="1:90" s="59" customFormat="1" ht="15" customHeight="1">
      <c r="A248" s="20" t="s">
        <v>95</v>
      </c>
      <c r="B248" s="20">
        <v>2016</v>
      </c>
      <c r="C248" s="21">
        <v>27535533</v>
      </c>
      <c r="D248" s="29" t="s">
        <v>3</v>
      </c>
      <c r="E248" s="29" t="s">
        <v>3</v>
      </c>
      <c r="F248" s="20" t="s">
        <v>96</v>
      </c>
      <c r="G248" s="29"/>
      <c r="H248" s="19">
        <v>5766</v>
      </c>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3"/>
      <c r="AW248" s="23"/>
      <c r="AX248" s="23"/>
      <c r="AY248" s="23"/>
      <c r="AZ248" s="23"/>
      <c r="BA248" s="23"/>
      <c r="BB248" s="23"/>
      <c r="BC248" s="23"/>
      <c r="BD248" s="23"/>
      <c r="BE248" s="23"/>
      <c r="BF248" s="23"/>
      <c r="BG248" s="23"/>
      <c r="BH248" s="23"/>
      <c r="BI248" s="23"/>
      <c r="BJ248" s="23"/>
      <c r="BK248" s="23"/>
      <c r="BL248" s="23"/>
      <c r="BM248" s="23"/>
      <c r="BN248" s="23"/>
      <c r="BO248" s="23"/>
      <c r="BP248" s="23"/>
      <c r="BQ248" s="23"/>
      <c r="BR248" s="23"/>
      <c r="BS248" s="23"/>
      <c r="BT248" s="23"/>
      <c r="BU248" s="23"/>
      <c r="BV248" s="23"/>
      <c r="BW248" s="23"/>
      <c r="BX248" s="23"/>
      <c r="BY248" s="23"/>
      <c r="BZ248" s="23"/>
      <c r="CA248" s="23"/>
      <c r="CB248" s="23"/>
      <c r="CC248" s="23"/>
      <c r="CD248" s="23"/>
      <c r="CE248" s="23"/>
      <c r="CF248" s="23"/>
      <c r="CG248" s="23"/>
      <c r="CH248" s="23"/>
      <c r="CI248" s="23"/>
      <c r="CJ248" s="23"/>
      <c r="CK248" s="23"/>
      <c r="CL248" s="23"/>
    </row>
    <row r="249" spans="1:90" s="59" customFormat="1" ht="15" customHeight="1">
      <c r="A249" s="20" t="s">
        <v>95</v>
      </c>
      <c r="B249" s="20">
        <v>2016</v>
      </c>
      <c r="C249" s="21">
        <v>27535533</v>
      </c>
      <c r="D249" s="29" t="s">
        <v>3</v>
      </c>
      <c r="E249" s="29" t="s">
        <v>3</v>
      </c>
      <c r="F249" s="20" t="s">
        <v>96</v>
      </c>
      <c r="G249" s="29"/>
      <c r="H249" s="19">
        <v>5687</v>
      </c>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37">
        <v>1.2E-2</v>
      </c>
      <c r="AG249" s="23"/>
      <c r="AH249" s="23"/>
      <c r="AI249" s="23"/>
      <c r="AJ249" s="23"/>
      <c r="AK249" s="23"/>
      <c r="AL249" s="23"/>
      <c r="AM249" s="23"/>
      <c r="AN249" s="23"/>
      <c r="AO249" s="23"/>
      <c r="AP249" s="23"/>
      <c r="AQ249" s="23"/>
      <c r="AR249" s="23"/>
      <c r="AS249" s="23"/>
      <c r="AT249" s="23"/>
      <c r="AU249" s="23"/>
      <c r="AV249" s="23"/>
      <c r="AW249" s="23"/>
      <c r="AX249" s="23"/>
      <c r="AY249" s="23"/>
      <c r="AZ249" s="23"/>
      <c r="BA249" s="23"/>
      <c r="BB249" s="23"/>
      <c r="BC249" s="23"/>
      <c r="BD249" s="23"/>
      <c r="BE249" s="23"/>
      <c r="BF249" s="23"/>
      <c r="BG249" s="23"/>
      <c r="BH249" s="23"/>
      <c r="BI249" s="23"/>
      <c r="BJ249" s="23"/>
      <c r="BK249" s="23"/>
      <c r="BL249" s="23"/>
      <c r="BM249" s="23"/>
      <c r="BN249" s="23"/>
      <c r="BO249" s="23"/>
      <c r="BP249" s="23"/>
      <c r="BQ249" s="23"/>
      <c r="BR249" s="23"/>
      <c r="BS249" s="23"/>
      <c r="BT249" s="23"/>
      <c r="BU249" s="23"/>
      <c r="BV249" s="23"/>
      <c r="BW249" s="23"/>
      <c r="BX249" s="23"/>
      <c r="BY249" s="23"/>
      <c r="BZ249" s="23"/>
      <c r="CA249" s="23"/>
      <c r="CB249" s="23"/>
      <c r="CC249" s="23"/>
      <c r="CD249" s="23"/>
      <c r="CE249" s="23"/>
      <c r="CF249" s="23"/>
      <c r="CG249" s="23"/>
      <c r="CH249" s="23"/>
      <c r="CI249" s="23"/>
      <c r="CJ249" s="23"/>
      <c r="CK249" s="23"/>
      <c r="CL249" s="23"/>
    </row>
    <row r="250" spans="1:90" s="59" customFormat="1" ht="15" customHeight="1">
      <c r="A250" s="20" t="s">
        <v>95</v>
      </c>
      <c r="B250" s="20">
        <v>2016</v>
      </c>
      <c r="C250" s="21">
        <v>27535533</v>
      </c>
      <c r="D250" s="29" t="s">
        <v>3</v>
      </c>
      <c r="E250" s="29" t="s">
        <v>3</v>
      </c>
      <c r="F250" s="20" t="s">
        <v>96</v>
      </c>
      <c r="G250" s="29"/>
      <c r="H250" s="19">
        <v>5674</v>
      </c>
      <c r="I250" s="23"/>
      <c r="J250" s="23"/>
      <c r="K250" s="37">
        <v>8.9999999999999993E-3</v>
      </c>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c r="AW250" s="23"/>
      <c r="AX250" s="23"/>
      <c r="AY250" s="23"/>
      <c r="AZ250" s="23"/>
      <c r="BA250" s="23"/>
      <c r="BB250" s="23"/>
      <c r="BC250" s="23"/>
      <c r="BD250" s="23"/>
      <c r="BE250" s="23"/>
      <c r="BF250" s="23"/>
      <c r="BG250" s="23"/>
      <c r="BH250" s="23"/>
      <c r="BI250" s="23"/>
      <c r="BJ250" s="23"/>
      <c r="BK250" s="23"/>
      <c r="BL250" s="23"/>
      <c r="BM250" s="23"/>
      <c r="BN250" s="23"/>
      <c r="BO250" s="23"/>
      <c r="BP250" s="23"/>
      <c r="BQ250" s="23"/>
      <c r="BR250" s="23"/>
      <c r="BS250" s="23"/>
      <c r="BT250" s="23"/>
      <c r="BU250" s="23"/>
      <c r="BV250" s="23"/>
      <c r="BW250" s="23"/>
      <c r="BX250" s="23"/>
      <c r="BY250" s="23"/>
      <c r="BZ250" s="23"/>
      <c r="CA250" s="23"/>
      <c r="CB250" s="23"/>
      <c r="CC250" s="23"/>
      <c r="CD250" s="23"/>
      <c r="CE250" s="23"/>
      <c r="CF250" s="23"/>
      <c r="CG250" s="23"/>
      <c r="CH250" s="23"/>
      <c r="CI250" s="23"/>
      <c r="CJ250" s="23"/>
      <c r="CK250" s="23"/>
      <c r="CL250" s="23"/>
    </row>
    <row r="251" spans="1:90" s="59" customFormat="1" ht="15" customHeight="1">
      <c r="A251" s="20" t="s">
        <v>95</v>
      </c>
      <c r="B251" s="20">
        <v>2016</v>
      </c>
      <c r="C251" s="21">
        <v>27535533</v>
      </c>
      <c r="D251" s="29" t="s">
        <v>3</v>
      </c>
      <c r="E251" s="29" t="s">
        <v>3</v>
      </c>
      <c r="F251" s="20" t="s">
        <v>96</v>
      </c>
      <c r="G251" s="29"/>
      <c r="H251" s="19">
        <v>5726</v>
      </c>
      <c r="I251" s="23"/>
      <c r="J251" s="23"/>
      <c r="K251" s="23"/>
      <c r="L251" s="23"/>
      <c r="M251" s="37">
        <v>2.4E-2</v>
      </c>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3"/>
      <c r="AW251" s="23"/>
      <c r="AX251" s="23"/>
      <c r="AY251" s="23"/>
      <c r="AZ251" s="23"/>
      <c r="BA251" s="23"/>
      <c r="BB251" s="23"/>
      <c r="BC251" s="23"/>
      <c r="BD251" s="23"/>
      <c r="BE251" s="23"/>
      <c r="BF251" s="23"/>
      <c r="BG251" s="23"/>
      <c r="BH251" s="23"/>
      <c r="BI251" s="23"/>
      <c r="BJ251" s="23"/>
      <c r="BK251" s="23"/>
      <c r="BL251" s="23"/>
      <c r="BM251" s="23"/>
      <c r="BN251" s="23"/>
      <c r="BO251" s="23"/>
      <c r="BP251" s="23"/>
      <c r="BQ251" s="23"/>
      <c r="BR251" s="37">
        <v>0</v>
      </c>
      <c r="BS251" s="23"/>
      <c r="BT251" s="23"/>
      <c r="BU251" s="23"/>
      <c r="BV251" s="23"/>
      <c r="BW251" s="23"/>
      <c r="BX251" s="23"/>
      <c r="BY251" s="23"/>
      <c r="BZ251" s="23"/>
      <c r="CA251" s="23"/>
      <c r="CB251" s="23"/>
      <c r="CC251" s="23"/>
      <c r="CD251" s="23"/>
      <c r="CE251" s="23"/>
      <c r="CF251" s="23"/>
      <c r="CG251" s="23"/>
      <c r="CH251" s="23"/>
      <c r="CI251" s="23"/>
      <c r="CJ251" s="23"/>
      <c r="CK251" s="23"/>
      <c r="CL251" s="23"/>
    </row>
    <row r="252" spans="1:90" s="59" customFormat="1" ht="15" customHeight="1">
      <c r="A252" s="20" t="s">
        <v>95</v>
      </c>
      <c r="B252" s="20">
        <v>2016</v>
      </c>
      <c r="C252" s="21">
        <v>27535533</v>
      </c>
      <c r="D252" s="29" t="s">
        <v>3</v>
      </c>
      <c r="E252" s="29" t="s">
        <v>3</v>
      </c>
      <c r="F252" s="20" t="s">
        <v>96</v>
      </c>
      <c r="G252" s="29"/>
      <c r="H252" s="19">
        <v>5778</v>
      </c>
      <c r="I252" s="23"/>
      <c r="J252" s="23"/>
      <c r="K252" s="23"/>
      <c r="L252" s="23"/>
      <c r="M252" s="23"/>
      <c r="N252" s="37">
        <v>1E-4</v>
      </c>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c r="AW252" s="23"/>
      <c r="AX252" s="23"/>
      <c r="AY252" s="23"/>
      <c r="AZ252" s="23"/>
      <c r="BA252" s="23"/>
      <c r="BB252" s="23"/>
      <c r="BC252" s="23"/>
      <c r="BD252" s="23"/>
      <c r="BE252" s="23"/>
      <c r="BF252" s="23"/>
      <c r="BG252" s="23"/>
      <c r="BH252" s="23"/>
      <c r="BI252" s="23"/>
      <c r="BJ252" s="23"/>
      <c r="BK252" s="23"/>
      <c r="BL252" s="23"/>
      <c r="BM252" s="23"/>
      <c r="BN252" s="23"/>
      <c r="BO252" s="23"/>
      <c r="BP252" s="23"/>
      <c r="BQ252" s="23"/>
      <c r="BR252" s="23"/>
      <c r="BS252" s="23"/>
      <c r="BT252" s="23"/>
      <c r="BU252" s="23"/>
      <c r="BV252" s="23"/>
      <c r="BW252" s="23"/>
      <c r="BX252" s="23"/>
      <c r="BY252" s="23"/>
      <c r="BZ252" s="23"/>
      <c r="CA252" s="23"/>
      <c r="CB252" s="23"/>
      <c r="CC252" s="23"/>
      <c r="CD252" s="23"/>
      <c r="CE252" s="23"/>
      <c r="CF252" s="23"/>
      <c r="CG252" s="23"/>
      <c r="CH252" s="23"/>
      <c r="CI252" s="23"/>
      <c r="CJ252" s="23"/>
      <c r="CK252" s="23"/>
      <c r="CL252" s="23"/>
    </row>
    <row r="253" spans="1:90" s="59" customFormat="1" ht="15" customHeight="1">
      <c r="A253" s="20" t="s">
        <v>95</v>
      </c>
      <c r="B253" s="20">
        <v>2016</v>
      </c>
      <c r="C253" s="21">
        <v>27535533</v>
      </c>
      <c r="D253" s="29" t="s">
        <v>3</v>
      </c>
      <c r="E253" s="29" t="s">
        <v>3</v>
      </c>
      <c r="F253" s="20" t="s">
        <v>96</v>
      </c>
      <c r="G253" s="29"/>
      <c r="H253" s="19">
        <v>5784</v>
      </c>
      <c r="I253" s="23"/>
      <c r="J253" s="23"/>
      <c r="K253" s="23"/>
      <c r="L253" s="23"/>
      <c r="M253" s="23"/>
      <c r="N253" s="23"/>
      <c r="O253" s="37">
        <v>0</v>
      </c>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c r="AY253" s="23"/>
      <c r="AZ253" s="23"/>
      <c r="BA253" s="23"/>
      <c r="BB253" s="23"/>
      <c r="BC253" s="23"/>
      <c r="BD253" s="23"/>
      <c r="BE253" s="23"/>
      <c r="BF253" s="23"/>
      <c r="BG253" s="23"/>
      <c r="BH253" s="23"/>
      <c r="BI253" s="23"/>
      <c r="BJ253" s="23"/>
      <c r="BK253" s="23"/>
      <c r="BL253" s="23"/>
      <c r="BM253" s="23"/>
      <c r="BN253" s="23"/>
      <c r="BO253" s="23"/>
      <c r="BP253" s="23"/>
      <c r="BQ253" s="23"/>
      <c r="BR253" s="23"/>
      <c r="BS253" s="23"/>
      <c r="BT253" s="23"/>
      <c r="BU253" s="23"/>
      <c r="BV253" s="23"/>
      <c r="BW253" s="23"/>
      <c r="BX253" s="23"/>
      <c r="BY253" s="23"/>
      <c r="BZ253" s="23"/>
      <c r="CA253" s="23"/>
      <c r="CB253" s="23"/>
      <c r="CC253" s="23"/>
      <c r="CD253" s="23"/>
      <c r="CE253" s="23"/>
      <c r="CF253" s="23"/>
      <c r="CG253" s="23"/>
      <c r="CH253" s="23"/>
      <c r="CI253" s="23"/>
      <c r="CJ253" s="37">
        <v>0</v>
      </c>
      <c r="CK253" s="23"/>
      <c r="CL253" s="23"/>
    </row>
    <row r="254" spans="1:90" s="59" customFormat="1" ht="15" customHeight="1">
      <c r="A254" s="20" t="s">
        <v>95</v>
      </c>
      <c r="B254" s="20">
        <v>2016</v>
      </c>
      <c r="C254" s="21">
        <v>27535533</v>
      </c>
      <c r="D254" s="29" t="s">
        <v>3</v>
      </c>
      <c r="E254" s="29" t="s">
        <v>3</v>
      </c>
      <c r="F254" s="20" t="s">
        <v>96</v>
      </c>
      <c r="G254" s="29"/>
      <c r="H254" s="19">
        <v>5789</v>
      </c>
      <c r="I254" s="23"/>
      <c r="J254" s="23"/>
      <c r="K254" s="23"/>
      <c r="L254" s="23"/>
      <c r="M254" s="23"/>
      <c r="N254" s="23"/>
      <c r="O254" s="23"/>
      <c r="P254" s="23"/>
      <c r="Q254" s="23"/>
      <c r="R254" s="23"/>
      <c r="S254" s="37">
        <v>0</v>
      </c>
      <c r="T254" s="23"/>
      <c r="U254" s="23"/>
      <c r="V254" s="23"/>
      <c r="W254" s="23"/>
      <c r="X254" s="23"/>
      <c r="Y254" s="23"/>
      <c r="Z254" s="23"/>
      <c r="AA254" s="23"/>
      <c r="AB254" s="23"/>
      <c r="AC254" s="23"/>
      <c r="AD254" s="23"/>
      <c r="AE254" s="23"/>
      <c r="AF254" s="23"/>
      <c r="AG254" s="23"/>
      <c r="AH254" s="23"/>
      <c r="AI254" s="23"/>
      <c r="AJ254" s="23"/>
      <c r="AK254" s="23"/>
      <c r="AL254" s="23"/>
      <c r="AM254" s="23"/>
      <c r="AN254" s="23"/>
      <c r="AO254" s="37">
        <v>0</v>
      </c>
      <c r="AP254" s="23"/>
      <c r="AQ254" s="23"/>
      <c r="AR254" s="23"/>
      <c r="AS254" s="23"/>
      <c r="AT254" s="23"/>
      <c r="AU254" s="23"/>
      <c r="AV254" s="23"/>
      <c r="AW254" s="23"/>
      <c r="AX254" s="23"/>
      <c r="AY254" s="23"/>
      <c r="AZ254" s="23"/>
      <c r="BA254" s="23"/>
      <c r="BB254" s="23"/>
      <c r="BC254" s="23"/>
      <c r="BD254" s="23"/>
      <c r="BE254" s="23"/>
      <c r="BF254" s="23"/>
      <c r="BG254" s="23"/>
      <c r="BH254" s="23"/>
      <c r="BI254" s="23"/>
      <c r="BJ254" s="23"/>
      <c r="BK254" s="23"/>
      <c r="BL254" s="23"/>
      <c r="BM254" s="23"/>
      <c r="BN254" s="23"/>
      <c r="BO254" s="23"/>
      <c r="BP254" s="23"/>
      <c r="BQ254" s="23"/>
      <c r="BR254" s="23"/>
      <c r="BS254" s="23"/>
      <c r="BT254" s="23"/>
      <c r="BU254" s="23"/>
      <c r="BV254" s="23"/>
      <c r="BW254" s="23"/>
      <c r="BX254" s="23"/>
      <c r="BY254" s="23"/>
      <c r="BZ254" s="23"/>
      <c r="CA254" s="37">
        <v>0</v>
      </c>
      <c r="CB254" s="23"/>
      <c r="CC254" s="23"/>
      <c r="CD254" s="23"/>
      <c r="CE254" s="23"/>
      <c r="CF254" s="23"/>
      <c r="CG254" s="23"/>
      <c r="CH254" s="23"/>
      <c r="CI254" s="23"/>
      <c r="CJ254" s="23"/>
      <c r="CK254" s="23"/>
      <c r="CL254" s="23"/>
    </row>
    <row r="255" spans="1:90" s="59" customFormat="1" ht="15" customHeight="1">
      <c r="A255" s="20" t="s">
        <v>95</v>
      </c>
      <c r="B255" s="20">
        <v>2016</v>
      </c>
      <c r="C255" s="21">
        <v>27535533</v>
      </c>
      <c r="D255" s="29" t="s">
        <v>3</v>
      </c>
      <c r="E255" s="29" t="s">
        <v>3</v>
      </c>
      <c r="F255" s="20" t="s">
        <v>96</v>
      </c>
      <c r="G255" s="29"/>
      <c r="H255" s="19">
        <v>5704</v>
      </c>
      <c r="I255" s="23"/>
      <c r="J255" s="23"/>
      <c r="K255" s="23"/>
      <c r="L255" s="23"/>
      <c r="M255" s="23"/>
      <c r="N255" s="23"/>
      <c r="O255" s="23"/>
      <c r="P255" s="23"/>
      <c r="Q255" s="37">
        <v>0</v>
      </c>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3"/>
      <c r="AW255" s="23"/>
      <c r="AX255" s="23"/>
      <c r="AY255" s="23"/>
      <c r="AZ255" s="23"/>
      <c r="BA255" s="23"/>
      <c r="BB255" s="23"/>
      <c r="BC255" s="23"/>
      <c r="BD255" s="23"/>
      <c r="BE255" s="23"/>
      <c r="BF255" s="23"/>
      <c r="BG255" s="23"/>
      <c r="BH255" s="23"/>
      <c r="BI255" s="23"/>
      <c r="BJ255" s="23"/>
      <c r="BK255" s="23"/>
      <c r="BL255" s="23"/>
      <c r="BM255" s="23"/>
      <c r="BN255" s="23"/>
      <c r="BO255" s="23"/>
      <c r="BP255" s="23"/>
      <c r="BQ255" s="23"/>
      <c r="BR255" s="23"/>
      <c r="BS255" s="23"/>
      <c r="BT255" s="23"/>
      <c r="BU255" s="23"/>
      <c r="BV255" s="23"/>
      <c r="BW255" s="23"/>
      <c r="BX255" s="23"/>
      <c r="BY255" s="23"/>
      <c r="BZ255" s="23"/>
      <c r="CA255" s="23"/>
      <c r="CB255" s="23"/>
      <c r="CC255" s="23"/>
      <c r="CD255" s="23"/>
      <c r="CE255" s="23"/>
      <c r="CF255" s="23"/>
      <c r="CG255" s="23"/>
      <c r="CH255" s="23"/>
      <c r="CI255" s="23"/>
      <c r="CJ255" s="23"/>
      <c r="CK255" s="23"/>
      <c r="CL255" s="23"/>
    </row>
    <row r="256" spans="1:90" s="59" customFormat="1" ht="15" customHeight="1">
      <c r="A256" s="20" t="s">
        <v>95</v>
      </c>
      <c r="B256" s="20">
        <v>2016</v>
      </c>
      <c r="C256" s="21">
        <v>27535533</v>
      </c>
      <c r="D256" s="29" t="s">
        <v>3</v>
      </c>
      <c r="E256" s="29" t="s">
        <v>3</v>
      </c>
      <c r="F256" s="20" t="s">
        <v>96</v>
      </c>
      <c r="G256" s="29"/>
      <c r="H256" s="19">
        <v>5785</v>
      </c>
      <c r="I256" s="23"/>
      <c r="J256" s="23"/>
      <c r="K256" s="23"/>
      <c r="L256" s="23"/>
      <c r="M256" s="23"/>
      <c r="N256" s="23"/>
      <c r="O256" s="23"/>
      <c r="P256" s="23"/>
      <c r="Q256" s="23"/>
      <c r="R256" s="23"/>
      <c r="S256" s="23"/>
      <c r="T256" s="23"/>
      <c r="U256" s="23"/>
      <c r="V256" s="23"/>
      <c r="W256" s="23"/>
      <c r="X256" s="37">
        <v>1E-3</v>
      </c>
      <c r="Y256" s="23"/>
      <c r="Z256" s="23"/>
      <c r="AA256" s="23"/>
      <c r="AB256" s="23"/>
      <c r="AC256" s="23"/>
      <c r="AD256" s="23"/>
      <c r="AE256" s="23"/>
      <c r="AF256" s="23"/>
      <c r="AG256" s="23"/>
      <c r="AH256" s="23"/>
      <c r="AI256" s="23"/>
      <c r="AJ256" s="23"/>
      <c r="AK256" s="23"/>
      <c r="AL256" s="23"/>
      <c r="AM256" s="37">
        <v>0</v>
      </c>
      <c r="AN256" s="23"/>
      <c r="AO256" s="23"/>
      <c r="AP256" s="23"/>
      <c r="AQ256" s="37">
        <v>0</v>
      </c>
      <c r="AR256" s="23"/>
      <c r="AS256" s="23"/>
      <c r="AT256" s="23"/>
      <c r="AU256" s="23"/>
      <c r="AV256" s="23"/>
      <c r="AW256" s="23"/>
      <c r="AX256" s="23"/>
      <c r="AY256" s="23"/>
      <c r="AZ256" s="23"/>
      <c r="BA256" s="23"/>
      <c r="BB256" s="23"/>
      <c r="BC256" s="23"/>
      <c r="BD256" s="23"/>
      <c r="BE256" s="23"/>
      <c r="BF256" s="23"/>
      <c r="BG256" s="23"/>
      <c r="BH256" s="23"/>
      <c r="BI256" s="23"/>
      <c r="BJ256" s="23"/>
      <c r="BK256" s="23"/>
      <c r="BL256" s="23"/>
      <c r="BM256" s="23"/>
      <c r="BN256" s="23"/>
      <c r="BO256" s="23"/>
      <c r="BP256" s="23"/>
      <c r="BQ256" s="23"/>
      <c r="BR256" s="23"/>
      <c r="BS256" s="23"/>
      <c r="BT256" s="23"/>
      <c r="BU256" s="23"/>
      <c r="BV256" s="23"/>
      <c r="BW256" s="23"/>
      <c r="BX256" s="23"/>
      <c r="BY256" s="23"/>
      <c r="BZ256" s="23"/>
      <c r="CA256" s="23"/>
      <c r="CB256" s="23"/>
      <c r="CC256" s="23"/>
      <c r="CD256" s="23"/>
      <c r="CE256" s="23"/>
      <c r="CF256" s="23"/>
      <c r="CG256" s="23"/>
      <c r="CH256" s="23"/>
      <c r="CI256" s="23"/>
      <c r="CJ256" s="23"/>
      <c r="CK256" s="23"/>
      <c r="CL256" s="23"/>
    </row>
    <row r="257" spans="1:90" s="59" customFormat="1" ht="15" customHeight="1">
      <c r="A257" s="20" t="s">
        <v>95</v>
      </c>
      <c r="B257" s="20">
        <v>2016</v>
      </c>
      <c r="C257" s="21">
        <v>27535533</v>
      </c>
      <c r="D257" s="29" t="s">
        <v>3</v>
      </c>
      <c r="E257" s="29" t="s">
        <v>3</v>
      </c>
      <c r="F257" s="20" t="s">
        <v>96</v>
      </c>
      <c r="G257" s="29"/>
      <c r="H257" s="19">
        <v>5730</v>
      </c>
      <c r="I257" s="23"/>
      <c r="J257" s="23"/>
      <c r="K257" s="23"/>
      <c r="L257" s="23"/>
      <c r="M257" s="23"/>
      <c r="N257" s="23"/>
      <c r="O257" s="23"/>
      <c r="P257" s="23"/>
      <c r="Q257" s="23"/>
      <c r="R257" s="23"/>
      <c r="S257" s="23"/>
      <c r="T257" s="23"/>
      <c r="U257" s="23"/>
      <c r="V257" s="23"/>
      <c r="W257" s="23"/>
      <c r="X257" s="23"/>
      <c r="Y257" s="37">
        <v>0</v>
      </c>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c r="AW257" s="23"/>
      <c r="AX257" s="23"/>
      <c r="AY257" s="23"/>
      <c r="AZ257" s="23"/>
      <c r="BA257" s="23"/>
      <c r="BB257" s="23"/>
      <c r="BC257" s="23"/>
      <c r="BD257" s="23"/>
      <c r="BE257" s="23"/>
      <c r="BF257" s="23"/>
      <c r="BG257" s="23"/>
      <c r="BH257" s="23"/>
      <c r="BI257" s="23"/>
      <c r="BJ257" s="23"/>
      <c r="BK257" s="23"/>
      <c r="BL257" s="23"/>
      <c r="BM257" s="23"/>
      <c r="BN257" s="23"/>
      <c r="BO257" s="23"/>
      <c r="BP257" s="23"/>
      <c r="BQ257" s="23"/>
      <c r="BR257" s="23"/>
      <c r="BS257" s="23"/>
      <c r="BT257" s="23"/>
      <c r="BU257" s="23"/>
      <c r="BV257" s="23"/>
      <c r="BW257" s="23"/>
      <c r="BX257" s="23"/>
      <c r="BY257" s="23"/>
      <c r="BZ257" s="23"/>
      <c r="CA257" s="23"/>
      <c r="CB257" s="23"/>
      <c r="CC257" s="23"/>
      <c r="CD257" s="23"/>
      <c r="CE257" s="23"/>
      <c r="CF257" s="23"/>
      <c r="CG257" s="23"/>
      <c r="CH257" s="23"/>
      <c r="CI257" s="23"/>
      <c r="CJ257" s="23"/>
      <c r="CK257" s="23"/>
      <c r="CL257" s="23"/>
    </row>
    <row r="258" spans="1:90" s="59" customFormat="1" ht="15" customHeight="1">
      <c r="A258" s="20" t="s">
        <v>95</v>
      </c>
      <c r="B258" s="20">
        <v>2016</v>
      </c>
      <c r="C258" s="21">
        <v>27535533</v>
      </c>
      <c r="D258" s="29" t="s">
        <v>3</v>
      </c>
      <c r="E258" s="29" t="s">
        <v>3</v>
      </c>
      <c r="F258" s="20" t="s">
        <v>96</v>
      </c>
      <c r="G258" s="29"/>
      <c r="H258" s="19">
        <v>5782</v>
      </c>
      <c r="I258" s="23"/>
      <c r="J258" s="23"/>
      <c r="K258" s="23"/>
      <c r="L258" s="23"/>
      <c r="M258" s="23"/>
      <c r="N258" s="23"/>
      <c r="O258" s="23"/>
      <c r="P258" s="23"/>
      <c r="Q258" s="23"/>
      <c r="R258" s="23"/>
      <c r="S258" s="23"/>
      <c r="T258" s="23"/>
      <c r="U258" s="23"/>
      <c r="V258" s="23"/>
      <c r="W258" s="23"/>
      <c r="X258" s="23"/>
      <c r="Y258" s="23"/>
      <c r="Z258" s="37">
        <v>3.3000000000000002E-2</v>
      </c>
      <c r="AA258" s="23"/>
      <c r="AB258" s="23"/>
      <c r="AC258" s="23"/>
      <c r="AD258" s="23"/>
      <c r="AE258" s="23"/>
      <c r="AF258" s="23"/>
      <c r="AG258" s="23"/>
      <c r="AH258" s="23"/>
      <c r="AI258" s="23"/>
      <c r="AJ258" s="23"/>
      <c r="AK258" s="23"/>
      <c r="AL258" s="23"/>
      <c r="AM258" s="23"/>
      <c r="AN258" s="23"/>
      <c r="AO258" s="23"/>
      <c r="AP258" s="23"/>
      <c r="AQ258" s="23"/>
      <c r="AR258" s="23"/>
      <c r="AS258" s="23"/>
      <c r="AT258" s="23"/>
      <c r="AU258" s="23"/>
      <c r="AV258" s="23"/>
      <c r="AW258" s="23"/>
      <c r="AX258" s="23"/>
      <c r="AY258" s="23"/>
      <c r="AZ258" s="23"/>
      <c r="BA258" s="23"/>
      <c r="BB258" s="23"/>
      <c r="BC258" s="23"/>
      <c r="BD258" s="23"/>
      <c r="BE258" s="23"/>
      <c r="BF258" s="23"/>
      <c r="BG258" s="23"/>
      <c r="BH258" s="23"/>
      <c r="BI258" s="23"/>
      <c r="BJ258" s="23"/>
      <c r="BK258" s="23"/>
      <c r="BL258" s="23"/>
      <c r="BM258" s="23"/>
      <c r="BN258" s="23"/>
      <c r="BO258" s="23"/>
      <c r="BP258" s="23"/>
      <c r="BQ258" s="23"/>
      <c r="BR258" s="23"/>
      <c r="BS258" s="23"/>
      <c r="BT258" s="23"/>
      <c r="BU258" s="23"/>
      <c r="BV258" s="23"/>
      <c r="BW258" s="23"/>
      <c r="BX258" s="23"/>
      <c r="BY258" s="23"/>
      <c r="BZ258" s="23"/>
      <c r="CA258" s="23"/>
      <c r="CB258" s="23"/>
      <c r="CC258" s="23"/>
      <c r="CD258" s="23"/>
      <c r="CE258" s="23"/>
      <c r="CF258" s="23"/>
      <c r="CG258" s="23"/>
      <c r="CH258" s="23"/>
      <c r="CI258" s="23"/>
      <c r="CJ258" s="23"/>
      <c r="CK258" s="23"/>
      <c r="CL258" s="23"/>
    </row>
    <row r="259" spans="1:90" s="59" customFormat="1" ht="15" customHeight="1">
      <c r="A259" s="20" t="s">
        <v>95</v>
      </c>
      <c r="B259" s="20">
        <v>2016</v>
      </c>
      <c r="C259" s="21">
        <v>27535533</v>
      </c>
      <c r="D259" s="29" t="s">
        <v>3</v>
      </c>
      <c r="E259" s="29" t="s">
        <v>3</v>
      </c>
      <c r="F259" s="20" t="s">
        <v>96</v>
      </c>
      <c r="G259" s="29"/>
      <c r="H259" s="19">
        <v>5760</v>
      </c>
      <c r="I259" s="23"/>
      <c r="J259" s="23"/>
      <c r="K259" s="23"/>
      <c r="L259" s="23"/>
      <c r="M259" s="23"/>
      <c r="N259" s="23"/>
      <c r="O259" s="23"/>
      <c r="P259" s="23"/>
      <c r="Q259" s="23"/>
      <c r="R259" s="23"/>
      <c r="S259" s="23"/>
      <c r="T259" s="23"/>
      <c r="U259" s="23"/>
      <c r="V259" s="23"/>
      <c r="W259" s="23"/>
      <c r="X259" s="23"/>
      <c r="Y259" s="23"/>
      <c r="Z259" s="23"/>
      <c r="AA259" s="37">
        <v>2E-3</v>
      </c>
      <c r="AB259" s="23"/>
      <c r="AC259" s="23"/>
      <c r="AD259" s="23"/>
      <c r="AE259" s="23"/>
      <c r="AF259" s="23"/>
      <c r="AG259" s="23"/>
      <c r="AH259" s="23"/>
      <c r="AI259" s="23"/>
      <c r="AJ259" s="23"/>
      <c r="AK259" s="23"/>
      <c r="AL259" s="23"/>
      <c r="AM259" s="23"/>
      <c r="AN259" s="23"/>
      <c r="AO259" s="23"/>
      <c r="AP259" s="23"/>
      <c r="AQ259" s="23"/>
      <c r="AR259" s="23"/>
      <c r="AS259" s="23"/>
      <c r="AT259" s="23"/>
      <c r="AU259" s="23"/>
      <c r="AV259" s="23"/>
      <c r="AW259" s="23"/>
      <c r="AX259" s="23"/>
      <c r="AY259" s="23"/>
      <c r="AZ259" s="23"/>
      <c r="BA259" s="37">
        <v>0</v>
      </c>
      <c r="BB259" s="23"/>
      <c r="BC259" s="23"/>
      <c r="BD259" s="23"/>
      <c r="BE259" s="23"/>
      <c r="BF259" s="23"/>
      <c r="BG259" s="23"/>
      <c r="BH259" s="23"/>
      <c r="BI259" s="23"/>
      <c r="BJ259" s="23"/>
      <c r="BK259" s="23"/>
      <c r="BL259" s="23"/>
      <c r="BM259" s="23"/>
      <c r="BN259" s="37">
        <v>0</v>
      </c>
      <c r="BO259" s="23"/>
      <c r="BP259" s="23"/>
      <c r="BQ259" s="23"/>
      <c r="BR259" s="23"/>
      <c r="BS259" s="23"/>
      <c r="BT259" s="23"/>
      <c r="BU259" s="23"/>
      <c r="BV259" s="23"/>
      <c r="BW259" s="23"/>
      <c r="BX259" s="23"/>
      <c r="BY259" s="23"/>
      <c r="BZ259" s="23"/>
      <c r="CA259" s="23"/>
      <c r="CB259" s="23"/>
      <c r="CC259" s="23"/>
      <c r="CD259" s="23"/>
      <c r="CE259" s="23"/>
      <c r="CF259" s="23"/>
      <c r="CG259" s="23"/>
      <c r="CH259" s="23"/>
      <c r="CI259" s="23"/>
      <c r="CJ259" s="23"/>
      <c r="CK259" s="23"/>
      <c r="CL259" s="23"/>
    </row>
    <row r="260" spans="1:90" s="59" customFormat="1" ht="15" customHeight="1">
      <c r="A260" s="20" t="s">
        <v>95</v>
      </c>
      <c r="B260" s="20">
        <v>2016</v>
      </c>
      <c r="C260" s="21">
        <v>27535533</v>
      </c>
      <c r="D260" s="29" t="s">
        <v>3</v>
      </c>
      <c r="E260" s="29" t="s">
        <v>3</v>
      </c>
      <c r="F260" s="20" t="s">
        <v>96</v>
      </c>
      <c r="G260" s="29"/>
      <c r="H260" s="19">
        <v>5748</v>
      </c>
      <c r="I260" s="23"/>
      <c r="J260" s="23"/>
      <c r="K260" s="23"/>
      <c r="L260" s="23"/>
      <c r="M260" s="23"/>
      <c r="N260" s="23"/>
      <c r="O260" s="23"/>
      <c r="P260" s="23"/>
      <c r="Q260" s="23"/>
      <c r="R260" s="23"/>
      <c r="S260" s="23"/>
      <c r="T260" s="23"/>
      <c r="U260" s="23"/>
      <c r="V260" s="23"/>
      <c r="W260" s="23"/>
      <c r="X260" s="23"/>
      <c r="Y260" s="23"/>
      <c r="Z260" s="23"/>
      <c r="AA260" s="23"/>
      <c r="AB260" s="37">
        <v>8.1000000000000003E-2</v>
      </c>
      <c r="AC260" s="23"/>
      <c r="AD260" s="23"/>
      <c r="AE260" s="23"/>
      <c r="AF260" s="23"/>
      <c r="AG260" s="23"/>
      <c r="AH260" s="23"/>
      <c r="AI260" s="23"/>
      <c r="AJ260" s="23"/>
      <c r="AK260" s="23"/>
      <c r="AL260" s="23"/>
      <c r="AM260" s="23"/>
      <c r="AN260" s="23"/>
      <c r="AO260" s="23"/>
      <c r="AP260" s="23"/>
      <c r="AQ260" s="23"/>
      <c r="AR260" s="23"/>
      <c r="AS260" s="23"/>
      <c r="AT260" s="23"/>
      <c r="AU260" s="23"/>
      <c r="AV260" s="23"/>
      <c r="AW260" s="23"/>
      <c r="AX260" s="23"/>
      <c r="AY260" s="23"/>
      <c r="AZ260" s="37">
        <v>0</v>
      </c>
      <c r="BA260" s="23"/>
      <c r="BB260" s="23"/>
      <c r="BC260" s="23"/>
      <c r="BD260" s="23"/>
      <c r="BE260" s="23"/>
      <c r="BF260" s="23"/>
      <c r="BG260" s="23"/>
      <c r="BH260" s="23"/>
      <c r="BI260" s="23"/>
      <c r="BJ260" s="23"/>
      <c r="BK260" s="23"/>
      <c r="BL260" s="23"/>
      <c r="BM260" s="23"/>
      <c r="BN260" s="23"/>
      <c r="BO260" s="23"/>
      <c r="BP260" s="23"/>
      <c r="BQ260" s="23"/>
      <c r="BR260" s="23"/>
      <c r="BS260" s="23"/>
      <c r="BT260" s="23"/>
      <c r="BU260" s="23"/>
      <c r="BV260" s="23"/>
      <c r="BW260" s="23"/>
      <c r="BX260" s="23"/>
      <c r="BY260" s="23"/>
      <c r="BZ260" s="23"/>
      <c r="CA260" s="23"/>
      <c r="CB260" s="23"/>
      <c r="CC260" s="23"/>
      <c r="CD260" s="23"/>
      <c r="CE260" s="23"/>
      <c r="CF260" s="23"/>
      <c r="CG260" s="23"/>
      <c r="CH260" s="23"/>
      <c r="CI260" s="23"/>
      <c r="CJ260" s="23"/>
      <c r="CK260" s="23"/>
      <c r="CL260" s="23"/>
    </row>
    <row r="261" spans="1:90" s="59" customFormat="1" ht="15" customHeight="1">
      <c r="A261" s="20" t="s">
        <v>95</v>
      </c>
      <c r="B261" s="20">
        <v>2016</v>
      </c>
      <c r="C261" s="21">
        <v>27535533</v>
      </c>
      <c r="D261" s="29" t="s">
        <v>3</v>
      </c>
      <c r="E261" s="29" t="s">
        <v>3</v>
      </c>
      <c r="F261" s="20" t="s">
        <v>96</v>
      </c>
      <c r="G261" s="29"/>
      <c r="H261" s="19">
        <v>5300</v>
      </c>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c r="AV261" s="23"/>
      <c r="AW261" s="23"/>
      <c r="AX261" s="23"/>
      <c r="AY261" s="23"/>
      <c r="AZ261" s="23"/>
      <c r="BA261" s="23"/>
      <c r="BB261" s="23"/>
      <c r="BC261" s="23"/>
      <c r="BD261" s="23"/>
      <c r="BE261" s="23"/>
      <c r="BF261" s="23"/>
      <c r="BG261" s="23"/>
      <c r="BH261" s="23"/>
      <c r="BI261" s="23"/>
      <c r="BJ261" s="23"/>
      <c r="BK261" s="23"/>
      <c r="BL261" s="23"/>
      <c r="BM261" s="23"/>
      <c r="BN261" s="23"/>
      <c r="BO261" s="23"/>
      <c r="BP261" s="23"/>
      <c r="BQ261" s="23"/>
      <c r="BR261" s="23"/>
      <c r="BS261" s="23"/>
      <c r="BT261" s="23"/>
      <c r="BU261" s="23"/>
      <c r="BV261" s="23"/>
      <c r="BW261" s="23"/>
      <c r="BX261" s="23"/>
      <c r="BY261" s="23"/>
      <c r="BZ261" s="23"/>
      <c r="CA261" s="23"/>
      <c r="CB261" s="23"/>
      <c r="CC261" s="23"/>
      <c r="CD261" s="23"/>
      <c r="CE261" s="23"/>
      <c r="CF261" s="23"/>
      <c r="CG261" s="23"/>
      <c r="CH261" s="23"/>
      <c r="CI261" s="23"/>
      <c r="CJ261" s="23"/>
      <c r="CK261" s="23"/>
      <c r="CL261" s="23"/>
    </row>
    <row r="262" spans="1:90" s="59" customFormat="1" ht="15" customHeight="1">
      <c r="A262" s="20" t="s">
        <v>95</v>
      </c>
      <c r="B262" s="20">
        <v>2016</v>
      </c>
      <c r="C262" s="21">
        <v>27535533</v>
      </c>
      <c r="D262" s="29" t="s">
        <v>3</v>
      </c>
      <c r="E262" s="29" t="s">
        <v>3</v>
      </c>
      <c r="F262" s="20" t="s">
        <v>96</v>
      </c>
      <c r="G262" s="29"/>
      <c r="H262" s="19">
        <v>4929</v>
      </c>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c r="AW262" s="23"/>
      <c r="AX262" s="23"/>
      <c r="AY262" s="23"/>
      <c r="AZ262" s="23"/>
      <c r="BA262" s="23"/>
      <c r="BB262" s="23"/>
      <c r="BC262" s="23"/>
      <c r="BD262" s="23"/>
      <c r="BE262" s="23"/>
      <c r="BF262" s="23"/>
      <c r="BG262" s="23"/>
      <c r="BH262" s="23"/>
      <c r="BI262" s="23"/>
      <c r="BJ262" s="23"/>
      <c r="BK262" s="23"/>
      <c r="BL262" s="23"/>
      <c r="BM262" s="23"/>
      <c r="BN262" s="23"/>
      <c r="BO262" s="23"/>
      <c r="BP262" s="23"/>
      <c r="BQ262" s="23"/>
      <c r="BR262" s="23"/>
      <c r="BS262" s="23"/>
      <c r="BT262" s="23"/>
      <c r="BU262" s="23"/>
      <c r="BV262" s="23"/>
      <c r="BW262" s="23"/>
      <c r="BX262" s="23"/>
      <c r="BY262" s="23"/>
      <c r="BZ262" s="23"/>
      <c r="CA262" s="23"/>
      <c r="CB262" s="23"/>
      <c r="CC262" s="23"/>
      <c r="CD262" s="23"/>
      <c r="CE262" s="23"/>
      <c r="CF262" s="23"/>
      <c r="CG262" s="23"/>
      <c r="CH262" s="23"/>
      <c r="CI262" s="23"/>
      <c r="CJ262" s="23"/>
      <c r="CK262" s="23"/>
      <c r="CL262" s="23"/>
    </row>
    <row r="263" spans="1:90" s="59" customFormat="1" ht="15" customHeight="1">
      <c r="A263" s="20" t="s">
        <v>95</v>
      </c>
      <c r="B263" s="20">
        <v>2016</v>
      </c>
      <c r="C263" s="21">
        <v>27535533</v>
      </c>
      <c r="D263" s="29" t="s">
        <v>3</v>
      </c>
      <c r="E263" s="29" t="s">
        <v>3</v>
      </c>
      <c r="F263" s="20" t="s">
        <v>96</v>
      </c>
      <c r="G263" s="29"/>
      <c r="H263" s="19">
        <v>4847</v>
      </c>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c r="AV263" s="23"/>
      <c r="AW263" s="23"/>
      <c r="AX263" s="23"/>
      <c r="AY263" s="23"/>
      <c r="AZ263" s="23"/>
      <c r="BA263" s="23"/>
      <c r="BB263" s="23"/>
      <c r="BC263" s="23"/>
      <c r="BD263" s="23"/>
      <c r="BE263" s="23"/>
      <c r="BF263" s="23"/>
      <c r="BG263" s="23"/>
      <c r="BH263" s="23"/>
      <c r="BI263" s="23"/>
      <c r="BJ263" s="23"/>
      <c r="BK263" s="23"/>
      <c r="BL263" s="23"/>
      <c r="BM263" s="23"/>
      <c r="BN263" s="23"/>
      <c r="BO263" s="23"/>
      <c r="BP263" s="23"/>
      <c r="BQ263" s="23"/>
      <c r="BR263" s="23"/>
      <c r="BS263" s="23"/>
      <c r="BT263" s="23"/>
      <c r="BU263" s="23"/>
      <c r="BV263" s="23"/>
      <c r="BW263" s="23"/>
      <c r="BX263" s="23"/>
      <c r="BY263" s="23"/>
      <c r="BZ263" s="23"/>
      <c r="CA263" s="23"/>
      <c r="CB263" s="23"/>
      <c r="CC263" s="23"/>
      <c r="CD263" s="23"/>
      <c r="CE263" s="23"/>
      <c r="CF263" s="23"/>
      <c r="CG263" s="23"/>
      <c r="CH263" s="23"/>
      <c r="CI263" s="23"/>
      <c r="CJ263" s="23"/>
      <c r="CK263" s="23"/>
      <c r="CL263" s="23"/>
    </row>
    <row r="264" spans="1:90" s="59" customFormat="1" ht="15" customHeight="1">
      <c r="A264" s="20" t="s">
        <v>95</v>
      </c>
      <c r="B264" s="20">
        <v>2016</v>
      </c>
      <c r="C264" s="21">
        <v>27535533</v>
      </c>
      <c r="D264" s="29" t="s">
        <v>3</v>
      </c>
      <c r="E264" s="29" t="s">
        <v>3</v>
      </c>
      <c r="F264" s="20" t="s">
        <v>96</v>
      </c>
      <c r="G264" s="29"/>
      <c r="H264" s="19">
        <v>5722</v>
      </c>
      <c r="I264" s="23"/>
      <c r="J264" s="23"/>
      <c r="K264" s="23"/>
      <c r="L264" s="23"/>
      <c r="M264" s="23"/>
      <c r="N264" s="23"/>
      <c r="O264" s="23"/>
      <c r="P264" s="23"/>
      <c r="Q264" s="23"/>
      <c r="R264" s="23"/>
      <c r="S264" s="23"/>
      <c r="T264" s="23"/>
      <c r="U264" s="23"/>
      <c r="V264" s="23"/>
      <c r="W264" s="23"/>
      <c r="X264" s="23"/>
      <c r="Y264" s="23"/>
      <c r="Z264" s="23"/>
      <c r="AA264" s="23"/>
      <c r="AB264" s="23"/>
      <c r="AC264" s="37">
        <v>0</v>
      </c>
      <c r="AD264" s="23"/>
      <c r="AE264" s="23"/>
      <c r="AF264" s="23"/>
      <c r="AG264" s="23"/>
      <c r="AH264" s="23"/>
      <c r="AI264" s="23"/>
      <c r="AJ264" s="23"/>
      <c r="AK264" s="23"/>
      <c r="AL264" s="23"/>
      <c r="AM264" s="23"/>
      <c r="AN264" s="23"/>
      <c r="AO264" s="23"/>
      <c r="AP264" s="23"/>
      <c r="AQ264" s="23"/>
      <c r="AR264" s="23"/>
      <c r="AS264" s="23"/>
      <c r="AT264" s="23"/>
      <c r="AU264" s="23"/>
      <c r="AV264" s="23"/>
      <c r="AW264" s="23"/>
      <c r="AX264" s="23"/>
      <c r="AY264" s="23"/>
      <c r="AZ264" s="23"/>
      <c r="BA264" s="23"/>
      <c r="BB264" s="23"/>
      <c r="BC264" s="23"/>
      <c r="BD264" s="23"/>
      <c r="BE264" s="23"/>
      <c r="BF264" s="23"/>
      <c r="BG264" s="23"/>
      <c r="BH264" s="23"/>
      <c r="BI264" s="23"/>
      <c r="BJ264" s="23"/>
      <c r="BK264" s="23"/>
      <c r="BL264" s="23"/>
      <c r="BM264" s="23"/>
      <c r="BN264" s="23"/>
      <c r="BO264" s="23"/>
      <c r="BP264" s="23"/>
      <c r="BQ264" s="23"/>
      <c r="BR264" s="23"/>
      <c r="BS264" s="23"/>
      <c r="BT264" s="23"/>
      <c r="BU264" s="23"/>
      <c r="BV264" s="23"/>
      <c r="BW264" s="23"/>
      <c r="BX264" s="23"/>
      <c r="BY264" s="23"/>
      <c r="BZ264" s="23"/>
      <c r="CA264" s="23"/>
      <c r="CB264" s="23"/>
      <c r="CC264" s="23"/>
      <c r="CD264" s="23"/>
      <c r="CE264" s="23"/>
      <c r="CF264" s="23"/>
      <c r="CG264" s="23"/>
      <c r="CH264" s="23"/>
      <c r="CI264" s="23"/>
      <c r="CJ264" s="23"/>
      <c r="CK264" s="23"/>
      <c r="CL264" s="23"/>
    </row>
    <row r="265" spans="1:90" s="59" customFormat="1" ht="15" customHeight="1">
      <c r="A265" s="20" t="s">
        <v>95</v>
      </c>
      <c r="B265" s="20">
        <v>2016</v>
      </c>
      <c r="C265" s="21">
        <v>27535533</v>
      </c>
      <c r="D265" s="29" t="s">
        <v>3</v>
      </c>
      <c r="E265" s="29" t="s">
        <v>3</v>
      </c>
      <c r="F265" s="20" t="s">
        <v>96</v>
      </c>
      <c r="G265" s="29"/>
      <c r="H265" s="19">
        <v>5770</v>
      </c>
      <c r="I265" s="23"/>
      <c r="J265" s="23"/>
      <c r="K265" s="23"/>
      <c r="L265" s="23"/>
      <c r="M265" s="23"/>
      <c r="N265" s="23"/>
      <c r="O265" s="23"/>
      <c r="P265" s="23"/>
      <c r="Q265" s="23"/>
      <c r="R265" s="23"/>
      <c r="S265" s="23"/>
      <c r="T265" s="23"/>
      <c r="U265" s="23"/>
      <c r="V265" s="23"/>
      <c r="W265" s="23"/>
      <c r="X265" s="23"/>
      <c r="Y265" s="23"/>
      <c r="Z265" s="23"/>
      <c r="AA265" s="23"/>
      <c r="AB265" s="23"/>
      <c r="AC265" s="23"/>
      <c r="AD265" s="37">
        <v>0</v>
      </c>
      <c r="AE265" s="23"/>
      <c r="AF265" s="23"/>
      <c r="AG265" s="23"/>
      <c r="AH265" s="23"/>
      <c r="AI265" s="23"/>
      <c r="AJ265" s="23"/>
      <c r="AK265" s="23"/>
      <c r="AL265" s="23"/>
      <c r="AM265" s="23"/>
      <c r="AN265" s="23"/>
      <c r="AO265" s="23"/>
      <c r="AP265" s="23"/>
      <c r="AQ265" s="23"/>
      <c r="AR265" s="23"/>
      <c r="AS265" s="23"/>
      <c r="AT265" s="23"/>
      <c r="AU265" s="23"/>
      <c r="AV265" s="23"/>
      <c r="AW265" s="23"/>
      <c r="AX265" s="23"/>
      <c r="AY265" s="23"/>
      <c r="AZ265" s="23"/>
      <c r="BA265" s="23"/>
      <c r="BB265" s="23"/>
      <c r="BC265" s="23"/>
      <c r="BD265" s="23"/>
      <c r="BE265" s="23"/>
      <c r="BF265" s="23"/>
      <c r="BG265" s="23"/>
      <c r="BH265" s="23"/>
      <c r="BI265" s="23"/>
      <c r="BJ265" s="23"/>
      <c r="BK265" s="23"/>
      <c r="BL265" s="23"/>
      <c r="BM265" s="23"/>
      <c r="BN265" s="23"/>
      <c r="BO265" s="23"/>
      <c r="BP265" s="23"/>
      <c r="BQ265" s="23"/>
      <c r="BR265" s="23"/>
      <c r="BS265" s="23"/>
      <c r="BT265" s="23"/>
      <c r="BU265" s="23"/>
      <c r="BV265" s="23"/>
      <c r="BW265" s="23"/>
      <c r="BX265" s="23"/>
      <c r="BY265" s="23"/>
      <c r="BZ265" s="23"/>
      <c r="CA265" s="23"/>
      <c r="CB265" s="23"/>
      <c r="CC265" s="23"/>
      <c r="CD265" s="23"/>
      <c r="CE265" s="23"/>
      <c r="CF265" s="23"/>
      <c r="CG265" s="23"/>
      <c r="CH265" s="23"/>
      <c r="CI265" s="23"/>
      <c r="CJ265" s="23"/>
      <c r="CK265" s="23"/>
      <c r="CL265" s="23"/>
    </row>
    <row r="266" spans="1:90" s="59" customFormat="1" ht="15" customHeight="1">
      <c r="A266" s="20" t="s">
        <v>95</v>
      </c>
      <c r="B266" s="20">
        <v>2016</v>
      </c>
      <c r="C266" s="21">
        <v>27535533</v>
      </c>
      <c r="D266" s="29" t="s">
        <v>3</v>
      </c>
      <c r="E266" s="29" t="s">
        <v>3</v>
      </c>
      <c r="F266" s="20" t="s">
        <v>96</v>
      </c>
      <c r="G266" s="29"/>
      <c r="H266" s="19">
        <v>5658</v>
      </c>
      <c r="I266" s="23"/>
      <c r="J266" s="23"/>
      <c r="K266" s="23"/>
      <c r="L266" s="23"/>
      <c r="M266" s="23"/>
      <c r="N266" s="23"/>
      <c r="O266" s="23"/>
      <c r="P266" s="23"/>
      <c r="Q266" s="23"/>
      <c r="R266" s="23"/>
      <c r="S266" s="23"/>
      <c r="T266" s="23"/>
      <c r="U266" s="23"/>
      <c r="V266" s="23"/>
      <c r="W266" s="23"/>
      <c r="X266" s="23"/>
      <c r="Y266" s="23"/>
      <c r="Z266" s="23"/>
      <c r="AA266" s="23"/>
      <c r="AB266" s="23"/>
      <c r="AC266" s="23"/>
      <c r="AD266" s="23"/>
      <c r="AE266" s="37">
        <v>0</v>
      </c>
      <c r="AF266" s="23"/>
      <c r="AG266" s="23"/>
      <c r="AH266" s="23"/>
      <c r="AI266" s="23"/>
      <c r="AJ266" s="23"/>
      <c r="AK266" s="23"/>
      <c r="AL266" s="23"/>
      <c r="AM266" s="23"/>
      <c r="AN266" s="23"/>
      <c r="AO266" s="23"/>
      <c r="AP266" s="23"/>
      <c r="AQ266" s="23"/>
      <c r="AR266" s="23"/>
      <c r="AS266" s="23"/>
      <c r="AT266" s="23"/>
      <c r="AU266" s="23"/>
      <c r="AV266" s="23"/>
      <c r="AW266" s="23"/>
      <c r="AX266" s="23"/>
      <c r="AY266" s="23"/>
      <c r="AZ266" s="23"/>
      <c r="BA266" s="23"/>
      <c r="BB266" s="23"/>
      <c r="BC266" s="23"/>
      <c r="BD266" s="23"/>
      <c r="BE266" s="23"/>
      <c r="BF266" s="23"/>
      <c r="BG266" s="23"/>
      <c r="BH266" s="23"/>
      <c r="BI266" s="23"/>
      <c r="BJ266" s="23"/>
      <c r="BK266" s="23"/>
      <c r="BL266" s="23"/>
      <c r="BM266" s="23"/>
      <c r="BN266" s="23"/>
      <c r="BO266" s="23"/>
      <c r="BP266" s="23"/>
      <c r="BQ266" s="23"/>
      <c r="BR266" s="23"/>
      <c r="BS266" s="23"/>
      <c r="BT266" s="23"/>
      <c r="BU266" s="23"/>
      <c r="BV266" s="23"/>
      <c r="BW266" s="23"/>
      <c r="BX266" s="23"/>
      <c r="BY266" s="23"/>
      <c r="BZ266" s="23"/>
      <c r="CA266" s="23"/>
      <c r="CB266" s="23"/>
      <c r="CC266" s="23"/>
      <c r="CD266" s="23"/>
      <c r="CE266" s="23"/>
      <c r="CF266" s="23"/>
      <c r="CG266" s="23"/>
      <c r="CH266" s="23"/>
      <c r="CI266" s="23"/>
      <c r="CJ266" s="23"/>
      <c r="CK266" s="23"/>
      <c r="CL266" s="23"/>
    </row>
    <row r="267" spans="1:90" s="59" customFormat="1" ht="15" customHeight="1">
      <c r="A267" s="20" t="s">
        <v>95</v>
      </c>
      <c r="B267" s="20">
        <v>2016</v>
      </c>
      <c r="C267" s="21">
        <v>27535533</v>
      </c>
      <c r="D267" s="29" t="s">
        <v>3</v>
      </c>
      <c r="E267" s="29" t="s">
        <v>3</v>
      </c>
      <c r="F267" s="20" t="s">
        <v>96</v>
      </c>
      <c r="G267" s="29"/>
      <c r="H267" s="19">
        <v>5781</v>
      </c>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37">
        <v>0</v>
      </c>
      <c r="AI267" s="23"/>
      <c r="AJ267" s="23"/>
      <c r="AK267" s="23"/>
      <c r="AL267" s="23"/>
      <c r="AM267" s="23"/>
      <c r="AN267" s="23"/>
      <c r="AO267" s="23"/>
      <c r="AP267" s="23"/>
      <c r="AQ267" s="23"/>
      <c r="AR267" s="23"/>
      <c r="AS267" s="23"/>
      <c r="AT267" s="23"/>
      <c r="AU267" s="23"/>
      <c r="AV267" s="23"/>
      <c r="AW267" s="23"/>
      <c r="AX267" s="23"/>
      <c r="AY267" s="23"/>
      <c r="AZ267" s="23"/>
      <c r="BA267" s="23"/>
      <c r="BB267" s="23"/>
      <c r="BC267" s="23"/>
      <c r="BD267" s="23"/>
      <c r="BE267" s="23"/>
      <c r="BF267" s="23"/>
      <c r="BG267" s="23"/>
      <c r="BH267" s="23"/>
      <c r="BI267" s="23"/>
      <c r="BJ267" s="23"/>
      <c r="BK267" s="23"/>
      <c r="BL267" s="23"/>
      <c r="BM267" s="23"/>
      <c r="BN267" s="23"/>
      <c r="BO267" s="23"/>
      <c r="BP267" s="23"/>
      <c r="BQ267" s="23"/>
      <c r="BR267" s="23"/>
      <c r="BS267" s="23"/>
      <c r="BT267" s="23"/>
      <c r="BU267" s="23"/>
      <c r="BV267" s="23"/>
      <c r="BW267" s="23"/>
      <c r="BX267" s="23"/>
      <c r="BY267" s="23"/>
      <c r="BZ267" s="23"/>
      <c r="CA267" s="23"/>
      <c r="CB267" s="23"/>
      <c r="CC267" s="23"/>
      <c r="CD267" s="23"/>
      <c r="CE267" s="23"/>
      <c r="CF267" s="23"/>
      <c r="CG267" s="23"/>
      <c r="CH267" s="23"/>
      <c r="CI267" s="23"/>
      <c r="CJ267" s="23"/>
      <c r="CK267" s="23"/>
      <c r="CL267" s="23"/>
    </row>
    <row r="268" spans="1:90" s="59" customFormat="1" ht="15" customHeight="1">
      <c r="A268" s="20" t="s">
        <v>95</v>
      </c>
      <c r="B268" s="20">
        <v>2016</v>
      </c>
      <c r="C268" s="21">
        <v>27535533</v>
      </c>
      <c r="D268" s="29" t="s">
        <v>3</v>
      </c>
      <c r="E268" s="29" t="s">
        <v>3</v>
      </c>
      <c r="F268" s="20" t="s">
        <v>96</v>
      </c>
      <c r="G268" s="29"/>
      <c r="H268" s="19">
        <v>5776</v>
      </c>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37">
        <v>0</v>
      </c>
      <c r="AJ268" s="23"/>
      <c r="AK268" s="23"/>
      <c r="AL268" s="23"/>
      <c r="AM268" s="23"/>
      <c r="AN268" s="23"/>
      <c r="AO268" s="23"/>
      <c r="AP268" s="23"/>
      <c r="AQ268" s="23"/>
      <c r="AR268" s="23"/>
      <c r="AS268" s="23"/>
      <c r="AT268" s="23"/>
      <c r="AU268" s="23"/>
      <c r="AV268" s="23"/>
      <c r="AW268" s="23"/>
      <c r="AX268" s="23"/>
      <c r="AY268" s="23"/>
      <c r="AZ268" s="23"/>
      <c r="BA268" s="23"/>
      <c r="BB268" s="23"/>
      <c r="BC268" s="23"/>
      <c r="BD268" s="23"/>
      <c r="BE268" s="23"/>
      <c r="BF268" s="23"/>
      <c r="BG268" s="23"/>
      <c r="BH268" s="23"/>
      <c r="BI268" s="23"/>
      <c r="BJ268" s="23"/>
      <c r="BK268" s="23"/>
      <c r="BL268" s="23"/>
      <c r="BM268" s="23"/>
      <c r="BN268" s="23"/>
      <c r="BO268" s="23"/>
      <c r="BP268" s="23"/>
      <c r="BQ268" s="23"/>
      <c r="BR268" s="23"/>
      <c r="BS268" s="23"/>
      <c r="BT268" s="23"/>
      <c r="BU268" s="23"/>
      <c r="BV268" s="23"/>
      <c r="BW268" s="23"/>
      <c r="BX268" s="23"/>
      <c r="BY268" s="23"/>
      <c r="BZ268" s="23"/>
      <c r="CA268" s="23"/>
      <c r="CB268" s="23"/>
      <c r="CC268" s="23"/>
      <c r="CD268" s="23"/>
      <c r="CE268" s="23"/>
      <c r="CF268" s="23"/>
      <c r="CG268" s="23"/>
      <c r="CH268" s="23"/>
      <c r="CI268" s="23"/>
      <c r="CJ268" s="23"/>
      <c r="CK268" s="23"/>
      <c r="CL268" s="23"/>
    </row>
    <row r="269" spans="1:90" s="59" customFormat="1" ht="15" customHeight="1">
      <c r="A269" s="20" t="s">
        <v>95</v>
      </c>
      <c r="B269" s="20">
        <v>2016</v>
      </c>
      <c r="C269" s="21">
        <v>27535533</v>
      </c>
      <c r="D269" s="29" t="s">
        <v>3</v>
      </c>
      <c r="E269" s="29" t="s">
        <v>3</v>
      </c>
      <c r="F269" s="20" t="s">
        <v>96</v>
      </c>
      <c r="G269" s="29"/>
      <c r="H269" s="19">
        <v>2937</v>
      </c>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37">
        <v>7.0000000000000001E-3</v>
      </c>
      <c r="AK269" s="23"/>
      <c r="AL269" s="23"/>
      <c r="AM269" s="23"/>
      <c r="AN269" s="23"/>
      <c r="AO269" s="23"/>
      <c r="AP269" s="23"/>
      <c r="AQ269" s="23"/>
      <c r="AR269" s="23"/>
      <c r="AS269" s="23"/>
      <c r="AT269" s="23"/>
      <c r="AU269" s="23"/>
      <c r="AV269" s="23"/>
      <c r="AW269" s="23"/>
      <c r="AX269" s="23"/>
      <c r="AY269" s="23"/>
      <c r="AZ269" s="23"/>
      <c r="BA269" s="23"/>
      <c r="BB269" s="23"/>
      <c r="BC269" s="23"/>
      <c r="BD269" s="23"/>
      <c r="BE269" s="23"/>
      <c r="BF269" s="23"/>
      <c r="BG269" s="23"/>
      <c r="BH269" s="23"/>
      <c r="BI269" s="23"/>
      <c r="BJ269" s="23"/>
      <c r="BK269" s="23"/>
      <c r="BL269" s="23"/>
      <c r="BM269" s="23"/>
      <c r="BN269" s="23"/>
      <c r="BO269" s="23"/>
      <c r="BP269" s="23"/>
      <c r="BQ269" s="23"/>
      <c r="BR269" s="23"/>
      <c r="BS269" s="23"/>
      <c r="BT269" s="23"/>
      <c r="BU269" s="23"/>
      <c r="BV269" s="23"/>
      <c r="BW269" s="23"/>
      <c r="BX269" s="23"/>
      <c r="BY269" s="23"/>
      <c r="BZ269" s="23"/>
      <c r="CA269" s="23"/>
      <c r="CB269" s="23"/>
      <c r="CC269" s="23"/>
      <c r="CD269" s="23"/>
      <c r="CE269" s="23"/>
      <c r="CF269" s="23"/>
      <c r="CG269" s="23"/>
      <c r="CH269" s="23"/>
      <c r="CI269" s="23"/>
      <c r="CJ269" s="23"/>
      <c r="CK269" s="23"/>
      <c r="CL269" s="23"/>
    </row>
    <row r="270" spans="1:90" s="59" customFormat="1" ht="15" customHeight="1">
      <c r="A270" s="20" t="s">
        <v>95</v>
      </c>
      <c r="B270" s="20">
        <v>2016</v>
      </c>
      <c r="C270" s="21">
        <v>27535533</v>
      </c>
      <c r="D270" s="29" t="s">
        <v>3</v>
      </c>
      <c r="E270" s="29" t="s">
        <v>3</v>
      </c>
      <c r="F270" s="20" t="s">
        <v>96</v>
      </c>
      <c r="G270" s="29"/>
      <c r="H270" s="19">
        <v>5783</v>
      </c>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37">
        <v>2.0000000000000001E-4</v>
      </c>
      <c r="AL270" s="23"/>
      <c r="AM270" s="23"/>
      <c r="AN270" s="23"/>
      <c r="AO270" s="23"/>
      <c r="AP270" s="23"/>
      <c r="AQ270" s="23"/>
      <c r="AR270" s="23"/>
      <c r="AS270" s="23"/>
      <c r="AT270" s="23"/>
      <c r="AU270" s="23"/>
      <c r="AV270" s="23"/>
      <c r="AW270" s="23"/>
      <c r="AX270" s="23"/>
      <c r="AY270" s="23"/>
      <c r="AZ270" s="23"/>
      <c r="BA270" s="23"/>
      <c r="BB270" s="23"/>
      <c r="BC270" s="23"/>
      <c r="BD270" s="23"/>
      <c r="BE270" s="23"/>
      <c r="BF270" s="23"/>
      <c r="BG270" s="23"/>
      <c r="BH270" s="23"/>
      <c r="BI270" s="23"/>
      <c r="BJ270" s="23"/>
      <c r="BK270" s="23"/>
      <c r="BL270" s="23"/>
      <c r="BM270" s="23"/>
      <c r="BN270" s="23"/>
      <c r="BO270" s="23"/>
      <c r="BP270" s="23"/>
      <c r="BQ270" s="23"/>
      <c r="BR270" s="23"/>
      <c r="BS270" s="23"/>
      <c r="BT270" s="23"/>
      <c r="BU270" s="23"/>
      <c r="BV270" s="23"/>
      <c r="BW270" s="23"/>
      <c r="BX270" s="23"/>
      <c r="BY270" s="23"/>
      <c r="BZ270" s="23"/>
      <c r="CA270" s="23"/>
      <c r="CB270" s="23"/>
      <c r="CC270" s="23"/>
      <c r="CD270" s="23"/>
      <c r="CE270" s="23"/>
      <c r="CF270" s="23"/>
      <c r="CG270" s="23"/>
      <c r="CH270" s="23"/>
      <c r="CI270" s="23"/>
      <c r="CJ270" s="23"/>
      <c r="CK270" s="23"/>
      <c r="CL270" s="23"/>
    </row>
    <row r="271" spans="1:90" s="59" customFormat="1" ht="15" customHeight="1">
      <c r="A271" s="20" t="s">
        <v>95</v>
      </c>
      <c r="B271" s="20">
        <v>2016</v>
      </c>
      <c r="C271" s="21">
        <v>27535533</v>
      </c>
      <c r="D271" s="29" t="s">
        <v>3</v>
      </c>
      <c r="E271" s="29" t="s">
        <v>3</v>
      </c>
      <c r="F271" s="20" t="s">
        <v>96</v>
      </c>
      <c r="G271" s="29"/>
      <c r="H271" s="19">
        <v>5786</v>
      </c>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37">
        <v>0</v>
      </c>
      <c r="AM271" s="23"/>
      <c r="AN271" s="23"/>
      <c r="AO271" s="23"/>
      <c r="AP271" s="23"/>
      <c r="AQ271" s="23"/>
      <c r="AR271" s="23"/>
      <c r="AS271" s="23"/>
      <c r="AT271" s="23"/>
      <c r="AU271" s="23"/>
      <c r="AV271" s="23"/>
      <c r="AW271" s="23"/>
      <c r="AX271" s="23"/>
      <c r="AY271" s="23"/>
      <c r="AZ271" s="23"/>
      <c r="BA271" s="23"/>
      <c r="BB271" s="23"/>
      <c r="BC271" s="23"/>
      <c r="BD271" s="23"/>
      <c r="BE271" s="23"/>
      <c r="BF271" s="23"/>
      <c r="BG271" s="23"/>
      <c r="BH271" s="23"/>
      <c r="BI271" s="23"/>
      <c r="BJ271" s="23"/>
      <c r="BK271" s="23"/>
      <c r="BL271" s="23"/>
      <c r="BM271" s="23"/>
      <c r="BN271" s="23"/>
      <c r="BO271" s="23"/>
      <c r="BP271" s="23"/>
      <c r="BQ271" s="23"/>
      <c r="BR271" s="23"/>
      <c r="BS271" s="23"/>
      <c r="BT271" s="23"/>
      <c r="BU271" s="23"/>
      <c r="BV271" s="23"/>
      <c r="BW271" s="23"/>
      <c r="BX271" s="23"/>
      <c r="BY271" s="23"/>
      <c r="BZ271" s="23"/>
      <c r="CA271" s="23"/>
      <c r="CB271" s="23"/>
      <c r="CC271" s="23"/>
      <c r="CD271" s="23"/>
      <c r="CE271" s="23"/>
      <c r="CF271" s="23"/>
      <c r="CG271" s="23"/>
      <c r="CH271" s="23"/>
      <c r="CI271" s="23"/>
      <c r="CJ271" s="23"/>
      <c r="CK271" s="23"/>
      <c r="CL271" s="23"/>
    </row>
    <row r="272" spans="1:90" s="59" customFormat="1" ht="15" customHeight="1">
      <c r="A272" s="20" t="s">
        <v>95</v>
      </c>
      <c r="B272" s="20">
        <v>2016</v>
      </c>
      <c r="C272" s="21">
        <v>27535533</v>
      </c>
      <c r="D272" s="29" t="s">
        <v>3</v>
      </c>
      <c r="E272" s="29" t="s">
        <v>3</v>
      </c>
      <c r="F272" s="20" t="s">
        <v>96</v>
      </c>
      <c r="G272" s="29"/>
      <c r="H272" s="19">
        <v>5746</v>
      </c>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37">
        <v>0</v>
      </c>
      <c r="AS272" s="23"/>
      <c r="AT272" s="23"/>
      <c r="AU272" s="23"/>
      <c r="AV272" s="23"/>
      <c r="AW272" s="23"/>
      <c r="AX272" s="23"/>
      <c r="AY272" s="23"/>
      <c r="AZ272" s="23"/>
      <c r="BA272" s="23"/>
      <c r="BB272" s="23"/>
      <c r="BC272" s="23"/>
      <c r="BD272" s="23"/>
      <c r="BE272" s="23"/>
      <c r="BF272" s="23"/>
      <c r="BG272" s="23"/>
      <c r="BH272" s="23"/>
      <c r="BI272" s="23"/>
      <c r="BJ272" s="23"/>
      <c r="BK272" s="23"/>
      <c r="BL272" s="23"/>
      <c r="BM272" s="23"/>
      <c r="BN272" s="23"/>
      <c r="BO272" s="23"/>
      <c r="BP272" s="23"/>
      <c r="BQ272" s="23"/>
      <c r="BR272" s="23"/>
      <c r="BS272" s="23"/>
      <c r="BT272" s="23"/>
      <c r="BU272" s="23"/>
      <c r="BV272" s="23"/>
      <c r="BW272" s="23"/>
      <c r="BX272" s="23"/>
      <c r="BY272" s="23"/>
      <c r="BZ272" s="23"/>
      <c r="CA272" s="23"/>
      <c r="CB272" s="23"/>
      <c r="CC272" s="23"/>
      <c r="CD272" s="23"/>
      <c r="CE272" s="23"/>
      <c r="CF272" s="23"/>
      <c r="CG272" s="23"/>
      <c r="CH272" s="23"/>
      <c r="CI272" s="23"/>
      <c r="CJ272" s="23"/>
      <c r="CK272" s="23"/>
      <c r="CL272" s="23"/>
    </row>
    <row r="273" spans="1:90" s="59" customFormat="1" ht="15" customHeight="1">
      <c r="A273" s="20" t="s">
        <v>95</v>
      </c>
      <c r="B273" s="20">
        <v>2016</v>
      </c>
      <c r="C273" s="21">
        <v>27535533</v>
      </c>
      <c r="D273" s="29" t="s">
        <v>3</v>
      </c>
      <c r="E273" s="29" t="s">
        <v>3</v>
      </c>
      <c r="F273" s="20" t="s">
        <v>96</v>
      </c>
      <c r="G273" s="29"/>
      <c r="H273" s="19">
        <v>5773</v>
      </c>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37">
        <v>0</v>
      </c>
      <c r="AU273" s="23"/>
      <c r="AV273" s="23"/>
      <c r="AW273" s="23"/>
      <c r="AX273" s="23"/>
      <c r="AY273" s="23"/>
      <c r="AZ273" s="23"/>
      <c r="BA273" s="23"/>
      <c r="BB273" s="23"/>
      <c r="BC273" s="23"/>
      <c r="BD273" s="23"/>
      <c r="BE273" s="23"/>
      <c r="BF273" s="23"/>
      <c r="BG273" s="23"/>
      <c r="BH273" s="23"/>
      <c r="BI273" s="23"/>
      <c r="BJ273" s="23"/>
      <c r="BK273" s="23"/>
      <c r="BL273" s="23"/>
      <c r="BM273" s="23"/>
      <c r="BN273" s="23"/>
      <c r="BO273" s="23"/>
      <c r="BP273" s="23"/>
      <c r="BQ273" s="23"/>
      <c r="BR273" s="23"/>
      <c r="BS273" s="23"/>
      <c r="BT273" s="23"/>
      <c r="BU273" s="23"/>
      <c r="BV273" s="23"/>
      <c r="BW273" s="23"/>
      <c r="BX273" s="23"/>
      <c r="BY273" s="23"/>
      <c r="BZ273" s="23"/>
      <c r="CA273" s="23"/>
      <c r="CB273" s="23"/>
      <c r="CC273" s="23"/>
      <c r="CD273" s="23"/>
      <c r="CE273" s="23"/>
      <c r="CF273" s="23"/>
      <c r="CG273" s="23"/>
      <c r="CH273" s="23"/>
      <c r="CI273" s="23"/>
      <c r="CJ273" s="23"/>
      <c r="CK273" s="23"/>
      <c r="CL273" s="23"/>
    </row>
    <row r="274" spans="1:90" s="59" customFormat="1" ht="15" customHeight="1">
      <c r="A274" s="20" t="s">
        <v>95</v>
      </c>
      <c r="B274" s="20">
        <v>2016</v>
      </c>
      <c r="C274" s="21">
        <v>27535533</v>
      </c>
      <c r="D274" s="29" t="s">
        <v>3</v>
      </c>
      <c r="E274" s="29" t="s">
        <v>3</v>
      </c>
      <c r="F274" s="20" t="s">
        <v>96</v>
      </c>
      <c r="G274" s="29"/>
      <c r="H274" s="19">
        <v>5780</v>
      </c>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37">
        <v>0</v>
      </c>
      <c r="AV274" s="23"/>
      <c r="AW274" s="23"/>
      <c r="AX274" s="23"/>
      <c r="AY274" s="23"/>
      <c r="AZ274" s="23"/>
      <c r="BA274" s="23"/>
      <c r="BB274" s="23"/>
      <c r="BC274" s="23"/>
      <c r="BD274" s="23"/>
      <c r="BE274" s="23"/>
      <c r="BF274" s="23"/>
      <c r="BG274" s="23"/>
      <c r="BH274" s="23"/>
      <c r="BI274" s="23"/>
      <c r="BJ274" s="23"/>
      <c r="BK274" s="23"/>
      <c r="BL274" s="23"/>
      <c r="BM274" s="23"/>
      <c r="BN274" s="23"/>
      <c r="BO274" s="23"/>
      <c r="BP274" s="23"/>
      <c r="BQ274" s="23"/>
      <c r="BR274" s="23"/>
      <c r="BS274" s="23"/>
      <c r="BT274" s="23"/>
      <c r="BU274" s="23"/>
      <c r="BV274" s="23"/>
      <c r="BW274" s="23"/>
      <c r="BX274" s="23"/>
      <c r="BY274" s="23"/>
      <c r="BZ274" s="23"/>
      <c r="CA274" s="23"/>
      <c r="CB274" s="23"/>
      <c r="CC274" s="23"/>
      <c r="CD274" s="23"/>
      <c r="CE274" s="23"/>
      <c r="CF274" s="23"/>
      <c r="CG274" s="23"/>
      <c r="CH274" s="23"/>
      <c r="CI274" s="23"/>
      <c r="CJ274" s="23"/>
      <c r="CK274" s="23"/>
      <c r="CL274" s="23"/>
    </row>
    <row r="275" spans="1:90" s="59" customFormat="1" ht="15" customHeight="1">
      <c r="A275" s="20" t="s">
        <v>95</v>
      </c>
      <c r="B275" s="20">
        <v>2016</v>
      </c>
      <c r="C275" s="21">
        <v>27535533</v>
      </c>
      <c r="D275" s="29" t="s">
        <v>3</v>
      </c>
      <c r="E275" s="29" t="s">
        <v>3</v>
      </c>
      <c r="F275" s="20" t="s">
        <v>96</v>
      </c>
      <c r="G275" s="29"/>
      <c r="H275" s="19">
        <v>5779</v>
      </c>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37">
        <v>1E-4</v>
      </c>
      <c r="AW275" s="37">
        <v>0</v>
      </c>
      <c r="AX275" s="23"/>
      <c r="AY275" s="23"/>
      <c r="AZ275" s="23"/>
      <c r="BA275" s="23"/>
      <c r="BB275" s="23"/>
      <c r="BC275" s="23"/>
      <c r="BD275" s="23"/>
      <c r="BE275" s="23"/>
      <c r="BF275" s="23"/>
      <c r="BG275" s="23"/>
      <c r="BH275" s="23"/>
      <c r="BI275" s="23"/>
      <c r="BJ275" s="23"/>
      <c r="BK275" s="23"/>
      <c r="BL275" s="23"/>
      <c r="BM275" s="23"/>
      <c r="BN275" s="23"/>
      <c r="BO275" s="23"/>
      <c r="BP275" s="23"/>
      <c r="BQ275" s="23"/>
      <c r="BR275" s="23"/>
      <c r="BS275" s="23"/>
      <c r="BT275" s="23"/>
      <c r="BU275" s="23"/>
      <c r="BV275" s="23"/>
      <c r="BW275" s="23"/>
      <c r="BX275" s="23"/>
      <c r="BY275" s="23"/>
      <c r="BZ275" s="23"/>
      <c r="CA275" s="23"/>
      <c r="CB275" s="23"/>
      <c r="CC275" s="23"/>
      <c r="CD275" s="23"/>
      <c r="CE275" s="23"/>
      <c r="CF275" s="23"/>
      <c r="CG275" s="23"/>
      <c r="CH275" s="23"/>
      <c r="CI275" s="23"/>
      <c r="CJ275" s="23"/>
      <c r="CK275" s="23"/>
      <c r="CL275" s="23"/>
    </row>
    <row r="276" spans="1:90" s="59" customFormat="1" ht="15" customHeight="1">
      <c r="A276" s="20" t="s">
        <v>95</v>
      </c>
      <c r="B276" s="20">
        <v>2016</v>
      </c>
      <c r="C276" s="21">
        <v>27535533</v>
      </c>
      <c r="D276" s="29" t="s">
        <v>3</v>
      </c>
      <c r="E276" s="29" t="s">
        <v>3</v>
      </c>
      <c r="F276" s="20" t="s">
        <v>96</v>
      </c>
      <c r="G276" s="29"/>
      <c r="H276" s="19">
        <v>5552</v>
      </c>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c r="AV276" s="23"/>
      <c r="AW276" s="23"/>
      <c r="AX276" s="37">
        <v>1E-4</v>
      </c>
      <c r="AY276" s="23"/>
      <c r="AZ276" s="23"/>
      <c r="BA276" s="23"/>
      <c r="BB276" s="23"/>
      <c r="BC276" s="23"/>
      <c r="BD276" s="23"/>
      <c r="BE276" s="23"/>
      <c r="BF276" s="23"/>
      <c r="BG276" s="23"/>
      <c r="BH276" s="23"/>
      <c r="BI276" s="23"/>
      <c r="BJ276" s="23"/>
      <c r="BK276" s="23"/>
      <c r="BL276" s="23"/>
      <c r="BM276" s="23"/>
      <c r="BN276" s="23"/>
      <c r="BO276" s="23"/>
      <c r="BP276" s="23"/>
      <c r="BQ276" s="23"/>
      <c r="BR276" s="23"/>
      <c r="BS276" s="23"/>
      <c r="BT276" s="23"/>
      <c r="BU276" s="23"/>
      <c r="BV276" s="23"/>
      <c r="BW276" s="23"/>
      <c r="BX276" s="23"/>
      <c r="BY276" s="23"/>
      <c r="BZ276" s="23"/>
      <c r="CA276" s="23"/>
      <c r="CB276" s="23"/>
      <c r="CC276" s="23"/>
      <c r="CD276" s="23"/>
      <c r="CE276" s="23"/>
      <c r="CF276" s="23"/>
      <c r="CG276" s="23"/>
      <c r="CH276" s="23"/>
      <c r="CI276" s="23"/>
      <c r="CJ276" s="23"/>
      <c r="CK276" s="23"/>
      <c r="CL276" s="23"/>
    </row>
    <row r="277" spans="1:90" s="59" customFormat="1" ht="15" customHeight="1">
      <c r="A277" s="20" t="s">
        <v>95</v>
      </c>
      <c r="B277" s="20">
        <v>2016</v>
      </c>
      <c r="C277" s="21">
        <v>27535533</v>
      </c>
      <c r="D277" s="29" t="s">
        <v>3</v>
      </c>
      <c r="E277" s="29" t="s">
        <v>3</v>
      </c>
      <c r="F277" s="20" t="s">
        <v>96</v>
      </c>
      <c r="G277" s="29"/>
      <c r="H277" s="19">
        <v>5642</v>
      </c>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c r="AV277" s="23"/>
      <c r="AW277" s="23"/>
      <c r="AX277" s="23"/>
      <c r="AY277" s="37">
        <v>0</v>
      </c>
      <c r="AZ277" s="23"/>
      <c r="BA277" s="23"/>
      <c r="BB277" s="23"/>
      <c r="BC277" s="23"/>
      <c r="BD277" s="23"/>
      <c r="BE277" s="23"/>
      <c r="BF277" s="23"/>
      <c r="BG277" s="23"/>
      <c r="BH277" s="23"/>
      <c r="BI277" s="23"/>
      <c r="BJ277" s="23"/>
      <c r="BK277" s="23"/>
      <c r="BL277" s="23"/>
      <c r="BM277" s="23"/>
      <c r="BN277" s="23"/>
      <c r="BO277" s="23"/>
      <c r="BP277" s="23"/>
      <c r="BQ277" s="23"/>
      <c r="BR277" s="23"/>
      <c r="BS277" s="23"/>
      <c r="BT277" s="23"/>
      <c r="BU277" s="23"/>
      <c r="BV277" s="23"/>
      <c r="BW277" s="23"/>
      <c r="BX277" s="23"/>
      <c r="BY277" s="23"/>
      <c r="BZ277" s="23"/>
      <c r="CA277" s="23"/>
      <c r="CB277" s="23"/>
      <c r="CC277" s="23"/>
      <c r="CD277" s="23"/>
      <c r="CE277" s="23"/>
      <c r="CF277" s="23"/>
      <c r="CG277" s="23"/>
      <c r="CH277" s="23"/>
      <c r="CI277" s="23"/>
      <c r="CJ277" s="23"/>
      <c r="CK277" s="23"/>
      <c r="CL277" s="23"/>
    </row>
    <row r="278" spans="1:90" s="59" customFormat="1" ht="15" customHeight="1">
      <c r="A278" s="20" t="s">
        <v>95</v>
      </c>
      <c r="B278" s="20">
        <v>2016</v>
      </c>
      <c r="C278" s="21">
        <v>27535533</v>
      </c>
      <c r="D278" s="29" t="s">
        <v>3</v>
      </c>
      <c r="E278" s="29" t="s">
        <v>3</v>
      </c>
      <c r="F278" s="20" t="s">
        <v>96</v>
      </c>
      <c r="G278" s="29"/>
      <c r="H278" s="19">
        <v>5750</v>
      </c>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c r="AV278" s="23"/>
      <c r="AW278" s="23"/>
      <c r="AX278" s="23"/>
      <c r="AY278" s="23"/>
      <c r="AZ278" s="23"/>
      <c r="BA278" s="23"/>
      <c r="BB278" s="23"/>
      <c r="BC278" s="37">
        <v>0</v>
      </c>
      <c r="BD278" s="23"/>
      <c r="BE278" s="23"/>
      <c r="BF278" s="23"/>
      <c r="BG278" s="23"/>
      <c r="BH278" s="23"/>
      <c r="BI278" s="23"/>
      <c r="BJ278" s="23"/>
      <c r="BK278" s="23"/>
      <c r="BL278" s="23"/>
      <c r="BM278" s="23"/>
      <c r="BN278" s="23"/>
      <c r="BO278" s="23"/>
      <c r="BP278" s="23"/>
      <c r="BQ278" s="23"/>
      <c r="BR278" s="23"/>
      <c r="BS278" s="23"/>
      <c r="BT278" s="23"/>
      <c r="BU278" s="23"/>
      <c r="BV278" s="23"/>
      <c r="BW278" s="23"/>
      <c r="BX278" s="23"/>
      <c r="BY278" s="23"/>
      <c r="BZ278" s="23"/>
      <c r="CA278" s="23"/>
      <c r="CB278" s="23"/>
      <c r="CC278" s="23"/>
      <c r="CD278" s="23"/>
      <c r="CE278" s="23"/>
      <c r="CF278" s="23"/>
      <c r="CG278" s="23"/>
      <c r="CH278" s="23"/>
      <c r="CI278" s="23"/>
      <c r="CJ278" s="23"/>
      <c r="CK278" s="23"/>
      <c r="CL278" s="23"/>
    </row>
    <row r="279" spans="1:90" s="59" customFormat="1" ht="15" customHeight="1">
      <c r="A279" s="20" t="s">
        <v>95</v>
      </c>
      <c r="B279" s="20">
        <v>2016</v>
      </c>
      <c r="C279" s="21">
        <v>27535533</v>
      </c>
      <c r="D279" s="29" t="s">
        <v>3</v>
      </c>
      <c r="E279" s="29" t="s">
        <v>3</v>
      </c>
      <c r="F279" s="20" t="s">
        <v>96</v>
      </c>
      <c r="G279" s="29"/>
      <c r="H279" s="19">
        <v>5619</v>
      </c>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c r="AV279" s="23"/>
      <c r="AW279" s="23"/>
      <c r="AX279" s="23"/>
      <c r="AY279" s="23"/>
      <c r="AZ279" s="23"/>
      <c r="BA279" s="23"/>
      <c r="BB279" s="23"/>
      <c r="BC279" s="23"/>
      <c r="BD279" s="37">
        <v>0</v>
      </c>
      <c r="BE279" s="23"/>
      <c r="BF279" s="23"/>
      <c r="BG279" s="23"/>
      <c r="BH279" s="23"/>
      <c r="BI279" s="23"/>
      <c r="BJ279" s="23"/>
      <c r="BK279" s="23"/>
      <c r="BL279" s="23"/>
      <c r="BM279" s="23"/>
      <c r="BN279" s="23"/>
      <c r="BO279" s="23"/>
      <c r="BP279" s="23"/>
      <c r="BQ279" s="23"/>
      <c r="BR279" s="23"/>
      <c r="BS279" s="23"/>
      <c r="BT279" s="23"/>
      <c r="BU279" s="23"/>
      <c r="BV279" s="23"/>
      <c r="BW279" s="23"/>
      <c r="BX279" s="23"/>
      <c r="BY279" s="23"/>
      <c r="BZ279" s="23"/>
      <c r="CA279" s="23"/>
      <c r="CB279" s="23"/>
      <c r="CC279" s="23"/>
      <c r="CD279" s="23"/>
      <c r="CE279" s="23"/>
      <c r="CF279" s="23"/>
      <c r="CG279" s="23"/>
      <c r="CH279" s="23"/>
      <c r="CI279" s="23"/>
      <c r="CJ279" s="23"/>
      <c r="CK279" s="23"/>
      <c r="CL279" s="23"/>
    </row>
    <row r="280" spans="1:90" s="59" customFormat="1" ht="15" customHeight="1">
      <c r="A280" s="20" t="s">
        <v>95</v>
      </c>
      <c r="B280" s="20">
        <v>2016</v>
      </c>
      <c r="C280" s="21">
        <v>27535533</v>
      </c>
      <c r="D280" s="29" t="s">
        <v>3</v>
      </c>
      <c r="E280" s="29" t="s">
        <v>3</v>
      </c>
      <c r="F280" s="20" t="s">
        <v>96</v>
      </c>
      <c r="G280" s="29"/>
      <c r="H280" s="19">
        <v>5672</v>
      </c>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c r="AT280" s="23"/>
      <c r="AU280" s="23"/>
      <c r="AV280" s="23"/>
      <c r="AW280" s="23"/>
      <c r="AX280" s="23"/>
      <c r="AY280" s="23"/>
      <c r="AZ280" s="23"/>
      <c r="BA280" s="23"/>
      <c r="BB280" s="23"/>
      <c r="BC280" s="23"/>
      <c r="BD280" s="23"/>
      <c r="BE280" s="37">
        <v>2.0000000000000001E-4</v>
      </c>
      <c r="BF280" s="23"/>
      <c r="BG280" s="23"/>
      <c r="BH280" s="23"/>
      <c r="BI280" s="23"/>
      <c r="BJ280" s="23"/>
      <c r="BK280" s="23"/>
      <c r="BL280" s="23"/>
      <c r="BM280" s="23"/>
      <c r="BN280" s="23"/>
      <c r="BO280" s="23"/>
      <c r="BP280" s="23"/>
      <c r="BQ280" s="23"/>
      <c r="BR280" s="23"/>
      <c r="BS280" s="23"/>
      <c r="BT280" s="23"/>
      <c r="BU280" s="23"/>
      <c r="BV280" s="23"/>
      <c r="BW280" s="23"/>
      <c r="BX280" s="23"/>
      <c r="BY280" s="23"/>
      <c r="BZ280" s="23"/>
      <c r="CA280" s="23"/>
      <c r="CB280" s="23"/>
      <c r="CC280" s="23"/>
      <c r="CD280" s="23"/>
      <c r="CE280" s="23"/>
      <c r="CF280" s="23"/>
      <c r="CG280" s="23"/>
      <c r="CH280" s="23"/>
      <c r="CI280" s="23"/>
      <c r="CJ280" s="23"/>
      <c r="CK280" s="23"/>
      <c r="CL280" s="23"/>
    </row>
    <row r="281" spans="1:90" s="59" customFormat="1" ht="15" customHeight="1">
      <c r="A281" s="20" t="s">
        <v>95</v>
      </c>
      <c r="B281" s="20">
        <v>2016</v>
      </c>
      <c r="C281" s="21">
        <v>27535533</v>
      </c>
      <c r="D281" s="29" t="s">
        <v>3</v>
      </c>
      <c r="E281" s="29" t="s">
        <v>3</v>
      </c>
      <c r="F281" s="20" t="s">
        <v>96</v>
      </c>
      <c r="G281" s="29"/>
      <c r="H281" s="19">
        <v>5676</v>
      </c>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c r="AY281" s="23"/>
      <c r="AZ281" s="23"/>
      <c r="BA281" s="23"/>
      <c r="BB281" s="23"/>
      <c r="BC281" s="23"/>
      <c r="BD281" s="23"/>
      <c r="BE281" s="23"/>
      <c r="BF281" s="37">
        <v>0</v>
      </c>
      <c r="BG281" s="23"/>
      <c r="BH281" s="23"/>
      <c r="BI281" s="23"/>
      <c r="BJ281" s="23"/>
      <c r="BK281" s="23"/>
      <c r="BL281" s="23"/>
      <c r="BM281" s="23"/>
      <c r="BN281" s="23"/>
      <c r="BO281" s="23"/>
      <c r="BP281" s="23"/>
      <c r="BQ281" s="23"/>
      <c r="BR281" s="23"/>
      <c r="BS281" s="23"/>
      <c r="BT281" s="23"/>
      <c r="BU281" s="23"/>
      <c r="BV281" s="23"/>
      <c r="BW281" s="23"/>
      <c r="BX281" s="23"/>
      <c r="BY281" s="23"/>
      <c r="BZ281" s="23"/>
      <c r="CA281" s="23"/>
      <c r="CB281" s="23"/>
      <c r="CC281" s="23"/>
      <c r="CD281" s="23"/>
      <c r="CE281" s="23"/>
      <c r="CF281" s="23"/>
      <c r="CG281" s="23"/>
      <c r="CH281" s="23"/>
      <c r="CI281" s="23"/>
      <c r="CJ281" s="23"/>
      <c r="CK281" s="23"/>
      <c r="CL281" s="23"/>
    </row>
    <row r="282" spans="1:90" s="59" customFormat="1" ht="15" customHeight="1">
      <c r="A282" s="20" t="s">
        <v>95</v>
      </c>
      <c r="B282" s="20">
        <v>2016</v>
      </c>
      <c r="C282" s="21">
        <v>27535533</v>
      </c>
      <c r="D282" s="29" t="s">
        <v>3</v>
      </c>
      <c r="E282" s="29" t="s">
        <v>3</v>
      </c>
      <c r="F282" s="20" t="s">
        <v>96</v>
      </c>
      <c r="G282" s="29"/>
      <c r="H282" s="19">
        <v>5670</v>
      </c>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c r="AY282" s="23"/>
      <c r="AZ282" s="23"/>
      <c r="BA282" s="23"/>
      <c r="BB282" s="23"/>
      <c r="BC282" s="23"/>
      <c r="BD282" s="23"/>
      <c r="BE282" s="23"/>
      <c r="BF282" s="23"/>
      <c r="BG282" s="37">
        <v>1E-4</v>
      </c>
      <c r="BH282" s="23"/>
      <c r="BI282" s="23"/>
      <c r="BJ282" s="23"/>
      <c r="BK282" s="23"/>
      <c r="BL282" s="23"/>
      <c r="BM282" s="23"/>
      <c r="BN282" s="23"/>
      <c r="BO282" s="23"/>
      <c r="BP282" s="23"/>
      <c r="BQ282" s="23"/>
      <c r="BR282" s="23"/>
      <c r="BS282" s="23"/>
      <c r="BT282" s="23"/>
      <c r="BU282" s="23"/>
      <c r="BV282" s="23"/>
      <c r="BW282" s="23"/>
      <c r="BX282" s="23"/>
      <c r="BY282" s="23"/>
      <c r="BZ282" s="23"/>
      <c r="CA282" s="23"/>
      <c r="CB282" s="23"/>
      <c r="CC282" s="23"/>
      <c r="CD282" s="23"/>
      <c r="CE282" s="23"/>
      <c r="CF282" s="23"/>
      <c r="CG282" s="23"/>
      <c r="CH282" s="23"/>
      <c r="CI282" s="23"/>
      <c r="CJ282" s="23"/>
      <c r="CK282" s="23"/>
      <c r="CL282" s="23"/>
    </row>
    <row r="283" spans="1:90" s="59" customFormat="1" ht="15" customHeight="1">
      <c r="A283" s="20" t="s">
        <v>95</v>
      </c>
      <c r="B283" s="20">
        <v>2016</v>
      </c>
      <c r="C283" s="21">
        <v>27535533</v>
      </c>
      <c r="D283" s="29" t="s">
        <v>3</v>
      </c>
      <c r="E283" s="29" t="s">
        <v>3</v>
      </c>
      <c r="F283" s="20" t="s">
        <v>96</v>
      </c>
      <c r="G283" s="29"/>
      <c r="H283" s="19">
        <v>5717</v>
      </c>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c r="AV283" s="23"/>
      <c r="AW283" s="23"/>
      <c r="AX283" s="23"/>
      <c r="AY283" s="23"/>
      <c r="AZ283" s="23"/>
      <c r="BA283" s="23"/>
      <c r="BB283" s="23"/>
      <c r="BC283" s="23"/>
      <c r="BD283" s="23"/>
      <c r="BE283" s="23"/>
      <c r="BF283" s="23"/>
      <c r="BG283" s="23"/>
      <c r="BH283" s="37">
        <v>0</v>
      </c>
      <c r="BI283" s="23"/>
      <c r="BJ283" s="23"/>
      <c r="BK283" s="23"/>
      <c r="BL283" s="23"/>
      <c r="BM283" s="23"/>
      <c r="BN283" s="23"/>
      <c r="BO283" s="23"/>
      <c r="BP283" s="23"/>
      <c r="BQ283" s="23"/>
      <c r="BR283" s="23"/>
      <c r="BS283" s="23"/>
      <c r="BT283" s="23"/>
      <c r="BU283" s="23"/>
      <c r="BV283" s="23"/>
      <c r="BW283" s="23"/>
      <c r="BX283" s="23"/>
      <c r="BY283" s="23"/>
      <c r="BZ283" s="23"/>
      <c r="CA283" s="23"/>
      <c r="CB283" s="23"/>
      <c r="CC283" s="23"/>
      <c r="CD283" s="23"/>
      <c r="CE283" s="23"/>
      <c r="CF283" s="23"/>
      <c r="CG283" s="23"/>
      <c r="CH283" s="23"/>
      <c r="CI283" s="23"/>
      <c r="CJ283" s="23"/>
      <c r="CK283" s="23"/>
      <c r="CL283" s="23"/>
    </row>
    <row r="284" spans="1:90" s="59" customFormat="1" ht="15" customHeight="1">
      <c r="A284" s="20" t="s">
        <v>95</v>
      </c>
      <c r="B284" s="20">
        <v>2016</v>
      </c>
      <c r="C284" s="21">
        <v>27535533</v>
      </c>
      <c r="D284" s="29" t="s">
        <v>3</v>
      </c>
      <c r="E284" s="29" t="s">
        <v>3</v>
      </c>
      <c r="F284" s="20" t="s">
        <v>96</v>
      </c>
      <c r="G284" s="29"/>
      <c r="H284" s="19">
        <v>5714</v>
      </c>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c r="AV284" s="23"/>
      <c r="AW284" s="23"/>
      <c r="AX284" s="23"/>
      <c r="AY284" s="23"/>
      <c r="AZ284" s="23"/>
      <c r="BA284" s="23"/>
      <c r="BB284" s="23"/>
      <c r="BC284" s="23"/>
      <c r="BD284" s="23"/>
      <c r="BE284" s="23"/>
      <c r="BF284" s="23"/>
      <c r="BG284" s="23"/>
      <c r="BH284" s="23"/>
      <c r="BI284" s="37">
        <v>0</v>
      </c>
      <c r="BJ284" s="23"/>
      <c r="BK284" s="23"/>
      <c r="BL284" s="23"/>
      <c r="BM284" s="23"/>
      <c r="BN284" s="23"/>
      <c r="BO284" s="23"/>
      <c r="BP284" s="23"/>
      <c r="BQ284" s="23"/>
      <c r="BR284" s="23"/>
      <c r="BS284" s="23"/>
      <c r="BT284" s="23"/>
      <c r="BU284" s="23"/>
      <c r="BV284" s="23"/>
      <c r="BW284" s="23"/>
      <c r="BX284" s="23"/>
      <c r="BY284" s="23"/>
      <c r="BZ284" s="23"/>
      <c r="CA284" s="23"/>
      <c r="CB284" s="23"/>
      <c r="CC284" s="23"/>
      <c r="CD284" s="23"/>
      <c r="CE284" s="23"/>
      <c r="CF284" s="23"/>
      <c r="CG284" s="23"/>
      <c r="CH284" s="23"/>
      <c r="CI284" s="23"/>
      <c r="CJ284" s="23"/>
      <c r="CK284" s="23"/>
      <c r="CL284" s="23"/>
    </row>
    <row r="285" spans="1:90" s="59" customFormat="1" ht="15" customHeight="1">
      <c r="A285" s="20" t="s">
        <v>95</v>
      </c>
      <c r="B285" s="20">
        <v>2016</v>
      </c>
      <c r="C285" s="21">
        <v>27535533</v>
      </c>
      <c r="D285" s="29" t="s">
        <v>3</v>
      </c>
      <c r="E285" s="29" t="s">
        <v>3</v>
      </c>
      <c r="F285" s="20" t="s">
        <v>96</v>
      </c>
      <c r="G285" s="29"/>
      <c r="H285" s="19">
        <v>5715</v>
      </c>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c r="AV285" s="23"/>
      <c r="AW285" s="23"/>
      <c r="AX285" s="23"/>
      <c r="AY285" s="23"/>
      <c r="AZ285" s="23"/>
      <c r="BA285" s="23"/>
      <c r="BB285" s="23"/>
      <c r="BC285" s="23"/>
      <c r="BD285" s="23"/>
      <c r="BE285" s="23"/>
      <c r="BF285" s="23"/>
      <c r="BG285" s="23"/>
      <c r="BH285" s="23"/>
      <c r="BI285" s="23"/>
      <c r="BJ285" s="37">
        <v>0</v>
      </c>
      <c r="BK285" s="23"/>
      <c r="BL285" s="23"/>
      <c r="BM285" s="23"/>
      <c r="BN285" s="23"/>
      <c r="BO285" s="23"/>
      <c r="BP285" s="23"/>
      <c r="BQ285" s="23"/>
      <c r="BR285" s="23"/>
      <c r="BS285" s="23"/>
      <c r="BT285" s="23"/>
      <c r="BU285" s="23"/>
      <c r="BV285" s="23"/>
      <c r="BW285" s="23"/>
      <c r="BX285" s="23"/>
      <c r="BY285" s="23"/>
      <c r="BZ285" s="23"/>
      <c r="CA285" s="23"/>
      <c r="CB285" s="23"/>
      <c r="CC285" s="23"/>
      <c r="CD285" s="23"/>
      <c r="CE285" s="23"/>
      <c r="CF285" s="23"/>
      <c r="CG285" s="23"/>
      <c r="CH285" s="23"/>
      <c r="CI285" s="23"/>
      <c r="CJ285" s="23"/>
      <c r="CK285" s="23"/>
      <c r="CL285" s="23"/>
    </row>
    <row r="286" spans="1:90" s="59" customFormat="1" ht="15" customHeight="1">
      <c r="A286" s="20" t="s">
        <v>95</v>
      </c>
      <c r="B286" s="20">
        <v>2016</v>
      </c>
      <c r="C286" s="21">
        <v>27535533</v>
      </c>
      <c r="D286" s="29" t="s">
        <v>3</v>
      </c>
      <c r="E286" s="29" t="s">
        <v>3</v>
      </c>
      <c r="F286" s="20" t="s">
        <v>96</v>
      </c>
      <c r="G286" s="29"/>
      <c r="H286" s="19">
        <v>5729</v>
      </c>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3"/>
      <c r="AW286" s="23"/>
      <c r="AX286" s="23"/>
      <c r="AY286" s="23"/>
      <c r="AZ286" s="23"/>
      <c r="BA286" s="23"/>
      <c r="BB286" s="23"/>
      <c r="BC286" s="23"/>
      <c r="BD286" s="23"/>
      <c r="BE286" s="23"/>
      <c r="BF286" s="23"/>
      <c r="BG286" s="23"/>
      <c r="BH286" s="23"/>
      <c r="BI286" s="23"/>
      <c r="BJ286" s="23"/>
      <c r="BK286" s="37">
        <v>0</v>
      </c>
      <c r="BL286" s="23"/>
      <c r="BM286" s="23"/>
      <c r="BN286" s="23"/>
      <c r="BO286" s="23"/>
      <c r="BP286" s="23"/>
      <c r="BQ286" s="37">
        <v>0</v>
      </c>
      <c r="BR286" s="23"/>
      <c r="BS286" s="23"/>
      <c r="BT286" s="23"/>
      <c r="BU286" s="23"/>
      <c r="BV286" s="23"/>
      <c r="BW286" s="23"/>
      <c r="BX286" s="23"/>
      <c r="BY286" s="23"/>
      <c r="BZ286" s="23"/>
      <c r="CA286" s="23"/>
      <c r="CB286" s="23"/>
      <c r="CC286" s="23"/>
      <c r="CD286" s="23"/>
      <c r="CE286" s="23"/>
      <c r="CF286" s="23"/>
      <c r="CG286" s="23"/>
      <c r="CH286" s="23"/>
      <c r="CI286" s="23"/>
      <c r="CJ286" s="23"/>
      <c r="CK286" s="23"/>
      <c r="CL286" s="23"/>
    </row>
    <row r="287" spans="1:90" s="59" customFormat="1" ht="15" customHeight="1">
      <c r="A287" s="20" t="s">
        <v>95</v>
      </c>
      <c r="B287" s="20">
        <v>2016</v>
      </c>
      <c r="C287" s="21">
        <v>27535533</v>
      </c>
      <c r="D287" s="29" t="s">
        <v>3</v>
      </c>
      <c r="E287" s="29" t="s">
        <v>3</v>
      </c>
      <c r="F287" s="20" t="s">
        <v>96</v>
      </c>
      <c r="G287" s="29"/>
      <c r="H287" s="19">
        <v>5079</v>
      </c>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c r="AV287" s="23"/>
      <c r="AW287" s="23"/>
      <c r="AX287" s="23"/>
      <c r="AY287" s="23"/>
      <c r="AZ287" s="23"/>
      <c r="BA287" s="23"/>
      <c r="BB287" s="23"/>
      <c r="BC287" s="23"/>
      <c r="BD287" s="23"/>
      <c r="BE287" s="23"/>
      <c r="BF287" s="23"/>
      <c r="BG287" s="23"/>
      <c r="BH287" s="23"/>
      <c r="BI287" s="23"/>
      <c r="BJ287" s="23"/>
      <c r="BK287" s="23"/>
      <c r="BL287" s="23"/>
      <c r="BM287" s="37">
        <v>2.0000000000000001E-4</v>
      </c>
      <c r="BN287" s="23"/>
      <c r="BO287" s="23"/>
      <c r="BP287" s="23"/>
      <c r="BQ287" s="23"/>
      <c r="BR287" s="23"/>
      <c r="BS287" s="23"/>
      <c r="BT287" s="23"/>
      <c r="BU287" s="23"/>
      <c r="BV287" s="23"/>
      <c r="BW287" s="23"/>
      <c r="BX287" s="23"/>
      <c r="BY287" s="23"/>
      <c r="BZ287" s="23"/>
      <c r="CA287" s="23"/>
      <c r="CB287" s="23"/>
      <c r="CC287" s="23"/>
      <c r="CD287" s="23"/>
      <c r="CE287" s="23"/>
      <c r="CF287" s="23"/>
      <c r="CG287" s="23"/>
      <c r="CH287" s="23"/>
      <c r="CI287" s="23"/>
      <c r="CJ287" s="23"/>
      <c r="CK287" s="23"/>
      <c r="CL287" s="23"/>
    </row>
    <row r="288" spans="1:90" s="59" customFormat="1" ht="15" customHeight="1">
      <c r="A288" s="20" t="s">
        <v>95</v>
      </c>
      <c r="B288" s="20">
        <v>2016</v>
      </c>
      <c r="C288" s="21">
        <v>27535533</v>
      </c>
      <c r="D288" s="29" t="s">
        <v>3</v>
      </c>
      <c r="E288" s="29" t="s">
        <v>3</v>
      </c>
      <c r="F288" s="20" t="s">
        <v>96</v>
      </c>
      <c r="G288" s="29"/>
      <c r="H288" s="19">
        <v>5762</v>
      </c>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c r="AV288" s="23"/>
      <c r="AW288" s="23"/>
      <c r="AX288" s="23"/>
      <c r="AY288" s="23"/>
      <c r="AZ288" s="23"/>
      <c r="BA288" s="23"/>
      <c r="BB288" s="23"/>
      <c r="BC288" s="23"/>
      <c r="BD288" s="23"/>
      <c r="BE288" s="23"/>
      <c r="BF288" s="23"/>
      <c r="BG288" s="23"/>
      <c r="BH288" s="23"/>
      <c r="BI288" s="23"/>
      <c r="BJ288" s="23"/>
      <c r="BK288" s="23"/>
      <c r="BL288" s="23"/>
      <c r="BM288" s="23"/>
      <c r="BN288" s="23"/>
      <c r="BO288" s="37">
        <v>0</v>
      </c>
      <c r="BP288" s="23"/>
      <c r="BQ288" s="23"/>
      <c r="BR288" s="23"/>
      <c r="BS288" s="23"/>
      <c r="BT288" s="37">
        <v>0</v>
      </c>
      <c r="BU288" s="23"/>
      <c r="BV288" s="23"/>
      <c r="BW288" s="23"/>
      <c r="BX288" s="23"/>
      <c r="BY288" s="23"/>
      <c r="BZ288" s="23"/>
      <c r="CA288" s="23"/>
      <c r="CB288" s="23"/>
      <c r="CC288" s="23"/>
      <c r="CD288" s="23"/>
      <c r="CE288" s="23"/>
      <c r="CF288" s="23"/>
      <c r="CG288" s="23"/>
      <c r="CH288" s="23"/>
      <c r="CI288" s="23"/>
      <c r="CJ288" s="23"/>
      <c r="CK288" s="23"/>
      <c r="CL288" s="23"/>
    </row>
    <row r="289" spans="1:90" s="59" customFormat="1" ht="15" customHeight="1">
      <c r="A289" s="20" t="s">
        <v>95</v>
      </c>
      <c r="B289" s="20">
        <v>2016</v>
      </c>
      <c r="C289" s="21">
        <v>27535533</v>
      </c>
      <c r="D289" s="29" t="s">
        <v>3</v>
      </c>
      <c r="E289" s="29" t="s">
        <v>3</v>
      </c>
      <c r="F289" s="20" t="s">
        <v>96</v>
      </c>
      <c r="G289" s="29"/>
      <c r="H289" s="19">
        <v>5765</v>
      </c>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c r="AY289" s="23"/>
      <c r="AZ289" s="23"/>
      <c r="BA289" s="23"/>
      <c r="BB289" s="23"/>
      <c r="BC289" s="23"/>
      <c r="BD289" s="23"/>
      <c r="BE289" s="23"/>
      <c r="BF289" s="23"/>
      <c r="BG289" s="23"/>
      <c r="BH289" s="23"/>
      <c r="BI289" s="23"/>
      <c r="BJ289" s="23"/>
      <c r="BK289" s="23"/>
      <c r="BL289" s="23"/>
      <c r="BM289" s="23"/>
      <c r="BN289" s="23"/>
      <c r="BO289" s="23"/>
      <c r="BP289" s="37">
        <v>8.6700000000000007E-5</v>
      </c>
      <c r="BQ289" s="23"/>
      <c r="BR289" s="23"/>
      <c r="BS289" s="23"/>
      <c r="BT289" s="23"/>
      <c r="BU289" s="37">
        <v>0</v>
      </c>
      <c r="BV289" s="23"/>
      <c r="BW289" s="23"/>
      <c r="BX289" s="23"/>
      <c r="BY289" s="23"/>
      <c r="BZ289" s="23"/>
      <c r="CA289" s="23"/>
      <c r="CB289" s="23"/>
      <c r="CC289" s="23"/>
      <c r="CD289" s="23"/>
      <c r="CE289" s="23"/>
      <c r="CF289" s="23"/>
      <c r="CG289" s="23"/>
      <c r="CH289" s="23"/>
      <c r="CI289" s="23"/>
      <c r="CJ289" s="23"/>
      <c r="CK289" s="23"/>
      <c r="CL289" s="23"/>
    </row>
    <row r="290" spans="1:90" s="59" customFormat="1" ht="15" customHeight="1">
      <c r="A290" s="20" t="s">
        <v>95</v>
      </c>
      <c r="B290" s="20">
        <v>2016</v>
      </c>
      <c r="C290" s="21">
        <v>27535533</v>
      </c>
      <c r="D290" s="29" t="s">
        <v>3</v>
      </c>
      <c r="E290" s="29" t="s">
        <v>3</v>
      </c>
      <c r="F290" s="20" t="s">
        <v>96</v>
      </c>
      <c r="G290" s="29"/>
      <c r="H290" s="19">
        <v>5716</v>
      </c>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c r="AY290" s="23"/>
      <c r="AZ290" s="23"/>
      <c r="BA290" s="23"/>
      <c r="BB290" s="23"/>
      <c r="BC290" s="23"/>
      <c r="BD290" s="23"/>
      <c r="BE290" s="23"/>
      <c r="BF290" s="23"/>
      <c r="BG290" s="23"/>
      <c r="BH290" s="23"/>
      <c r="BI290" s="23"/>
      <c r="BJ290" s="23"/>
      <c r="BK290" s="23"/>
      <c r="BL290" s="23"/>
      <c r="BM290" s="23"/>
      <c r="BN290" s="23"/>
      <c r="BO290" s="23"/>
      <c r="BP290" s="23"/>
      <c r="BQ290" s="23"/>
      <c r="BR290" s="23"/>
      <c r="BS290" s="37">
        <v>0</v>
      </c>
      <c r="BT290" s="23"/>
      <c r="BU290" s="23"/>
      <c r="BV290" s="23"/>
      <c r="BW290" s="23"/>
      <c r="BX290" s="23"/>
      <c r="BY290" s="23"/>
      <c r="BZ290" s="23"/>
      <c r="CA290" s="23"/>
      <c r="CB290" s="23"/>
      <c r="CC290" s="23"/>
      <c r="CD290" s="23"/>
      <c r="CE290" s="23"/>
      <c r="CF290" s="23"/>
      <c r="CG290" s="23"/>
      <c r="CH290" s="23"/>
      <c r="CI290" s="23"/>
      <c r="CJ290" s="23"/>
      <c r="CK290" s="23"/>
      <c r="CL290" s="23"/>
    </row>
    <row r="291" spans="1:90" s="59" customFormat="1" ht="15" customHeight="1">
      <c r="A291" s="20" t="s">
        <v>95</v>
      </c>
      <c r="B291" s="20">
        <v>2016</v>
      </c>
      <c r="C291" s="21">
        <v>27535533</v>
      </c>
      <c r="D291" s="29" t="s">
        <v>3</v>
      </c>
      <c r="E291" s="29" t="s">
        <v>3</v>
      </c>
      <c r="F291" s="20" t="s">
        <v>96</v>
      </c>
      <c r="G291" s="29"/>
      <c r="H291" s="19">
        <v>5591</v>
      </c>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c r="AY291" s="23"/>
      <c r="AZ291" s="23"/>
      <c r="BA291" s="23"/>
      <c r="BB291" s="23"/>
      <c r="BC291" s="23"/>
      <c r="BD291" s="23"/>
      <c r="BE291" s="23"/>
      <c r="BF291" s="23"/>
      <c r="BG291" s="23"/>
      <c r="BH291" s="23"/>
      <c r="BI291" s="23"/>
      <c r="BJ291" s="23"/>
      <c r="BK291" s="23"/>
      <c r="BL291" s="23"/>
      <c r="BM291" s="23"/>
      <c r="BN291" s="23"/>
      <c r="BO291" s="23"/>
      <c r="BP291" s="23"/>
      <c r="BQ291" s="23"/>
      <c r="BR291" s="23"/>
      <c r="BS291" s="23"/>
      <c r="BT291" s="23"/>
      <c r="BU291" s="23"/>
      <c r="BV291" s="37">
        <v>0</v>
      </c>
      <c r="BW291" s="23"/>
      <c r="BX291" s="23"/>
      <c r="BY291" s="23"/>
      <c r="BZ291" s="23"/>
      <c r="CA291" s="23"/>
      <c r="CB291" s="23"/>
      <c r="CC291" s="23"/>
      <c r="CD291" s="23"/>
      <c r="CE291" s="23"/>
      <c r="CF291" s="23"/>
      <c r="CG291" s="23"/>
      <c r="CH291" s="23"/>
      <c r="CI291" s="23"/>
      <c r="CJ291" s="23"/>
      <c r="CK291" s="23"/>
      <c r="CL291" s="23"/>
    </row>
    <row r="292" spans="1:90" s="59" customFormat="1" ht="15" customHeight="1">
      <c r="A292" s="20" t="s">
        <v>95</v>
      </c>
      <c r="B292" s="20">
        <v>2016</v>
      </c>
      <c r="C292" s="21">
        <v>27535533</v>
      </c>
      <c r="D292" s="29" t="s">
        <v>3</v>
      </c>
      <c r="E292" s="29" t="s">
        <v>3</v>
      </c>
      <c r="F292" s="20" t="s">
        <v>96</v>
      </c>
      <c r="G292" s="29"/>
      <c r="H292" s="19">
        <v>5771</v>
      </c>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c r="AY292" s="23"/>
      <c r="AZ292" s="23"/>
      <c r="BA292" s="23"/>
      <c r="BB292" s="23"/>
      <c r="BC292" s="23"/>
      <c r="BD292" s="23"/>
      <c r="BE292" s="23"/>
      <c r="BF292" s="23"/>
      <c r="BG292" s="23"/>
      <c r="BH292" s="23"/>
      <c r="BI292" s="23"/>
      <c r="BJ292" s="23"/>
      <c r="BK292" s="23"/>
      <c r="BL292" s="23"/>
      <c r="BM292" s="23"/>
      <c r="BN292" s="23"/>
      <c r="BO292" s="23"/>
      <c r="BP292" s="23"/>
      <c r="BQ292" s="23"/>
      <c r="BR292" s="23"/>
      <c r="BS292" s="23"/>
      <c r="BT292" s="23"/>
      <c r="BU292" s="23"/>
      <c r="BV292" s="23"/>
      <c r="BW292" s="37">
        <v>0</v>
      </c>
      <c r="BX292" s="23"/>
      <c r="BY292" s="23"/>
      <c r="BZ292" s="23"/>
      <c r="CA292" s="23"/>
      <c r="CB292" s="23"/>
      <c r="CC292" s="23"/>
      <c r="CD292" s="23"/>
      <c r="CE292" s="23"/>
      <c r="CF292" s="37">
        <v>4.0000000000000002E-4</v>
      </c>
      <c r="CG292" s="23"/>
      <c r="CH292" s="23"/>
      <c r="CI292" s="23"/>
      <c r="CJ292" s="23"/>
      <c r="CK292" s="23"/>
      <c r="CL292" s="23"/>
    </row>
    <row r="293" spans="1:90" s="59" customFormat="1" ht="15" customHeight="1">
      <c r="A293" s="20" t="s">
        <v>95</v>
      </c>
      <c r="B293" s="20">
        <v>2016</v>
      </c>
      <c r="C293" s="21">
        <v>27535533</v>
      </c>
      <c r="D293" s="29" t="s">
        <v>3</v>
      </c>
      <c r="E293" s="29" t="s">
        <v>3</v>
      </c>
      <c r="F293" s="20" t="s">
        <v>96</v>
      </c>
      <c r="G293" s="29"/>
      <c r="H293" s="19">
        <v>5633</v>
      </c>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c r="AW293" s="23"/>
      <c r="AX293" s="23"/>
      <c r="AY293" s="23"/>
      <c r="AZ293" s="23"/>
      <c r="BA293" s="23"/>
      <c r="BB293" s="23"/>
      <c r="BC293" s="23"/>
      <c r="BD293" s="23"/>
      <c r="BE293" s="23"/>
      <c r="BF293" s="23"/>
      <c r="BG293" s="23"/>
      <c r="BH293" s="23"/>
      <c r="BI293" s="23"/>
      <c r="BJ293" s="23"/>
      <c r="BK293" s="23"/>
      <c r="BL293" s="23"/>
      <c r="BM293" s="23"/>
      <c r="BN293" s="23"/>
      <c r="BO293" s="23"/>
      <c r="BP293" s="23"/>
      <c r="BQ293" s="23"/>
      <c r="BR293" s="23"/>
      <c r="BS293" s="23"/>
      <c r="BT293" s="23"/>
      <c r="BU293" s="23"/>
      <c r="BV293" s="23"/>
      <c r="BW293" s="23"/>
      <c r="BX293" s="37">
        <v>0</v>
      </c>
      <c r="BY293" s="23"/>
      <c r="BZ293" s="23"/>
      <c r="CA293" s="23"/>
      <c r="CB293" s="23"/>
      <c r="CC293" s="23"/>
      <c r="CD293" s="23"/>
      <c r="CE293" s="23"/>
      <c r="CF293" s="23"/>
      <c r="CG293" s="23"/>
      <c r="CH293" s="23"/>
      <c r="CI293" s="23"/>
      <c r="CJ293" s="23"/>
      <c r="CK293" s="23"/>
      <c r="CL293" s="23"/>
    </row>
    <row r="294" spans="1:90" s="59" customFormat="1" ht="15" customHeight="1">
      <c r="A294" s="20" t="s">
        <v>95</v>
      </c>
      <c r="B294" s="20">
        <v>2016</v>
      </c>
      <c r="C294" s="21">
        <v>27535533</v>
      </c>
      <c r="D294" s="29" t="s">
        <v>3</v>
      </c>
      <c r="E294" s="29" t="s">
        <v>3</v>
      </c>
      <c r="F294" s="20" t="s">
        <v>96</v>
      </c>
      <c r="G294" s="29"/>
      <c r="H294" s="19">
        <v>5701</v>
      </c>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c r="AV294" s="23"/>
      <c r="AW294" s="23"/>
      <c r="AX294" s="23"/>
      <c r="AY294" s="23"/>
      <c r="AZ294" s="23"/>
      <c r="BA294" s="23"/>
      <c r="BB294" s="23"/>
      <c r="BC294" s="23"/>
      <c r="BD294" s="23"/>
      <c r="BE294" s="23"/>
      <c r="BF294" s="23"/>
      <c r="BG294" s="23"/>
      <c r="BH294" s="23"/>
      <c r="BI294" s="23"/>
      <c r="BJ294" s="23"/>
      <c r="BK294" s="23"/>
      <c r="BL294" s="23"/>
      <c r="BM294" s="23"/>
      <c r="BN294" s="23"/>
      <c r="BO294" s="23"/>
      <c r="BP294" s="23"/>
      <c r="BQ294" s="23"/>
      <c r="BR294" s="23"/>
      <c r="BS294" s="23"/>
      <c r="BT294" s="23"/>
      <c r="BU294" s="23"/>
      <c r="BV294" s="23"/>
      <c r="BW294" s="23"/>
      <c r="BX294" s="23"/>
      <c r="BY294" s="23"/>
      <c r="BZ294" s="37">
        <v>1E-4</v>
      </c>
      <c r="CA294" s="23"/>
      <c r="CB294" s="23"/>
      <c r="CC294" s="23"/>
      <c r="CD294" s="23"/>
      <c r="CE294" s="23"/>
      <c r="CF294" s="23"/>
      <c r="CG294" s="23"/>
      <c r="CH294" s="23"/>
      <c r="CI294" s="23"/>
      <c r="CJ294" s="23"/>
      <c r="CK294" s="23"/>
      <c r="CL294" s="23"/>
    </row>
    <row r="295" spans="1:90" s="59" customFormat="1" ht="15" customHeight="1">
      <c r="A295" s="20" t="s">
        <v>95</v>
      </c>
      <c r="B295" s="20">
        <v>2016</v>
      </c>
      <c r="C295" s="21">
        <v>27535533</v>
      </c>
      <c r="D295" s="29" t="s">
        <v>3</v>
      </c>
      <c r="E295" s="29" t="s">
        <v>3</v>
      </c>
      <c r="F295" s="20" t="s">
        <v>96</v>
      </c>
      <c r="G295" s="29"/>
      <c r="H295" s="19">
        <v>5761</v>
      </c>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c r="AW295" s="23"/>
      <c r="AX295" s="23"/>
      <c r="AY295" s="23"/>
      <c r="AZ295" s="23"/>
      <c r="BA295" s="23"/>
      <c r="BB295" s="23"/>
      <c r="BC295" s="23"/>
      <c r="BD295" s="23"/>
      <c r="BE295" s="23"/>
      <c r="BF295" s="23"/>
      <c r="BG295" s="23"/>
      <c r="BH295" s="23"/>
      <c r="BI295" s="23"/>
      <c r="BJ295" s="23"/>
      <c r="BK295" s="23"/>
      <c r="BL295" s="23"/>
      <c r="BM295" s="23"/>
      <c r="BN295" s="23"/>
      <c r="BO295" s="23"/>
      <c r="BP295" s="23"/>
      <c r="BQ295" s="23"/>
      <c r="BR295" s="23"/>
      <c r="BS295" s="23"/>
      <c r="BT295" s="23"/>
      <c r="BU295" s="23"/>
      <c r="BV295" s="23"/>
      <c r="BW295" s="23"/>
      <c r="BX295" s="23"/>
      <c r="BY295" s="23"/>
      <c r="BZ295" s="23"/>
      <c r="CA295" s="23"/>
      <c r="CB295" s="37">
        <v>1E-4</v>
      </c>
      <c r="CC295" s="23"/>
      <c r="CD295" s="23"/>
      <c r="CE295" s="23"/>
      <c r="CF295" s="23"/>
      <c r="CG295" s="23"/>
      <c r="CH295" s="23"/>
      <c r="CI295" s="23"/>
      <c r="CJ295" s="23"/>
      <c r="CK295" s="23"/>
      <c r="CL295" s="23"/>
    </row>
    <row r="296" spans="1:90" s="59" customFormat="1" ht="15" customHeight="1">
      <c r="A296" s="20" t="s">
        <v>95</v>
      </c>
      <c r="B296" s="20">
        <v>2016</v>
      </c>
      <c r="C296" s="21">
        <v>27535533</v>
      </c>
      <c r="D296" s="29" t="s">
        <v>3</v>
      </c>
      <c r="E296" s="29" t="s">
        <v>3</v>
      </c>
      <c r="F296" s="20" t="s">
        <v>96</v>
      </c>
      <c r="G296" s="29"/>
      <c r="H296" s="19">
        <v>5772</v>
      </c>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c r="AY296" s="23"/>
      <c r="AZ296" s="23"/>
      <c r="BA296" s="23"/>
      <c r="BB296" s="23"/>
      <c r="BC296" s="23"/>
      <c r="BD296" s="23"/>
      <c r="BE296" s="23"/>
      <c r="BF296" s="23"/>
      <c r="BG296" s="23"/>
      <c r="BH296" s="23"/>
      <c r="BI296" s="23"/>
      <c r="BJ296" s="23"/>
      <c r="BK296" s="23"/>
      <c r="BL296" s="23"/>
      <c r="BM296" s="23"/>
      <c r="BN296" s="23"/>
      <c r="BO296" s="23"/>
      <c r="BP296" s="23"/>
      <c r="BQ296" s="23"/>
      <c r="BR296" s="23"/>
      <c r="BS296" s="23"/>
      <c r="BT296" s="23"/>
      <c r="BU296" s="23"/>
      <c r="BV296" s="23"/>
      <c r="BW296" s="23"/>
      <c r="BX296" s="23"/>
      <c r="BY296" s="23"/>
      <c r="BZ296" s="23"/>
      <c r="CA296" s="23"/>
      <c r="CB296" s="23"/>
      <c r="CC296" s="23"/>
      <c r="CD296" s="23"/>
      <c r="CE296" s="37">
        <v>0</v>
      </c>
      <c r="CF296" s="23"/>
      <c r="CG296" s="37">
        <v>0</v>
      </c>
      <c r="CH296" s="23"/>
      <c r="CI296" s="23"/>
      <c r="CJ296" s="23"/>
      <c r="CK296" s="23"/>
      <c r="CL296" s="23"/>
    </row>
    <row r="297" spans="1:90" s="59" customFormat="1" ht="15" customHeight="1">
      <c r="A297" s="20" t="s">
        <v>95</v>
      </c>
      <c r="B297" s="20">
        <v>2016</v>
      </c>
      <c r="C297" s="21">
        <v>27535533</v>
      </c>
      <c r="D297" s="29" t="s">
        <v>3</v>
      </c>
      <c r="E297" s="29" t="s">
        <v>3</v>
      </c>
      <c r="F297" s="20" t="s">
        <v>96</v>
      </c>
      <c r="G297" s="29"/>
      <c r="H297" s="19">
        <v>5775</v>
      </c>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c r="AW297" s="23"/>
      <c r="AX297" s="23"/>
      <c r="AY297" s="23"/>
      <c r="AZ297" s="23"/>
      <c r="BA297" s="23"/>
      <c r="BB297" s="23"/>
      <c r="BC297" s="23"/>
      <c r="BD297" s="23"/>
      <c r="BE297" s="23"/>
      <c r="BF297" s="23"/>
      <c r="BG297" s="23"/>
      <c r="BH297" s="23"/>
      <c r="BI297" s="23"/>
      <c r="BJ297" s="23"/>
      <c r="BK297" s="23"/>
      <c r="BL297" s="23"/>
      <c r="BM297" s="23"/>
      <c r="BN297" s="23"/>
      <c r="BO297" s="23"/>
      <c r="BP297" s="23"/>
      <c r="BQ297" s="23"/>
      <c r="BR297" s="23"/>
      <c r="BS297" s="23"/>
      <c r="BT297" s="23"/>
      <c r="BU297" s="23"/>
      <c r="BV297" s="23"/>
      <c r="BW297" s="23"/>
      <c r="BX297" s="23"/>
      <c r="BY297" s="23"/>
      <c r="BZ297" s="23"/>
      <c r="CA297" s="23"/>
      <c r="CB297" s="23"/>
      <c r="CC297" s="23"/>
      <c r="CD297" s="23"/>
      <c r="CE297" s="23"/>
      <c r="CF297" s="23"/>
      <c r="CG297" s="23"/>
      <c r="CH297" s="37">
        <v>0</v>
      </c>
      <c r="CI297" s="23"/>
      <c r="CJ297" s="23"/>
      <c r="CK297" s="23"/>
      <c r="CL297" s="23"/>
    </row>
    <row r="298" spans="1:90" s="59" customFormat="1" ht="15" customHeight="1">
      <c r="A298" s="20" t="s">
        <v>95</v>
      </c>
      <c r="B298" s="20">
        <v>2016</v>
      </c>
      <c r="C298" s="21">
        <v>27535533</v>
      </c>
      <c r="D298" s="29" t="s">
        <v>3</v>
      </c>
      <c r="E298" s="29" t="s">
        <v>3</v>
      </c>
      <c r="F298" s="20" t="s">
        <v>96</v>
      </c>
      <c r="G298" s="29"/>
      <c r="H298" s="19">
        <v>5777</v>
      </c>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c r="AV298" s="23"/>
      <c r="AW298" s="23"/>
      <c r="AX298" s="23"/>
      <c r="AY298" s="23"/>
      <c r="AZ298" s="23"/>
      <c r="BA298" s="23"/>
      <c r="BB298" s="23"/>
      <c r="BC298" s="23"/>
      <c r="BD298" s="23"/>
      <c r="BE298" s="23"/>
      <c r="BF298" s="23"/>
      <c r="BG298" s="23"/>
      <c r="BH298" s="23"/>
      <c r="BI298" s="23"/>
      <c r="BJ298" s="23"/>
      <c r="BK298" s="23"/>
      <c r="BL298" s="23"/>
      <c r="BM298" s="23"/>
      <c r="BN298" s="23"/>
      <c r="BO298" s="23"/>
      <c r="BP298" s="23"/>
      <c r="BQ298" s="23"/>
      <c r="BR298" s="23"/>
      <c r="BS298" s="23"/>
      <c r="BT298" s="23"/>
      <c r="BU298" s="23"/>
      <c r="BV298" s="23"/>
      <c r="BW298" s="23"/>
      <c r="BX298" s="23"/>
      <c r="BY298" s="23"/>
      <c r="BZ298" s="23"/>
      <c r="CA298" s="23"/>
      <c r="CB298" s="23"/>
      <c r="CC298" s="23"/>
      <c r="CD298" s="23"/>
      <c r="CE298" s="23"/>
      <c r="CF298" s="23"/>
      <c r="CG298" s="23"/>
      <c r="CH298" s="23"/>
      <c r="CI298" s="37">
        <v>1E-3</v>
      </c>
      <c r="CJ298" s="23"/>
      <c r="CK298" s="23"/>
      <c r="CL298" s="23"/>
    </row>
    <row r="299" spans="1:90" s="59" customFormat="1" ht="15" customHeight="1">
      <c r="A299" s="20" t="s">
        <v>95</v>
      </c>
      <c r="B299" s="20">
        <v>2016</v>
      </c>
      <c r="C299" s="21">
        <v>27535533</v>
      </c>
      <c r="D299" s="29" t="s">
        <v>3</v>
      </c>
      <c r="E299" s="29" t="s">
        <v>3</v>
      </c>
      <c r="F299" s="20" t="s">
        <v>96</v>
      </c>
      <c r="G299" s="29"/>
      <c r="H299" s="19">
        <v>236</v>
      </c>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c r="AV299" s="23"/>
      <c r="AW299" s="23"/>
      <c r="AX299" s="23"/>
      <c r="AY299" s="23"/>
      <c r="AZ299" s="23"/>
      <c r="BA299" s="23"/>
      <c r="BB299" s="23"/>
      <c r="BC299" s="23"/>
      <c r="BD299" s="23"/>
      <c r="BE299" s="23"/>
      <c r="BF299" s="23"/>
      <c r="BG299" s="23"/>
      <c r="BH299" s="23"/>
      <c r="BI299" s="23"/>
      <c r="BJ299" s="23"/>
      <c r="BK299" s="23"/>
      <c r="BL299" s="23"/>
      <c r="BM299" s="23"/>
      <c r="BN299" s="23"/>
      <c r="BO299" s="23"/>
      <c r="BP299" s="23"/>
      <c r="BQ299" s="23"/>
      <c r="BR299" s="23"/>
      <c r="BS299" s="23"/>
      <c r="BT299" s="23"/>
      <c r="BU299" s="23"/>
      <c r="BV299" s="23"/>
      <c r="BW299" s="23"/>
      <c r="BX299" s="23"/>
      <c r="BY299" s="23"/>
      <c r="BZ299" s="23"/>
      <c r="CA299" s="23"/>
      <c r="CB299" s="23"/>
      <c r="CC299" s="23"/>
      <c r="CD299" s="23"/>
      <c r="CE299" s="23"/>
      <c r="CF299" s="23"/>
      <c r="CG299" s="23"/>
      <c r="CH299" s="23"/>
      <c r="CI299" s="23"/>
      <c r="CJ299" s="23"/>
      <c r="CK299" s="23"/>
      <c r="CL299" s="23"/>
    </row>
    <row r="300" spans="1:90" s="59" customFormat="1" ht="15" customHeight="1">
      <c r="A300" s="20" t="s">
        <v>95</v>
      </c>
      <c r="B300" s="20">
        <v>2016</v>
      </c>
      <c r="C300" s="21">
        <v>27535533</v>
      </c>
      <c r="D300" s="29" t="s">
        <v>3</v>
      </c>
      <c r="E300" s="29" t="s">
        <v>3</v>
      </c>
      <c r="F300" s="20" t="s">
        <v>96</v>
      </c>
      <c r="G300" s="29"/>
      <c r="H300" s="19">
        <v>5703</v>
      </c>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c r="AV300" s="23"/>
      <c r="AW300" s="23"/>
      <c r="AX300" s="23"/>
      <c r="AY300" s="23"/>
      <c r="AZ300" s="23"/>
      <c r="BA300" s="23"/>
      <c r="BB300" s="23"/>
      <c r="BC300" s="23"/>
      <c r="BD300" s="23"/>
      <c r="BE300" s="23"/>
      <c r="BF300" s="23"/>
      <c r="BG300" s="23"/>
      <c r="BH300" s="23"/>
      <c r="BI300" s="23"/>
      <c r="BJ300" s="23"/>
      <c r="BK300" s="23"/>
      <c r="BL300" s="23"/>
      <c r="BM300" s="23"/>
      <c r="BN300" s="23"/>
      <c r="BO300" s="23"/>
      <c r="BP300" s="23"/>
      <c r="BQ300" s="23"/>
      <c r="BR300" s="23"/>
      <c r="BS300" s="23"/>
      <c r="BT300" s="23"/>
      <c r="BU300" s="23"/>
      <c r="BV300" s="23"/>
      <c r="BW300" s="23"/>
      <c r="BX300" s="23"/>
      <c r="BY300" s="23"/>
      <c r="BZ300" s="23"/>
      <c r="CA300" s="23"/>
      <c r="CB300" s="23"/>
      <c r="CC300" s="23"/>
      <c r="CD300" s="23"/>
      <c r="CE300" s="23"/>
      <c r="CF300" s="23"/>
      <c r="CG300" s="23"/>
      <c r="CH300" s="23"/>
      <c r="CI300" s="23"/>
      <c r="CJ300" s="23"/>
      <c r="CK300" s="37">
        <v>8.0000000000000004E-4</v>
      </c>
      <c r="CL300" s="23"/>
    </row>
    <row r="301" spans="1:90" s="59" customFormat="1" ht="15" customHeight="1">
      <c r="A301" s="20" t="s">
        <v>95</v>
      </c>
      <c r="B301" s="20">
        <v>2016</v>
      </c>
      <c r="C301" s="21">
        <v>27535533</v>
      </c>
      <c r="D301" s="29" t="s">
        <v>3</v>
      </c>
      <c r="E301" s="29" t="s">
        <v>3</v>
      </c>
      <c r="F301" s="20" t="s">
        <v>96</v>
      </c>
      <c r="G301" s="29"/>
      <c r="H301" s="19">
        <v>5072</v>
      </c>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c r="AV301" s="23"/>
      <c r="AW301" s="23"/>
      <c r="AX301" s="23"/>
      <c r="AY301" s="23"/>
      <c r="AZ301" s="23"/>
      <c r="BA301" s="23"/>
      <c r="BB301" s="23"/>
      <c r="BC301" s="23"/>
      <c r="BD301" s="23"/>
      <c r="BE301" s="23"/>
      <c r="BF301" s="23"/>
      <c r="BG301" s="23"/>
      <c r="BH301" s="23"/>
      <c r="BI301" s="23"/>
      <c r="BJ301" s="23"/>
      <c r="BK301" s="23"/>
      <c r="BL301" s="23"/>
      <c r="BM301" s="23"/>
      <c r="BN301" s="23"/>
      <c r="BO301" s="23"/>
      <c r="BP301" s="23"/>
      <c r="BQ301" s="23"/>
      <c r="BR301" s="23"/>
      <c r="BS301" s="23"/>
      <c r="BT301" s="23"/>
      <c r="BU301" s="23"/>
      <c r="BV301" s="23"/>
      <c r="BW301" s="23"/>
      <c r="BX301" s="23"/>
      <c r="BY301" s="23"/>
      <c r="BZ301" s="23"/>
      <c r="CA301" s="23"/>
      <c r="CB301" s="23"/>
      <c r="CC301" s="23"/>
      <c r="CD301" s="23"/>
      <c r="CE301" s="23"/>
      <c r="CF301" s="23"/>
      <c r="CG301" s="23"/>
      <c r="CH301" s="23"/>
      <c r="CI301" s="23"/>
      <c r="CJ301" s="23"/>
      <c r="CK301" s="23"/>
      <c r="CL301" s="23"/>
    </row>
    <row r="302" spans="1:90" s="59" customFormat="1" ht="15" customHeight="1">
      <c r="A302" s="20" t="s">
        <v>95</v>
      </c>
      <c r="B302" s="20">
        <v>2016</v>
      </c>
      <c r="C302" s="21">
        <v>27535533</v>
      </c>
      <c r="D302" s="29" t="s">
        <v>3</v>
      </c>
      <c r="E302" s="29" t="s">
        <v>3</v>
      </c>
      <c r="F302" s="20" t="s">
        <v>96</v>
      </c>
      <c r="G302" s="29"/>
      <c r="H302" s="19">
        <v>5763</v>
      </c>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c r="AV302" s="23"/>
      <c r="AW302" s="23"/>
      <c r="AX302" s="23"/>
      <c r="AY302" s="23"/>
      <c r="AZ302" s="23"/>
      <c r="BA302" s="23"/>
      <c r="BB302" s="23"/>
      <c r="BC302" s="23"/>
      <c r="BD302" s="23"/>
      <c r="BE302" s="23"/>
      <c r="BF302" s="23"/>
      <c r="BG302" s="23"/>
      <c r="BH302" s="23"/>
      <c r="BI302" s="23"/>
      <c r="BJ302" s="23"/>
      <c r="BK302" s="23"/>
      <c r="BL302" s="23"/>
      <c r="BM302" s="23"/>
      <c r="BN302" s="23"/>
      <c r="BO302" s="23"/>
      <c r="BP302" s="23"/>
      <c r="BQ302" s="23"/>
      <c r="BR302" s="23"/>
      <c r="BS302" s="23"/>
      <c r="BT302" s="23"/>
      <c r="BU302" s="23"/>
      <c r="BV302" s="23"/>
      <c r="BW302" s="23"/>
      <c r="BX302" s="23"/>
      <c r="BY302" s="23"/>
      <c r="BZ302" s="23"/>
      <c r="CA302" s="23"/>
      <c r="CB302" s="23"/>
      <c r="CC302" s="23"/>
      <c r="CD302" s="23"/>
      <c r="CE302" s="23"/>
      <c r="CF302" s="23"/>
      <c r="CG302" s="23"/>
      <c r="CH302" s="23"/>
      <c r="CI302" s="23"/>
      <c r="CJ302" s="23"/>
      <c r="CK302" s="23"/>
      <c r="CL302" s="23"/>
    </row>
    <row r="303" spans="1:90" s="59" customFormat="1" ht="15" customHeight="1">
      <c r="A303" s="20" t="s">
        <v>95</v>
      </c>
      <c r="B303" s="20">
        <v>2016</v>
      </c>
      <c r="C303" s="21">
        <v>27535533</v>
      </c>
      <c r="D303" s="29" t="s">
        <v>3</v>
      </c>
      <c r="E303" s="29" t="s">
        <v>3</v>
      </c>
      <c r="F303" s="20" t="s">
        <v>96</v>
      </c>
      <c r="G303" s="29"/>
      <c r="H303" s="19">
        <v>5148</v>
      </c>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c r="AV303" s="23"/>
      <c r="AW303" s="23"/>
      <c r="AX303" s="23"/>
      <c r="AY303" s="23"/>
      <c r="AZ303" s="23"/>
      <c r="BA303" s="23"/>
      <c r="BB303" s="23"/>
      <c r="BC303" s="23"/>
      <c r="BD303" s="23"/>
      <c r="BE303" s="23"/>
      <c r="BF303" s="23"/>
      <c r="BG303" s="23"/>
      <c r="BH303" s="23"/>
      <c r="BI303" s="23"/>
      <c r="BJ303" s="23"/>
      <c r="BK303" s="23"/>
      <c r="BL303" s="23"/>
      <c r="BM303" s="23"/>
      <c r="BN303" s="23"/>
      <c r="BO303" s="23"/>
      <c r="BP303" s="23"/>
      <c r="BQ303" s="23"/>
      <c r="BR303" s="23"/>
      <c r="BS303" s="23"/>
      <c r="BT303" s="23"/>
      <c r="BU303" s="23"/>
      <c r="BV303" s="23"/>
      <c r="BW303" s="23"/>
      <c r="BX303" s="23"/>
      <c r="BY303" s="23"/>
      <c r="BZ303" s="23"/>
      <c r="CA303" s="23"/>
      <c r="CB303" s="23"/>
      <c r="CC303" s="23"/>
      <c r="CD303" s="23"/>
      <c r="CE303" s="23"/>
      <c r="CF303" s="23"/>
      <c r="CG303" s="23"/>
      <c r="CH303" s="23"/>
      <c r="CI303" s="23"/>
      <c r="CJ303" s="23"/>
      <c r="CK303" s="23"/>
      <c r="CL303" s="23"/>
    </row>
    <row r="304" spans="1:90" s="59" customFormat="1" ht="15" customHeight="1">
      <c r="A304" s="20" t="s">
        <v>95</v>
      </c>
      <c r="B304" s="20">
        <v>2016</v>
      </c>
      <c r="C304" s="21">
        <v>27535533</v>
      </c>
      <c r="D304" s="29" t="s">
        <v>3</v>
      </c>
      <c r="E304" s="29" t="s">
        <v>3</v>
      </c>
      <c r="F304" s="20" t="s">
        <v>96</v>
      </c>
      <c r="G304" s="29"/>
      <c r="H304" s="19">
        <v>5709</v>
      </c>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c r="AV304" s="23"/>
      <c r="AW304" s="23"/>
      <c r="AX304" s="23"/>
      <c r="AY304" s="23"/>
      <c r="AZ304" s="23"/>
      <c r="BA304" s="23"/>
      <c r="BB304" s="23"/>
      <c r="BC304" s="23"/>
      <c r="BD304" s="23"/>
      <c r="BE304" s="23"/>
      <c r="BF304" s="23"/>
      <c r="BG304" s="23"/>
      <c r="BH304" s="23"/>
      <c r="BI304" s="23"/>
      <c r="BJ304" s="23"/>
      <c r="BK304" s="23"/>
      <c r="BL304" s="23"/>
      <c r="BM304" s="23"/>
      <c r="BN304" s="23"/>
      <c r="BO304" s="23"/>
      <c r="BP304" s="23"/>
      <c r="BQ304" s="23"/>
      <c r="BR304" s="23"/>
      <c r="BS304" s="23"/>
      <c r="BT304" s="23"/>
      <c r="BU304" s="23"/>
      <c r="BV304" s="23"/>
      <c r="BW304" s="23"/>
      <c r="BX304" s="23"/>
      <c r="BY304" s="23"/>
      <c r="BZ304" s="23"/>
      <c r="CA304" s="23"/>
      <c r="CB304" s="23"/>
      <c r="CC304" s="23"/>
      <c r="CD304" s="23"/>
      <c r="CE304" s="23"/>
      <c r="CF304" s="23"/>
      <c r="CG304" s="23"/>
      <c r="CH304" s="23"/>
      <c r="CI304" s="23"/>
      <c r="CJ304" s="23"/>
      <c r="CK304" s="23"/>
      <c r="CL304" s="23"/>
    </row>
    <row r="305" spans="1:277" s="59" customFormat="1" ht="15" customHeight="1">
      <c r="A305" s="20" t="s">
        <v>95</v>
      </c>
      <c r="B305" s="20">
        <v>2016</v>
      </c>
      <c r="C305" s="21">
        <v>27535533</v>
      </c>
      <c r="D305" s="29" t="s">
        <v>3</v>
      </c>
      <c r="E305" s="29" t="s">
        <v>3</v>
      </c>
      <c r="F305" s="20" t="s">
        <v>96</v>
      </c>
      <c r="G305" s="29"/>
      <c r="H305" s="19">
        <v>5723</v>
      </c>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c r="AV305" s="23"/>
      <c r="AW305" s="23"/>
      <c r="AX305" s="23"/>
      <c r="AY305" s="23"/>
      <c r="AZ305" s="23"/>
      <c r="BA305" s="23"/>
      <c r="BB305" s="23"/>
      <c r="BC305" s="23"/>
      <c r="BD305" s="23"/>
      <c r="BE305" s="23"/>
      <c r="BF305" s="23"/>
      <c r="BG305" s="23"/>
      <c r="BH305" s="23"/>
      <c r="BI305" s="23"/>
      <c r="BJ305" s="23"/>
      <c r="BK305" s="23"/>
      <c r="BL305" s="23"/>
      <c r="BM305" s="23"/>
      <c r="BN305" s="23"/>
      <c r="BO305" s="23"/>
      <c r="BP305" s="23"/>
      <c r="BQ305" s="23"/>
      <c r="BR305" s="23"/>
      <c r="BS305" s="23"/>
      <c r="BT305" s="23"/>
      <c r="BU305" s="23"/>
      <c r="BV305" s="23"/>
      <c r="BW305" s="23"/>
      <c r="BX305" s="23"/>
      <c r="BY305" s="23"/>
      <c r="BZ305" s="23"/>
      <c r="CA305" s="23"/>
      <c r="CB305" s="23"/>
      <c r="CC305" s="23"/>
      <c r="CD305" s="23"/>
      <c r="CE305" s="23"/>
      <c r="CF305" s="23"/>
      <c r="CG305" s="23"/>
      <c r="CH305" s="23"/>
      <c r="CI305" s="23"/>
      <c r="CJ305" s="23"/>
      <c r="CK305" s="23"/>
      <c r="CL305" s="23"/>
    </row>
    <row r="306" spans="1:277" s="59" customFormat="1" ht="15" customHeight="1">
      <c r="A306" s="19" t="s">
        <v>102</v>
      </c>
      <c r="B306" s="19">
        <v>2015</v>
      </c>
      <c r="C306" s="38">
        <v>26432245</v>
      </c>
      <c r="D306" s="29" t="s">
        <v>3</v>
      </c>
      <c r="E306" s="19" t="s">
        <v>117</v>
      </c>
      <c r="F306" s="20"/>
      <c r="G306" s="20"/>
      <c r="H306" s="19">
        <v>188</v>
      </c>
      <c r="I306" s="37">
        <v>0</v>
      </c>
      <c r="J306" s="37"/>
      <c r="K306" s="37">
        <v>2.7E-2</v>
      </c>
      <c r="L306" s="37">
        <v>0.186</v>
      </c>
      <c r="M306" s="37">
        <v>7.3999999999999996E-2</v>
      </c>
      <c r="N306" s="37"/>
      <c r="O306" s="37"/>
      <c r="P306" s="37">
        <v>0.23400000000000001</v>
      </c>
      <c r="Q306" s="37">
        <v>0</v>
      </c>
      <c r="R306" s="37"/>
      <c r="S306" s="37"/>
      <c r="T306" s="37"/>
      <c r="U306" s="37">
        <v>0</v>
      </c>
      <c r="V306" s="37">
        <v>1.0999999999999999E-2</v>
      </c>
      <c r="W306" s="37">
        <v>5.0000000000000001E-3</v>
      </c>
      <c r="X306" s="37">
        <v>0</v>
      </c>
      <c r="Y306" s="37"/>
      <c r="Z306" s="37">
        <v>6.4000000000000001E-2</v>
      </c>
      <c r="AA306" s="37">
        <v>0</v>
      </c>
      <c r="AB306" s="37">
        <v>8.5000000000000006E-2</v>
      </c>
      <c r="AC306" s="37"/>
      <c r="AD306" s="37"/>
      <c r="AE306" s="37"/>
      <c r="AF306" s="37">
        <v>0</v>
      </c>
      <c r="AG306" s="37"/>
      <c r="AH306" s="37"/>
      <c r="AI306" s="37"/>
      <c r="AJ306" s="37">
        <v>1.0999999999999999E-2</v>
      </c>
      <c r="AK306" s="37">
        <v>0</v>
      </c>
      <c r="AL306" s="37"/>
      <c r="AM306" s="37"/>
      <c r="AN306" s="37">
        <v>0</v>
      </c>
      <c r="AO306" s="37">
        <v>0</v>
      </c>
      <c r="AP306" s="37"/>
      <c r="AQ306" s="37">
        <v>0</v>
      </c>
      <c r="AR306" s="37">
        <v>0</v>
      </c>
      <c r="AS306" s="37"/>
      <c r="AT306" s="37">
        <v>0</v>
      </c>
      <c r="AU306" s="37"/>
      <c r="AV306" s="37"/>
      <c r="AW306" s="37">
        <v>0</v>
      </c>
      <c r="AX306" s="37">
        <v>0</v>
      </c>
      <c r="AY306" s="37">
        <v>0</v>
      </c>
      <c r="AZ306" s="37">
        <v>0</v>
      </c>
      <c r="BA306" s="37"/>
      <c r="BB306" s="37"/>
      <c r="BC306" s="37"/>
      <c r="BD306" s="37"/>
      <c r="BE306" s="37">
        <v>0</v>
      </c>
      <c r="BF306" s="37">
        <v>0</v>
      </c>
      <c r="BG306" s="37"/>
      <c r="BH306" s="37"/>
      <c r="BI306" s="37">
        <v>0</v>
      </c>
      <c r="BJ306" s="37"/>
      <c r="BK306" s="37"/>
      <c r="BL306" s="37">
        <v>0</v>
      </c>
      <c r="BM306" s="37"/>
      <c r="BN306" s="37"/>
      <c r="BO306" s="37"/>
      <c r="BP306" s="37">
        <v>0</v>
      </c>
      <c r="BQ306" s="37"/>
      <c r="BR306" s="37">
        <v>0</v>
      </c>
      <c r="BS306" s="37">
        <v>0</v>
      </c>
      <c r="BT306" s="37">
        <v>0</v>
      </c>
      <c r="BU306" s="37">
        <v>0</v>
      </c>
      <c r="BV306" s="37">
        <v>0</v>
      </c>
      <c r="BW306" s="37">
        <v>0</v>
      </c>
      <c r="BX306" s="37">
        <v>0</v>
      </c>
      <c r="BY306" s="37"/>
      <c r="BZ306" s="37"/>
      <c r="CA306" s="37"/>
      <c r="CB306" s="37">
        <v>0</v>
      </c>
      <c r="CC306" s="37"/>
      <c r="CD306" s="37"/>
      <c r="CE306" s="37">
        <v>0</v>
      </c>
      <c r="CF306" s="37">
        <v>0</v>
      </c>
      <c r="CG306" s="37"/>
      <c r="CH306" s="37"/>
      <c r="CI306" s="37">
        <v>0</v>
      </c>
      <c r="CJ306" s="37">
        <v>5.0000000000000001E-3</v>
      </c>
      <c r="CK306" s="37">
        <v>0</v>
      </c>
      <c r="CL306" s="37">
        <v>0</v>
      </c>
    </row>
    <row r="307" spans="1:277" s="59" customFormat="1" ht="15" customHeight="1">
      <c r="A307" s="19" t="s">
        <v>102</v>
      </c>
      <c r="B307" s="19">
        <v>2015</v>
      </c>
      <c r="C307" s="38">
        <v>26432245</v>
      </c>
      <c r="D307" s="29" t="s">
        <v>3</v>
      </c>
      <c r="E307" s="19" t="s">
        <v>118</v>
      </c>
      <c r="F307" s="20"/>
      <c r="G307" s="20"/>
      <c r="H307" s="19">
        <v>128</v>
      </c>
      <c r="I307" s="37">
        <v>0</v>
      </c>
      <c r="J307" s="37"/>
      <c r="K307" s="37">
        <v>2.3E-2</v>
      </c>
      <c r="L307" s="37">
        <v>0.22700000000000001</v>
      </c>
      <c r="M307" s="37">
        <v>4.7E-2</v>
      </c>
      <c r="N307" s="37"/>
      <c r="O307" s="37"/>
      <c r="P307" s="37">
        <v>0.24199999999999999</v>
      </c>
      <c r="Q307" s="37">
        <v>0</v>
      </c>
      <c r="R307" s="37"/>
      <c r="S307" s="37"/>
      <c r="T307" s="37"/>
      <c r="U307" s="37">
        <v>0</v>
      </c>
      <c r="V307" s="37">
        <v>8.0000000000000002E-3</v>
      </c>
      <c r="W307" s="37">
        <v>8.0000000000000002E-3</v>
      </c>
      <c r="X307" s="37">
        <v>0</v>
      </c>
      <c r="Y307" s="37"/>
      <c r="Z307" s="37">
        <v>7.0000000000000007E-2</v>
      </c>
      <c r="AA307" s="37">
        <v>1.6E-2</v>
      </c>
      <c r="AB307" s="37">
        <v>7.8E-2</v>
      </c>
      <c r="AC307" s="37"/>
      <c r="AD307" s="37"/>
      <c r="AE307" s="37"/>
      <c r="AF307" s="37">
        <v>0</v>
      </c>
      <c r="AG307" s="37"/>
      <c r="AH307" s="37"/>
      <c r="AI307" s="37"/>
      <c r="AJ307" s="37">
        <v>0</v>
      </c>
      <c r="AK307" s="37">
        <v>8.0000000000000002E-3</v>
      </c>
      <c r="AL307" s="37"/>
      <c r="AM307" s="37"/>
      <c r="AN307" s="37">
        <v>0</v>
      </c>
      <c r="AO307" s="37">
        <v>0</v>
      </c>
      <c r="AP307" s="37"/>
      <c r="AQ307" s="37">
        <v>0</v>
      </c>
      <c r="AR307" s="37">
        <v>0</v>
      </c>
      <c r="AS307" s="37"/>
      <c r="AT307" s="37">
        <v>0</v>
      </c>
      <c r="AU307" s="37"/>
      <c r="AV307" s="37"/>
      <c r="AW307" s="37">
        <v>0</v>
      </c>
      <c r="AX307" s="37">
        <v>0</v>
      </c>
      <c r="AY307" s="37">
        <v>0</v>
      </c>
      <c r="AZ307" s="37">
        <v>0</v>
      </c>
      <c r="BA307" s="37"/>
      <c r="BB307" s="37"/>
      <c r="BC307" s="37"/>
      <c r="BD307" s="37"/>
      <c r="BE307" s="37">
        <v>8.0000000000000002E-3</v>
      </c>
      <c r="BF307" s="37">
        <v>0</v>
      </c>
      <c r="BG307" s="37"/>
      <c r="BH307" s="37"/>
      <c r="BI307" s="37">
        <v>0</v>
      </c>
      <c r="BJ307" s="37"/>
      <c r="BK307" s="37"/>
      <c r="BL307" s="37">
        <v>0</v>
      </c>
      <c r="BM307" s="37"/>
      <c r="BN307" s="37"/>
      <c r="BO307" s="37"/>
      <c r="BP307" s="37">
        <v>8.0000000000000002E-3</v>
      </c>
      <c r="BQ307" s="37"/>
      <c r="BR307" s="37">
        <v>0</v>
      </c>
      <c r="BS307" s="37">
        <v>0</v>
      </c>
      <c r="BT307" s="37">
        <v>0</v>
      </c>
      <c r="BU307" s="37">
        <v>0</v>
      </c>
      <c r="BV307" s="37">
        <v>0</v>
      </c>
      <c r="BW307" s="37">
        <v>0</v>
      </c>
      <c r="BX307" s="37">
        <v>0</v>
      </c>
      <c r="BY307" s="37"/>
      <c r="BZ307" s="37"/>
      <c r="CA307" s="37"/>
      <c r="CB307" s="37">
        <v>0</v>
      </c>
      <c r="CC307" s="37"/>
      <c r="CD307" s="37"/>
      <c r="CE307" s="37">
        <v>0</v>
      </c>
      <c r="CF307" s="37">
        <v>8.0000000000000002E-3</v>
      </c>
      <c r="CG307" s="37"/>
      <c r="CH307" s="37"/>
      <c r="CI307" s="37">
        <v>0</v>
      </c>
      <c r="CJ307" s="37">
        <v>0</v>
      </c>
      <c r="CK307" s="37">
        <v>0</v>
      </c>
      <c r="CL307" s="37">
        <v>0</v>
      </c>
    </row>
    <row r="308" spans="1:277" s="59" customFormat="1" ht="15" customHeight="1">
      <c r="A308" s="19" t="s">
        <v>102</v>
      </c>
      <c r="B308" s="19">
        <v>2015</v>
      </c>
      <c r="C308" s="38">
        <v>26432245</v>
      </c>
      <c r="D308" s="29" t="s">
        <v>3</v>
      </c>
      <c r="E308" s="19" t="s">
        <v>119</v>
      </c>
      <c r="F308" s="20"/>
      <c r="G308" s="20"/>
      <c r="H308" s="19">
        <v>170</v>
      </c>
      <c r="I308" s="37">
        <v>6.0000000000000001E-3</v>
      </c>
      <c r="J308" s="37"/>
      <c r="K308" s="37">
        <v>6.0000000000000001E-3</v>
      </c>
      <c r="L308" s="37">
        <v>0.47099999999999997</v>
      </c>
      <c r="M308" s="37">
        <v>1.7999999999999999E-2</v>
      </c>
      <c r="N308" s="37"/>
      <c r="O308" s="37"/>
      <c r="P308" s="37">
        <v>0.16500000000000001</v>
      </c>
      <c r="Q308" s="37">
        <v>0</v>
      </c>
      <c r="R308" s="37"/>
      <c r="S308" s="37"/>
      <c r="T308" s="37"/>
      <c r="U308" s="37">
        <v>0</v>
      </c>
      <c r="V308" s="37">
        <v>6.0000000000000001E-3</v>
      </c>
      <c r="W308" s="37">
        <v>0</v>
      </c>
      <c r="X308" s="37">
        <v>0</v>
      </c>
      <c r="Y308" s="37"/>
      <c r="Z308" s="37">
        <v>2.9000000000000001E-2</v>
      </c>
      <c r="AA308" s="37">
        <v>0</v>
      </c>
      <c r="AB308" s="37">
        <v>0.112</v>
      </c>
      <c r="AC308" s="37"/>
      <c r="AD308" s="37"/>
      <c r="AE308" s="37"/>
      <c r="AF308" s="37">
        <v>1.7999999999999999E-2</v>
      </c>
      <c r="AG308" s="37"/>
      <c r="AH308" s="37"/>
      <c r="AI308" s="37"/>
      <c r="AJ308" s="37">
        <v>6.0000000000000001E-3</v>
      </c>
      <c r="AK308" s="37">
        <v>0</v>
      </c>
      <c r="AL308" s="37"/>
      <c r="AM308" s="37"/>
      <c r="AN308" s="37">
        <v>0</v>
      </c>
      <c r="AO308" s="37">
        <v>0</v>
      </c>
      <c r="AP308" s="37"/>
      <c r="AQ308" s="37">
        <v>0</v>
      </c>
      <c r="AR308" s="37">
        <v>0</v>
      </c>
      <c r="AS308" s="37"/>
      <c r="AT308" s="37">
        <v>0</v>
      </c>
      <c r="AU308" s="37"/>
      <c r="AV308" s="37"/>
      <c r="AW308" s="37">
        <v>0</v>
      </c>
      <c r="AX308" s="37">
        <v>0</v>
      </c>
      <c r="AY308" s="37">
        <v>0</v>
      </c>
      <c r="AZ308" s="37">
        <v>0</v>
      </c>
      <c r="BA308" s="37"/>
      <c r="BB308" s="37"/>
      <c r="BC308" s="37"/>
      <c r="BD308" s="37"/>
      <c r="BE308" s="37">
        <v>0</v>
      </c>
      <c r="BF308" s="37">
        <v>0</v>
      </c>
      <c r="BG308" s="37"/>
      <c r="BH308" s="37"/>
      <c r="BI308" s="37">
        <v>0</v>
      </c>
      <c r="BJ308" s="37"/>
      <c r="BK308" s="37"/>
      <c r="BL308" s="37">
        <v>0</v>
      </c>
      <c r="BM308" s="37"/>
      <c r="BN308" s="37"/>
      <c r="BO308" s="37"/>
      <c r="BP308" s="37">
        <v>0</v>
      </c>
      <c r="BQ308" s="37"/>
      <c r="BR308" s="37">
        <v>0</v>
      </c>
      <c r="BS308" s="37">
        <v>0</v>
      </c>
      <c r="BT308" s="37">
        <v>0</v>
      </c>
      <c r="BU308" s="37">
        <v>0</v>
      </c>
      <c r="BV308" s="37">
        <v>0</v>
      </c>
      <c r="BW308" s="37">
        <v>0</v>
      </c>
      <c r="BX308" s="37">
        <v>0</v>
      </c>
      <c r="BY308" s="37"/>
      <c r="BZ308" s="37"/>
      <c r="CA308" s="37"/>
      <c r="CB308" s="37">
        <v>0</v>
      </c>
      <c r="CC308" s="37"/>
      <c r="CD308" s="37"/>
      <c r="CE308" s="37">
        <v>0</v>
      </c>
      <c r="CF308" s="37">
        <v>0</v>
      </c>
      <c r="CG308" s="37"/>
      <c r="CH308" s="37"/>
      <c r="CI308" s="37">
        <v>0</v>
      </c>
      <c r="CJ308" s="37">
        <v>0</v>
      </c>
      <c r="CK308" s="37">
        <v>0</v>
      </c>
      <c r="CL308" s="37">
        <v>0</v>
      </c>
    </row>
    <row r="309" spans="1:277" s="59" customFormat="1" ht="15" customHeight="1">
      <c r="A309" s="19" t="s">
        <v>102</v>
      </c>
      <c r="B309" s="19">
        <v>2015</v>
      </c>
      <c r="C309" s="38">
        <v>26432245</v>
      </c>
      <c r="D309" s="29" t="s">
        <v>3</v>
      </c>
      <c r="E309" s="19" t="s">
        <v>120</v>
      </c>
      <c r="F309" s="20"/>
      <c r="G309" s="20"/>
      <c r="H309" s="19">
        <v>208</v>
      </c>
      <c r="I309" s="37">
        <v>0</v>
      </c>
      <c r="J309" s="37"/>
      <c r="K309" s="37">
        <v>0</v>
      </c>
      <c r="L309" s="37">
        <v>0.19700000000000001</v>
      </c>
      <c r="M309" s="37">
        <v>7.1999999999999995E-2</v>
      </c>
      <c r="N309" s="37"/>
      <c r="O309" s="37"/>
      <c r="P309" s="37">
        <v>0.255</v>
      </c>
      <c r="Q309" s="37">
        <v>0</v>
      </c>
      <c r="R309" s="37"/>
      <c r="S309" s="37"/>
      <c r="T309" s="37"/>
      <c r="U309" s="37">
        <v>0</v>
      </c>
      <c r="V309" s="37">
        <v>0</v>
      </c>
      <c r="W309" s="37">
        <v>0</v>
      </c>
      <c r="X309" s="37">
        <v>0.01</v>
      </c>
      <c r="Y309" s="37"/>
      <c r="Z309" s="37">
        <v>8.6999999999999994E-2</v>
      </c>
      <c r="AA309" s="37">
        <v>5.0000000000000001E-3</v>
      </c>
      <c r="AB309" s="37">
        <v>5.8000000000000003E-2</v>
      </c>
      <c r="AC309" s="37"/>
      <c r="AD309" s="37"/>
      <c r="AE309" s="37"/>
      <c r="AF309" s="37">
        <v>0</v>
      </c>
      <c r="AG309" s="37"/>
      <c r="AH309" s="37"/>
      <c r="AI309" s="37"/>
      <c r="AJ309" s="37">
        <v>1.4E-2</v>
      </c>
      <c r="AK309" s="37">
        <v>0</v>
      </c>
      <c r="AL309" s="37"/>
      <c r="AM309" s="37"/>
      <c r="AN309" s="37">
        <v>0</v>
      </c>
      <c r="AO309" s="37">
        <v>0</v>
      </c>
      <c r="AP309" s="37"/>
      <c r="AQ309" s="37">
        <v>0</v>
      </c>
      <c r="AR309" s="37">
        <v>0</v>
      </c>
      <c r="AS309" s="37"/>
      <c r="AT309" s="37">
        <v>0</v>
      </c>
      <c r="AU309" s="37"/>
      <c r="AV309" s="37"/>
      <c r="AW309" s="37">
        <v>0</v>
      </c>
      <c r="AX309" s="37">
        <v>0</v>
      </c>
      <c r="AY309" s="37">
        <v>0</v>
      </c>
      <c r="AZ309" s="37">
        <v>0</v>
      </c>
      <c r="BA309" s="37"/>
      <c r="BB309" s="37"/>
      <c r="BC309" s="37"/>
      <c r="BD309" s="37"/>
      <c r="BE309" s="37">
        <v>0</v>
      </c>
      <c r="BF309" s="37">
        <v>0</v>
      </c>
      <c r="BG309" s="37"/>
      <c r="BH309" s="37"/>
      <c r="BI309" s="37">
        <v>0</v>
      </c>
      <c r="BJ309" s="37"/>
      <c r="BK309" s="37"/>
      <c r="BL309" s="37">
        <v>0</v>
      </c>
      <c r="BM309" s="37"/>
      <c r="BN309" s="37"/>
      <c r="BO309" s="37"/>
      <c r="BP309" s="37">
        <v>0</v>
      </c>
      <c r="BQ309" s="37"/>
      <c r="BR309" s="37">
        <v>0</v>
      </c>
      <c r="BS309" s="37">
        <v>0</v>
      </c>
      <c r="BT309" s="37">
        <v>0</v>
      </c>
      <c r="BU309" s="37">
        <v>0</v>
      </c>
      <c r="BV309" s="37">
        <v>0</v>
      </c>
      <c r="BW309" s="37">
        <v>0</v>
      </c>
      <c r="BX309" s="37">
        <v>0</v>
      </c>
      <c r="BY309" s="37"/>
      <c r="BZ309" s="37"/>
      <c r="CA309" s="37"/>
      <c r="CB309" s="37">
        <v>0</v>
      </c>
      <c r="CC309" s="37"/>
      <c r="CD309" s="37"/>
      <c r="CE309" s="37">
        <v>0</v>
      </c>
      <c r="CF309" s="37">
        <v>0</v>
      </c>
      <c r="CG309" s="37"/>
      <c r="CH309" s="37"/>
      <c r="CI309" s="37">
        <v>0</v>
      </c>
      <c r="CJ309" s="37">
        <v>0</v>
      </c>
      <c r="CK309" s="37">
        <v>0</v>
      </c>
      <c r="CL309" s="37">
        <v>0</v>
      </c>
    </row>
    <row r="310" spans="1:277" s="66" customFormat="1" ht="15" customHeight="1">
      <c r="A310" s="20"/>
      <c r="B310" s="20"/>
      <c r="C310" s="21"/>
      <c r="D310" s="20"/>
      <c r="E310" s="20"/>
      <c r="F310" s="20"/>
      <c r="G310" s="20"/>
      <c r="H310" s="20"/>
      <c r="I310" s="22"/>
      <c r="J310" s="23"/>
      <c r="K310" s="22"/>
      <c r="L310" s="22"/>
      <c r="M310" s="24"/>
      <c r="N310" s="24"/>
      <c r="O310" s="24"/>
      <c r="P310" s="24"/>
      <c r="Q310" s="24"/>
      <c r="R310" s="24"/>
      <c r="S310" s="24"/>
      <c r="T310" s="24"/>
      <c r="U310" s="22"/>
      <c r="V310" s="23"/>
      <c r="W310" s="22"/>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c r="BF310" s="24"/>
      <c r="BG310" s="24"/>
      <c r="BH310" s="24"/>
      <c r="BI310" s="24"/>
      <c r="BJ310" s="24"/>
      <c r="BK310" s="24"/>
      <c r="BL310" s="24"/>
      <c r="BM310" s="24"/>
      <c r="BN310" s="24"/>
      <c r="BO310" s="24"/>
      <c r="BP310" s="24"/>
      <c r="BQ310" s="24"/>
      <c r="BR310" s="24"/>
      <c r="BS310" s="24"/>
      <c r="BT310" s="24"/>
      <c r="BU310" s="24"/>
      <c r="BV310" s="24"/>
      <c r="BW310" s="24"/>
      <c r="BX310" s="24"/>
      <c r="BY310" s="24"/>
      <c r="BZ310" s="24"/>
      <c r="CA310" s="24"/>
      <c r="CB310" s="24"/>
      <c r="CC310" s="24"/>
      <c r="CD310" s="24"/>
      <c r="CE310" s="24"/>
      <c r="CF310" s="24"/>
      <c r="CG310" s="24"/>
      <c r="CH310" s="24"/>
      <c r="CI310" s="24"/>
      <c r="CJ310" s="24"/>
      <c r="CK310" s="24"/>
      <c r="CL310" s="24"/>
      <c r="CM310" s="59"/>
      <c r="CN310" s="59"/>
      <c r="CO310" s="59"/>
      <c r="CP310" s="59"/>
      <c r="CQ310" s="59"/>
      <c r="CR310" s="59"/>
      <c r="CS310" s="59"/>
      <c r="CT310" s="59"/>
      <c r="CU310" s="59"/>
      <c r="CV310" s="59"/>
      <c r="CW310" s="59"/>
      <c r="CX310" s="59"/>
      <c r="CY310" s="59"/>
      <c r="CZ310" s="59"/>
      <c r="DA310" s="59"/>
      <c r="DB310" s="59"/>
      <c r="DC310" s="59"/>
      <c r="DD310" s="59"/>
      <c r="DE310" s="59"/>
      <c r="DF310" s="59"/>
      <c r="DG310" s="59"/>
      <c r="DH310" s="59"/>
      <c r="DI310" s="59"/>
      <c r="DJ310" s="59"/>
      <c r="DK310" s="59"/>
      <c r="DL310" s="59"/>
      <c r="DM310" s="59"/>
      <c r="DN310" s="59"/>
      <c r="DO310" s="59"/>
      <c r="DP310" s="59"/>
      <c r="DQ310" s="59"/>
      <c r="DR310" s="59"/>
      <c r="DS310" s="59"/>
      <c r="DT310" s="59"/>
      <c r="DU310" s="59"/>
      <c r="DV310" s="59"/>
      <c r="DW310" s="59"/>
      <c r="DX310" s="59"/>
      <c r="DY310" s="59"/>
      <c r="DZ310" s="59"/>
      <c r="EA310" s="59"/>
      <c r="EB310" s="59"/>
      <c r="EC310" s="59"/>
      <c r="ED310" s="59"/>
      <c r="EE310" s="59"/>
      <c r="EF310" s="59"/>
      <c r="EG310" s="59"/>
      <c r="EH310" s="59"/>
      <c r="EI310" s="59"/>
      <c r="EJ310" s="59"/>
      <c r="EK310" s="59"/>
      <c r="EL310" s="59"/>
      <c r="EM310" s="59"/>
      <c r="EN310" s="59"/>
      <c r="EO310" s="59"/>
      <c r="EP310" s="59"/>
      <c r="EQ310" s="59"/>
      <c r="ER310" s="59"/>
      <c r="ES310" s="59"/>
      <c r="ET310" s="59"/>
      <c r="EU310" s="59"/>
      <c r="EV310" s="59"/>
      <c r="EW310" s="59"/>
      <c r="EX310" s="59"/>
      <c r="EY310" s="59"/>
      <c r="EZ310" s="59"/>
      <c r="FA310" s="59"/>
      <c r="FB310" s="59"/>
      <c r="FC310" s="59"/>
      <c r="FD310" s="59"/>
      <c r="FE310" s="59"/>
      <c r="FF310" s="59"/>
      <c r="FG310" s="59"/>
      <c r="FH310" s="59"/>
      <c r="FI310" s="59"/>
      <c r="FJ310" s="59"/>
      <c r="FK310" s="59"/>
      <c r="FL310" s="59"/>
      <c r="FM310" s="59"/>
      <c r="FN310" s="59"/>
      <c r="FO310" s="59"/>
      <c r="FP310" s="59"/>
      <c r="FQ310" s="59"/>
      <c r="FR310" s="59"/>
      <c r="FS310" s="59"/>
      <c r="FT310" s="59"/>
      <c r="FU310" s="59"/>
      <c r="FV310" s="59"/>
      <c r="FW310" s="59"/>
      <c r="FX310" s="59"/>
      <c r="FY310" s="59"/>
      <c r="FZ310" s="59"/>
      <c r="GA310" s="59"/>
      <c r="GB310" s="59"/>
      <c r="GC310" s="59"/>
      <c r="GD310" s="59"/>
      <c r="GE310" s="59"/>
      <c r="GF310" s="59"/>
      <c r="GG310" s="59"/>
      <c r="GH310" s="59"/>
      <c r="GI310" s="59"/>
      <c r="GJ310" s="59"/>
      <c r="GK310" s="59"/>
      <c r="GL310" s="59"/>
      <c r="GM310" s="59"/>
      <c r="GN310" s="59"/>
      <c r="GO310" s="59"/>
      <c r="GP310" s="59"/>
      <c r="GQ310" s="59"/>
      <c r="GR310" s="59"/>
      <c r="GS310" s="59"/>
      <c r="GT310" s="59"/>
      <c r="GU310" s="59"/>
      <c r="GV310" s="59"/>
      <c r="GW310" s="59"/>
      <c r="GX310" s="59"/>
      <c r="GY310" s="59"/>
      <c r="GZ310" s="59"/>
      <c r="HA310" s="59"/>
      <c r="HB310" s="59"/>
      <c r="HC310" s="59"/>
      <c r="HD310" s="59"/>
      <c r="HE310" s="59"/>
      <c r="HF310" s="59"/>
      <c r="HG310" s="59"/>
      <c r="HH310" s="59"/>
      <c r="HI310" s="59"/>
      <c r="HJ310" s="59"/>
      <c r="HK310" s="59"/>
      <c r="HL310" s="59"/>
      <c r="HM310" s="59"/>
      <c r="HN310" s="59"/>
      <c r="HO310" s="59"/>
      <c r="HP310" s="59"/>
      <c r="HQ310" s="59"/>
      <c r="HR310" s="59"/>
      <c r="HS310" s="59"/>
      <c r="HT310" s="59"/>
      <c r="HU310" s="59"/>
      <c r="HV310" s="59"/>
      <c r="HW310" s="59"/>
      <c r="HX310" s="59"/>
      <c r="HY310" s="59"/>
      <c r="HZ310" s="59"/>
      <c r="IA310" s="59"/>
      <c r="IB310" s="59"/>
      <c r="IC310" s="59"/>
      <c r="ID310" s="59"/>
      <c r="IE310" s="59"/>
      <c r="IF310" s="59"/>
      <c r="IG310" s="59"/>
      <c r="IH310" s="59"/>
      <c r="II310" s="59"/>
      <c r="IJ310" s="59"/>
      <c r="IK310" s="59"/>
      <c r="IL310" s="59"/>
      <c r="IM310" s="59"/>
      <c r="IN310" s="59"/>
      <c r="IO310" s="59"/>
      <c r="IP310" s="59"/>
      <c r="IQ310" s="59"/>
      <c r="IR310" s="59"/>
      <c r="IS310" s="59"/>
      <c r="IT310" s="59"/>
      <c r="IU310" s="59"/>
      <c r="IV310" s="59"/>
      <c r="IW310" s="59"/>
      <c r="IX310" s="59"/>
      <c r="IY310" s="59"/>
      <c r="IZ310" s="59"/>
      <c r="JA310" s="59"/>
      <c r="JB310" s="59"/>
      <c r="JC310" s="59"/>
      <c r="JD310" s="59"/>
      <c r="JE310" s="59"/>
      <c r="JF310" s="59"/>
      <c r="JG310" s="59"/>
      <c r="JH310" s="59"/>
      <c r="JI310" s="59"/>
      <c r="JJ310" s="59"/>
      <c r="JK310" s="59"/>
      <c r="JL310" s="59"/>
      <c r="JM310" s="59"/>
      <c r="JN310" s="59"/>
      <c r="JO310" s="59"/>
      <c r="JP310" s="59"/>
      <c r="JQ310" s="59"/>
    </row>
    <row r="311" spans="1:277" s="66" customFormat="1" ht="15" customHeight="1">
      <c r="A311" s="25" t="s">
        <v>0</v>
      </c>
      <c r="B311" s="26"/>
      <c r="C311" s="26"/>
      <c r="D311" s="26"/>
      <c r="E311" s="26"/>
      <c r="F311" s="26"/>
      <c r="G311" s="26"/>
      <c r="H311" s="26"/>
      <c r="I311" s="27">
        <f>IFERROR(SUMPRODUCT(I243:I309,--(I243:I309&lt;&gt;""),$H$243:$H$309)/SUMPRODUCT($H$243:$H$309,--(I243:I309&lt;&gt;"")),"")</f>
        <v>7.8298897001708877E-4</v>
      </c>
      <c r="J311" s="27" t="str">
        <f>IFERROR(SUMPRODUCT(J243:J309,--(J243:J309&lt;&gt;""),$H$243:$H$309)/SUMPRODUCT($H$243:$H$309,--(J243:J309&lt;&gt;"")),"")</f>
        <v/>
      </c>
      <c r="K311" s="27">
        <f>IFERROR(SUMPRODUCT(K243:K309,--(K243:K309&lt;&gt;""),$H$243:$H$309)/SUMPRODUCT($H$243:$H$309,--(K243:K309&lt;&gt;"")),"")</f>
        <v>9.4387562814070361E-3</v>
      </c>
      <c r="L311" s="27">
        <f t="shared" ref="L311:BO311" si="51">IFERROR(SUMPRODUCT(L243:L309,--(L243:L309&lt;&gt;""),$H$243:$H$309)/SUMPRODUCT($H$243:$H$309,--(L243:L309&lt;&gt;"")),"")</f>
        <v>0.30707159642801191</v>
      </c>
      <c r="M311" s="27">
        <f>IFERROR(SUMPRODUCT(M243:M309,--(M243:M309&lt;&gt;""),$H$243:$H$309)/SUMPRODUCT($H$243:$H$309,--(M243:M309&lt;&gt;"")),"")</f>
        <v>2.7319003115264799E-2</v>
      </c>
      <c r="N311" s="27">
        <f>IFERROR(SUMPRODUCT(N243:N309,--(N243:N309&lt;&gt;""),$H$243:$H$309)/SUMPRODUCT($H$243:$H$309,--(N243:N309&lt;&gt;"")),"")</f>
        <v>9.9999999999999991E-5</v>
      </c>
      <c r="O311" s="27">
        <f>IFERROR(SUMPRODUCT(O243:O309,--(O243:O309&lt;&gt;""),$H$243:$H$309)/SUMPRODUCT($H$243:$H$309,--(O243:O309&lt;&gt;"")),"")</f>
        <v>0</v>
      </c>
      <c r="P311" s="27">
        <f t="shared" si="51"/>
        <v>0.20892397207137312</v>
      </c>
      <c r="Q311" s="27">
        <f>IFERROR(SUMPRODUCT(Q243:Q309,--(Q243:Q309&lt;&gt;""),$H$243:$H$309)/SUMPRODUCT($H$243:$H$309,--(Q243:Q309&lt;&gt;"")),"")</f>
        <v>0</v>
      </c>
      <c r="R311" s="27" t="str">
        <f>IFERROR(SUMPRODUCT(R243:R309,--(R243:R309&lt;&gt;""),$H$243:$H$309)/SUMPRODUCT($H$243:$H$309,--(R243:R309&lt;&gt;"")),"")</f>
        <v/>
      </c>
      <c r="S311" s="27">
        <f>IFERROR(SUMPRODUCT(S243:S309,--(S243:S309&lt;&gt;""),$H$243:$H$309)/SUMPRODUCT($H$243:$H$309,--(S243:S309&lt;&gt;"")),"")</f>
        <v>0</v>
      </c>
      <c r="T311" s="27" t="str">
        <f>IFERROR(SUMPRODUCT(T243:T309,--(T243:T309&lt;&gt;""),$H$243:$H$309)/SUMPRODUCT($H$243:$H$309,--(T243:T309&lt;&gt;"")),"")</f>
        <v/>
      </c>
      <c r="U311" s="27">
        <f t="shared" si="51"/>
        <v>0</v>
      </c>
      <c r="V311" s="27">
        <f t="shared" si="51"/>
        <v>5.9250720461095103E-3</v>
      </c>
      <c r="W311" s="27">
        <f>IFERROR(SUMPRODUCT(W243:W309,--(W243:W309&lt;&gt;""),$H$243:$H$309)/SUMPRODUCT($H$243:$H$309,--(W243:W309&lt;&gt;"")),"")</f>
        <v>2.0888614625115703E-3</v>
      </c>
      <c r="X311" s="27">
        <f t="shared" si="51"/>
        <v>1.2139219015280137E-3</v>
      </c>
      <c r="Y311" s="27">
        <f t="shared" si="51"/>
        <v>0</v>
      </c>
      <c r="Z311" s="27">
        <f t="shared" si="51"/>
        <v>3.626065472513898E-2</v>
      </c>
      <c r="AA311" s="27">
        <f t="shared" si="51"/>
        <v>2.2634025410598079E-3</v>
      </c>
      <c r="AB311" s="27">
        <f t="shared" si="51"/>
        <v>8.1132567525613167E-2</v>
      </c>
      <c r="AC311" s="27">
        <f t="shared" si="51"/>
        <v>0</v>
      </c>
      <c r="AD311" s="27">
        <f t="shared" si="51"/>
        <v>0</v>
      </c>
      <c r="AE311" s="27">
        <f t="shared" si="51"/>
        <v>0</v>
      </c>
      <c r="AF311" s="27">
        <f t="shared" si="51"/>
        <v>1.1174424071462154E-2</v>
      </c>
      <c r="AG311" s="27" t="str">
        <f t="shared" si="51"/>
        <v/>
      </c>
      <c r="AH311" s="27">
        <f t="shared" si="51"/>
        <v>0</v>
      </c>
      <c r="AI311" s="27">
        <f t="shared" si="51"/>
        <v>0</v>
      </c>
      <c r="AJ311" s="27">
        <f t="shared" si="51"/>
        <v>7.3145139080143216E-3</v>
      </c>
      <c r="AK311" s="27">
        <f t="shared" si="51"/>
        <v>3.3666821059132317E-4</v>
      </c>
      <c r="AL311" s="27">
        <f t="shared" si="51"/>
        <v>0</v>
      </c>
      <c r="AM311" s="27">
        <f t="shared" si="51"/>
        <v>0</v>
      </c>
      <c r="AN311" s="27">
        <f t="shared" si="51"/>
        <v>0</v>
      </c>
      <c r="AO311" s="27">
        <f t="shared" si="51"/>
        <v>0</v>
      </c>
      <c r="AP311" s="27" t="str">
        <f t="shared" si="51"/>
        <v/>
      </c>
      <c r="AQ311" s="27">
        <f t="shared" si="51"/>
        <v>0</v>
      </c>
      <c r="AR311" s="27">
        <f t="shared" si="51"/>
        <v>0</v>
      </c>
      <c r="AS311" s="27">
        <f t="shared" si="51"/>
        <v>1E-4</v>
      </c>
      <c r="AT311" s="27">
        <f t="shared" si="51"/>
        <v>0</v>
      </c>
      <c r="AU311" s="27">
        <f t="shared" si="51"/>
        <v>0</v>
      </c>
      <c r="AV311" s="27">
        <f t="shared" si="51"/>
        <v>1.0000000000000002E-4</v>
      </c>
      <c r="AW311" s="27">
        <f t="shared" si="51"/>
        <v>0</v>
      </c>
      <c r="AX311" s="27">
        <f t="shared" si="51"/>
        <v>8.8888888888888893E-5</v>
      </c>
      <c r="AY311" s="27">
        <f t="shared" si="51"/>
        <v>0</v>
      </c>
      <c r="AZ311" s="27">
        <f t="shared" si="51"/>
        <v>0</v>
      </c>
      <c r="BA311" s="27">
        <f t="shared" si="51"/>
        <v>0</v>
      </c>
      <c r="BB311" s="27" t="str">
        <f t="shared" si="51"/>
        <v/>
      </c>
      <c r="BC311" s="27">
        <f t="shared" si="51"/>
        <v>0</v>
      </c>
      <c r="BD311" s="27">
        <f t="shared" si="51"/>
        <v>0</v>
      </c>
      <c r="BE311" s="27">
        <f t="shared" si="51"/>
        <v>3.3905120955073835E-4</v>
      </c>
      <c r="BF311" s="27">
        <f t="shared" si="51"/>
        <v>0</v>
      </c>
      <c r="BG311" s="27">
        <f t="shared" si="51"/>
        <v>1E-4</v>
      </c>
      <c r="BH311" s="27">
        <f t="shared" si="51"/>
        <v>0</v>
      </c>
      <c r="BI311" s="27">
        <f t="shared" si="51"/>
        <v>0</v>
      </c>
      <c r="BJ311" s="27">
        <f t="shared" si="51"/>
        <v>0</v>
      </c>
      <c r="BK311" s="27">
        <f t="shared" si="51"/>
        <v>0</v>
      </c>
      <c r="BL311" s="27">
        <f t="shared" si="51"/>
        <v>0</v>
      </c>
      <c r="BM311" s="27">
        <f t="shared" si="51"/>
        <v>2.0000000000000001E-4</v>
      </c>
      <c r="BN311" s="27">
        <f t="shared" si="51"/>
        <v>0</v>
      </c>
      <c r="BO311" s="27">
        <f t="shared" si="51"/>
        <v>0</v>
      </c>
      <c r="BP311" s="27">
        <f t="shared" ref="BP311:CL311" si="52">IFERROR(SUMPRODUCT(BP243:BP309,--(BP243:BP309&lt;&gt;""),$H$243:$H$309)/SUMPRODUCT($H$243:$H$309,--(BP243:BP309&lt;&gt;"")),"")</f>
        <v>2.3592282087010375E-4</v>
      </c>
      <c r="BQ311" s="27">
        <f t="shared" si="52"/>
        <v>0</v>
      </c>
      <c r="BR311" s="27">
        <f t="shared" si="52"/>
        <v>0</v>
      </c>
      <c r="BS311" s="27">
        <f t="shared" si="52"/>
        <v>0</v>
      </c>
      <c r="BT311" s="27">
        <f t="shared" si="52"/>
        <v>0</v>
      </c>
      <c r="BU311" s="27">
        <f t="shared" si="52"/>
        <v>0</v>
      </c>
      <c r="BV311" s="27">
        <f t="shared" si="52"/>
        <v>0</v>
      </c>
      <c r="BW311" s="27">
        <f t="shared" si="52"/>
        <v>0</v>
      </c>
      <c r="BX311" s="27">
        <f t="shared" si="52"/>
        <v>0</v>
      </c>
      <c r="BY311" s="27">
        <f t="shared" si="52"/>
        <v>0</v>
      </c>
      <c r="BZ311" s="27">
        <f t="shared" si="52"/>
        <v>1E-4</v>
      </c>
      <c r="CA311" s="27">
        <f t="shared" si="52"/>
        <v>0</v>
      </c>
      <c r="CB311" s="27">
        <f t="shared" si="52"/>
        <v>8.9248644461657634E-5</v>
      </c>
      <c r="CC311" s="27" t="str">
        <f t="shared" si="52"/>
        <v/>
      </c>
      <c r="CD311" s="27" t="str">
        <f t="shared" si="52"/>
        <v/>
      </c>
      <c r="CE311" s="27">
        <f t="shared" si="52"/>
        <v>0</v>
      </c>
      <c r="CF311" s="27">
        <f t="shared" si="52"/>
        <v>5.1545243619489564E-4</v>
      </c>
      <c r="CG311" s="27">
        <f t="shared" si="52"/>
        <v>0</v>
      </c>
      <c r="CH311" s="27">
        <f t="shared" si="52"/>
        <v>0</v>
      </c>
      <c r="CI311" s="27">
        <f t="shared" si="52"/>
        <v>8.9275227940040182E-4</v>
      </c>
      <c r="CJ311" s="27">
        <f t="shared" si="52"/>
        <v>1.4510651435628282E-4</v>
      </c>
      <c r="CK311" s="27">
        <f t="shared" si="52"/>
        <v>7.1320931686728157E-4</v>
      </c>
      <c r="CL311" s="27">
        <f t="shared" si="52"/>
        <v>0</v>
      </c>
      <c r="CM311" s="59"/>
      <c r="CN311" s="59"/>
      <c r="CO311" s="59"/>
      <c r="CP311" s="59"/>
      <c r="CQ311" s="59"/>
      <c r="CR311" s="59"/>
      <c r="CS311" s="59"/>
      <c r="CT311" s="59"/>
      <c r="CU311" s="59"/>
      <c r="CV311" s="59"/>
      <c r="CW311" s="59"/>
      <c r="CX311" s="59"/>
      <c r="CY311" s="59"/>
      <c r="CZ311" s="59"/>
      <c r="DA311" s="59"/>
      <c r="DB311" s="59"/>
      <c r="DC311" s="59"/>
      <c r="DD311" s="59"/>
      <c r="DE311" s="59"/>
      <c r="DF311" s="59"/>
      <c r="DG311" s="59"/>
      <c r="DH311" s="59"/>
      <c r="DI311" s="59"/>
      <c r="DJ311" s="59"/>
      <c r="DK311" s="59"/>
      <c r="DL311" s="59"/>
      <c r="DM311" s="59"/>
      <c r="DN311" s="59"/>
      <c r="DO311" s="59"/>
      <c r="DP311" s="59"/>
      <c r="DQ311" s="59"/>
      <c r="DR311" s="59"/>
      <c r="DS311" s="59"/>
      <c r="DT311" s="59"/>
      <c r="DU311" s="59"/>
      <c r="DV311" s="59"/>
      <c r="DW311" s="59"/>
      <c r="DX311" s="59"/>
      <c r="DY311" s="59"/>
      <c r="DZ311" s="59"/>
      <c r="EA311" s="59"/>
      <c r="EB311" s="59"/>
      <c r="EC311" s="59"/>
      <c r="ED311" s="59"/>
      <c r="EE311" s="59"/>
      <c r="EF311" s="59"/>
      <c r="EG311" s="59"/>
      <c r="EH311" s="59"/>
      <c r="EI311" s="59"/>
      <c r="EJ311" s="59"/>
      <c r="EK311" s="59"/>
      <c r="EL311" s="59"/>
      <c r="EM311" s="59"/>
      <c r="EN311" s="59"/>
      <c r="EO311" s="59"/>
      <c r="EP311" s="59"/>
      <c r="EQ311" s="59"/>
      <c r="ER311" s="59"/>
      <c r="ES311" s="59"/>
      <c r="ET311" s="59"/>
      <c r="EU311" s="59"/>
      <c r="EV311" s="59"/>
      <c r="EW311" s="59"/>
      <c r="EX311" s="59"/>
      <c r="EY311" s="59"/>
      <c r="EZ311" s="59"/>
      <c r="FA311" s="59"/>
      <c r="FB311" s="59"/>
      <c r="FC311" s="59"/>
      <c r="FD311" s="59"/>
      <c r="FE311" s="59"/>
      <c r="FF311" s="59"/>
      <c r="FG311" s="59"/>
      <c r="FH311" s="59"/>
      <c r="FI311" s="59"/>
      <c r="FJ311" s="59"/>
      <c r="FK311" s="59"/>
      <c r="FL311" s="59"/>
      <c r="FM311" s="59"/>
      <c r="FN311" s="59"/>
      <c r="FO311" s="59"/>
      <c r="FP311" s="59"/>
      <c r="FQ311" s="59"/>
      <c r="FR311" s="59"/>
      <c r="FS311" s="59"/>
      <c r="FT311" s="59"/>
      <c r="FU311" s="59"/>
      <c r="FV311" s="59"/>
      <c r="FW311" s="59"/>
      <c r="FX311" s="59"/>
      <c r="FY311" s="59"/>
      <c r="FZ311" s="59"/>
      <c r="GA311" s="59"/>
      <c r="GB311" s="59"/>
      <c r="GC311" s="59"/>
      <c r="GD311" s="59"/>
      <c r="GE311" s="59"/>
      <c r="GF311" s="59"/>
      <c r="GG311" s="59"/>
      <c r="GH311" s="59"/>
      <c r="GI311" s="59"/>
      <c r="GJ311" s="59"/>
      <c r="GK311" s="59"/>
      <c r="GL311" s="59"/>
      <c r="GM311" s="59"/>
      <c r="GN311" s="59"/>
      <c r="GO311" s="59"/>
      <c r="GP311" s="59"/>
      <c r="GQ311" s="59"/>
      <c r="GR311" s="59"/>
      <c r="GS311" s="59"/>
      <c r="GT311" s="59"/>
      <c r="GU311" s="59"/>
      <c r="GV311" s="59"/>
      <c r="GW311" s="59"/>
      <c r="GX311" s="59"/>
      <c r="GY311" s="59"/>
      <c r="GZ311" s="59"/>
      <c r="HA311" s="59"/>
      <c r="HB311" s="59"/>
      <c r="HC311" s="59"/>
      <c r="HD311" s="59"/>
      <c r="HE311" s="59"/>
      <c r="HF311" s="59"/>
      <c r="HG311" s="59"/>
      <c r="HH311" s="59"/>
      <c r="HI311" s="59"/>
      <c r="HJ311" s="59"/>
      <c r="HK311" s="59"/>
      <c r="HL311" s="59"/>
      <c r="HM311" s="59"/>
      <c r="HN311" s="59"/>
      <c r="HO311" s="59"/>
      <c r="HP311" s="59"/>
      <c r="HQ311" s="59"/>
      <c r="HR311" s="59"/>
      <c r="HS311" s="59"/>
      <c r="HT311" s="59"/>
      <c r="HU311" s="59"/>
      <c r="HV311" s="59"/>
      <c r="HW311" s="59"/>
      <c r="HX311" s="59"/>
      <c r="HY311" s="59"/>
      <c r="HZ311" s="59"/>
      <c r="IA311" s="59"/>
      <c r="IB311" s="59"/>
      <c r="IC311" s="59"/>
      <c r="ID311" s="59"/>
      <c r="IE311" s="59"/>
      <c r="IF311" s="59"/>
      <c r="IG311" s="59"/>
      <c r="IH311" s="59"/>
      <c r="II311" s="59"/>
      <c r="IJ311" s="59"/>
      <c r="IK311" s="59"/>
      <c r="IL311" s="59"/>
      <c r="IM311" s="59"/>
      <c r="IN311" s="59"/>
      <c r="IO311" s="59"/>
      <c r="IP311" s="59"/>
      <c r="IQ311" s="59"/>
      <c r="IR311" s="59"/>
      <c r="IS311" s="59"/>
      <c r="IT311" s="59"/>
      <c r="IU311" s="59"/>
      <c r="IV311" s="59"/>
      <c r="IW311" s="59"/>
      <c r="IX311" s="59"/>
      <c r="IY311" s="59"/>
      <c r="IZ311" s="59"/>
      <c r="JA311" s="59"/>
      <c r="JB311" s="59"/>
      <c r="JC311" s="59"/>
      <c r="JD311" s="59"/>
      <c r="JE311" s="59"/>
      <c r="JF311" s="59"/>
      <c r="JG311" s="59"/>
      <c r="JH311" s="59"/>
      <c r="JI311" s="59"/>
      <c r="JJ311" s="59"/>
      <c r="JK311" s="59"/>
      <c r="JL311" s="59"/>
      <c r="JM311" s="59"/>
      <c r="JN311" s="59"/>
      <c r="JO311" s="59"/>
      <c r="JP311" s="59"/>
      <c r="JQ311" s="59"/>
    </row>
    <row r="312" spans="1:277" s="66" customFormat="1" ht="15" customHeight="1">
      <c r="A312" s="25" t="s">
        <v>10</v>
      </c>
      <c r="B312" s="26"/>
      <c r="C312" s="26"/>
      <c r="D312" s="26"/>
      <c r="E312" s="26"/>
      <c r="F312" s="26"/>
      <c r="G312" s="26"/>
      <c r="H312" s="26"/>
      <c r="I312" s="28">
        <f>IF(I311="","",MIN(I243:I309))</f>
        <v>0</v>
      </c>
      <c r="J312" s="28" t="str">
        <f>IF(J311="","",MIN(J243:J309))</f>
        <v/>
      </c>
      <c r="K312" s="28">
        <f>IF(K311="","",MIN(K243:K309))</f>
        <v>0</v>
      </c>
      <c r="L312" s="28">
        <f t="shared" ref="L312:BO312" si="53">IF(L311="","",MIN(L243:L309))</f>
        <v>0.186</v>
      </c>
      <c r="M312" s="28">
        <f>IF(M311="","",MIN(M243:M309))</f>
        <v>1.7999999999999999E-2</v>
      </c>
      <c r="N312" s="28">
        <f>IF(N311="","",MIN(N243:N309))</f>
        <v>1E-4</v>
      </c>
      <c r="O312" s="28">
        <f>IF(O311="","",MIN(O243:O309))</f>
        <v>0</v>
      </c>
      <c r="P312" s="28">
        <f t="shared" si="53"/>
        <v>0.16500000000000001</v>
      </c>
      <c r="Q312" s="28">
        <f>IF(Q311="","",MIN(Q243:Q309))</f>
        <v>0</v>
      </c>
      <c r="R312" s="28" t="str">
        <f>IF(R311="","",MIN(R243:R309))</f>
        <v/>
      </c>
      <c r="S312" s="28">
        <f>IF(S311="","",MIN(S243:S309))</f>
        <v>0</v>
      </c>
      <c r="T312" s="28" t="str">
        <f>IF(T311="","",MIN(T243:T309))</f>
        <v/>
      </c>
      <c r="U312" s="28">
        <f t="shared" si="53"/>
        <v>0</v>
      </c>
      <c r="V312" s="28">
        <f t="shared" si="53"/>
        <v>0</v>
      </c>
      <c r="W312" s="28">
        <f>IF(W311="","",MIN(W243:W309))</f>
        <v>0</v>
      </c>
      <c r="X312" s="28">
        <f t="shared" si="53"/>
        <v>0</v>
      </c>
      <c r="Y312" s="28">
        <f t="shared" si="53"/>
        <v>0</v>
      </c>
      <c r="Z312" s="28">
        <f t="shared" si="53"/>
        <v>2.9000000000000001E-2</v>
      </c>
      <c r="AA312" s="28">
        <f t="shared" si="53"/>
        <v>0</v>
      </c>
      <c r="AB312" s="28">
        <f t="shared" si="53"/>
        <v>5.8000000000000003E-2</v>
      </c>
      <c r="AC312" s="28">
        <f t="shared" si="53"/>
        <v>0</v>
      </c>
      <c r="AD312" s="28">
        <f t="shared" si="53"/>
        <v>0</v>
      </c>
      <c r="AE312" s="28">
        <f t="shared" si="53"/>
        <v>0</v>
      </c>
      <c r="AF312" s="28">
        <f t="shared" si="53"/>
        <v>0</v>
      </c>
      <c r="AG312" s="28" t="str">
        <f t="shared" si="53"/>
        <v/>
      </c>
      <c r="AH312" s="28">
        <f t="shared" si="53"/>
        <v>0</v>
      </c>
      <c r="AI312" s="28">
        <f t="shared" si="53"/>
        <v>0</v>
      </c>
      <c r="AJ312" s="28">
        <f t="shared" si="53"/>
        <v>0</v>
      </c>
      <c r="AK312" s="28">
        <f t="shared" si="53"/>
        <v>0</v>
      </c>
      <c r="AL312" s="28">
        <f t="shared" si="53"/>
        <v>0</v>
      </c>
      <c r="AM312" s="28">
        <f t="shared" si="53"/>
        <v>0</v>
      </c>
      <c r="AN312" s="28">
        <f t="shared" si="53"/>
        <v>0</v>
      </c>
      <c r="AO312" s="28">
        <f t="shared" si="53"/>
        <v>0</v>
      </c>
      <c r="AP312" s="28" t="str">
        <f t="shared" si="53"/>
        <v/>
      </c>
      <c r="AQ312" s="28">
        <f t="shared" si="53"/>
        <v>0</v>
      </c>
      <c r="AR312" s="28">
        <f t="shared" si="53"/>
        <v>0</v>
      </c>
      <c r="AS312" s="28">
        <f t="shared" si="53"/>
        <v>1E-4</v>
      </c>
      <c r="AT312" s="28">
        <f t="shared" si="53"/>
        <v>0</v>
      </c>
      <c r="AU312" s="28">
        <f t="shared" si="53"/>
        <v>0</v>
      </c>
      <c r="AV312" s="28">
        <f t="shared" si="53"/>
        <v>1E-4</v>
      </c>
      <c r="AW312" s="28">
        <f t="shared" si="53"/>
        <v>0</v>
      </c>
      <c r="AX312" s="28">
        <f t="shared" si="53"/>
        <v>0</v>
      </c>
      <c r="AY312" s="28">
        <f t="shared" si="53"/>
        <v>0</v>
      </c>
      <c r="AZ312" s="28">
        <f t="shared" si="53"/>
        <v>0</v>
      </c>
      <c r="BA312" s="28">
        <f t="shared" si="53"/>
        <v>0</v>
      </c>
      <c r="BB312" s="28" t="str">
        <f t="shared" si="53"/>
        <v/>
      </c>
      <c r="BC312" s="28">
        <f t="shared" si="53"/>
        <v>0</v>
      </c>
      <c r="BD312" s="28">
        <f t="shared" si="53"/>
        <v>0</v>
      </c>
      <c r="BE312" s="28">
        <f t="shared" si="53"/>
        <v>0</v>
      </c>
      <c r="BF312" s="28">
        <f t="shared" si="53"/>
        <v>0</v>
      </c>
      <c r="BG312" s="28">
        <f t="shared" si="53"/>
        <v>1E-4</v>
      </c>
      <c r="BH312" s="28">
        <f t="shared" si="53"/>
        <v>0</v>
      </c>
      <c r="BI312" s="28">
        <f t="shared" si="53"/>
        <v>0</v>
      </c>
      <c r="BJ312" s="28">
        <f t="shared" si="53"/>
        <v>0</v>
      </c>
      <c r="BK312" s="28">
        <f t="shared" si="53"/>
        <v>0</v>
      </c>
      <c r="BL312" s="28">
        <f t="shared" si="53"/>
        <v>0</v>
      </c>
      <c r="BM312" s="28">
        <f t="shared" si="53"/>
        <v>2.0000000000000001E-4</v>
      </c>
      <c r="BN312" s="28">
        <f t="shared" si="53"/>
        <v>0</v>
      </c>
      <c r="BO312" s="28">
        <f t="shared" si="53"/>
        <v>0</v>
      </c>
      <c r="BP312" s="28">
        <f t="shared" ref="BP312:CL312" si="54">IF(BP311="","",MIN(BP243:BP309))</f>
        <v>0</v>
      </c>
      <c r="BQ312" s="28">
        <f t="shared" si="54"/>
        <v>0</v>
      </c>
      <c r="BR312" s="28">
        <f t="shared" si="54"/>
        <v>0</v>
      </c>
      <c r="BS312" s="28">
        <f t="shared" si="54"/>
        <v>0</v>
      </c>
      <c r="BT312" s="28">
        <f t="shared" si="54"/>
        <v>0</v>
      </c>
      <c r="BU312" s="28">
        <f t="shared" si="54"/>
        <v>0</v>
      </c>
      <c r="BV312" s="28">
        <f t="shared" si="54"/>
        <v>0</v>
      </c>
      <c r="BW312" s="28">
        <f t="shared" si="54"/>
        <v>0</v>
      </c>
      <c r="BX312" s="28">
        <f t="shared" si="54"/>
        <v>0</v>
      </c>
      <c r="BY312" s="28">
        <f t="shared" si="54"/>
        <v>0</v>
      </c>
      <c r="BZ312" s="28">
        <f t="shared" si="54"/>
        <v>1E-4</v>
      </c>
      <c r="CA312" s="28">
        <f t="shared" si="54"/>
        <v>0</v>
      </c>
      <c r="CB312" s="28">
        <f t="shared" si="54"/>
        <v>0</v>
      </c>
      <c r="CC312" s="28" t="str">
        <f t="shared" si="54"/>
        <v/>
      </c>
      <c r="CD312" s="28" t="str">
        <f t="shared" si="54"/>
        <v/>
      </c>
      <c r="CE312" s="28">
        <f t="shared" si="54"/>
        <v>0</v>
      </c>
      <c r="CF312" s="28">
        <f t="shared" si="54"/>
        <v>0</v>
      </c>
      <c r="CG312" s="28">
        <f t="shared" si="54"/>
        <v>0</v>
      </c>
      <c r="CH312" s="28">
        <f t="shared" si="54"/>
        <v>0</v>
      </c>
      <c r="CI312" s="28">
        <f t="shared" si="54"/>
        <v>0</v>
      </c>
      <c r="CJ312" s="28">
        <f t="shared" si="54"/>
        <v>0</v>
      </c>
      <c r="CK312" s="28">
        <f t="shared" si="54"/>
        <v>0</v>
      </c>
      <c r="CL312" s="28">
        <f t="shared" si="54"/>
        <v>0</v>
      </c>
      <c r="CM312" s="59"/>
      <c r="CN312" s="59"/>
      <c r="CO312" s="59"/>
      <c r="CP312" s="59"/>
      <c r="CQ312" s="59"/>
      <c r="CR312" s="59"/>
      <c r="CS312" s="59"/>
      <c r="CT312" s="59"/>
      <c r="CU312" s="59"/>
      <c r="CV312" s="59"/>
      <c r="CW312" s="59"/>
      <c r="CX312" s="59"/>
      <c r="CY312" s="59"/>
      <c r="CZ312" s="59"/>
      <c r="DA312" s="59"/>
      <c r="DB312" s="59"/>
      <c r="DC312" s="59"/>
      <c r="DD312" s="59"/>
      <c r="DE312" s="59"/>
      <c r="DF312" s="59"/>
      <c r="DG312" s="59"/>
      <c r="DH312" s="59"/>
      <c r="DI312" s="59"/>
      <c r="DJ312" s="59"/>
      <c r="DK312" s="59"/>
      <c r="DL312" s="59"/>
      <c r="DM312" s="59"/>
      <c r="DN312" s="59"/>
      <c r="DO312" s="59"/>
      <c r="DP312" s="59"/>
      <c r="DQ312" s="59"/>
      <c r="DR312" s="59"/>
      <c r="DS312" s="59"/>
      <c r="DT312" s="59"/>
      <c r="DU312" s="59"/>
      <c r="DV312" s="59"/>
      <c r="DW312" s="59"/>
      <c r="DX312" s="59"/>
      <c r="DY312" s="59"/>
      <c r="DZ312" s="59"/>
      <c r="EA312" s="59"/>
      <c r="EB312" s="59"/>
      <c r="EC312" s="59"/>
      <c r="ED312" s="59"/>
      <c r="EE312" s="59"/>
      <c r="EF312" s="59"/>
      <c r="EG312" s="59"/>
      <c r="EH312" s="59"/>
      <c r="EI312" s="59"/>
      <c r="EJ312" s="59"/>
      <c r="EK312" s="59"/>
      <c r="EL312" s="59"/>
      <c r="EM312" s="59"/>
      <c r="EN312" s="59"/>
      <c r="EO312" s="59"/>
      <c r="EP312" s="59"/>
      <c r="EQ312" s="59"/>
      <c r="ER312" s="59"/>
      <c r="ES312" s="59"/>
      <c r="ET312" s="59"/>
      <c r="EU312" s="59"/>
      <c r="EV312" s="59"/>
      <c r="EW312" s="59"/>
      <c r="EX312" s="59"/>
      <c r="EY312" s="59"/>
      <c r="EZ312" s="59"/>
      <c r="FA312" s="59"/>
      <c r="FB312" s="59"/>
      <c r="FC312" s="59"/>
      <c r="FD312" s="59"/>
      <c r="FE312" s="59"/>
      <c r="FF312" s="59"/>
      <c r="FG312" s="59"/>
      <c r="FH312" s="59"/>
      <c r="FI312" s="59"/>
      <c r="FJ312" s="59"/>
      <c r="FK312" s="59"/>
      <c r="FL312" s="59"/>
      <c r="FM312" s="59"/>
      <c r="FN312" s="59"/>
      <c r="FO312" s="59"/>
      <c r="FP312" s="59"/>
      <c r="FQ312" s="59"/>
      <c r="FR312" s="59"/>
      <c r="FS312" s="59"/>
      <c r="FT312" s="59"/>
      <c r="FU312" s="59"/>
      <c r="FV312" s="59"/>
      <c r="FW312" s="59"/>
      <c r="FX312" s="59"/>
      <c r="FY312" s="59"/>
      <c r="FZ312" s="59"/>
      <c r="GA312" s="59"/>
      <c r="GB312" s="59"/>
      <c r="GC312" s="59"/>
      <c r="GD312" s="59"/>
      <c r="GE312" s="59"/>
      <c r="GF312" s="59"/>
      <c r="GG312" s="59"/>
      <c r="GH312" s="59"/>
      <c r="GI312" s="59"/>
      <c r="GJ312" s="59"/>
      <c r="GK312" s="59"/>
      <c r="GL312" s="59"/>
      <c r="GM312" s="59"/>
      <c r="GN312" s="59"/>
      <c r="GO312" s="59"/>
      <c r="GP312" s="59"/>
      <c r="GQ312" s="59"/>
      <c r="GR312" s="59"/>
      <c r="GS312" s="59"/>
      <c r="GT312" s="59"/>
      <c r="GU312" s="59"/>
      <c r="GV312" s="59"/>
      <c r="GW312" s="59"/>
      <c r="GX312" s="59"/>
      <c r="GY312" s="59"/>
      <c r="GZ312" s="59"/>
      <c r="HA312" s="59"/>
      <c r="HB312" s="59"/>
      <c r="HC312" s="59"/>
      <c r="HD312" s="59"/>
      <c r="HE312" s="59"/>
      <c r="HF312" s="59"/>
      <c r="HG312" s="59"/>
      <c r="HH312" s="59"/>
      <c r="HI312" s="59"/>
      <c r="HJ312" s="59"/>
      <c r="HK312" s="59"/>
      <c r="HL312" s="59"/>
      <c r="HM312" s="59"/>
      <c r="HN312" s="59"/>
      <c r="HO312" s="59"/>
      <c r="HP312" s="59"/>
      <c r="HQ312" s="59"/>
      <c r="HR312" s="59"/>
      <c r="HS312" s="59"/>
      <c r="HT312" s="59"/>
      <c r="HU312" s="59"/>
      <c r="HV312" s="59"/>
      <c r="HW312" s="59"/>
      <c r="HX312" s="59"/>
      <c r="HY312" s="59"/>
      <c r="HZ312" s="59"/>
      <c r="IA312" s="59"/>
      <c r="IB312" s="59"/>
      <c r="IC312" s="59"/>
      <c r="ID312" s="59"/>
      <c r="IE312" s="59"/>
      <c r="IF312" s="59"/>
      <c r="IG312" s="59"/>
      <c r="IH312" s="59"/>
      <c r="II312" s="59"/>
      <c r="IJ312" s="59"/>
      <c r="IK312" s="59"/>
      <c r="IL312" s="59"/>
      <c r="IM312" s="59"/>
      <c r="IN312" s="59"/>
      <c r="IO312" s="59"/>
      <c r="IP312" s="59"/>
      <c r="IQ312" s="59"/>
      <c r="IR312" s="59"/>
      <c r="IS312" s="59"/>
      <c r="IT312" s="59"/>
      <c r="IU312" s="59"/>
      <c r="IV312" s="59"/>
      <c r="IW312" s="59"/>
      <c r="IX312" s="59"/>
      <c r="IY312" s="59"/>
      <c r="IZ312" s="59"/>
      <c r="JA312" s="59"/>
      <c r="JB312" s="59"/>
      <c r="JC312" s="59"/>
      <c r="JD312" s="59"/>
      <c r="JE312" s="59"/>
      <c r="JF312" s="59"/>
      <c r="JG312" s="59"/>
      <c r="JH312" s="59"/>
      <c r="JI312" s="59"/>
      <c r="JJ312" s="59"/>
      <c r="JK312" s="59"/>
      <c r="JL312" s="59"/>
      <c r="JM312" s="59"/>
      <c r="JN312" s="59"/>
      <c r="JO312" s="59"/>
      <c r="JP312" s="59"/>
      <c r="JQ312" s="59"/>
    </row>
    <row r="313" spans="1:277" s="59" customFormat="1" ht="15" customHeight="1">
      <c r="A313" s="25" t="s">
        <v>11</v>
      </c>
      <c r="B313" s="26"/>
      <c r="C313" s="26"/>
      <c r="D313" s="26"/>
      <c r="E313" s="26"/>
      <c r="F313" s="26"/>
      <c r="G313" s="26"/>
      <c r="H313" s="26"/>
      <c r="I313" s="28">
        <f>IF(I311="","",MAX(I243:I309))</f>
        <v>6.0000000000000001E-3</v>
      </c>
      <c r="J313" s="28" t="str">
        <f>IF(J311="","",MAX(J243:J309))</f>
        <v/>
      </c>
      <c r="K313" s="28">
        <f>IF(K311="","",MAX(K243:K309))</f>
        <v>2.7E-2</v>
      </c>
      <c r="L313" s="28">
        <f t="shared" ref="L313:BO313" si="55">IF(L311="","",MAX(L243:L309))</f>
        <v>0.47099999999999997</v>
      </c>
      <c r="M313" s="28">
        <f>IF(M311="","",MAX(M243:M309))</f>
        <v>7.3999999999999996E-2</v>
      </c>
      <c r="N313" s="28">
        <f>IF(N311="","",MAX(N243:N309))</f>
        <v>1E-4</v>
      </c>
      <c r="O313" s="28">
        <f>IF(O311="","",MAX(O243:O309))</f>
        <v>0</v>
      </c>
      <c r="P313" s="28">
        <f t="shared" si="55"/>
        <v>0.255</v>
      </c>
      <c r="Q313" s="28">
        <f>IF(Q311="","",MAX(Q243:Q309))</f>
        <v>0</v>
      </c>
      <c r="R313" s="28" t="str">
        <f>IF(R311="","",MAX(R243:R309))</f>
        <v/>
      </c>
      <c r="S313" s="28">
        <f>IF(S311="","",MAX(S243:S309))</f>
        <v>0</v>
      </c>
      <c r="T313" s="28" t="str">
        <f>IF(T311="","",MAX(T243:T309))</f>
        <v/>
      </c>
      <c r="U313" s="28">
        <f t="shared" si="55"/>
        <v>0</v>
      </c>
      <c r="V313" s="28">
        <f t="shared" si="55"/>
        <v>1.0999999999999999E-2</v>
      </c>
      <c r="W313" s="28">
        <f>IF(W311="","",MAX(W243:W309))</f>
        <v>8.0000000000000002E-3</v>
      </c>
      <c r="X313" s="28">
        <f t="shared" si="55"/>
        <v>0.01</v>
      </c>
      <c r="Y313" s="28">
        <f t="shared" si="55"/>
        <v>0</v>
      </c>
      <c r="Z313" s="28">
        <f t="shared" si="55"/>
        <v>8.6999999999999994E-2</v>
      </c>
      <c r="AA313" s="28">
        <f t="shared" si="55"/>
        <v>1.6E-2</v>
      </c>
      <c r="AB313" s="28">
        <f t="shared" si="55"/>
        <v>0.112</v>
      </c>
      <c r="AC313" s="28">
        <f t="shared" si="55"/>
        <v>0</v>
      </c>
      <c r="AD313" s="28">
        <f t="shared" si="55"/>
        <v>0</v>
      </c>
      <c r="AE313" s="28">
        <f t="shared" si="55"/>
        <v>0</v>
      </c>
      <c r="AF313" s="28">
        <f t="shared" si="55"/>
        <v>1.7999999999999999E-2</v>
      </c>
      <c r="AG313" s="28" t="str">
        <f t="shared" si="55"/>
        <v/>
      </c>
      <c r="AH313" s="28">
        <f t="shared" si="55"/>
        <v>0</v>
      </c>
      <c r="AI313" s="28">
        <f t="shared" si="55"/>
        <v>0</v>
      </c>
      <c r="AJ313" s="28">
        <f t="shared" si="55"/>
        <v>1.4E-2</v>
      </c>
      <c r="AK313" s="28">
        <f t="shared" si="55"/>
        <v>8.0000000000000002E-3</v>
      </c>
      <c r="AL313" s="28">
        <f t="shared" si="55"/>
        <v>0</v>
      </c>
      <c r="AM313" s="28">
        <f t="shared" si="55"/>
        <v>0</v>
      </c>
      <c r="AN313" s="28">
        <f t="shared" si="55"/>
        <v>0</v>
      </c>
      <c r="AO313" s="28">
        <f t="shared" si="55"/>
        <v>0</v>
      </c>
      <c r="AP313" s="28" t="str">
        <f t="shared" si="55"/>
        <v/>
      </c>
      <c r="AQ313" s="28">
        <f t="shared" si="55"/>
        <v>0</v>
      </c>
      <c r="AR313" s="28">
        <f t="shared" si="55"/>
        <v>0</v>
      </c>
      <c r="AS313" s="28">
        <f t="shared" si="55"/>
        <v>1E-4</v>
      </c>
      <c r="AT313" s="28">
        <f t="shared" si="55"/>
        <v>0</v>
      </c>
      <c r="AU313" s="28">
        <f t="shared" si="55"/>
        <v>0</v>
      </c>
      <c r="AV313" s="28">
        <f t="shared" si="55"/>
        <v>1E-4</v>
      </c>
      <c r="AW313" s="28">
        <f t="shared" si="55"/>
        <v>0</v>
      </c>
      <c r="AX313" s="28">
        <f t="shared" si="55"/>
        <v>1E-4</v>
      </c>
      <c r="AY313" s="28">
        <f t="shared" si="55"/>
        <v>0</v>
      </c>
      <c r="AZ313" s="28">
        <f t="shared" si="55"/>
        <v>0</v>
      </c>
      <c r="BA313" s="28">
        <f t="shared" si="55"/>
        <v>0</v>
      </c>
      <c r="BB313" s="28" t="str">
        <f t="shared" si="55"/>
        <v/>
      </c>
      <c r="BC313" s="28">
        <f t="shared" si="55"/>
        <v>0</v>
      </c>
      <c r="BD313" s="28">
        <f t="shared" si="55"/>
        <v>0</v>
      </c>
      <c r="BE313" s="28">
        <f t="shared" si="55"/>
        <v>8.0000000000000002E-3</v>
      </c>
      <c r="BF313" s="28">
        <f t="shared" si="55"/>
        <v>0</v>
      </c>
      <c r="BG313" s="28">
        <f t="shared" si="55"/>
        <v>1E-4</v>
      </c>
      <c r="BH313" s="28">
        <f t="shared" si="55"/>
        <v>0</v>
      </c>
      <c r="BI313" s="28">
        <f t="shared" si="55"/>
        <v>0</v>
      </c>
      <c r="BJ313" s="28">
        <f t="shared" si="55"/>
        <v>0</v>
      </c>
      <c r="BK313" s="28">
        <f t="shared" si="55"/>
        <v>0</v>
      </c>
      <c r="BL313" s="28">
        <f t="shared" si="55"/>
        <v>0</v>
      </c>
      <c r="BM313" s="28">
        <f t="shared" si="55"/>
        <v>2.0000000000000001E-4</v>
      </c>
      <c r="BN313" s="28">
        <f t="shared" si="55"/>
        <v>0</v>
      </c>
      <c r="BO313" s="28">
        <f t="shared" si="55"/>
        <v>0</v>
      </c>
      <c r="BP313" s="28">
        <f t="shared" ref="BP313:CL313" si="56">IF(BP311="","",MAX(BP243:BP309))</f>
        <v>8.0000000000000002E-3</v>
      </c>
      <c r="BQ313" s="28">
        <f t="shared" si="56"/>
        <v>0</v>
      </c>
      <c r="BR313" s="28">
        <f t="shared" si="56"/>
        <v>0</v>
      </c>
      <c r="BS313" s="28">
        <f t="shared" si="56"/>
        <v>0</v>
      </c>
      <c r="BT313" s="28">
        <f t="shared" si="56"/>
        <v>0</v>
      </c>
      <c r="BU313" s="28">
        <f t="shared" si="56"/>
        <v>0</v>
      </c>
      <c r="BV313" s="28">
        <f t="shared" si="56"/>
        <v>0</v>
      </c>
      <c r="BW313" s="28">
        <f t="shared" si="56"/>
        <v>0</v>
      </c>
      <c r="BX313" s="28">
        <f t="shared" si="56"/>
        <v>0</v>
      </c>
      <c r="BY313" s="28">
        <f t="shared" si="56"/>
        <v>0</v>
      </c>
      <c r="BZ313" s="28">
        <f t="shared" si="56"/>
        <v>1E-4</v>
      </c>
      <c r="CA313" s="28">
        <f t="shared" si="56"/>
        <v>0</v>
      </c>
      <c r="CB313" s="28">
        <f t="shared" si="56"/>
        <v>1E-4</v>
      </c>
      <c r="CC313" s="28" t="str">
        <f t="shared" si="56"/>
        <v/>
      </c>
      <c r="CD313" s="28" t="str">
        <f t="shared" si="56"/>
        <v/>
      </c>
      <c r="CE313" s="28">
        <f t="shared" si="56"/>
        <v>0</v>
      </c>
      <c r="CF313" s="28">
        <f t="shared" si="56"/>
        <v>8.0000000000000002E-3</v>
      </c>
      <c r="CG313" s="28">
        <f t="shared" si="56"/>
        <v>0</v>
      </c>
      <c r="CH313" s="28">
        <f t="shared" si="56"/>
        <v>0</v>
      </c>
      <c r="CI313" s="28">
        <f t="shared" si="56"/>
        <v>1E-3</v>
      </c>
      <c r="CJ313" s="28">
        <f t="shared" si="56"/>
        <v>5.0000000000000001E-3</v>
      </c>
      <c r="CK313" s="28">
        <f t="shared" si="56"/>
        <v>8.0000000000000004E-4</v>
      </c>
      <c r="CL313" s="28">
        <f t="shared" si="56"/>
        <v>0</v>
      </c>
    </row>
    <row r="314" spans="1:277">
      <c r="A314" s="29"/>
      <c r="B314" s="29"/>
      <c r="C314" s="29"/>
      <c r="D314" s="29"/>
      <c r="E314" s="29"/>
      <c r="F314" s="29"/>
      <c r="G314" s="29"/>
      <c r="H314" s="29"/>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c r="AY314" s="23"/>
      <c r="AZ314" s="23"/>
      <c r="BA314" s="23"/>
      <c r="BB314" s="23"/>
      <c r="BC314" s="23"/>
      <c r="BD314" s="23"/>
      <c r="BE314" s="23"/>
      <c r="BF314" s="23"/>
      <c r="BG314" s="23"/>
      <c r="BH314" s="23"/>
      <c r="BI314" s="23"/>
      <c r="BJ314" s="23"/>
      <c r="BK314" s="23"/>
      <c r="BL314" s="23"/>
      <c r="BM314" s="23"/>
      <c r="BN314" s="23"/>
      <c r="BO314" s="23"/>
      <c r="BP314" s="23"/>
      <c r="BQ314" s="23"/>
      <c r="BR314" s="23"/>
      <c r="BS314" s="23"/>
      <c r="BT314" s="23"/>
      <c r="BU314" s="23"/>
      <c r="BV314" s="23"/>
      <c r="BW314" s="23"/>
      <c r="BX314" s="23"/>
      <c r="BY314" s="23"/>
      <c r="BZ314" s="23"/>
      <c r="CA314" s="23"/>
      <c r="CB314" s="23"/>
      <c r="CC314" s="23"/>
      <c r="CD314" s="23"/>
      <c r="CE314" s="23"/>
      <c r="CF314" s="23"/>
      <c r="CG314" s="23"/>
      <c r="CH314" s="23"/>
      <c r="CI314" s="23"/>
      <c r="CJ314" s="23"/>
      <c r="CK314" s="23"/>
      <c r="CL314" s="23"/>
    </row>
    <row r="315" spans="1:277">
      <c r="A315" s="30"/>
      <c r="B315" s="31"/>
      <c r="C315" s="30"/>
      <c r="D315" s="30"/>
      <c r="E315" s="30"/>
      <c r="F315" s="30"/>
      <c r="G315" s="30"/>
      <c r="H315" s="30"/>
      <c r="I315" s="22"/>
      <c r="J315" s="32"/>
      <c r="K315" s="32"/>
      <c r="L315" s="22"/>
      <c r="M315" s="32"/>
      <c r="N315" s="32"/>
      <c r="O315" s="32"/>
      <c r="P315" s="22"/>
      <c r="Q315" s="32"/>
      <c r="R315" s="32"/>
      <c r="S315" s="32"/>
      <c r="T315" s="32"/>
      <c r="U315" s="2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c r="BG315" s="32"/>
      <c r="BH315" s="32"/>
      <c r="BI315" s="32"/>
      <c r="BJ315" s="32"/>
      <c r="BK315" s="32"/>
      <c r="BL315" s="32"/>
      <c r="BM315" s="32"/>
      <c r="BN315" s="32"/>
      <c r="BO315" s="32"/>
      <c r="BP315" s="32"/>
      <c r="BQ315" s="32"/>
      <c r="BR315" s="32"/>
      <c r="BS315" s="32"/>
      <c r="BT315" s="32"/>
      <c r="BU315" s="32"/>
      <c r="BV315" s="32"/>
      <c r="BW315" s="32"/>
      <c r="BX315" s="32"/>
      <c r="BY315" s="32"/>
      <c r="BZ315" s="32"/>
      <c r="CA315" s="32"/>
      <c r="CB315" s="32"/>
      <c r="CC315" s="32"/>
      <c r="CD315" s="32"/>
      <c r="CE315" s="32"/>
      <c r="CF315" s="32"/>
      <c r="CG315" s="32"/>
      <c r="CH315" s="32"/>
      <c r="CI315" s="32"/>
      <c r="CJ315" s="32"/>
      <c r="CK315" s="32"/>
      <c r="CL315" s="32"/>
    </row>
    <row r="316" spans="1:277" s="66" customFormat="1" ht="15" customHeight="1">
      <c r="A316" s="30"/>
      <c r="B316" s="31"/>
      <c r="C316" s="30"/>
      <c r="D316" s="30"/>
      <c r="E316" s="30"/>
      <c r="F316" s="30"/>
      <c r="G316" s="30"/>
      <c r="H316" s="30"/>
      <c r="I316" s="22"/>
      <c r="J316" s="32"/>
      <c r="K316" s="32"/>
      <c r="L316" s="2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c r="AM316" s="32"/>
      <c r="AN316" s="32"/>
      <c r="AO316" s="32"/>
      <c r="AP316" s="32"/>
      <c r="AQ316" s="32"/>
      <c r="AR316" s="32"/>
      <c r="AS316" s="32"/>
      <c r="AT316" s="32"/>
      <c r="AU316" s="32"/>
      <c r="AV316" s="32"/>
      <c r="AW316" s="32"/>
      <c r="AX316" s="32"/>
      <c r="AY316" s="32"/>
      <c r="AZ316" s="32"/>
      <c r="BA316" s="32"/>
      <c r="BB316" s="32"/>
      <c r="BC316" s="32"/>
      <c r="BD316" s="32"/>
      <c r="BE316" s="32"/>
      <c r="BF316" s="32"/>
      <c r="BG316" s="32"/>
      <c r="BH316" s="32"/>
      <c r="BI316" s="32"/>
      <c r="BJ316" s="32"/>
      <c r="BK316" s="32"/>
      <c r="BL316" s="32"/>
      <c r="BM316" s="32"/>
      <c r="BN316" s="32"/>
      <c r="BO316" s="32"/>
      <c r="BP316" s="32"/>
      <c r="BQ316" s="32"/>
      <c r="BR316" s="32"/>
      <c r="BS316" s="32"/>
      <c r="BT316" s="32"/>
      <c r="BU316" s="32"/>
      <c r="BV316" s="32"/>
      <c r="BW316" s="32"/>
      <c r="BX316" s="32"/>
      <c r="BY316" s="32"/>
      <c r="BZ316" s="32"/>
      <c r="CA316" s="32"/>
      <c r="CB316" s="32"/>
      <c r="CC316" s="32"/>
      <c r="CD316" s="32"/>
      <c r="CE316" s="32"/>
      <c r="CF316" s="32"/>
      <c r="CG316" s="32"/>
      <c r="CH316" s="32"/>
      <c r="CI316" s="32"/>
      <c r="CJ316" s="32"/>
      <c r="CK316" s="32"/>
      <c r="CL316" s="32"/>
      <c r="CM316" s="59"/>
      <c r="CN316" s="59"/>
      <c r="CO316" s="59"/>
      <c r="CP316" s="59"/>
      <c r="CQ316" s="59"/>
      <c r="CR316" s="59"/>
      <c r="CS316" s="59"/>
      <c r="CT316" s="59"/>
      <c r="CU316" s="59"/>
      <c r="CV316" s="59"/>
      <c r="CW316" s="59"/>
      <c r="CX316" s="59"/>
      <c r="CY316" s="59"/>
      <c r="CZ316" s="59"/>
      <c r="DA316" s="59"/>
      <c r="DB316" s="59"/>
      <c r="DC316" s="59"/>
      <c r="DD316" s="59"/>
      <c r="DE316" s="59"/>
      <c r="DF316" s="59"/>
      <c r="DG316" s="59"/>
      <c r="DH316" s="59"/>
      <c r="DI316" s="59"/>
      <c r="DJ316" s="59"/>
      <c r="DK316" s="59"/>
      <c r="DL316" s="59"/>
      <c r="DM316" s="59"/>
      <c r="DN316" s="59"/>
      <c r="DO316" s="59"/>
      <c r="DP316" s="59"/>
      <c r="DQ316" s="59"/>
      <c r="DR316" s="59"/>
      <c r="DS316" s="59"/>
      <c r="DT316" s="59"/>
      <c r="DU316" s="59"/>
      <c r="DV316" s="59"/>
      <c r="DW316" s="59"/>
      <c r="DX316" s="59"/>
      <c r="DY316" s="59"/>
      <c r="DZ316" s="59"/>
      <c r="EA316" s="59"/>
      <c r="EB316" s="59"/>
      <c r="EC316" s="59"/>
      <c r="ED316" s="59"/>
      <c r="EE316" s="59"/>
      <c r="EF316" s="59"/>
      <c r="EG316" s="59"/>
      <c r="EH316" s="59"/>
      <c r="EI316" s="59"/>
      <c r="EJ316" s="59"/>
      <c r="EK316" s="59"/>
      <c r="EL316" s="59"/>
      <c r="EM316" s="59"/>
      <c r="EN316" s="59"/>
      <c r="EO316" s="59"/>
      <c r="EP316" s="59"/>
      <c r="EQ316" s="59"/>
      <c r="ER316" s="59"/>
      <c r="ES316" s="59"/>
      <c r="ET316" s="59"/>
      <c r="EU316" s="59"/>
      <c r="EV316" s="59"/>
      <c r="EW316" s="59"/>
      <c r="EX316" s="59"/>
      <c r="EY316" s="59"/>
      <c r="EZ316" s="59"/>
      <c r="FA316" s="59"/>
      <c r="FB316" s="59"/>
      <c r="FC316" s="59"/>
      <c r="FD316" s="59"/>
      <c r="FE316" s="59"/>
      <c r="FF316" s="59"/>
      <c r="FG316" s="59"/>
      <c r="FH316" s="59"/>
      <c r="FI316" s="59"/>
      <c r="FJ316" s="59"/>
      <c r="FK316" s="59"/>
      <c r="FL316" s="59"/>
      <c r="FM316" s="59"/>
      <c r="FN316" s="59"/>
      <c r="FO316" s="59"/>
      <c r="FP316" s="59"/>
      <c r="FQ316" s="59"/>
      <c r="FR316" s="59"/>
      <c r="FS316" s="59"/>
      <c r="FT316" s="59"/>
      <c r="FU316" s="59"/>
      <c r="FV316" s="59"/>
      <c r="FW316" s="59"/>
      <c r="FX316" s="59"/>
      <c r="FY316" s="59"/>
      <c r="FZ316" s="59"/>
      <c r="GA316" s="59"/>
      <c r="GB316" s="59"/>
      <c r="GC316" s="59"/>
      <c r="GD316" s="59"/>
      <c r="GE316" s="59"/>
      <c r="GF316" s="59"/>
      <c r="GG316" s="59"/>
      <c r="GH316" s="59"/>
      <c r="GI316" s="59"/>
      <c r="GJ316" s="59"/>
      <c r="GK316" s="59"/>
      <c r="GL316" s="59"/>
      <c r="GM316" s="59"/>
      <c r="GN316" s="59"/>
      <c r="GO316" s="59"/>
      <c r="GP316" s="59"/>
      <c r="GQ316" s="59"/>
      <c r="GR316" s="59"/>
      <c r="GS316" s="59"/>
      <c r="GT316" s="59"/>
      <c r="GU316" s="59"/>
      <c r="GV316" s="59"/>
      <c r="GW316" s="59"/>
      <c r="GX316" s="59"/>
      <c r="GY316" s="59"/>
      <c r="GZ316" s="59"/>
      <c r="HA316" s="59"/>
      <c r="HB316" s="59"/>
      <c r="HC316" s="59"/>
      <c r="HD316" s="59"/>
      <c r="HE316" s="59"/>
      <c r="HF316" s="59"/>
      <c r="HG316" s="59"/>
      <c r="HH316" s="59"/>
      <c r="HI316" s="59"/>
      <c r="HJ316" s="59"/>
      <c r="HK316" s="59"/>
      <c r="HL316" s="59"/>
      <c r="HM316" s="59"/>
      <c r="HN316" s="59"/>
      <c r="HO316" s="59"/>
      <c r="HP316" s="59"/>
      <c r="HQ316" s="59"/>
      <c r="HR316" s="59"/>
      <c r="HS316" s="59"/>
      <c r="HT316" s="59"/>
      <c r="HU316" s="59"/>
      <c r="HV316" s="59"/>
      <c r="HW316" s="59"/>
      <c r="HX316" s="59"/>
      <c r="HY316" s="59"/>
      <c r="HZ316" s="59"/>
      <c r="IA316" s="59"/>
      <c r="IB316" s="59"/>
      <c r="IC316" s="59"/>
      <c r="ID316" s="59"/>
      <c r="IE316" s="59"/>
      <c r="IF316" s="59"/>
      <c r="IG316" s="59"/>
      <c r="IH316" s="59"/>
      <c r="II316" s="59"/>
      <c r="IJ316" s="59"/>
      <c r="IK316" s="59"/>
      <c r="IL316" s="59"/>
      <c r="IM316" s="59"/>
      <c r="IN316" s="59"/>
      <c r="IO316" s="59"/>
      <c r="IP316" s="59"/>
      <c r="IQ316" s="59"/>
      <c r="IR316" s="59"/>
      <c r="IS316" s="59"/>
      <c r="IT316" s="59"/>
      <c r="IU316" s="59"/>
      <c r="IV316" s="59"/>
      <c r="IW316" s="59"/>
      <c r="IX316" s="59"/>
      <c r="IY316" s="59"/>
      <c r="IZ316" s="59"/>
      <c r="JA316" s="59"/>
      <c r="JB316" s="59"/>
      <c r="JC316" s="59"/>
      <c r="JD316" s="59"/>
      <c r="JE316" s="59"/>
      <c r="JF316" s="59"/>
      <c r="JG316" s="59"/>
      <c r="JH316" s="59"/>
      <c r="JI316" s="59"/>
      <c r="JJ316" s="59"/>
      <c r="JK316" s="59"/>
      <c r="JL316" s="59"/>
      <c r="JM316" s="59"/>
      <c r="JN316" s="59"/>
      <c r="JO316" s="59"/>
      <c r="JP316" s="59"/>
      <c r="JQ316" s="59"/>
    </row>
    <row r="317" spans="1:277" s="66" customFormat="1" ht="15" customHeight="1">
      <c r="A317" s="25" t="s">
        <v>0</v>
      </c>
      <c r="B317" s="26"/>
      <c r="C317" s="26"/>
      <c r="D317" s="26"/>
      <c r="E317" s="26"/>
      <c r="F317" s="26"/>
      <c r="G317" s="26"/>
      <c r="H317" s="26"/>
      <c r="I317" s="27" t="str">
        <f t="shared" ref="I317:AH317" si="57">IFERROR(SUMPRODUCT(I315:I316,--(I315:I316&lt;&gt;""),$H$315:$H$316)/SUMPRODUCT($H$315:$H$316,--(I315:I316&lt;&gt;"")),"")</f>
        <v/>
      </c>
      <c r="J317" s="27" t="str">
        <f>IFERROR(SUMPRODUCT(J315:J316,--(J315:J316&lt;&gt;""),$H$315:$H$316)/SUMPRODUCT($H$315:$H$316,--(J315:J316&lt;&gt;"")),"")</f>
        <v/>
      </c>
      <c r="K317" s="27" t="str">
        <f>IFERROR(SUMPRODUCT(K315:K316,--(K315:K316&lt;&gt;""),$H$315:$H$316)/SUMPRODUCT($H$315:$H$316,--(K315:K316&lt;&gt;"")),"")</f>
        <v/>
      </c>
      <c r="L317" s="27" t="str">
        <f t="shared" si="57"/>
        <v/>
      </c>
      <c r="M317" s="27" t="str">
        <f>IFERROR(SUMPRODUCT(M315:M316,--(M315:M316&lt;&gt;""),$H$315:$H$316)/SUMPRODUCT($H$315:$H$316,--(M315:M316&lt;&gt;"")),"")</f>
        <v/>
      </c>
      <c r="N317" s="27" t="str">
        <f>IFERROR(SUMPRODUCT(N315:N316,--(N315:N316&lt;&gt;""),$H$315:$H$316)/SUMPRODUCT($H$315:$H$316,--(N315:N316&lt;&gt;"")),"")</f>
        <v/>
      </c>
      <c r="O317" s="27" t="str">
        <f>IFERROR(SUMPRODUCT(O315:O316,--(O315:O316&lt;&gt;""),$H$315:$H$316)/SUMPRODUCT($H$315:$H$316,--(O315:O316&lt;&gt;"")),"")</f>
        <v/>
      </c>
      <c r="P317" s="27" t="str">
        <f t="shared" si="57"/>
        <v/>
      </c>
      <c r="Q317" s="27" t="str">
        <f>IFERROR(SUMPRODUCT(Q315:Q316,--(Q315:Q316&lt;&gt;""),$H$315:$H$316)/SUMPRODUCT($H$315:$H$316,--(Q315:Q316&lt;&gt;"")),"")</f>
        <v/>
      </c>
      <c r="R317" s="27" t="str">
        <f>IFERROR(SUMPRODUCT(R315:R316,--(R315:R316&lt;&gt;""),$H$315:$H$316)/SUMPRODUCT($H$315:$H$316,--(R315:R316&lt;&gt;"")),"")</f>
        <v/>
      </c>
      <c r="S317" s="27" t="str">
        <f>IFERROR(SUMPRODUCT(S315:S316,--(S315:S316&lt;&gt;""),$H$315:$H$316)/SUMPRODUCT($H$315:$H$316,--(S315:S316&lt;&gt;"")),"")</f>
        <v/>
      </c>
      <c r="T317" s="27" t="str">
        <f>IFERROR(SUMPRODUCT(T315:T316,--(T315:T316&lt;&gt;""),$H$315:$H$316)/SUMPRODUCT($H$315:$H$316,--(T315:T316&lt;&gt;"")),"")</f>
        <v/>
      </c>
      <c r="U317" s="27" t="str">
        <f t="shared" si="57"/>
        <v/>
      </c>
      <c r="V317" s="27" t="str">
        <f t="shared" si="57"/>
        <v/>
      </c>
      <c r="W317" s="27" t="str">
        <f>IFERROR(SUMPRODUCT(W315:W316,--(W315:W316&lt;&gt;""),$H$315:$H$316)/SUMPRODUCT($H$315:$H$316,--(W315:W316&lt;&gt;"")),"")</f>
        <v/>
      </c>
      <c r="X317" s="27" t="str">
        <f t="shared" si="57"/>
        <v/>
      </c>
      <c r="Y317" s="27" t="str">
        <f t="shared" si="57"/>
        <v/>
      </c>
      <c r="Z317" s="27" t="str">
        <f t="shared" si="57"/>
        <v/>
      </c>
      <c r="AA317" s="27" t="str">
        <f t="shared" si="57"/>
        <v/>
      </c>
      <c r="AB317" s="27" t="str">
        <f t="shared" si="57"/>
        <v/>
      </c>
      <c r="AC317" s="27" t="str">
        <f t="shared" si="57"/>
        <v/>
      </c>
      <c r="AD317" s="27" t="str">
        <f t="shared" si="57"/>
        <v/>
      </c>
      <c r="AE317" s="27" t="str">
        <f t="shared" si="57"/>
        <v/>
      </c>
      <c r="AF317" s="27" t="str">
        <f t="shared" si="57"/>
        <v/>
      </c>
      <c r="AG317" s="27" t="str">
        <f t="shared" si="57"/>
        <v/>
      </c>
      <c r="AH317" s="27" t="str">
        <f t="shared" si="57"/>
        <v/>
      </c>
      <c r="AI317" s="27" t="str">
        <f t="shared" ref="AI317:BN317" si="58">IFERROR(SUMPRODUCT(AI315:AI316,--(AI315:AI316&lt;&gt;""),$H$315:$H$316)/SUMPRODUCT($H$315:$H$316,--(AI315:AI316&lt;&gt;"")),"")</f>
        <v/>
      </c>
      <c r="AJ317" s="27" t="str">
        <f t="shared" si="58"/>
        <v/>
      </c>
      <c r="AK317" s="27" t="str">
        <f t="shared" si="58"/>
        <v/>
      </c>
      <c r="AL317" s="27" t="str">
        <f t="shared" si="58"/>
        <v/>
      </c>
      <c r="AM317" s="27" t="str">
        <f t="shared" si="58"/>
        <v/>
      </c>
      <c r="AN317" s="27" t="str">
        <f t="shared" si="58"/>
        <v/>
      </c>
      <c r="AO317" s="27" t="str">
        <f t="shared" si="58"/>
        <v/>
      </c>
      <c r="AP317" s="27" t="str">
        <f t="shared" si="58"/>
        <v/>
      </c>
      <c r="AQ317" s="27" t="str">
        <f t="shared" si="58"/>
        <v/>
      </c>
      <c r="AR317" s="27" t="str">
        <f t="shared" si="58"/>
        <v/>
      </c>
      <c r="AS317" s="27" t="str">
        <f t="shared" si="58"/>
        <v/>
      </c>
      <c r="AT317" s="27" t="str">
        <f t="shared" si="58"/>
        <v/>
      </c>
      <c r="AU317" s="27" t="str">
        <f t="shared" si="58"/>
        <v/>
      </c>
      <c r="AV317" s="27" t="str">
        <f t="shared" si="58"/>
        <v/>
      </c>
      <c r="AW317" s="27" t="str">
        <f t="shared" si="58"/>
        <v/>
      </c>
      <c r="AX317" s="27" t="str">
        <f t="shared" si="58"/>
        <v/>
      </c>
      <c r="AY317" s="27" t="str">
        <f t="shared" si="58"/>
        <v/>
      </c>
      <c r="AZ317" s="27" t="str">
        <f t="shared" si="58"/>
        <v/>
      </c>
      <c r="BA317" s="27" t="str">
        <f t="shared" si="58"/>
        <v/>
      </c>
      <c r="BB317" s="27" t="str">
        <f t="shared" si="58"/>
        <v/>
      </c>
      <c r="BC317" s="27" t="str">
        <f t="shared" si="58"/>
        <v/>
      </c>
      <c r="BD317" s="27" t="str">
        <f t="shared" si="58"/>
        <v/>
      </c>
      <c r="BE317" s="27" t="str">
        <f t="shared" si="58"/>
        <v/>
      </c>
      <c r="BF317" s="27" t="str">
        <f t="shared" si="58"/>
        <v/>
      </c>
      <c r="BG317" s="27" t="str">
        <f t="shared" si="58"/>
        <v/>
      </c>
      <c r="BH317" s="27" t="str">
        <f t="shared" si="58"/>
        <v/>
      </c>
      <c r="BI317" s="27" t="str">
        <f t="shared" si="58"/>
        <v/>
      </c>
      <c r="BJ317" s="27" t="str">
        <f t="shared" si="58"/>
        <v/>
      </c>
      <c r="BK317" s="27" t="str">
        <f t="shared" si="58"/>
        <v/>
      </c>
      <c r="BL317" s="27" t="str">
        <f t="shared" si="58"/>
        <v/>
      </c>
      <c r="BM317" s="27" t="str">
        <f t="shared" si="58"/>
        <v/>
      </c>
      <c r="BN317" s="27" t="str">
        <f t="shared" si="58"/>
        <v/>
      </c>
      <c r="BO317" s="27" t="str">
        <f t="shared" ref="BO317:CK317" si="59">IFERROR(SUMPRODUCT(BO315:BO316,--(BO315:BO316&lt;&gt;""),$H$315:$H$316)/SUMPRODUCT($H$315:$H$316,--(BO315:BO316&lt;&gt;"")),"")</f>
        <v/>
      </c>
      <c r="BP317" s="27" t="str">
        <f t="shared" si="59"/>
        <v/>
      </c>
      <c r="BQ317" s="27" t="str">
        <f t="shared" si="59"/>
        <v/>
      </c>
      <c r="BR317" s="27" t="str">
        <f t="shared" si="59"/>
        <v/>
      </c>
      <c r="BS317" s="27" t="str">
        <f t="shared" si="59"/>
        <v/>
      </c>
      <c r="BT317" s="27" t="str">
        <f t="shared" si="59"/>
        <v/>
      </c>
      <c r="BU317" s="27" t="str">
        <f t="shared" si="59"/>
        <v/>
      </c>
      <c r="BV317" s="27" t="str">
        <f t="shared" si="59"/>
        <v/>
      </c>
      <c r="BW317" s="27" t="str">
        <f t="shared" si="59"/>
        <v/>
      </c>
      <c r="BX317" s="27" t="str">
        <f t="shared" si="59"/>
        <v/>
      </c>
      <c r="BY317" s="27" t="str">
        <f t="shared" si="59"/>
        <v/>
      </c>
      <c r="BZ317" s="27" t="str">
        <f t="shared" si="59"/>
        <v/>
      </c>
      <c r="CA317" s="27" t="str">
        <f t="shared" si="59"/>
        <v/>
      </c>
      <c r="CB317" s="27" t="str">
        <f t="shared" si="59"/>
        <v/>
      </c>
      <c r="CC317" s="27" t="str">
        <f t="shared" si="59"/>
        <v/>
      </c>
      <c r="CD317" s="27" t="str">
        <f t="shared" si="59"/>
        <v/>
      </c>
      <c r="CE317" s="27" t="str">
        <f t="shared" si="59"/>
        <v/>
      </c>
      <c r="CF317" s="27" t="str">
        <f t="shared" si="59"/>
        <v/>
      </c>
      <c r="CG317" s="27" t="str">
        <f t="shared" si="59"/>
        <v/>
      </c>
      <c r="CH317" s="27" t="str">
        <f t="shared" si="59"/>
        <v/>
      </c>
      <c r="CI317" s="27" t="str">
        <f t="shared" si="59"/>
        <v/>
      </c>
      <c r="CJ317" s="27" t="str">
        <f t="shared" si="59"/>
        <v/>
      </c>
      <c r="CK317" s="27" t="str">
        <f t="shared" si="59"/>
        <v/>
      </c>
      <c r="CL317" s="27" t="str">
        <f t="shared" ref="CL317" si="60">IFERROR(SUMPRODUCT(CL315:CL316,--(CL315:CL316&lt;&gt;""),$H$315:$H$316)/SUMPRODUCT($H$315:$H$316,--(CL315:CL316&lt;&gt;"")),"")</f>
        <v/>
      </c>
      <c r="CM317" s="59"/>
      <c r="CN317" s="59"/>
      <c r="CO317" s="59"/>
      <c r="CP317" s="59"/>
      <c r="CQ317" s="59"/>
      <c r="CR317" s="59"/>
      <c r="CS317" s="59"/>
      <c r="CT317" s="59"/>
      <c r="CU317" s="59"/>
      <c r="CV317" s="59"/>
      <c r="CW317" s="59"/>
      <c r="CX317" s="59"/>
      <c r="CY317" s="59"/>
      <c r="CZ317" s="59"/>
      <c r="DA317" s="59"/>
      <c r="DB317" s="59"/>
      <c r="DC317" s="59"/>
      <c r="DD317" s="59"/>
      <c r="DE317" s="59"/>
      <c r="DF317" s="59"/>
      <c r="DG317" s="59"/>
      <c r="DH317" s="59"/>
      <c r="DI317" s="59"/>
      <c r="DJ317" s="59"/>
      <c r="DK317" s="59"/>
      <c r="DL317" s="59"/>
      <c r="DM317" s="59"/>
      <c r="DN317" s="59"/>
      <c r="DO317" s="59"/>
      <c r="DP317" s="59"/>
      <c r="DQ317" s="59"/>
      <c r="DR317" s="59"/>
      <c r="DS317" s="59"/>
      <c r="DT317" s="59"/>
      <c r="DU317" s="59"/>
      <c r="DV317" s="59"/>
      <c r="DW317" s="59"/>
      <c r="DX317" s="59"/>
      <c r="DY317" s="59"/>
      <c r="DZ317" s="59"/>
      <c r="EA317" s="59"/>
      <c r="EB317" s="59"/>
      <c r="EC317" s="59"/>
      <c r="ED317" s="59"/>
      <c r="EE317" s="59"/>
      <c r="EF317" s="59"/>
      <c r="EG317" s="59"/>
      <c r="EH317" s="59"/>
      <c r="EI317" s="59"/>
      <c r="EJ317" s="59"/>
      <c r="EK317" s="59"/>
      <c r="EL317" s="59"/>
      <c r="EM317" s="59"/>
      <c r="EN317" s="59"/>
      <c r="EO317" s="59"/>
      <c r="EP317" s="59"/>
      <c r="EQ317" s="59"/>
      <c r="ER317" s="59"/>
      <c r="ES317" s="59"/>
      <c r="ET317" s="59"/>
      <c r="EU317" s="59"/>
      <c r="EV317" s="59"/>
      <c r="EW317" s="59"/>
      <c r="EX317" s="59"/>
      <c r="EY317" s="59"/>
      <c r="EZ317" s="59"/>
      <c r="FA317" s="59"/>
      <c r="FB317" s="59"/>
      <c r="FC317" s="59"/>
      <c r="FD317" s="59"/>
      <c r="FE317" s="59"/>
      <c r="FF317" s="59"/>
      <c r="FG317" s="59"/>
      <c r="FH317" s="59"/>
      <c r="FI317" s="59"/>
      <c r="FJ317" s="59"/>
      <c r="FK317" s="59"/>
      <c r="FL317" s="59"/>
      <c r="FM317" s="59"/>
      <c r="FN317" s="59"/>
      <c r="FO317" s="59"/>
      <c r="FP317" s="59"/>
      <c r="FQ317" s="59"/>
      <c r="FR317" s="59"/>
      <c r="FS317" s="59"/>
      <c r="FT317" s="59"/>
      <c r="FU317" s="59"/>
      <c r="FV317" s="59"/>
      <c r="FW317" s="59"/>
      <c r="FX317" s="59"/>
      <c r="FY317" s="59"/>
      <c r="FZ317" s="59"/>
      <c r="GA317" s="59"/>
      <c r="GB317" s="59"/>
      <c r="GC317" s="59"/>
      <c r="GD317" s="59"/>
      <c r="GE317" s="59"/>
      <c r="GF317" s="59"/>
      <c r="GG317" s="59"/>
      <c r="GH317" s="59"/>
      <c r="GI317" s="59"/>
      <c r="GJ317" s="59"/>
      <c r="GK317" s="59"/>
      <c r="GL317" s="59"/>
      <c r="GM317" s="59"/>
      <c r="GN317" s="59"/>
      <c r="GO317" s="59"/>
      <c r="GP317" s="59"/>
      <c r="GQ317" s="59"/>
      <c r="GR317" s="59"/>
      <c r="GS317" s="59"/>
      <c r="GT317" s="59"/>
      <c r="GU317" s="59"/>
      <c r="GV317" s="59"/>
      <c r="GW317" s="59"/>
      <c r="GX317" s="59"/>
      <c r="GY317" s="59"/>
      <c r="GZ317" s="59"/>
      <c r="HA317" s="59"/>
      <c r="HB317" s="59"/>
      <c r="HC317" s="59"/>
      <c r="HD317" s="59"/>
      <c r="HE317" s="59"/>
      <c r="HF317" s="59"/>
      <c r="HG317" s="59"/>
      <c r="HH317" s="59"/>
      <c r="HI317" s="59"/>
      <c r="HJ317" s="59"/>
      <c r="HK317" s="59"/>
      <c r="HL317" s="59"/>
      <c r="HM317" s="59"/>
      <c r="HN317" s="59"/>
      <c r="HO317" s="59"/>
      <c r="HP317" s="59"/>
      <c r="HQ317" s="59"/>
      <c r="HR317" s="59"/>
      <c r="HS317" s="59"/>
      <c r="HT317" s="59"/>
      <c r="HU317" s="59"/>
      <c r="HV317" s="59"/>
      <c r="HW317" s="59"/>
      <c r="HX317" s="59"/>
      <c r="HY317" s="59"/>
      <c r="HZ317" s="59"/>
      <c r="IA317" s="59"/>
      <c r="IB317" s="59"/>
      <c r="IC317" s="59"/>
      <c r="ID317" s="59"/>
      <c r="IE317" s="59"/>
      <c r="IF317" s="59"/>
      <c r="IG317" s="59"/>
      <c r="IH317" s="59"/>
      <c r="II317" s="59"/>
      <c r="IJ317" s="59"/>
      <c r="IK317" s="59"/>
      <c r="IL317" s="59"/>
      <c r="IM317" s="59"/>
      <c r="IN317" s="59"/>
      <c r="IO317" s="59"/>
      <c r="IP317" s="59"/>
      <c r="IQ317" s="59"/>
      <c r="IR317" s="59"/>
      <c r="IS317" s="59"/>
      <c r="IT317" s="59"/>
      <c r="IU317" s="59"/>
      <c r="IV317" s="59"/>
      <c r="IW317" s="59"/>
      <c r="IX317" s="59"/>
      <c r="IY317" s="59"/>
      <c r="IZ317" s="59"/>
      <c r="JA317" s="59"/>
      <c r="JB317" s="59"/>
      <c r="JC317" s="59"/>
      <c r="JD317" s="59"/>
      <c r="JE317" s="59"/>
      <c r="JF317" s="59"/>
      <c r="JG317" s="59"/>
      <c r="JH317" s="59"/>
      <c r="JI317" s="59"/>
      <c r="JJ317" s="59"/>
      <c r="JK317" s="59"/>
      <c r="JL317" s="59"/>
      <c r="JM317" s="59"/>
      <c r="JN317" s="59"/>
      <c r="JO317" s="59"/>
      <c r="JP317" s="59"/>
      <c r="JQ317" s="59"/>
    </row>
    <row r="318" spans="1:277" s="66" customFormat="1" ht="15" customHeight="1">
      <c r="A318" s="25" t="s">
        <v>10</v>
      </c>
      <c r="B318" s="26"/>
      <c r="C318" s="26"/>
      <c r="D318" s="26"/>
      <c r="E318" s="26"/>
      <c r="F318" s="26"/>
      <c r="G318" s="26"/>
      <c r="H318" s="26"/>
      <c r="I318" s="28" t="str">
        <f t="shared" ref="I318:AH318" si="61">IF(I317="","",MIN(I315:I316))</f>
        <v/>
      </c>
      <c r="J318" s="28" t="str">
        <f>IF(J317="","",MIN(J315:J316))</f>
        <v/>
      </c>
      <c r="K318" s="28" t="str">
        <f>IF(K317="","",MIN(K315:K316))</f>
        <v/>
      </c>
      <c r="L318" s="28" t="str">
        <f t="shared" si="61"/>
        <v/>
      </c>
      <c r="M318" s="28" t="str">
        <f>IF(M317="","",MIN(M315:M316))</f>
        <v/>
      </c>
      <c r="N318" s="28" t="str">
        <f>IF(N317="","",MIN(N315:N316))</f>
        <v/>
      </c>
      <c r="O318" s="28" t="str">
        <f>IF(O317="","",MIN(O315:O316))</f>
        <v/>
      </c>
      <c r="P318" s="28" t="str">
        <f t="shared" si="61"/>
        <v/>
      </c>
      <c r="Q318" s="28" t="str">
        <f>IF(Q317="","",MIN(Q315:Q316))</f>
        <v/>
      </c>
      <c r="R318" s="28" t="str">
        <f>IF(R317="","",MIN(R315:R316))</f>
        <v/>
      </c>
      <c r="S318" s="28" t="str">
        <f>IF(S317="","",MIN(S315:S316))</f>
        <v/>
      </c>
      <c r="T318" s="28" t="str">
        <f>IF(T317="","",MIN(T315:T316))</f>
        <v/>
      </c>
      <c r="U318" s="28" t="str">
        <f t="shared" si="61"/>
        <v/>
      </c>
      <c r="V318" s="28" t="str">
        <f t="shared" si="61"/>
        <v/>
      </c>
      <c r="W318" s="28" t="str">
        <f>IF(W317="","",MIN(W315:W316))</f>
        <v/>
      </c>
      <c r="X318" s="28" t="str">
        <f t="shared" si="61"/>
        <v/>
      </c>
      <c r="Y318" s="28" t="str">
        <f t="shared" si="61"/>
        <v/>
      </c>
      <c r="Z318" s="28" t="str">
        <f t="shared" si="61"/>
        <v/>
      </c>
      <c r="AA318" s="28" t="str">
        <f t="shared" si="61"/>
        <v/>
      </c>
      <c r="AB318" s="28" t="str">
        <f t="shared" si="61"/>
        <v/>
      </c>
      <c r="AC318" s="28" t="str">
        <f t="shared" si="61"/>
        <v/>
      </c>
      <c r="AD318" s="28" t="str">
        <f t="shared" si="61"/>
        <v/>
      </c>
      <c r="AE318" s="28" t="str">
        <f t="shared" si="61"/>
        <v/>
      </c>
      <c r="AF318" s="28" t="str">
        <f t="shared" si="61"/>
        <v/>
      </c>
      <c r="AG318" s="28" t="str">
        <f t="shared" si="61"/>
        <v/>
      </c>
      <c r="AH318" s="28" t="str">
        <f t="shared" si="61"/>
        <v/>
      </c>
      <c r="AI318" s="28" t="str">
        <f t="shared" ref="AI318:BJ318" si="62">IF(AI317="","",MIN(AI315:AI316))</f>
        <v/>
      </c>
      <c r="AJ318" s="28" t="str">
        <f t="shared" si="62"/>
        <v/>
      </c>
      <c r="AK318" s="28" t="str">
        <f t="shared" si="62"/>
        <v/>
      </c>
      <c r="AL318" s="28" t="str">
        <f t="shared" si="62"/>
        <v/>
      </c>
      <c r="AM318" s="28" t="str">
        <f t="shared" si="62"/>
        <v/>
      </c>
      <c r="AN318" s="28" t="str">
        <f t="shared" si="62"/>
        <v/>
      </c>
      <c r="AO318" s="28" t="str">
        <f t="shared" si="62"/>
        <v/>
      </c>
      <c r="AP318" s="28" t="str">
        <f t="shared" si="62"/>
        <v/>
      </c>
      <c r="AQ318" s="28" t="str">
        <f t="shared" si="62"/>
        <v/>
      </c>
      <c r="AR318" s="28" t="str">
        <f t="shared" si="62"/>
        <v/>
      </c>
      <c r="AS318" s="28" t="str">
        <f t="shared" si="62"/>
        <v/>
      </c>
      <c r="AT318" s="28" t="str">
        <f t="shared" si="62"/>
        <v/>
      </c>
      <c r="AU318" s="28" t="str">
        <f t="shared" si="62"/>
        <v/>
      </c>
      <c r="AV318" s="28" t="str">
        <f t="shared" si="62"/>
        <v/>
      </c>
      <c r="AW318" s="28" t="str">
        <f t="shared" si="62"/>
        <v/>
      </c>
      <c r="AX318" s="28" t="str">
        <f t="shared" si="62"/>
        <v/>
      </c>
      <c r="AY318" s="28" t="str">
        <f t="shared" si="62"/>
        <v/>
      </c>
      <c r="AZ318" s="28" t="str">
        <f t="shared" si="62"/>
        <v/>
      </c>
      <c r="BA318" s="28" t="str">
        <f t="shared" si="62"/>
        <v/>
      </c>
      <c r="BB318" s="28" t="str">
        <f t="shared" si="62"/>
        <v/>
      </c>
      <c r="BC318" s="28" t="str">
        <f t="shared" si="62"/>
        <v/>
      </c>
      <c r="BD318" s="28" t="str">
        <f t="shared" si="62"/>
        <v/>
      </c>
      <c r="BE318" s="28" t="str">
        <f t="shared" si="62"/>
        <v/>
      </c>
      <c r="BF318" s="28" t="str">
        <f t="shared" si="62"/>
        <v/>
      </c>
      <c r="BG318" s="28" t="str">
        <f t="shared" si="62"/>
        <v/>
      </c>
      <c r="BH318" s="28" t="str">
        <f t="shared" si="62"/>
        <v/>
      </c>
      <c r="BI318" s="28" t="str">
        <f t="shared" si="62"/>
        <v/>
      </c>
      <c r="BJ318" s="28" t="str">
        <f t="shared" si="62"/>
        <v/>
      </c>
      <c r="BK318" s="28" t="str">
        <f t="shared" ref="BK318:CK318" si="63">IF(BK317="","",MIN(BK315:BK316))</f>
        <v/>
      </c>
      <c r="BL318" s="28" t="str">
        <f t="shared" si="63"/>
        <v/>
      </c>
      <c r="BM318" s="28" t="str">
        <f t="shared" si="63"/>
        <v/>
      </c>
      <c r="BN318" s="28" t="str">
        <f t="shared" si="63"/>
        <v/>
      </c>
      <c r="BO318" s="28" t="str">
        <f t="shared" si="63"/>
        <v/>
      </c>
      <c r="BP318" s="28" t="str">
        <f t="shared" si="63"/>
        <v/>
      </c>
      <c r="BQ318" s="28" t="str">
        <f t="shared" si="63"/>
        <v/>
      </c>
      <c r="BR318" s="28" t="str">
        <f t="shared" si="63"/>
        <v/>
      </c>
      <c r="BS318" s="28" t="str">
        <f t="shared" si="63"/>
        <v/>
      </c>
      <c r="BT318" s="28" t="str">
        <f t="shared" si="63"/>
        <v/>
      </c>
      <c r="BU318" s="28" t="str">
        <f t="shared" si="63"/>
        <v/>
      </c>
      <c r="BV318" s="28" t="str">
        <f t="shared" si="63"/>
        <v/>
      </c>
      <c r="BW318" s="28" t="str">
        <f t="shared" si="63"/>
        <v/>
      </c>
      <c r="BX318" s="28" t="str">
        <f t="shared" si="63"/>
        <v/>
      </c>
      <c r="BY318" s="28" t="str">
        <f t="shared" si="63"/>
        <v/>
      </c>
      <c r="BZ318" s="28" t="str">
        <f t="shared" si="63"/>
        <v/>
      </c>
      <c r="CA318" s="28" t="str">
        <f t="shared" si="63"/>
        <v/>
      </c>
      <c r="CB318" s="28" t="str">
        <f t="shared" si="63"/>
        <v/>
      </c>
      <c r="CC318" s="28" t="str">
        <f t="shared" si="63"/>
        <v/>
      </c>
      <c r="CD318" s="28" t="str">
        <f t="shared" si="63"/>
        <v/>
      </c>
      <c r="CE318" s="28" t="str">
        <f t="shared" si="63"/>
        <v/>
      </c>
      <c r="CF318" s="28" t="str">
        <f t="shared" si="63"/>
        <v/>
      </c>
      <c r="CG318" s="28" t="str">
        <f t="shared" si="63"/>
        <v/>
      </c>
      <c r="CH318" s="28" t="str">
        <f t="shared" si="63"/>
        <v/>
      </c>
      <c r="CI318" s="28" t="str">
        <f t="shared" si="63"/>
        <v/>
      </c>
      <c r="CJ318" s="28" t="str">
        <f t="shared" si="63"/>
        <v/>
      </c>
      <c r="CK318" s="28" t="str">
        <f t="shared" si="63"/>
        <v/>
      </c>
      <c r="CL318" s="28" t="str">
        <f t="shared" ref="CL318" si="64">IF(CL317="","",MIN(CL315:CL316))</f>
        <v/>
      </c>
      <c r="CM318" s="59"/>
      <c r="CN318" s="59"/>
      <c r="CO318" s="59"/>
      <c r="CP318" s="59"/>
      <c r="CQ318" s="59"/>
      <c r="CR318" s="59"/>
      <c r="CS318" s="59"/>
      <c r="CT318" s="59"/>
      <c r="CU318" s="59"/>
      <c r="CV318" s="59"/>
      <c r="CW318" s="59"/>
      <c r="CX318" s="59"/>
      <c r="CY318" s="59"/>
      <c r="CZ318" s="59"/>
      <c r="DA318" s="59"/>
      <c r="DB318" s="59"/>
      <c r="DC318" s="59"/>
      <c r="DD318" s="59"/>
      <c r="DE318" s="59"/>
      <c r="DF318" s="59"/>
      <c r="DG318" s="59"/>
      <c r="DH318" s="59"/>
      <c r="DI318" s="59"/>
      <c r="DJ318" s="59"/>
      <c r="DK318" s="59"/>
      <c r="DL318" s="59"/>
      <c r="DM318" s="59"/>
      <c r="DN318" s="59"/>
      <c r="DO318" s="59"/>
      <c r="DP318" s="59"/>
      <c r="DQ318" s="59"/>
      <c r="DR318" s="59"/>
      <c r="DS318" s="59"/>
      <c r="DT318" s="59"/>
      <c r="DU318" s="59"/>
      <c r="DV318" s="59"/>
      <c r="DW318" s="59"/>
      <c r="DX318" s="59"/>
      <c r="DY318" s="59"/>
      <c r="DZ318" s="59"/>
      <c r="EA318" s="59"/>
      <c r="EB318" s="59"/>
      <c r="EC318" s="59"/>
      <c r="ED318" s="59"/>
      <c r="EE318" s="59"/>
      <c r="EF318" s="59"/>
      <c r="EG318" s="59"/>
      <c r="EH318" s="59"/>
      <c r="EI318" s="59"/>
      <c r="EJ318" s="59"/>
      <c r="EK318" s="59"/>
      <c r="EL318" s="59"/>
      <c r="EM318" s="59"/>
      <c r="EN318" s="59"/>
      <c r="EO318" s="59"/>
      <c r="EP318" s="59"/>
      <c r="EQ318" s="59"/>
      <c r="ER318" s="59"/>
      <c r="ES318" s="59"/>
      <c r="ET318" s="59"/>
      <c r="EU318" s="59"/>
      <c r="EV318" s="59"/>
      <c r="EW318" s="59"/>
      <c r="EX318" s="59"/>
      <c r="EY318" s="59"/>
      <c r="EZ318" s="59"/>
      <c r="FA318" s="59"/>
      <c r="FB318" s="59"/>
      <c r="FC318" s="59"/>
      <c r="FD318" s="59"/>
      <c r="FE318" s="59"/>
      <c r="FF318" s="59"/>
      <c r="FG318" s="59"/>
      <c r="FH318" s="59"/>
      <c r="FI318" s="59"/>
      <c r="FJ318" s="59"/>
      <c r="FK318" s="59"/>
      <c r="FL318" s="59"/>
      <c r="FM318" s="59"/>
      <c r="FN318" s="59"/>
      <c r="FO318" s="59"/>
      <c r="FP318" s="59"/>
      <c r="FQ318" s="59"/>
      <c r="FR318" s="59"/>
      <c r="FS318" s="59"/>
      <c r="FT318" s="59"/>
      <c r="FU318" s="59"/>
      <c r="FV318" s="59"/>
      <c r="FW318" s="59"/>
      <c r="FX318" s="59"/>
      <c r="FY318" s="59"/>
      <c r="FZ318" s="59"/>
      <c r="GA318" s="59"/>
      <c r="GB318" s="59"/>
      <c r="GC318" s="59"/>
      <c r="GD318" s="59"/>
      <c r="GE318" s="59"/>
      <c r="GF318" s="59"/>
      <c r="GG318" s="59"/>
      <c r="GH318" s="59"/>
      <c r="GI318" s="59"/>
      <c r="GJ318" s="59"/>
      <c r="GK318" s="59"/>
      <c r="GL318" s="59"/>
      <c r="GM318" s="59"/>
      <c r="GN318" s="59"/>
      <c r="GO318" s="59"/>
      <c r="GP318" s="59"/>
      <c r="GQ318" s="59"/>
      <c r="GR318" s="59"/>
      <c r="GS318" s="59"/>
      <c r="GT318" s="59"/>
      <c r="GU318" s="59"/>
      <c r="GV318" s="59"/>
      <c r="GW318" s="59"/>
      <c r="GX318" s="59"/>
      <c r="GY318" s="59"/>
      <c r="GZ318" s="59"/>
      <c r="HA318" s="59"/>
      <c r="HB318" s="59"/>
      <c r="HC318" s="59"/>
      <c r="HD318" s="59"/>
      <c r="HE318" s="59"/>
      <c r="HF318" s="59"/>
      <c r="HG318" s="59"/>
      <c r="HH318" s="59"/>
      <c r="HI318" s="59"/>
      <c r="HJ318" s="59"/>
      <c r="HK318" s="59"/>
      <c r="HL318" s="59"/>
      <c r="HM318" s="59"/>
      <c r="HN318" s="59"/>
      <c r="HO318" s="59"/>
      <c r="HP318" s="59"/>
      <c r="HQ318" s="59"/>
      <c r="HR318" s="59"/>
      <c r="HS318" s="59"/>
      <c r="HT318" s="59"/>
      <c r="HU318" s="59"/>
      <c r="HV318" s="59"/>
      <c r="HW318" s="59"/>
      <c r="HX318" s="59"/>
      <c r="HY318" s="59"/>
      <c r="HZ318" s="59"/>
      <c r="IA318" s="59"/>
      <c r="IB318" s="59"/>
      <c r="IC318" s="59"/>
      <c r="ID318" s="59"/>
      <c r="IE318" s="59"/>
      <c r="IF318" s="59"/>
      <c r="IG318" s="59"/>
      <c r="IH318" s="59"/>
      <c r="II318" s="59"/>
      <c r="IJ318" s="59"/>
      <c r="IK318" s="59"/>
      <c r="IL318" s="59"/>
      <c r="IM318" s="59"/>
      <c r="IN318" s="59"/>
      <c r="IO318" s="59"/>
      <c r="IP318" s="59"/>
      <c r="IQ318" s="59"/>
      <c r="IR318" s="59"/>
      <c r="IS318" s="59"/>
      <c r="IT318" s="59"/>
      <c r="IU318" s="59"/>
      <c r="IV318" s="59"/>
      <c r="IW318" s="59"/>
      <c r="IX318" s="59"/>
      <c r="IY318" s="59"/>
      <c r="IZ318" s="59"/>
      <c r="JA318" s="59"/>
      <c r="JB318" s="59"/>
      <c r="JC318" s="59"/>
      <c r="JD318" s="59"/>
      <c r="JE318" s="59"/>
      <c r="JF318" s="59"/>
      <c r="JG318" s="59"/>
      <c r="JH318" s="59"/>
      <c r="JI318" s="59"/>
      <c r="JJ318" s="59"/>
      <c r="JK318" s="59"/>
      <c r="JL318" s="59"/>
      <c r="JM318" s="59"/>
      <c r="JN318" s="59"/>
      <c r="JO318" s="59"/>
      <c r="JP318" s="59"/>
      <c r="JQ318" s="59"/>
    </row>
    <row r="319" spans="1:277" s="59" customFormat="1" ht="15" customHeight="1">
      <c r="A319" s="25" t="s">
        <v>11</v>
      </c>
      <c r="B319" s="26"/>
      <c r="C319" s="26"/>
      <c r="D319" s="26"/>
      <c r="E319" s="26"/>
      <c r="F319" s="26"/>
      <c r="G319" s="26"/>
      <c r="H319" s="26"/>
      <c r="I319" s="28" t="str">
        <f t="shared" ref="I319:AH319" si="65">IF(I317="","",MAX(I315:I316))</f>
        <v/>
      </c>
      <c r="J319" s="28" t="str">
        <f>IF(J317="","",MAX(J315:J316))</f>
        <v/>
      </c>
      <c r="K319" s="28" t="str">
        <f>IF(K317="","",MAX(K315:K316))</f>
        <v/>
      </c>
      <c r="L319" s="28" t="str">
        <f t="shared" si="65"/>
        <v/>
      </c>
      <c r="M319" s="28" t="str">
        <f>IF(M317="","",MAX(M315:M316))</f>
        <v/>
      </c>
      <c r="N319" s="28" t="str">
        <f>IF(N317="","",MAX(N315:N316))</f>
        <v/>
      </c>
      <c r="O319" s="28" t="str">
        <f>IF(O317="","",MAX(O315:O316))</f>
        <v/>
      </c>
      <c r="P319" s="28" t="str">
        <f t="shared" si="65"/>
        <v/>
      </c>
      <c r="Q319" s="28" t="str">
        <f>IF(Q317="","",MAX(Q315:Q316))</f>
        <v/>
      </c>
      <c r="R319" s="28" t="str">
        <f>IF(R317="","",MAX(R315:R316))</f>
        <v/>
      </c>
      <c r="S319" s="28" t="str">
        <f>IF(S317="","",MAX(S315:S316))</f>
        <v/>
      </c>
      <c r="T319" s="28" t="str">
        <f>IF(T317="","",MAX(T315:T316))</f>
        <v/>
      </c>
      <c r="U319" s="28" t="str">
        <f t="shared" si="65"/>
        <v/>
      </c>
      <c r="V319" s="28" t="str">
        <f t="shared" si="65"/>
        <v/>
      </c>
      <c r="W319" s="28" t="str">
        <f>IF(W317="","",MAX(W315:W316))</f>
        <v/>
      </c>
      <c r="X319" s="28" t="str">
        <f t="shared" si="65"/>
        <v/>
      </c>
      <c r="Y319" s="28" t="str">
        <f t="shared" si="65"/>
        <v/>
      </c>
      <c r="Z319" s="28" t="str">
        <f t="shared" si="65"/>
        <v/>
      </c>
      <c r="AA319" s="28" t="str">
        <f t="shared" si="65"/>
        <v/>
      </c>
      <c r="AB319" s="28" t="str">
        <f t="shared" si="65"/>
        <v/>
      </c>
      <c r="AC319" s="28" t="str">
        <f t="shared" si="65"/>
        <v/>
      </c>
      <c r="AD319" s="28" t="str">
        <f t="shared" si="65"/>
        <v/>
      </c>
      <c r="AE319" s="28" t="str">
        <f t="shared" si="65"/>
        <v/>
      </c>
      <c r="AF319" s="28" t="str">
        <f t="shared" si="65"/>
        <v/>
      </c>
      <c r="AG319" s="28" t="str">
        <f t="shared" si="65"/>
        <v/>
      </c>
      <c r="AH319" s="28" t="str">
        <f t="shared" si="65"/>
        <v/>
      </c>
      <c r="AI319" s="28" t="str">
        <f t="shared" ref="AI319:BJ319" si="66">IF(AI317="","",MAX(AI315:AI316))</f>
        <v/>
      </c>
      <c r="AJ319" s="28" t="str">
        <f t="shared" si="66"/>
        <v/>
      </c>
      <c r="AK319" s="28" t="str">
        <f t="shared" si="66"/>
        <v/>
      </c>
      <c r="AL319" s="28" t="str">
        <f t="shared" si="66"/>
        <v/>
      </c>
      <c r="AM319" s="28" t="str">
        <f t="shared" si="66"/>
        <v/>
      </c>
      <c r="AN319" s="28" t="str">
        <f t="shared" si="66"/>
        <v/>
      </c>
      <c r="AO319" s="28" t="str">
        <f t="shared" si="66"/>
        <v/>
      </c>
      <c r="AP319" s="28" t="str">
        <f t="shared" si="66"/>
        <v/>
      </c>
      <c r="AQ319" s="28" t="str">
        <f t="shared" si="66"/>
        <v/>
      </c>
      <c r="AR319" s="28" t="str">
        <f t="shared" si="66"/>
        <v/>
      </c>
      <c r="AS319" s="28" t="str">
        <f t="shared" si="66"/>
        <v/>
      </c>
      <c r="AT319" s="28" t="str">
        <f t="shared" si="66"/>
        <v/>
      </c>
      <c r="AU319" s="28" t="str">
        <f t="shared" si="66"/>
        <v/>
      </c>
      <c r="AV319" s="28" t="str">
        <f t="shared" si="66"/>
        <v/>
      </c>
      <c r="AW319" s="28" t="str">
        <f t="shared" si="66"/>
        <v/>
      </c>
      <c r="AX319" s="28" t="str">
        <f t="shared" si="66"/>
        <v/>
      </c>
      <c r="AY319" s="28" t="str">
        <f t="shared" si="66"/>
        <v/>
      </c>
      <c r="AZ319" s="28" t="str">
        <f t="shared" si="66"/>
        <v/>
      </c>
      <c r="BA319" s="28" t="str">
        <f t="shared" si="66"/>
        <v/>
      </c>
      <c r="BB319" s="28" t="str">
        <f t="shared" si="66"/>
        <v/>
      </c>
      <c r="BC319" s="28" t="str">
        <f t="shared" si="66"/>
        <v/>
      </c>
      <c r="BD319" s="28" t="str">
        <f t="shared" si="66"/>
        <v/>
      </c>
      <c r="BE319" s="28" t="str">
        <f t="shared" si="66"/>
        <v/>
      </c>
      <c r="BF319" s="28" t="str">
        <f t="shared" si="66"/>
        <v/>
      </c>
      <c r="BG319" s="28" t="str">
        <f t="shared" si="66"/>
        <v/>
      </c>
      <c r="BH319" s="28" t="str">
        <f t="shared" si="66"/>
        <v/>
      </c>
      <c r="BI319" s="28" t="str">
        <f t="shared" si="66"/>
        <v/>
      </c>
      <c r="BJ319" s="28" t="str">
        <f t="shared" si="66"/>
        <v/>
      </c>
      <c r="BK319" s="28" t="str">
        <f t="shared" ref="BK319:CK319" si="67">IF(BK317="","",MAX(BK315:BK316))</f>
        <v/>
      </c>
      <c r="BL319" s="28" t="str">
        <f t="shared" si="67"/>
        <v/>
      </c>
      <c r="BM319" s="28" t="str">
        <f t="shared" si="67"/>
        <v/>
      </c>
      <c r="BN319" s="28" t="str">
        <f t="shared" si="67"/>
        <v/>
      </c>
      <c r="BO319" s="28" t="str">
        <f t="shared" si="67"/>
        <v/>
      </c>
      <c r="BP319" s="28" t="str">
        <f t="shared" si="67"/>
        <v/>
      </c>
      <c r="BQ319" s="28" t="str">
        <f t="shared" si="67"/>
        <v/>
      </c>
      <c r="BR319" s="28" t="str">
        <f t="shared" si="67"/>
        <v/>
      </c>
      <c r="BS319" s="28" t="str">
        <f t="shared" si="67"/>
        <v/>
      </c>
      <c r="BT319" s="28" t="str">
        <f t="shared" si="67"/>
        <v/>
      </c>
      <c r="BU319" s="28" t="str">
        <f t="shared" si="67"/>
        <v/>
      </c>
      <c r="BV319" s="28" t="str">
        <f t="shared" si="67"/>
        <v/>
      </c>
      <c r="BW319" s="28" t="str">
        <f t="shared" si="67"/>
        <v/>
      </c>
      <c r="BX319" s="28" t="str">
        <f t="shared" si="67"/>
        <v/>
      </c>
      <c r="BY319" s="28" t="str">
        <f t="shared" si="67"/>
        <v/>
      </c>
      <c r="BZ319" s="28" t="str">
        <f t="shared" si="67"/>
        <v/>
      </c>
      <c r="CA319" s="28" t="str">
        <f t="shared" si="67"/>
        <v/>
      </c>
      <c r="CB319" s="28" t="str">
        <f t="shared" si="67"/>
        <v/>
      </c>
      <c r="CC319" s="28" t="str">
        <f t="shared" si="67"/>
        <v/>
      </c>
      <c r="CD319" s="28" t="str">
        <f t="shared" si="67"/>
        <v/>
      </c>
      <c r="CE319" s="28" t="str">
        <f t="shared" si="67"/>
        <v/>
      </c>
      <c r="CF319" s="28" t="str">
        <f t="shared" si="67"/>
        <v/>
      </c>
      <c r="CG319" s="28" t="str">
        <f t="shared" si="67"/>
        <v/>
      </c>
      <c r="CH319" s="28" t="str">
        <f t="shared" si="67"/>
        <v/>
      </c>
      <c r="CI319" s="28" t="str">
        <f t="shared" si="67"/>
        <v/>
      </c>
      <c r="CJ319" s="28" t="str">
        <f t="shared" si="67"/>
        <v/>
      </c>
      <c r="CK319" s="28" t="str">
        <f t="shared" si="67"/>
        <v/>
      </c>
      <c r="CL319" s="28" t="str">
        <f t="shared" ref="CL319" si="68">IF(CL317="","",MAX(CL315:CL316))</f>
        <v/>
      </c>
    </row>
    <row r="320" spans="1:277" s="59" customFormat="1" ht="15" customHeight="1">
      <c r="A320" s="29"/>
      <c r="B320" s="29"/>
      <c r="C320" s="29"/>
      <c r="D320" s="29"/>
      <c r="E320" s="29"/>
      <c r="F320" s="29"/>
      <c r="G320" s="29"/>
      <c r="H320" s="29"/>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c r="AV320" s="23"/>
      <c r="AW320" s="23"/>
      <c r="AX320" s="23"/>
      <c r="AY320" s="23"/>
      <c r="AZ320" s="23"/>
      <c r="BA320" s="23"/>
      <c r="BB320" s="23"/>
      <c r="BC320" s="23"/>
      <c r="BD320" s="23"/>
      <c r="BE320" s="23"/>
      <c r="BF320" s="23"/>
      <c r="BG320" s="23"/>
      <c r="BH320" s="23"/>
      <c r="BI320" s="23"/>
      <c r="BJ320" s="23"/>
      <c r="BK320" s="23"/>
      <c r="BL320" s="23"/>
      <c r="BM320" s="23"/>
      <c r="BN320" s="23"/>
      <c r="BO320" s="23"/>
      <c r="BP320" s="23"/>
      <c r="BQ320" s="23"/>
      <c r="BR320" s="23"/>
      <c r="BS320" s="23"/>
      <c r="BT320" s="23"/>
      <c r="BU320" s="23"/>
      <c r="BV320" s="23"/>
      <c r="BW320" s="23"/>
      <c r="BX320" s="23"/>
      <c r="BY320" s="23"/>
      <c r="BZ320" s="23"/>
      <c r="CA320" s="23"/>
      <c r="CB320" s="23"/>
      <c r="CC320" s="23"/>
      <c r="CD320" s="23"/>
      <c r="CE320" s="23"/>
      <c r="CF320" s="23"/>
      <c r="CG320" s="23"/>
      <c r="CH320" s="23"/>
      <c r="CI320" s="23"/>
      <c r="CJ320" s="23"/>
      <c r="CK320" s="23"/>
      <c r="CL320" s="23"/>
    </row>
    <row r="321" spans="1:277" s="59" customFormat="1" ht="15" customHeight="1">
      <c r="A321" s="20"/>
      <c r="B321" s="20"/>
      <c r="C321" s="20"/>
      <c r="D321" s="20"/>
      <c r="E321" s="21"/>
      <c r="F321" s="20"/>
      <c r="G321" s="20"/>
      <c r="H321" s="20"/>
      <c r="I321" s="22"/>
      <c r="J321" s="24"/>
      <c r="K321" s="24"/>
      <c r="L321" s="22"/>
      <c r="M321" s="24"/>
      <c r="N321" s="24"/>
      <c r="O321" s="24"/>
      <c r="P321" s="24"/>
      <c r="Q321" s="24"/>
      <c r="R321" s="24"/>
      <c r="S321" s="24"/>
      <c r="T321" s="24"/>
      <c r="U321" s="24"/>
      <c r="V321" s="24"/>
      <c r="W321" s="24"/>
      <c r="X321" s="24"/>
      <c r="Y321" s="24"/>
      <c r="Z321" s="24"/>
      <c r="AA321" s="24"/>
      <c r="AB321" s="24"/>
      <c r="AC321" s="24"/>
      <c r="AD321" s="24"/>
      <c r="AE321" s="24"/>
      <c r="AF321" s="23"/>
      <c r="AG321" s="23"/>
      <c r="AH321" s="23"/>
      <c r="AI321" s="23"/>
      <c r="AJ321" s="23"/>
      <c r="AK321" s="23"/>
      <c r="AL321" s="23"/>
      <c r="AM321" s="23"/>
      <c r="AN321" s="23"/>
      <c r="AO321" s="23"/>
      <c r="AP321" s="23"/>
      <c r="AQ321" s="23"/>
      <c r="AR321" s="23"/>
      <c r="AS321" s="23"/>
      <c r="AT321" s="23"/>
      <c r="AU321" s="23"/>
      <c r="AV321" s="23"/>
      <c r="AW321" s="23"/>
      <c r="AX321" s="23"/>
      <c r="AY321" s="23"/>
      <c r="AZ321" s="23"/>
      <c r="BA321" s="23"/>
      <c r="BB321" s="23"/>
      <c r="BC321" s="23"/>
      <c r="BD321" s="23"/>
      <c r="BE321" s="23"/>
      <c r="BF321" s="23"/>
      <c r="BG321" s="23"/>
      <c r="BH321" s="23"/>
      <c r="BI321" s="23"/>
      <c r="BJ321" s="23"/>
      <c r="BK321" s="23"/>
      <c r="BL321" s="23"/>
      <c r="BM321" s="23"/>
      <c r="BN321" s="23"/>
      <c r="BO321" s="23"/>
      <c r="BP321" s="23"/>
      <c r="BQ321" s="23"/>
      <c r="BR321" s="23"/>
      <c r="BS321" s="23"/>
      <c r="BT321" s="23"/>
      <c r="BU321" s="23"/>
      <c r="BV321" s="23"/>
      <c r="BW321" s="23"/>
      <c r="BX321" s="23"/>
      <c r="BY321" s="23"/>
      <c r="BZ321" s="23"/>
      <c r="CA321" s="23"/>
      <c r="CB321" s="23"/>
      <c r="CC321" s="23"/>
      <c r="CD321" s="23"/>
      <c r="CE321" s="23"/>
      <c r="CF321" s="23"/>
      <c r="CG321" s="23"/>
      <c r="CH321" s="23"/>
      <c r="CI321" s="23"/>
      <c r="CJ321" s="23"/>
      <c r="CK321" s="23"/>
      <c r="CL321" s="23"/>
    </row>
    <row r="322" spans="1:277" s="66" customFormat="1" ht="15" customHeight="1">
      <c r="A322" s="29"/>
      <c r="B322" s="29"/>
      <c r="C322" s="29"/>
      <c r="D322" s="29"/>
      <c r="E322" s="29"/>
      <c r="F322" s="29"/>
      <c r="G322" s="29"/>
      <c r="H322" s="29"/>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c r="AV322" s="23"/>
      <c r="AW322" s="23"/>
      <c r="AX322" s="23"/>
      <c r="AY322" s="23"/>
      <c r="AZ322" s="23"/>
      <c r="BA322" s="23"/>
      <c r="BB322" s="23"/>
      <c r="BC322" s="23"/>
      <c r="BD322" s="23"/>
      <c r="BE322" s="23"/>
      <c r="BF322" s="23"/>
      <c r="BG322" s="23"/>
      <c r="BH322" s="23"/>
      <c r="BI322" s="23"/>
      <c r="BJ322" s="23"/>
      <c r="BK322" s="23"/>
      <c r="BL322" s="23"/>
      <c r="BM322" s="23"/>
      <c r="BN322" s="23"/>
      <c r="BO322" s="23"/>
      <c r="BP322" s="23"/>
      <c r="BQ322" s="23"/>
      <c r="BR322" s="23"/>
      <c r="BS322" s="23"/>
      <c r="BT322" s="23"/>
      <c r="BU322" s="23"/>
      <c r="BV322" s="23"/>
      <c r="BW322" s="23"/>
      <c r="BX322" s="23"/>
      <c r="BY322" s="23"/>
      <c r="BZ322" s="23"/>
      <c r="CA322" s="23"/>
      <c r="CB322" s="23"/>
      <c r="CC322" s="23"/>
      <c r="CD322" s="23"/>
      <c r="CE322" s="23"/>
      <c r="CF322" s="23"/>
      <c r="CG322" s="23"/>
      <c r="CH322" s="23"/>
      <c r="CI322" s="23"/>
      <c r="CJ322" s="23"/>
      <c r="CK322" s="23"/>
      <c r="CL322" s="23"/>
      <c r="CM322" s="59"/>
      <c r="CN322" s="59"/>
      <c r="CO322" s="59"/>
      <c r="CP322" s="59"/>
      <c r="CQ322" s="59"/>
      <c r="CR322" s="59"/>
      <c r="CS322" s="59"/>
      <c r="CT322" s="59"/>
      <c r="CU322" s="59"/>
      <c r="CV322" s="59"/>
      <c r="CW322" s="59"/>
      <c r="CX322" s="59"/>
      <c r="CY322" s="59"/>
      <c r="CZ322" s="59"/>
      <c r="DA322" s="59"/>
      <c r="DB322" s="59"/>
      <c r="DC322" s="59"/>
      <c r="DD322" s="59"/>
      <c r="DE322" s="59"/>
      <c r="DF322" s="59"/>
      <c r="DG322" s="59"/>
      <c r="DH322" s="59"/>
      <c r="DI322" s="59"/>
      <c r="DJ322" s="59"/>
      <c r="DK322" s="59"/>
      <c r="DL322" s="59"/>
      <c r="DM322" s="59"/>
      <c r="DN322" s="59"/>
      <c r="DO322" s="59"/>
      <c r="DP322" s="59"/>
      <c r="DQ322" s="59"/>
      <c r="DR322" s="59"/>
      <c r="DS322" s="59"/>
      <c r="DT322" s="59"/>
      <c r="DU322" s="59"/>
      <c r="DV322" s="59"/>
      <c r="DW322" s="59"/>
      <c r="DX322" s="59"/>
      <c r="DY322" s="59"/>
      <c r="DZ322" s="59"/>
      <c r="EA322" s="59"/>
      <c r="EB322" s="59"/>
      <c r="EC322" s="59"/>
      <c r="ED322" s="59"/>
      <c r="EE322" s="59"/>
      <c r="EF322" s="59"/>
      <c r="EG322" s="59"/>
      <c r="EH322" s="59"/>
      <c r="EI322" s="59"/>
      <c r="EJ322" s="59"/>
      <c r="EK322" s="59"/>
      <c r="EL322" s="59"/>
      <c r="EM322" s="59"/>
      <c r="EN322" s="59"/>
      <c r="EO322" s="59"/>
      <c r="EP322" s="59"/>
      <c r="EQ322" s="59"/>
      <c r="ER322" s="59"/>
      <c r="ES322" s="59"/>
      <c r="ET322" s="59"/>
      <c r="EU322" s="59"/>
      <c r="EV322" s="59"/>
      <c r="EW322" s="59"/>
      <c r="EX322" s="59"/>
      <c r="EY322" s="59"/>
      <c r="EZ322" s="59"/>
      <c r="FA322" s="59"/>
      <c r="FB322" s="59"/>
      <c r="FC322" s="59"/>
      <c r="FD322" s="59"/>
      <c r="FE322" s="59"/>
      <c r="FF322" s="59"/>
      <c r="FG322" s="59"/>
      <c r="FH322" s="59"/>
      <c r="FI322" s="59"/>
      <c r="FJ322" s="59"/>
      <c r="FK322" s="59"/>
      <c r="FL322" s="59"/>
      <c r="FM322" s="59"/>
      <c r="FN322" s="59"/>
      <c r="FO322" s="59"/>
      <c r="FP322" s="59"/>
      <c r="FQ322" s="59"/>
      <c r="FR322" s="59"/>
      <c r="FS322" s="59"/>
      <c r="FT322" s="59"/>
      <c r="FU322" s="59"/>
      <c r="FV322" s="59"/>
      <c r="FW322" s="59"/>
      <c r="FX322" s="59"/>
      <c r="FY322" s="59"/>
      <c r="FZ322" s="59"/>
      <c r="GA322" s="59"/>
      <c r="GB322" s="59"/>
      <c r="GC322" s="59"/>
      <c r="GD322" s="59"/>
      <c r="GE322" s="59"/>
      <c r="GF322" s="59"/>
      <c r="GG322" s="59"/>
      <c r="GH322" s="59"/>
      <c r="GI322" s="59"/>
      <c r="GJ322" s="59"/>
      <c r="GK322" s="59"/>
      <c r="GL322" s="59"/>
      <c r="GM322" s="59"/>
      <c r="GN322" s="59"/>
      <c r="GO322" s="59"/>
      <c r="GP322" s="59"/>
      <c r="GQ322" s="59"/>
      <c r="GR322" s="59"/>
      <c r="GS322" s="59"/>
      <c r="GT322" s="59"/>
      <c r="GU322" s="59"/>
      <c r="GV322" s="59"/>
      <c r="GW322" s="59"/>
      <c r="GX322" s="59"/>
      <c r="GY322" s="59"/>
      <c r="GZ322" s="59"/>
      <c r="HA322" s="59"/>
      <c r="HB322" s="59"/>
      <c r="HC322" s="59"/>
      <c r="HD322" s="59"/>
      <c r="HE322" s="59"/>
      <c r="HF322" s="59"/>
      <c r="HG322" s="59"/>
      <c r="HH322" s="59"/>
      <c r="HI322" s="59"/>
      <c r="HJ322" s="59"/>
      <c r="HK322" s="59"/>
      <c r="HL322" s="59"/>
      <c r="HM322" s="59"/>
      <c r="HN322" s="59"/>
      <c r="HO322" s="59"/>
      <c r="HP322" s="59"/>
      <c r="HQ322" s="59"/>
      <c r="HR322" s="59"/>
      <c r="HS322" s="59"/>
      <c r="HT322" s="59"/>
      <c r="HU322" s="59"/>
      <c r="HV322" s="59"/>
      <c r="HW322" s="59"/>
      <c r="HX322" s="59"/>
      <c r="HY322" s="59"/>
      <c r="HZ322" s="59"/>
      <c r="IA322" s="59"/>
      <c r="IB322" s="59"/>
      <c r="IC322" s="59"/>
      <c r="ID322" s="59"/>
      <c r="IE322" s="59"/>
      <c r="IF322" s="59"/>
      <c r="IG322" s="59"/>
      <c r="IH322" s="59"/>
      <c r="II322" s="59"/>
      <c r="IJ322" s="59"/>
      <c r="IK322" s="59"/>
      <c r="IL322" s="59"/>
      <c r="IM322" s="59"/>
      <c r="IN322" s="59"/>
      <c r="IO322" s="59"/>
      <c r="IP322" s="59"/>
      <c r="IQ322" s="59"/>
      <c r="IR322" s="59"/>
      <c r="IS322" s="59"/>
      <c r="IT322" s="59"/>
      <c r="IU322" s="59"/>
      <c r="IV322" s="59"/>
      <c r="IW322" s="59"/>
      <c r="IX322" s="59"/>
      <c r="IY322" s="59"/>
      <c r="IZ322" s="59"/>
      <c r="JA322" s="59"/>
      <c r="JB322" s="59"/>
      <c r="JC322" s="59"/>
      <c r="JD322" s="59"/>
      <c r="JE322" s="59"/>
      <c r="JF322" s="59"/>
      <c r="JG322" s="59"/>
      <c r="JH322" s="59"/>
      <c r="JI322" s="59"/>
      <c r="JJ322" s="59"/>
      <c r="JK322" s="59"/>
      <c r="JL322" s="59"/>
      <c r="JM322" s="59"/>
      <c r="JN322" s="59"/>
      <c r="JO322" s="59"/>
      <c r="JP322" s="59"/>
      <c r="JQ322" s="59"/>
    </row>
    <row r="323" spans="1:277" s="66" customFormat="1" ht="15" customHeight="1">
      <c r="A323" s="25" t="s">
        <v>0</v>
      </c>
      <c r="B323" s="26"/>
      <c r="C323" s="26"/>
      <c r="D323" s="26"/>
      <c r="E323" s="26"/>
      <c r="F323" s="26"/>
      <c r="G323" s="26"/>
      <c r="H323" s="26"/>
      <c r="I323" s="27" t="str">
        <f>IFERROR(SUMPRODUCT(I321:I321,--(I321:I321&lt;&gt;""),$H$321:$H$321)/SUMPRODUCT($H321:$H$321,--(I321:I321&lt;&gt;"")),"")</f>
        <v/>
      </c>
      <c r="J323" s="27" t="str">
        <f>IFERROR(SUMPRODUCT(J321:J321,--(J321:J321&lt;&gt;""),$H$321:$H$321)/SUMPRODUCT($H321:$H$321,--(J321:J321&lt;&gt;"")),"")</f>
        <v/>
      </c>
      <c r="K323" s="27" t="str">
        <f>IFERROR(SUMPRODUCT(K321:K321,--(K321:K321&lt;&gt;""),$H$321:$H$321)/SUMPRODUCT($H321:$H$321,--(K321:K321&lt;&gt;"")),"")</f>
        <v/>
      </c>
      <c r="L323" s="27" t="str">
        <f>IFERROR(SUMPRODUCT(L321:L321,--(L321:L321&lt;&gt;""),$H$321:$H$321)/SUMPRODUCT($H321:$H$321,--(L321:L321&lt;&gt;"")),"")</f>
        <v/>
      </c>
      <c r="M323" s="27" t="str">
        <f>IFERROR(SUMPRODUCT(M321:M321,--(M321:M321&lt;&gt;""),$H$321:$H$321)/SUMPRODUCT($H321:$H$321,--(M321:M321&lt;&gt;"")),"")</f>
        <v/>
      </c>
      <c r="N323" s="27" t="str">
        <f>IFERROR(SUMPRODUCT(N321:N321,--(N321:N321&lt;&gt;""),$H$321:$H$321)/SUMPRODUCT($H321:$H$321,--(N321:N321&lt;&gt;"")),"")</f>
        <v/>
      </c>
      <c r="O323" s="27" t="str">
        <f>IFERROR(SUMPRODUCT(O321:O321,--(O321:O321&lt;&gt;""),$H$321:$H$321)/SUMPRODUCT($H321:$H$321,--(O321:O321&lt;&gt;"")),"")</f>
        <v/>
      </c>
      <c r="P323" s="27" t="str">
        <f>IFERROR(SUMPRODUCT(P321:P321,--(P321:P321&lt;&gt;""),$H$321:$H$321)/SUMPRODUCT($H321:$H$321,--(P321:P321&lt;&gt;"")),"")</f>
        <v/>
      </c>
      <c r="Q323" s="27" t="str">
        <f>IFERROR(SUMPRODUCT(Q321:Q321,--(Q321:Q321&lt;&gt;""),$H$321:$H$321)/SUMPRODUCT($H321:$H$321,--(Q321:Q321&lt;&gt;"")),"")</f>
        <v/>
      </c>
      <c r="R323" s="27" t="str">
        <f>IFERROR(SUMPRODUCT(R321:R321,--(R321:R321&lt;&gt;""),$H$321:$H$321)/SUMPRODUCT($H321:$H$321,--(R321:R321&lt;&gt;"")),"")</f>
        <v/>
      </c>
      <c r="S323" s="27" t="str">
        <f>IFERROR(SUMPRODUCT(S321:S321,--(S321:S321&lt;&gt;""),$H$321:$H$321)/SUMPRODUCT($H321:$H$321,--(S321:S321&lt;&gt;"")),"")</f>
        <v/>
      </c>
      <c r="T323" s="27" t="str">
        <f>IFERROR(SUMPRODUCT(T321:T321,--(T321:T321&lt;&gt;""),$H$321:$H$321)/SUMPRODUCT($H321:$H$321,--(T321:T321&lt;&gt;"")),"")</f>
        <v/>
      </c>
      <c r="U323" s="27" t="str">
        <f>IFERROR(SUMPRODUCT(U321:U321,--(U321:U321&lt;&gt;""),$H$321:$H$321)/SUMPRODUCT($H321:$H$321,--(U321:U321&lt;&gt;"")),"")</f>
        <v/>
      </c>
      <c r="V323" s="27" t="str">
        <f>IFERROR(SUMPRODUCT(V321:V321,--(V321:V321&lt;&gt;""),$H$321:$H$321)/SUMPRODUCT($H321:$H$321,--(V321:V321&lt;&gt;"")),"")</f>
        <v/>
      </c>
      <c r="W323" s="27" t="str">
        <f>IFERROR(SUMPRODUCT(W321:W321,--(W321:W321&lt;&gt;""),$H$321:$H$321)/SUMPRODUCT($H321:$H$321,--(W321:W321&lt;&gt;"")),"")</f>
        <v/>
      </c>
      <c r="X323" s="27" t="str">
        <f>IFERROR(SUMPRODUCT(X321:X321,--(X321:X321&lt;&gt;""),$H$321:$H$321)/SUMPRODUCT($H321:$H$321,--(X321:X321&lt;&gt;"")),"")</f>
        <v/>
      </c>
      <c r="Y323" s="27" t="str">
        <f>IFERROR(SUMPRODUCT(Y321:Y321,--(Y321:Y321&lt;&gt;""),$H$321:$H$321)/SUMPRODUCT($H321:$H$321,--(Y321:Y321&lt;&gt;"")),"")</f>
        <v/>
      </c>
      <c r="Z323" s="27" t="str">
        <f>IFERROR(SUMPRODUCT(Z321:Z321,--(Z321:Z321&lt;&gt;""),$H$321:$H$321)/SUMPRODUCT($H321:$H$321,--(Z321:Z321&lt;&gt;"")),"")</f>
        <v/>
      </c>
      <c r="AA323" s="27" t="str">
        <f>IFERROR(SUMPRODUCT(AA321:AA321,--(AA321:AA321&lt;&gt;""),$H$321:$H$321)/SUMPRODUCT($H321:$H$321,--(AA321:AA321&lt;&gt;"")),"")</f>
        <v/>
      </c>
      <c r="AB323" s="27" t="str">
        <f>IFERROR(SUMPRODUCT(AB321:AB321,--(AB321:AB321&lt;&gt;""),$H$321:$H$321)/SUMPRODUCT($H321:$H$321,--(AB321:AB321&lt;&gt;"")),"")</f>
        <v/>
      </c>
      <c r="AC323" s="27" t="str">
        <f>IFERROR(SUMPRODUCT(AC321:AC321,--(AC321:AC321&lt;&gt;""),$H$321:$H$321)/SUMPRODUCT($H321:$H$321,--(AC321:AC321&lt;&gt;"")),"")</f>
        <v/>
      </c>
      <c r="AD323" s="27" t="str">
        <f>IFERROR(SUMPRODUCT(AD321:AD321,--(AD321:AD321&lt;&gt;""),$H$321:$H$321)/SUMPRODUCT($H321:$H$321,--(AD321:AD321&lt;&gt;"")),"")</f>
        <v/>
      </c>
      <c r="AE323" s="27" t="str">
        <f>IFERROR(SUMPRODUCT(AE321:AE321,--(AE321:AE321&lt;&gt;""),$H$321:$H$321)/SUMPRODUCT($H321:$H$321,--(AE321:AE321&lt;&gt;"")),"")</f>
        <v/>
      </c>
      <c r="AF323" s="27" t="str">
        <f>IFERROR(SUMPRODUCT(AF321:AF321,--(AF321:AF321&lt;&gt;""),$H$321:$H$321)/SUMPRODUCT($H321:$H$321,--(AF321:AF321&lt;&gt;"")),"")</f>
        <v/>
      </c>
      <c r="AG323" s="27" t="str">
        <f>IFERROR(SUMPRODUCT(AG321:AG321,--(AG321:AG321&lt;&gt;""),$H$321:$H$321)/SUMPRODUCT($H321:$H$321,--(AG321:AG321&lt;&gt;"")),"")</f>
        <v/>
      </c>
      <c r="AH323" s="27" t="str">
        <f>IFERROR(SUMPRODUCT(AH321:AH321,--(AH321:AH321&lt;&gt;""),$H$321:$H$321)/SUMPRODUCT($H321:$H$321,--(AH321:AH321&lt;&gt;"")),"")</f>
        <v/>
      </c>
      <c r="AI323" s="27" t="str">
        <f>IFERROR(SUMPRODUCT(AI321:AI321,--(AI321:AI321&lt;&gt;""),$H$321:$H$321)/SUMPRODUCT($H321:$H$321,--(AI321:AI321&lt;&gt;"")),"")</f>
        <v/>
      </c>
      <c r="AJ323" s="27" t="str">
        <f>IFERROR(SUMPRODUCT(AJ321:AJ321,--(AJ321:AJ321&lt;&gt;""),$H$321:$H$321)/SUMPRODUCT($H321:$H$321,--(AJ321:AJ321&lt;&gt;"")),"")</f>
        <v/>
      </c>
      <c r="AK323" s="27" t="str">
        <f>IFERROR(SUMPRODUCT(AK321:AK321,--(AK321:AK321&lt;&gt;""),$H$321:$H$321)/SUMPRODUCT($H321:$H$321,--(AK321:AK321&lt;&gt;"")),"")</f>
        <v/>
      </c>
      <c r="AL323" s="27" t="str">
        <f>IFERROR(SUMPRODUCT(AL321:AL321,--(AL321:AL321&lt;&gt;""),$H$321:$H$321)/SUMPRODUCT($H321:$H$321,--(AL321:AL321&lt;&gt;"")),"")</f>
        <v/>
      </c>
      <c r="AM323" s="27" t="str">
        <f>IFERROR(SUMPRODUCT(AM321:AM321,--(AM321:AM321&lt;&gt;""),$H$321:$H$321)/SUMPRODUCT($H321:$H$321,--(AM321:AM321&lt;&gt;"")),"")</f>
        <v/>
      </c>
      <c r="AN323" s="27" t="str">
        <f>IFERROR(SUMPRODUCT(AN321:AN321,--(AN321:AN321&lt;&gt;""),$H$321:$H$321)/SUMPRODUCT($H321:$H$321,--(AN321:AN321&lt;&gt;"")),"")</f>
        <v/>
      </c>
      <c r="AO323" s="27" t="str">
        <f>IFERROR(SUMPRODUCT(AO321:AO321,--(AO321:AO321&lt;&gt;""),$H$321:$H$321)/SUMPRODUCT($H321:$H$321,--(AO321:AO321&lt;&gt;"")),"")</f>
        <v/>
      </c>
      <c r="AP323" s="27" t="str">
        <f>IFERROR(SUMPRODUCT(AP321:AP321,--(AP321:AP321&lt;&gt;""),$H$321:$H$321)/SUMPRODUCT($H321:$H$321,--(AP321:AP321&lt;&gt;"")),"")</f>
        <v/>
      </c>
      <c r="AQ323" s="27" t="str">
        <f>IFERROR(SUMPRODUCT(AQ321:AQ321,--(AQ321:AQ321&lt;&gt;""),$H$321:$H$321)/SUMPRODUCT($H321:$H$321,--(AQ321:AQ321&lt;&gt;"")),"")</f>
        <v/>
      </c>
      <c r="AR323" s="27" t="str">
        <f>IFERROR(SUMPRODUCT(AR321:AR321,--(AR321:AR321&lt;&gt;""),$H$321:$H$321)/SUMPRODUCT($H321:$H$321,--(AR321:AR321&lt;&gt;"")),"")</f>
        <v/>
      </c>
      <c r="AS323" s="27" t="str">
        <f>IFERROR(SUMPRODUCT(AS321:AS321,--(AS321:AS321&lt;&gt;""),$H$321:$H$321)/SUMPRODUCT($H321:$H$321,--(AS321:AS321&lt;&gt;"")),"")</f>
        <v/>
      </c>
      <c r="AT323" s="27" t="str">
        <f>IFERROR(SUMPRODUCT(AT321:AT321,--(AT321:AT321&lt;&gt;""),$H$321:$H$321)/SUMPRODUCT($H321:$H$321,--(AT321:AT321&lt;&gt;"")),"")</f>
        <v/>
      </c>
      <c r="AU323" s="27" t="str">
        <f>IFERROR(SUMPRODUCT(AU321:AU321,--(AU321:AU321&lt;&gt;""),$H$321:$H$321)/SUMPRODUCT($H321:$H$321,--(AU321:AU321&lt;&gt;"")),"")</f>
        <v/>
      </c>
      <c r="AV323" s="27" t="str">
        <f>IFERROR(SUMPRODUCT(AV321:AV321,--(AV321:AV321&lt;&gt;""),$H$321:$H$321)/SUMPRODUCT($H321:$H$321,--(AV321:AV321&lt;&gt;"")),"")</f>
        <v/>
      </c>
      <c r="AW323" s="27" t="str">
        <f>IFERROR(SUMPRODUCT(AW321:AW321,--(AW321:AW321&lt;&gt;""),$H$321:$H$321)/SUMPRODUCT($H321:$H$321,--(AW321:AW321&lt;&gt;"")),"")</f>
        <v/>
      </c>
      <c r="AX323" s="27" t="str">
        <f>IFERROR(SUMPRODUCT(AX321:AX321,--(AX321:AX321&lt;&gt;""),$H$321:$H$321)/SUMPRODUCT($H321:$H$321,--(AX321:AX321&lt;&gt;"")),"")</f>
        <v/>
      </c>
      <c r="AY323" s="27" t="str">
        <f>IFERROR(SUMPRODUCT(AY321:AY321,--(AY321:AY321&lt;&gt;""),$H$321:$H$321)/SUMPRODUCT($H321:$H$321,--(AY321:AY321&lt;&gt;"")),"")</f>
        <v/>
      </c>
      <c r="AZ323" s="27" t="str">
        <f>IFERROR(SUMPRODUCT(AZ321:AZ321,--(AZ321:AZ321&lt;&gt;""),$H$321:$H$321)/SUMPRODUCT($H321:$H$321,--(AZ321:AZ321&lt;&gt;"")),"")</f>
        <v/>
      </c>
      <c r="BA323" s="27" t="str">
        <f>IFERROR(SUMPRODUCT(BA321:BA321,--(BA321:BA321&lt;&gt;""),$H$321:$H$321)/SUMPRODUCT($H321:$H$321,--(BA321:BA321&lt;&gt;"")),"")</f>
        <v/>
      </c>
      <c r="BB323" s="27" t="str">
        <f>IFERROR(SUMPRODUCT(BB321:BB321,--(BB321:BB321&lt;&gt;""),$H$321:$H$321)/SUMPRODUCT($H321:$H$321,--(BB321:BB321&lt;&gt;"")),"")</f>
        <v/>
      </c>
      <c r="BC323" s="27" t="str">
        <f>IFERROR(SUMPRODUCT(BC321:BC321,--(BC321:BC321&lt;&gt;""),$H$321:$H$321)/SUMPRODUCT($H321:$H$321,--(BC321:BC321&lt;&gt;"")),"")</f>
        <v/>
      </c>
      <c r="BD323" s="27" t="str">
        <f>IFERROR(SUMPRODUCT(BD321:BD321,--(BD321:BD321&lt;&gt;""),$H$321:$H$321)/SUMPRODUCT($H321:$H$321,--(BD321:BD321&lt;&gt;"")),"")</f>
        <v/>
      </c>
      <c r="BE323" s="27" t="str">
        <f>IFERROR(SUMPRODUCT(BE321:BE321,--(BE321:BE321&lt;&gt;""),$H$321:$H$321)/SUMPRODUCT($H321:$H$321,--(BE321:BE321&lt;&gt;"")),"")</f>
        <v/>
      </c>
      <c r="BF323" s="27" t="str">
        <f>IFERROR(SUMPRODUCT(BF321:BF321,--(BF321:BF321&lt;&gt;""),$H$321:$H$321)/SUMPRODUCT($H321:$H$321,--(BF321:BF321&lt;&gt;"")),"")</f>
        <v/>
      </c>
      <c r="BG323" s="27" t="str">
        <f>IFERROR(SUMPRODUCT(BG321:BG321,--(BG321:BG321&lt;&gt;""),$H$321:$H$321)/SUMPRODUCT($H321:$H$321,--(BG321:BG321&lt;&gt;"")),"")</f>
        <v/>
      </c>
      <c r="BH323" s="27" t="str">
        <f>IFERROR(SUMPRODUCT(BH321:BH321,--(BH321:BH321&lt;&gt;""),$H$321:$H$321)/SUMPRODUCT($H321:$H$321,--(BH321:BH321&lt;&gt;"")),"")</f>
        <v/>
      </c>
      <c r="BI323" s="27" t="str">
        <f>IFERROR(SUMPRODUCT(BI321:BI321,--(BI321:BI321&lt;&gt;""),$H$321:$H$321)/SUMPRODUCT($H321:$H$321,--(BI321:BI321&lt;&gt;"")),"")</f>
        <v/>
      </c>
      <c r="BJ323" s="27" t="str">
        <f>IFERROR(SUMPRODUCT(BJ321:BJ321,--(BJ321:BJ321&lt;&gt;""),$H$321:$H$321)/SUMPRODUCT($H321:$H$321,--(BJ321:BJ321&lt;&gt;"")),"")</f>
        <v/>
      </c>
      <c r="BK323" s="27" t="str">
        <f>IFERROR(SUMPRODUCT(BK321:BK321,--(BK321:BK321&lt;&gt;""),$H$321:$H$321)/SUMPRODUCT($H321:$H$321,--(BK321:BK321&lt;&gt;"")),"")</f>
        <v/>
      </c>
      <c r="BL323" s="27" t="str">
        <f>IFERROR(SUMPRODUCT(BL321:BL321,--(BL321:BL321&lt;&gt;""),$H$321:$H$321)/SUMPRODUCT($H321:$H$321,--(BL321:BL321&lt;&gt;"")),"")</f>
        <v/>
      </c>
      <c r="BM323" s="27" t="str">
        <f>IFERROR(SUMPRODUCT(BM321:BM321,--(BM321:BM321&lt;&gt;""),$H$321:$H$321)/SUMPRODUCT($H321:$H$321,--(BM321:BM321&lt;&gt;"")),"")</f>
        <v/>
      </c>
      <c r="BN323" s="27" t="str">
        <f>IFERROR(SUMPRODUCT(BN321:BN321,--(BN321:BN321&lt;&gt;""),$H$321:$H$321)/SUMPRODUCT($H321:$H$321,--(BN321:BN321&lt;&gt;"")),"")</f>
        <v/>
      </c>
      <c r="BO323" s="27" t="str">
        <f>IFERROR(SUMPRODUCT(BO321:BO321,--(BO321:BO321&lt;&gt;""),$H$321:$H$321)/SUMPRODUCT($H321:$H$321,--(BO321:BO321&lt;&gt;"")),"")</f>
        <v/>
      </c>
      <c r="BP323" s="27" t="str">
        <f>IFERROR(SUMPRODUCT(BP321:BP321,--(BP321:BP321&lt;&gt;""),$H$321:$H$321)/SUMPRODUCT($H321:$H$321,--(BP321:BP321&lt;&gt;"")),"")</f>
        <v/>
      </c>
      <c r="BQ323" s="27" t="str">
        <f>IFERROR(SUMPRODUCT(BQ321:BQ321,--(BQ321:BQ321&lt;&gt;""),$H$321:$H$321)/SUMPRODUCT($H321:$H$321,--(BQ321:BQ321&lt;&gt;"")),"")</f>
        <v/>
      </c>
      <c r="BR323" s="27" t="str">
        <f>IFERROR(SUMPRODUCT(BR321:BR321,--(BR321:BR321&lt;&gt;""),$H$321:$H$321)/SUMPRODUCT($H321:$H$321,--(BR321:BR321&lt;&gt;"")),"")</f>
        <v/>
      </c>
      <c r="BS323" s="27" t="str">
        <f>IFERROR(SUMPRODUCT(BS321:BS321,--(BS321:BS321&lt;&gt;""),$H$321:$H$321)/SUMPRODUCT($H321:$H$321,--(BS321:BS321&lt;&gt;"")),"")</f>
        <v/>
      </c>
      <c r="BT323" s="27" t="str">
        <f>IFERROR(SUMPRODUCT(BT321:BT321,--(BT321:BT321&lt;&gt;""),$H$321:$H$321)/SUMPRODUCT($H321:$H$321,--(BT321:BT321&lt;&gt;"")),"")</f>
        <v/>
      </c>
      <c r="BU323" s="27" t="str">
        <f>IFERROR(SUMPRODUCT(BU321:BU321,--(BU321:BU321&lt;&gt;""),$H$321:$H$321)/SUMPRODUCT($H321:$H$321,--(BU321:BU321&lt;&gt;"")),"")</f>
        <v/>
      </c>
      <c r="BV323" s="27" t="str">
        <f>IFERROR(SUMPRODUCT(BV321:BV321,--(BV321:BV321&lt;&gt;""),$H$321:$H$321)/SUMPRODUCT($H321:$H$321,--(BV321:BV321&lt;&gt;"")),"")</f>
        <v/>
      </c>
      <c r="BW323" s="27" t="str">
        <f>IFERROR(SUMPRODUCT(BW321:BW321,--(BW321:BW321&lt;&gt;""),$H$321:$H$321)/SUMPRODUCT($H321:$H$321,--(BW321:BW321&lt;&gt;"")),"")</f>
        <v/>
      </c>
      <c r="BX323" s="27" t="str">
        <f>IFERROR(SUMPRODUCT(BX321:BX321,--(BX321:BX321&lt;&gt;""),$H$321:$H$321)/SUMPRODUCT($H321:$H$321,--(BX321:BX321&lt;&gt;"")),"")</f>
        <v/>
      </c>
      <c r="BY323" s="27" t="str">
        <f>IFERROR(SUMPRODUCT(BY321:BY321,--(BY321:BY321&lt;&gt;""),$H$321:$H$321)/SUMPRODUCT($H321:$H$321,--(BY321:BY321&lt;&gt;"")),"")</f>
        <v/>
      </c>
      <c r="BZ323" s="27" t="str">
        <f>IFERROR(SUMPRODUCT(BZ321:BZ321,--(BZ321:BZ321&lt;&gt;""),$H$321:$H$321)/SUMPRODUCT($H321:$H$321,--(BZ321:BZ321&lt;&gt;"")),"")</f>
        <v/>
      </c>
      <c r="CA323" s="27" t="str">
        <f>IFERROR(SUMPRODUCT(CA321:CA321,--(CA321:CA321&lt;&gt;""),$H$321:$H$321)/SUMPRODUCT($H321:$H$321,--(CA321:CA321&lt;&gt;"")),"")</f>
        <v/>
      </c>
      <c r="CB323" s="27" t="str">
        <f>IFERROR(SUMPRODUCT(CB321:CB321,--(CB321:CB321&lt;&gt;""),$H$321:$H$321)/SUMPRODUCT($H321:$H$321,--(CB321:CB321&lt;&gt;"")),"")</f>
        <v/>
      </c>
      <c r="CC323" s="27" t="str">
        <f>IFERROR(SUMPRODUCT(CC321:CC321,--(CC321:CC321&lt;&gt;""),$H$321:$H$321)/SUMPRODUCT($H321:$H$321,--(CC321:CC321&lt;&gt;"")),"")</f>
        <v/>
      </c>
      <c r="CD323" s="27" t="str">
        <f>IFERROR(SUMPRODUCT(CD321:CD321,--(CD321:CD321&lt;&gt;""),$H$321:$H$321)/SUMPRODUCT($H321:$H$321,--(CD321:CD321&lt;&gt;"")),"")</f>
        <v/>
      </c>
      <c r="CE323" s="27" t="str">
        <f>IFERROR(SUMPRODUCT(CE321:CE321,--(CE321:CE321&lt;&gt;""),$H$321:$H$321)/SUMPRODUCT($H321:$H$321,--(CE321:CE321&lt;&gt;"")),"")</f>
        <v/>
      </c>
      <c r="CF323" s="27" t="str">
        <f>IFERROR(SUMPRODUCT(CF321:CF321,--(CF321:CF321&lt;&gt;""),$H$321:$H$321)/SUMPRODUCT($H321:$H$321,--(CF321:CF321&lt;&gt;"")),"")</f>
        <v/>
      </c>
      <c r="CG323" s="27" t="str">
        <f>IFERROR(SUMPRODUCT(CG321:CG321,--(CG321:CG321&lt;&gt;""),$H$321:$H$321)/SUMPRODUCT($H321:$H$321,--(CG321:CG321&lt;&gt;"")),"")</f>
        <v/>
      </c>
      <c r="CH323" s="27" t="str">
        <f>IFERROR(SUMPRODUCT(CH321:CH321,--(CH321:CH321&lt;&gt;""),$H$321:$H$321)/SUMPRODUCT($H321:$H$321,--(CH321:CH321&lt;&gt;"")),"")</f>
        <v/>
      </c>
      <c r="CI323" s="27" t="str">
        <f>IFERROR(SUMPRODUCT(CI321:CI321,--(CI321:CI321&lt;&gt;""),$H$321:$H$321)/SUMPRODUCT($H321:$H$321,--(CI321:CI321&lt;&gt;"")),"")</f>
        <v/>
      </c>
      <c r="CJ323" s="27" t="str">
        <f>IFERROR(SUMPRODUCT(CJ321:CJ321,--(CJ321:CJ321&lt;&gt;""),$H$321:$H$321)/SUMPRODUCT($H321:$H$321,--(CJ321:CJ321&lt;&gt;"")),"")</f>
        <v/>
      </c>
      <c r="CK323" s="27" t="str">
        <f>IFERROR(SUMPRODUCT(CK321:CK321,--(CK321:CK321&lt;&gt;""),$H$321:$H$321)/SUMPRODUCT($H321:$H$321,--(CK321:CK321&lt;&gt;"")),"")</f>
        <v/>
      </c>
      <c r="CL323" s="27" t="str">
        <f>IFERROR(SUMPRODUCT(CL321:CL321,--(CL321:CL321&lt;&gt;""),$H$321:$H$321)/SUMPRODUCT($H321:$H$321,--(CL321:CL321&lt;&gt;"")),"")</f>
        <v/>
      </c>
      <c r="CM323" s="59"/>
      <c r="CN323" s="59"/>
      <c r="CO323" s="59"/>
      <c r="CP323" s="59"/>
      <c r="CQ323" s="59"/>
      <c r="CR323" s="59"/>
      <c r="CS323" s="59"/>
      <c r="CT323" s="59"/>
      <c r="CU323" s="59"/>
      <c r="CV323" s="59"/>
      <c r="CW323" s="59"/>
      <c r="CX323" s="59"/>
      <c r="CY323" s="59"/>
      <c r="CZ323" s="59"/>
      <c r="DA323" s="59"/>
      <c r="DB323" s="59"/>
      <c r="DC323" s="59"/>
      <c r="DD323" s="59"/>
      <c r="DE323" s="59"/>
      <c r="DF323" s="59"/>
      <c r="DG323" s="59"/>
      <c r="DH323" s="59"/>
      <c r="DI323" s="59"/>
      <c r="DJ323" s="59"/>
      <c r="DK323" s="59"/>
      <c r="DL323" s="59"/>
      <c r="DM323" s="59"/>
      <c r="DN323" s="59"/>
      <c r="DO323" s="59"/>
      <c r="DP323" s="59"/>
      <c r="DQ323" s="59"/>
      <c r="DR323" s="59"/>
      <c r="DS323" s="59"/>
      <c r="DT323" s="59"/>
      <c r="DU323" s="59"/>
      <c r="DV323" s="59"/>
      <c r="DW323" s="59"/>
      <c r="DX323" s="59"/>
      <c r="DY323" s="59"/>
      <c r="DZ323" s="59"/>
      <c r="EA323" s="59"/>
      <c r="EB323" s="59"/>
      <c r="EC323" s="59"/>
      <c r="ED323" s="59"/>
      <c r="EE323" s="59"/>
      <c r="EF323" s="59"/>
      <c r="EG323" s="59"/>
      <c r="EH323" s="59"/>
      <c r="EI323" s="59"/>
      <c r="EJ323" s="59"/>
      <c r="EK323" s="59"/>
      <c r="EL323" s="59"/>
      <c r="EM323" s="59"/>
      <c r="EN323" s="59"/>
      <c r="EO323" s="59"/>
      <c r="EP323" s="59"/>
      <c r="EQ323" s="59"/>
      <c r="ER323" s="59"/>
      <c r="ES323" s="59"/>
      <c r="ET323" s="59"/>
      <c r="EU323" s="59"/>
      <c r="EV323" s="59"/>
      <c r="EW323" s="59"/>
      <c r="EX323" s="59"/>
      <c r="EY323" s="59"/>
      <c r="EZ323" s="59"/>
      <c r="FA323" s="59"/>
      <c r="FB323" s="59"/>
      <c r="FC323" s="59"/>
      <c r="FD323" s="59"/>
      <c r="FE323" s="59"/>
      <c r="FF323" s="59"/>
      <c r="FG323" s="59"/>
      <c r="FH323" s="59"/>
      <c r="FI323" s="59"/>
      <c r="FJ323" s="59"/>
      <c r="FK323" s="59"/>
      <c r="FL323" s="59"/>
      <c r="FM323" s="59"/>
      <c r="FN323" s="59"/>
      <c r="FO323" s="59"/>
      <c r="FP323" s="59"/>
      <c r="FQ323" s="59"/>
      <c r="FR323" s="59"/>
      <c r="FS323" s="59"/>
      <c r="FT323" s="59"/>
      <c r="FU323" s="59"/>
      <c r="FV323" s="59"/>
      <c r="FW323" s="59"/>
      <c r="FX323" s="59"/>
      <c r="FY323" s="59"/>
      <c r="FZ323" s="59"/>
      <c r="GA323" s="59"/>
      <c r="GB323" s="59"/>
      <c r="GC323" s="59"/>
      <c r="GD323" s="59"/>
      <c r="GE323" s="59"/>
      <c r="GF323" s="59"/>
      <c r="GG323" s="59"/>
      <c r="GH323" s="59"/>
      <c r="GI323" s="59"/>
      <c r="GJ323" s="59"/>
      <c r="GK323" s="59"/>
      <c r="GL323" s="59"/>
      <c r="GM323" s="59"/>
      <c r="GN323" s="59"/>
      <c r="GO323" s="59"/>
      <c r="GP323" s="59"/>
      <c r="GQ323" s="59"/>
      <c r="GR323" s="59"/>
      <c r="GS323" s="59"/>
      <c r="GT323" s="59"/>
      <c r="GU323" s="59"/>
      <c r="GV323" s="59"/>
      <c r="GW323" s="59"/>
      <c r="GX323" s="59"/>
      <c r="GY323" s="59"/>
      <c r="GZ323" s="59"/>
      <c r="HA323" s="59"/>
      <c r="HB323" s="59"/>
      <c r="HC323" s="59"/>
      <c r="HD323" s="59"/>
      <c r="HE323" s="59"/>
      <c r="HF323" s="59"/>
      <c r="HG323" s="59"/>
      <c r="HH323" s="59"/>
      <c r="HI323" s="59"/>
      <c r="HJ323" s="59"/>
      <c r="HK323" s="59"/>
      <c r="HL323" s="59"/>
      <c r="HM323" s="59"/>
      <c r="HN323" s="59"/>
      <c r="HO323" s="59"/>
      <c r="HP323" s="59"/>
      <c r="HQ323" s="59"/>
      <c r="HR323" s="59"/>
      <c r="HS323" s="59"/>
      <c r="HT323" s="59"/>
      <c r="HU323" s="59"/>
      <c r="HV323" s="59"/>
      <c r="HW323" s="59"/>
      <c r="HX323" s="59"/>
      <c r="HY323" s="59"/>
      <c r="HZ323" s="59"/>
      <c r="IA323" s="59"/>
      <c r="IB323" s="59"/>
      <c r="IC323" s="59"/>
      <c r="ID323" s="59"/>
      <c r="IE323" s="59"/>
      <c r="IF323" s="59"/>
      <c r="IG323" s="59"/>
      <c r="IH323" s="59"/>
      <c r="II323" s="59"/>
      <c r="IJ323" s="59"/>
      <c r="IK323" s="59"/>
      <c r="IL323" s="59"/>
      <c r="IM323" s="59"/>
      <c r="IN323" s="59"/>
      <c r="IO323" s="59"/>
      <c r="IP323" s="59"/>
      <c r="IQ323" s="59"/>
      <c r="IR323" s="59"/>
      <c r="IS323" s="59"/>
      <c r="IT323" s="59"/>
      <c r="IU323" s="59"/>
      <c r="IV323" s="59"/>
      <c r="IW323" s="59"/>
      <c r="IX323" s="59"/>
      <c r="IY323" s="59"/>
      <c r="IZ323" s="59"/>
      <c r="JA323" s="59"/>
      <c r="JB323" s="59"/>
      <c r="JC323" s="59"/>
      <c r="JD323" s="59"/>
      <c r="JE323" s="59"/>
      <c r="JF323" s="59"/>
      <c r="JG323" s="59"/>
      <c r="JH323" s="59"/>
      <c r="JI323" s="59"/>
      <c r="JJ323" s="59"/>
      <c r="JK323" s="59"/>
      <c r="JL323" s="59"/>
      <c r="JM323" s="59"/>
      <c r="JN323" s="59"/>
      <c r="JO323" s="59"/>
      <c r="JP323" s="59"/>
      <c r="JQ323" s="59"/>
    </row>
    <row r="324" spans="1:277" s="66" customFormat="1" ht="15" customHeight="1">
      <c r="A324" s="25" t="s">
        <v>10</v>
      </c>
      <c r="B324" s="26"/>
      <c r="C324" s="26"/>
      <c r="D324" s="26"/>
      <c r="E324" s="26"/>
      <c r="F324" s="26"/>
      <c r="G324" s="26"/>
      <c r="H324" s="26"/>
      <c r="I324" s="28" t="str">
        <f t="shared" ref="I324:AH324" si="69">IF(I323="","",MIN(I321:I321))</f>
        <v/>
      </c>
      <c r="J324" s="28" t="str">
        <f>IF(J323="","",MIN(J321:J321))</f>
        <v/>
      </c>
      <c r="K324" s="28" t="str">
        <f>IF(K323="","",MIN(K321:K321))</f>
        <v/>
      </c>
      <c r="L324" s="28" t="str">
        <f t="shared" si="69"/>
        <v/>
      </c>
      <c r="M324" s="28" t="str">
        <f>IF(M323="","",MIN(M321:M321))</f>
        <v/>
      </c>
      <c r="N324" s="28" t="str">
        <f>IF(N323="","",MIN(N321:N321))</f>
        <v/>
      </c>
      <c r="O324" s="28" t="str">
        <f>IF(O323="","",MIN(O321:O321))</f>
        <v/>
      </c>
      <c r="P324" s="28" t="str">
        <f t="shared" si="69"/>
        <v/>
      </c>
      <c r="Q324" s="28" t="str">
        <f>IF(Q323="","",MIN(Q321:Q321))</f>
        <v/>
      </c>
      <c r="R324" s="28" t="str">
        <f>IF(R323="","",MIN(R321:R321))</f>
        <v/>
      </c>
      <c r="S324" s="28" t="str">
        <f>IF(S323="","",MIN(S321:S321))</f>
        <v/>
      </c>
      <c r="T324" s="28" t="str">
        <f>IF(T323="","",MIN(T321:T321))</f>
        <v/>
      </c>
      <c r="U324" s="28" t="str">
        <f t="shared" si="69"/>
        <v/>
      </c>
      <c r="V324" s="28" t="str">
        <f t="shared" si="69"/>
        <v/>
      </c>
      <c r="W324" s="28" t="str">
        <f>IF(W323="","",MIN(W321:W321))</f>
        <v/>
      </c>
      <c r="X324" s="28" t="str">
        <f t="shared" si="69"/>
        <v/>
      </c>
      <c r="Y324" s="28" t="str">
        <f t="shared" si="69"/>
        <v/>
      </c>
      <c r="Z324" s="28" t="str">
        <f t="shared" si="69"/>
        <v/>
      </c>
      <c r="AA324" s="28" t="str">
        <f t="shared" si="69"/>
        <v/>
      </c>
      <c r="AB324" s="28" t="str">
        <f t="shared" si="69"/>
        <v/>
      </c>
      <c r="AC324" s="28" t="str">
        <f t="shared" si="69"/>
        <v/>
      </c>
      <c r="AD324" s="28" t="str">
        <f t="shared" si="69"/>
        <v/>
      </c>
      <c r="AE324" s="28" t="str">
        <f t="shared" si="69"/>
        <v/>
      </c>
      <c r="AF324" s="28" t="str">
        <f t="shared" si="69"/>
        <v/>
      </c>
      <c r="AG324" s="28" t="str">
        <f t="shared" si="69"/>
        <v/>
      </c>
      <c r="AH324" s="28" t="str">
        <f t="shared" si="69"/>
        <v/>
      </c>
      <c r="AI324" s="28" t="str">
        <f t="shared" ref="AI324:BJ324" si="70">IF(AI323="","",MIN(AI321:AI321))</f>
        <v/>
      </c>
      <c r="AJ324" s="28" t="str">
        <f t="shared" si="70"/>
        <v/>
      </c>
      <c r="AK324" s="28" t="str">
        <f t="shared" si="70"/>
        <v/>
      </c>
      <c r="AL324" s="28" t="str">
        <f t="shared" si="70"/>
        <v/>
      </c>
      <c r="AM324" s="28" t="str">
        <f t="shared" si="70"/>
        <v/>
      </c>
      <c r="AN324" s="28" t="str">
        <f t="shared" si="70"/>
        <v/>
      </c>
      <c r="AO324" s="28" t="str">
        <f t="shared" si="70"/>
        <v/>
      </c>
      <c r="AP324" s="28" t="str">
        <f t="shared" si="70"/>
        <v/>
      </c>
      <c r="AQ324" s="28" t="str">
        <f t="shared" si="70"/>
        <v/>
      </c>
      <c r="AR324" s="28" t="str">
        <f t="shared" si="70"/>
        <v/>
      </c>
      <c r="AS324" s="28" t="str">
        <f t="shared" si="70"/>
        <v/>
      </c>
      <c r="AT324" s="28" t="str">
        <f t="shared" si="70"/>
        <v/>
      </c>
      <c r="AU324" s="28" t="str">
        <f t="shared" si="70"/>
        <v/>
      </c>
      <c r="AV324" s="28" t="str">
        <f t="shared" si="70"/>
        <v/>
      </c>
      <c r="AW324" s="28" t="str">
        <f t="shared" si="70"/>
        <v/>
      </c>
      <c r="AX324" s="28" t="str">
        <f t="shared" si="70"/>
        <v/>
      </c>
      <c r="AY324" s="28" t="str">
        <f t="shared" si="70"/>
        <v/>
      </c>
      <c r="AZ324" s="28" t="str">
        <f t="shared" si="70"/>
        <v/>
      </c>
      <c r="BA324" s="28" t="str">
        <f t="shared" si="70"/>
        <v/>
      </c>
      <c r="BB324" s="28" t="str">
        <f t="shared" si="70"/>
        <v/>
      </c>
      <c r="BC324" s="28" t="str">
        <f t="shared" si="70"/>
        <v/>
      </c>
      <c r="BD324" s="28" t="str">
        <f t="shared" si="70"/>
        <v/>
      </c>
      <c r="BE324" s="28" t="str">
        <f t="shared" si="70"/>
        <v/>
      </c>
      <c r="BF324" s="28" t="str">
        <f t="shared" si="70"/>
        <v/>
      </c>
      <c r="BG324" s="28" t="str">
        <f t="shared" si="70"/>
        <v/>
      </c>
      <c r="BH324" s="28" t="str">
        <f t="shared" si="70"/>
        <v/>
      </c>
      <c r="BI324" s="28" t="str">
        <f t="shared" si="70"/>
        <v/>
      </c>
      <c r="BJ324" s="28" t="str">
        <f t="shared" si="70"/>
        <v/>
      </c>
      <c r="BK324" s="28" t="str">
        <f t="shared" ref="BK324:CK324" si="71">IF(BK323="","",MIN(BK321:BK321))</f>
        <v/>
      </c>
      <c r="BL324" s="28" t="str">
        <f t="shared" si="71"/>
        <v/>
      </c>
      <c r="BM324" s="28" t="str">
        <f t="shared" si="71"/>
        <v/>
      </c>
      <c r="BN324" s="28" t="str">
        <f t="shared" si="71"/>
        <v/>
      </c>
      <c r="BO324" s="28" t="str">
        <f t="shared" si="71"/>
        <v/>
      </c>
      <c r="BP324" s="28" t="str">
        <f t="shared" si="71"/>
        <v/>
      </c>
      <c r="BQ324" s="28" t="str">
        <f t="shared" si="71"/>
        <v/>
      </c>
      <c r="BR324" s="28" t="str">
        <f t="shared" si="71"/>
        <v/>
      </c>
      <c r="BS324" s="28" t="str">
        <f t="shared" si="71"/>
        <v/>
      </c>
      <c r="BT324" s="28" t="str">
        <f t="shared" si="71"/>
        <v/>
      </c>
      <c r="BU324" s="28" t="str">
        <f t="shared" si="71"/>
        <v/>
      </c>
      <c r="BV324" s="28" t="str">
        <f t="shared" si="71"/>
        <v/>
      </c>
      <c r="BW324" s="28" t="str">
        <f t="shared" si="71"/>
        <v/>
      </c>
      <c r="BX324" s="28" t="str">
        <f t="shared" si="71"/>
        <v/>
      </c>
      <c r="BY324" s="28" t="str">
        <f t="shared" si="71"/>
        <v/>
      </c>
      <c r="BZ324" s="28" t="str">
        <f t="shared" si="71"/>
        <v/>
      </c>
      <c r="CA324" s="28" t="str">
        <f t="shared" si="71"/>
        <v/>
      </c>
      <c r="CB324" s="28" t="str">
        <f t="shared" si="71"/>
        <v/>
      </c>
      <c r="CC324" s="28" t="str">
        <f t="shared" si="71"/>
        <v/>
      </c>
      <c r="CD324" s="28" t="str">
        <f t="shared" si="71"/>
        <v/>
      </c>
      <c r="CE324" s="28" t="str">
        <f t="shared" si="71"/>
        <v/>
      </c>
      <c r="CF324" s="28" t="str">
        <f t="shared" si="71"/>
        <v/>
      </c>
      <c r="CG324" s="28" t="str">
        <f t="shared" si="71"/>
        <v/>
      </c>
      <c r="CH324" s="28" t="str">
        <f t="shared" si="71"/>
        <v/>
      </c>
      <c r="CI324" s="28" t="str">
        <f t="shared" si="71"/>
        <v/>
      </c>
      <c r="CJ324" s="28" t="str">
        <f t="shared" si="71"/>
        <v/>
      </c>
      <c r="CK324" s="28" t="str">
        <f t="shared" si="71"/>
        <v/>
      </c>
      <c r="CL324" s="28" t="str">
        <f t="shared" ref="CL324" si="72">IF(CL323="","",MIN(CL321:CL321))</f>
        <v/>
      </c>
      <c r="CM324" s="59"/>
      <c r="CN324" s="59"/>
      <c r="CO324" s="59"/>
      <c r="CP324" s="59"/>
      <c r="CQ324" s="59"/>
      <c r="CR324" s="59"/>
      <c r="CS324" s="59"/>
      <c r="CT324" s="59"/>
      <c r="CU324" s="59"/>
      <c r="CV324" s="59"/>
      <c r="CW324" s="59"/>
      <c r="CX324" s="59"/>
      <c r="CY324" s="59"/>
      <c r="CZ324" s="59"/>
      <c r="DA324" s="59"/>
      <c r="DB324" s="59"/>
      <c r="DC324" s="59"/>
      <c r="DD324" s="59"/>
      <c r="DE324" s="59"/>
      <c r="DF324" s="59"/>
      <c r="DG324" s="59"/>
      <c r="DH324" s="59"/>
      <c r="DI324" s="59"/>
      <c r="DJ324" s="59"/>
      <c r="DK324" s="59"/>
      <c r="DL324" s="59"/>
      <c r="DM324" s="59"/>
      <c r="DN324" s="59"/>
      <c r="DO324" s="59"/>
      <c r="DP324" s="59"/>
      <c r="DQ324" s="59"/>
      <c r="DR324" s="59"/>
      <c r="DS324" s="59"/>
      <c r="DT324" s="59"/>
      <c r="DU324" s="59"/>
      <c r="DV324" s="59"/>
      <c r="DW324" s="59"/>
      <c r="DX324" s="59"/>
      <c r="DY324" s="59"/>
      <c r="DZ324" s="59"/>
      <c r="EA324" s="59"/>
      <c r="EB324" s="59"/>
      <c r="EC324" s="59"/>
      <c r="ED324" s="59"/>
      <c r="EE324" s="59"/>
      <c r="EF324" s="59"/>
      <c r="EG324" s="59"/>
      <c r="EH324" s="59"/>
      <c r="EI324" s="59"/>
      <c r="EJ324" s="59"/>
      <c r="EK324" s="59"/>
      <c r="EL324" s="59"/>
      <c r="EM324" s="59"/>
      <c r="EN324" s="59"/>
      <c r="EO324" s="59"/>
      <c r="EP324" s="59"/>
      <c r="EQ324" s="59"/>
      <c r="ER324" s="59"/>
      <c r="ES324" s="59"/>
      <c r="ET324" s="59"/>
      <c r="EU324" s="59"/>
      <c r="EV324" s="59"/>
      <c r="EW324" s="59"/>
      <c r="EX324" s="59"/>
      <c r="EY324" s="59"/>
      <c r="EZ324" s="59"/>
      <c r="FA324" s="59"/>
      <c r="FB324" s="59"/>
      <c r="FC324" s="59"/>
      <c r="FD324" s="59"/>
      <c r="FE324" s="59"/>
      <c r="FF324" s="59"/>
      <c r="FG324" s="59"/>
      <c r="FH324" s="59"/>
      <c r="FI324" s="59"/>
      <c r="FJ324" s="59"/>
      <c r="FK324" s="59"/>
      <c r="FL324" s="59"/>
      <c r="FM324" s="59"/>
      <c r="FN324" s="59"/>
      <c r="FO324" s="59"/>
      <c r="FP324" s="59"/>
      <c r="FQ324" s="59"/>
      <c r="FR324" s="59"/>
      <c r="FS324" s="59"/>
      <c r="FT324" s="59"/>
      <c r="FU324" s="59"/>
      <c r="FV324" s="59"/>
      <c r="FW324" s="59"/>
      <c r="FX324" s="59"/>
      <c r="FY324" s="59"/>
      <c r="FZ324" s="59"/>
      <c r="GA324" s="59"/>
      <c r="GB324" s="59"/>
      <c r="GC324" s="59"/>
      <c r="GD324" s="59"/>
      <c r="GE324" s="59"/>
      <c r="GF324" s="59"/>
      <c r="GG324" s="59"/>
      <c r="GH324" s="59"/>
      <c r="GI324" s="59"/>
      <c r="GJ324" s="59"/>
      <c r="GK324" s="59"/>
      <c r="GL324" s="59"/>
      <c r="GM324" s="59"/>
      <c r="GN324" s="59"/>
      <c r="GO324" s="59"/>
      <c r="GP324" s="59"/>
      <c r="GQ324" s="59"/>
      <c r="GR324" s="59"/>
      <c r="GS324" s="59"/>
      <c r="GT324" s="59"/>
      <c r="GU324" s="59"/>
      <c r="GV324" s="59"/>
      <c r="GW324" s="59"/>
      <c r="GX324" s="59"/>
      <c r="GY324" s="59"/>
      <c r="GZ324" s="59"/>
      <c r="HA324" s="59"/>
      <c r="HB324" s="59"/>
      <c r="HC324" s="59"/>
      <c r="HD324" s="59"/>
      <c r="HE324" s="59"/>
      <c r="HF324" s="59"/>
      <c r="HG324" s="59"/>
      <c r="HH324" s="59"/>
      <c r="HI324" s="59"/>
      <c r="HJ324" s="59"/>
      <c r="HK324" s="59"/>
      <c r="HL324" s="59"/>
      <c r="HM324" s="59"/>
      <c r="HN324" s="59"/>
      <c r="HO324" s="59"/>
      <c r="HP324" s="59"/>
      <c r="HQ324" s="59"/>
      <c r="HR324" s="59"/>
      <c r="HS324" s="59"/>
      <c r="HT324" s="59"/>
      <c r="HU324" s="59"/>
      <c r="HV324" s="59"/>
      <c r="HW324" s="59"/>
      <c r="HX324" s="59"/>
      <c r="HY324" s="59"/>
      <c r="HZ324" s="59"/>
      <c r="IA324" s="59"/>
      <c r="IB324" s="59"/>
      <c r="IC324" s="59"/>
      <c r="ID324" s="59"/>
      <c r="IE324" s="59"/>
      <c r="IF324" s="59"/>
      <c r="IG324" s="59"/>
      <c r="IH324" s="59"/>
      <c r="II324" s="59"/>
      <c r="IJ324" s="59"/>
      <c r="IK324" s="59"/>
      <c r="IL324" s="59"/>
      <c r="IM324" s="59"/>
      <c r="IN324" s="59"/>
      <c r="IO324" s="59"/>
      <c r="IP324" s="59"/>
      <c r="IQ324" s="59"/>
      <c r="IR324" s="59"/>
      <c r="IS324" s="59"/>
      <c r="IT324" s="59"/>
      <c r="IU324" s="59"/>
      <c r="IV324" s="59"/>
      <c r="IW324" s="59"/>
      <c r="IX324" s="59"/>
      <c r="IY324" s="59"/>
      <c r="IZ324" s="59"/>
      <c r="JA324" s="59"/>
      <c r="JB324" s="59"/>
      <c r="JC324" s="59"/>
      <c r="JD324" s="59"/>
      <c r="JE324" s="59"/>
      <c r="JF324" s="59"/>
      <c r="JG324" s="59"/>
      <c r="JH324" s="59"/>
      <c r="JI324" s="59"/>
      <c r="JJ324" s="59"/>
      <c r="JK324" s="59"/>
      <c r="JL324" s="59"/>
      <c r="JM324" s="59"/>
      <c r="JN324" s="59"/>
      <c r="JO324" s="59"/>
      <c r="JP324" s="59"/>
      <c r="JQ324" s="59"/>
    </row>
    <row r="325" spans="1:277" s="59" customFormat="1" ht="15" customHeight="1">
      <c r="A325" s="25" t="s">
        <v>11</v>
      </c>
      <c r="B325" s="26"/>
      <c r="C325" s="26"/>
      <c r="D325" s="26"/>
      <c r="E325" s="26"/>
      <c r="F325" s="26"/>
      <c r="G325" s="26"/>
      <c r="H325" s="26"/>
      <c r="I325" s="28" t="str">
        <f t="shared" ref="I325:AH325" si="73">IF(I323="","",MAX(I321:I321))</f>
        <v/>
      </c>
      <c r="J325" s="28" t="str">
        <f>IF(J323="","",MAX(J321:J321))</f>
        <v/>
      </c>
      <c r="K325" s="28" t="str">
        <f>IF(K323="","",MAX(K321:K321))</f>
        <v/>
      </c>
      <c r="L325" s="28" t="str">
        <f t="shared" si="73"/>
        <v/>
      </c>
      <c r="M325" s="28" t="str">
        <f>IF(M323="","",MAX(M321:M321))</f>
        <v/>
      </c>
      <c r="N325" s="28" t="str">
        <f>IF(N323="","",MAX(N321:N321))</f>
        <v/>
      </c>
      <c r="O325" s="28" t="str">
        <f>IF(O323="","",MAX(O321:O321))</f>
        <v/>
      </c>
      <c r="P325" s="28" t="str">
        <f t="shared" si="73"/>
        <v/>
      </c>
      <c r="Q325" s="28" t="str">
        <f>IF(Q323="","",MAX(Q321:Q321))</f>
        <v/>
      </c>
      <c r="R325" s="28" t="str">
        <f>IF(R323="","",MAX(R321:R321))</f>
        <v/>
      </c>
      <c r="S325" s="28" t="str">
        <f>IF(S323="","",MAX(S321:S321))</f>
        <v/>
      </c>
      <c r="T325" s="28" t="str">
        <f>IF(T323="","",MAX(T321:T321))</f>
        <v/>
      </c>
      <c r="U325" s="28" t="str">
        <f t="shared" si="73"/>
        <v/>
      </c>
      <c r="V325" s="28" t="str">
        <f t="shared" si="73"/>
        <v/>
      </c>
      <c r="W325" s="28" t="str">
        <f>IF(W323="","",MAX(W321:W321))</f>
        <v/>
      </c>
      <c r="X325" s="28" t="str">
        <f t="shared" si="73"/>
        <v/>
      </c>
      <c r="Y325" s="28" t="str">
        <f t="shared" si="73"/>
        <v/>
      </c>
      <c r="Z325" s="28" t="str">
        <f t="shared" si="73"/>
        <v/>
      </c>
      <c r="AA325" s="28" t="str">
        <f t="shared" si="73"/>
        <v/>
      </c>
      <c r="AB325" s="28" t="str">
        <f t="shared" si="73"/>
        <v/>
      </c>
      <c r="AC325" s="28" t="str">
        <f t="shared" si="73"/>
        <v/>
      </c>
      <c r="AD325" s="28" t="str">
        <f t="shared" si="73"/>
        <v/>
      </c>
      <c r="AE325" s="28" t="str">
        <f t="shared" si="73"/>
        <v/>
      </c>
      <c r="AF325" s="28" t="str">
        <f t="shared" si="73"/>
        <v/>
      </c>
      <c r="AG325" s="28" t="str">
        <f t="shared" si="73"/>
        <v/>
      </c>
      <c r="AH325" s="28" t="str">
        <f t="shared" si="73"/>
        <v/>
      </c>
      <c r="AI325" s="28" t="str">
        <f t="shared" ref="AI325:BJ325" si="74">IF(AI323="","",MAX(AI321:AI321))</f>
        <v/>
      </c>
      <c r="AJ325" s="28" t="str">
        <f t="shared" si="74"/>
        <v/>
      </c>
      <c r="AK325" s="28" t="str">
        <f t="shared" si="74"/>
        <v/>
      </c>
      <c r="AL325" s="28" t="str">
        <f t="shared" si="74"/>
        <v/>
      </c>
      <c r="AM325" s="28" t="str">
        <f t="shared" si="74"/>
        <v/>
      </c>
      <c r="AN325" s="28" t="str">
        <f t="shared" si="74"/>
        <v/>
      </c>
      <c r="AO325" s="28" t="str">
        <f t="shared" si="74"/>
        <v/>
      </c>
      <c r="AP325" s="28" t="str">
        <f t="shared" si="74"/>
        <v/>
      </c>
      <c r="AQ325" s="28" t="str">
        <f t="shared" si="74"/>
        <v/>
      </c>
      <c r="AR325" s="28" t="str">
        <f t="shared" si="74"/>
        <v/>
      </c>
      <c r="AS325" s="28" t="str">
        <f t="shared" si="74"/>
        <v/>
      </c>
      <c r="AT325" s="28" t="str">
        <f t="shared" si="74"/>
        <v/>
      </c>
      <c r="AU325" s="28" t="str">
        <f t="shared" si="74"/>
        <v/>
      </c>
      <c r="AV325" s="28" t="str">
        <f t="shared" si="74"/>
        <v/>
      </c>
      <c r="AW325" s="28" t="str">
        <f t="shared" si="74"/>
        <v/>
      </c>
      <c r="AX325" s="28" t="str">
        <f t="shared" si="74"/>
        <v/>
      </c>
      <c r="AY325" s="28" t="str">
        <f t="shared" si="74"/>
        <v/>
      </c>
      <c r="AZ325" s="28" t="str">
        <f t="shared" si="74"/>
        <v/>
      </c>
      <c r="BA325" s="28" t="str">
        <f t="shared" si="74"/>
        <v/>
      </c>
      <c r="BB325" s="28" t="str">
        <f t="shared" si="74"/>
        <v/>
      </c>
      <c r="BC325" s="28" t="str">
        <f t="shared" si="74"/>
        <v/>
      </c>
      <c r="BD325" s="28" t="str">
        <f t="shared" si="74"/>
        <v/>
      </c>
      <c r="BE325" s="28" t="str">
        <f t="shared" si="74"/>
        <v/>
      </c>
      <c r="BF325" s="28" t="str">
        <f t="shared" si="74"/>
        <v/>
      </c>
      <c r="BG325" s="28" t="str">
        <f t="shared" si="74"/>
        <v/>
      </c>
      <c r="BH325" s="28" t="str">
        <f t="shared" si="74"/>
        <v/>
      </c>
      <c r="BI325" s="28" t="str">
        <f t="shared" si="74"/>
        <v/>
      </c>
      <c r="BJ325" s="28" t="str">
        <f t="shared" si="74"/>
        <v/>
      </c>
      <c r="BK325" s="28" t="str">
        <f t="shared" ref="BK325:CK325" si="75">IF(BK323="","",MAX(BK321:BK321))</f>
        <v/>
      </c>
      <c r="BL325" s="28" t="str">
        <f t="shared" si="75"/>
        <v/>
      </c>
      <c r="BM325" s="28" t="str">
        <f t="shared" si="75"/>
        <v/>
      </c>
      <c r="BN325" s="28" t="str">
        <f t="shared" si="75"/>
        <v/>
      </c>
      <c r="BO325" s="28" t="str">
        <f t="shared" si="75"/>
        <v/>
      </c>
      <c r="BP325" s="28" t="str">
        <f t="shared" si="75"/>
        <v/>
      </c>
      <c r="BQ325" s="28" t="str">
        <f t="shared" si="75"/>
        <v/>
      </c>
      <c r="BR325" s="28" t="str">
        <f t="shared" si="75"/>
        <v/>
      </c>
      <c r="BS325" s="28" t="str">
        <f t="shared" si="75"/>
        <v/>
      </c>
      <c r="BT325" s="28" t="str">
        <f t="shared" si="75"/>
        <v/>
      </c>
      <c r="BU325" s="28" t="str">
        <f t="shared" si="75"/>
        <v/>
      </c>
      <c r="BV325" s="28" t="str">
        <f t="shared" si="75"/>
        <v/>
      </c>
      <c r="BW325" s="28" t="str">
        <f t="shared" si="75"/>
        <v/>
      </c>
      <c r="BX325" s="28" t="str">
        <f t="shared" si="75"/>
        <v/>
      </c>
      <c r="BY325" s="28" t="str">
        <f t="shared" si="75"/>
        <v/>
      </c>
      <c r="BZ325" s="28" t="str">
        <f t="shared" si="75"/>
        <v/>
      </c>
      <c r="CA325" s="28" t="str">
        <f t="shared" si="75"/>
        <v/>
      </c>
      <c r="CB325" s="28" t="str">
        <f t="shared" si="75"/>
        <v/>
      </c>
      <c r="CC325" s="28" t="str">
        <f t="shared" si="75"/>
        <v/>
      </c>
      <c r="CD325" s="28" t="str">
        <f t="shared" si="75"/>
        <v/>
      </c>
      <c r="CE325" s="28" t="str">
        <f t="shared" si="75"/>
        <v/>
      </c>
      <c r="CF325" s="28" t="str">
        <f t="shared" si="75"/>
        <v/>
      </c>
      <c r="CG325" s="28" t="str">
        <f t="shared" si="75"/>
        <v/>
      </c>
      <c r="CH325" s="28" t="str">
        <f t="shared" si="75"/>
        <v/>
      </c>
      <c r="CI325" s="28" t="str">
        <f t="shared" si="75"/>
        <v/>
      </c>
      <c r="CJ325" s="28" t="str">
        <f t="shared" si="75"/>
        <v/>
      </c>
      <c r="CK325" s="28" t="str">
        <f t="shared" si="75"/>
        <v/>
      </c>
      <c r="CL325" s="28" t="str">
        <f t="shared" ref="CL325" si="76">IF(CL323="","",MAX(CL321:CL321))</f>
        <v/>
      </c>
    </row>
    <row r="326" spans="1:277" s="59" customFormat="1" ht="15" customHeight="1">
      <c r="A326" s="29"/>
      <c r="B326" s="29"/>
      <c r="C326" s="29"/>
      <c r="D326" s="29"/>
      <c r="E326" s="29"/>
      <c r="F326" s="29"/>
      <c r="G326" s="29"/>
      <c r="H326" s="29"/>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c r="AV326" s="23"/>
      <c r="AW326" s="23"/>
      <c r="AX326" s="23"/>
      <c r="AY326" s="23"/>
      <c r="AZ326" s="23"/>
      <c r="BA326" s="23"/>
      <c r="BB326" s="23"/>
      <c r="BC326" s="23"/>
      <c r="BD326" s="23"/>
      <c r="BE326" s="23"/>
      <c r="BF326" s="23"/>
      <c r="BG326" s="23"/>
      <c r="BH326" s="23"/>
      <c r="BI326" s="23"/>
      <c r="BJ326" s="23"/>
      <c r="BK326" s="23"/>
      <c r="BL326" s="23"/>
      <c r="BM326" s="23"/>
      <c r="BN326" s="23"/>
      <c r="BO326" s="23"/>
      <c r="BP326" s="23"/>
      <c r="BQ326" s="23"/>
      <c r="BR326" s="23"/>
      <c r="BS326" s="23"/>
      <c r="BT326" s="23"/>
      <c r="BU326" s="23"/>
      <c r="BV326" s="23"/>
      <c r="BW326" s="23"/>
      <c r="BX326" s="23"/>
      <c r="BY326" s="23"/>
      <c r="BZ326" s="23"/>
      <c r="CA326" s="23"/>
      <c r="CB326" s="23"/>
      <c r="CC326" s="23"/>
      <c r="CD326" s="23"/>
      <c r="CE326" s="23"/>
      <c r="CF326" s="23"/>
      <c r="CG326" s="23"/>
      <c r="CH326" s="23"/>
      <c r="CI326" s="23"/>
      <c r="CJ326" s="23"/>
      <c r="CK326" s="23"/>
      <c r="CL326" s="23"/>
    </row>
    <row r="327" spans="1:277" s="59" customFormat="1" ht="15" customHeight="1">
      <c r="A327" s="19" t="s">
        <v>102</v>
      </c>
      <c r="B327" s="19">
        <v>2015</v>
      </c>
      <c r="C327" s="38">
        <v>26432245</v>
      </c>
      <c r="D327" s="29" t="s">
        <v>126</v>
      </c>
      <c r="E327" s="19" t="s">
        <v>121</v>
      </c>
      <c r="F327" s="29"/>
      <c r="G327" s="20"/>
      <c r="H327" s="19">
        <v>226</v>
      </c>
      <c r="I327" s="37">
        <v>0</v>
      </c>
      <c r="J327" s="37"/>
      <c r="K327" s="37">
        <v>0</v>
      </c>
      <c r="L327" s="37">
        <v>0.08</v>
      </c>
      <c r="M327" s="37">
        <v>0.04</v>
      </c>
      <c r="N327" s="37"/>
      <c r="O327" s="37"/>
      <c r="P327" s="37">
        <v>0.46500000000000002</v>
      </c>
      <c r="Q327" s="37">
        <v>0</v>
      </c>
      <c r="R327" s="37"/>
      <c r="S327" s="37"/>
      <c r="T327" s="37"/>
      <c r="U327" s="37">
        <v>0</v>
      </c>
      <c r="V327" s="37">
        <v>0</v>
      </c>
      <c r="W327" s="37">
        <v>0</v>
      </c>
      <c r="X327" s="37">
        <v>0.04</v>
      </c>
      <c r="Y327" s="37"/>
      <c r="Z327" s="37">
        <v>2.7E-2</v>
      </c>
      <c r="AA327" s="37">
        <v>0.111</v>
      </c>
      <c r="AB327" s="37">
        <v>8.9999999999999993E-3</v>
      </c>
      <c r="AC327" s="37"/>
      <c r="AD327" s="37"/>
      <c r="AE327" s="37"/>
      <c r="AF327" s="37">
        <v>0</v>
      </c>
      <c r="AG327" s="37"/>
      <c r="AH327" s="37"/>
      <c r="AI327" s="37"/>
      <c r="AJ327" s="37">
        <v>0</v>
      </c>
      <c r="AK327" s="37">
        <v>8.9999999999999993E-3</v>
      </c>
      <c r="AL327" s="37"/>
      <c r="AM327" s="37"/>
      <c r="AN327" s="37">
        <v>0</v>
      </c>
      <c r="AO327" s="37">
        <v>0</v>
      </c>
      <c r="AP327" s="37"/>
      <c r="AQ327" s="37">
        <v>0</v>
      </c>
      <c r="AR327" s="37">
        <v>4.0000000000000001E-3</v>
      </c>
      <c r="AS327" s="37"/>
      <c r="AT327" s="37">
        <v>0</v>
      </c>
      <c r="AU327" s="37"/>
      <c r="AV327" s="37"/>
      <c r="AW327" s="37">
        <v>0</v>
      </c>
      <c r="AX327" s="37">
        <v>0</v>
      </c>
      <c r="AY327" s="37">
        <v>8.9999999999999993E-3</v>
      </c>
      <c r="AZ327" s="37">
        <v>0</v>
      </c>
      <c r="BA327" s="37"/>
      <c r="BB327" s="37"/>
      <c r="BC327" s="37"/>
      <c r="BD327" s="37"/>
      <c r="BE327" s="37">
        <v>0</v>
      </c>
      <c r="BF327" s="37">
        <v>8.9999999999999993E-3</v>
      </c>
      <c r="BG327" s="37"/>
      <c r="BH327" s="37"/>
      <c r="BI327" s="37">
        <v>0</v>
      </c>
      <c r="BJ327" s="37"/>
      <c r="BK327" s="37"/>
      <c r="BL327" s="37">
        <v>0</v>
      </c>
      <c r="BM327" s="37"/>
      <c r="BN327" s="37"/>
      <c r="BO327" s="37"/>
      <c r="BP327" s="37">
        <v>0</v>
      </c>
      <c r="BQ327" s="37"/>
      <c r="BR327" s="37">
        <v>0</v>
      </c>
      <c r="BS327" s="37">
        <v>0</v>
      </c>
      <c r="BT327" s="37">
        <v>0</v>
      </c>
      <c r="BU327" s="37">
        <v>0</v>
      </c>
      <c r="BV327" s="37">
        <v>0</v>
      </c>
      <c r="BW327" s="37">
        <v>0</v>
      </c>
      <c r="BX327" s="37">
        <v>0</v>
      </c>
      <c r="BY327" s="37"/>
      <c r="BZ327" s="37"/>
      <c r="CA327" s="37"/>
      <c r="CB327" s="37">
        <v>0</v>
      </c>
      <c r="CC327" s="37"/>
      <c r="CD327" s="37"/>
      <c r="CE327" s="37">
        <v>0</v>
      </c>
      <c r="CF327" s="37">
        <v>0</v>
      </c>
      <c r="CG327" s="37"/>
      <c r="CH327" s="37"/>
      <c r="CI327" s="37">
        <v>2.7E-2</v>
      </c>
      <c r="CJ327" s="37">
        <v>0</v>
      </c>
      <c r="CK327" s="37">
        <v>2.1999999999999999E-2</v>
      </c>
      <c r="CL327" s="37">
        <v>0</v>
      </c>
    </row>
    <row r="328" spans="1:277" s="59" customFormat="1" ht="15" customHeight="1">
      <c r="A328" s="19" t="s">
        <v>102</v>
      </c>
      <c r="B328" s="19">
        <v>2015</v>
      </c>
      <c r="C328" s="38">
        <v>26432245</v>
      </c>
      <c r="D328" s="29" t="s">
        <v>126</v>
      </c>
      <c r="E328" s="19" t="s">
        <v>122</v>
      </c>
      <c r="F328" s="29"/>
      <c r="G328" s="20"/>
      <c r="H328" s="19">
        <v>198</v>
      </c>
      <c r="I328" s="37">
        <v>0</v>
      </c>
      <c r="J328" s="37"/>
      <c r="K328" s="37">
        <v>0</v>
      </c>
      <c r="L328" s="37">
        <v>0.30299999999999999</v>
      </c>
      <c r="M328" s="37">
        <v>6.0999999999999999E-2</v>
      </c>
      <c r="N328" s="37"/>
      <c r="O328" s="37"/>
      <c r="P328" s="37">
        <v>0.5</v>
      </c>
      <c r="Q328" s="37">
        <v>0</v>
      </c>
      <c r="R328" s="37"/>
      <c r="S328" s="37"/>
      <c r="T328" s="37"/>
      <c r="U328" s="37">
        <v>0</v>
      </c>
      <c r="V328" s="37">
        <v>0</v>
      </c>
      <c r="W328" s="37">
        <v>0</v>
      </c>
      <c r="X328" s="37">
        <v>1.4999999999999999E-2</v>
      </c>
      <c r="Y328" s="37"/>
      <c r="Z328" s="37">
        <v>0.10100000000000001</v>
      </c>
      <c r="AA328" s="37">
        <v>5.6000000000000001E-2</v>
      </c>
      <c r="AB328" s="37">
        <v>0</v>
      </c>
      <c r="AC328" s="37"/>
      <c r="AD328" s="37"/>
      <c r="AE328" s="37"/>
      <c r="AF328" s="37">
        <v>0</v>
      </c>
      <c r="AG328" s="37"/>
      <c r="AH328" s="37"/>
      <c r="AI328" s="37"/>
      <c r="AJ328" s="37">
        <v>0</v>
      </c>
      <c r="AK328" s="37">
        <v>0</v>
      </c>
      <c r="AL328" s="37"/>
      <c r="AM328" s="37"/>
      <c r="AN328" s="37">
        <v>0</v>
      </c>
      <c r="AO328" s="37">
        <v>0</v>
      </c>
      <c r="AP328" s="37"/>
      <c r="AQ328" s="37">
        <v>0</v>
      </c>
      <c r="AR328" s="37">
        <v>0</v>
      </c>
      <c r="AS328" s="37"/>
      <c r="AT328" s="37">
        <v>0</v>
      </c>
      <c r="AU328" s="37"/>
      <c r="AV328" s="37"/>
      <c r="AW328" s="37">
        <v>0</v>
      </c>
      <c r="AX328" s="37">
        <v>5.0000000000000001E-3</v>
      </c>
      <c r="AY328" s="37">
        <v>0</v>
      </c>
      <c r="AZ328" s="37">
        <v>0</v>
      </c>
      <c r="BA328" s="37"/>
      <c r="BB328" s="37"/>
      <c r="BC328" s="37"/>
      <c r="BD328" s="37"/>
      <c r="BE328" s="37">
        <v>0</v>
      </c>
      <c r="BF328" s="37">
        <v>0</v>
      </c>
      <c r="BG328" s="37"/>
      <c r="BH328" s="37"/>
      <c r="BI328" s="37">
        <v>0</v>
      </c>
      <c r="BJ328" s="37"/>
      <c r="BK328" s="37"/>
      <c r="BL328" s="37">
        <v>0</v>
      </c>
      <c r="BM328" s="37"/>
      <c r="BN328" s="37"/>
      <c r="BO328" s="37"/>
      <c r="BP328" s="37">
        <v>0</v>
      </c>
      <c r="BQ328" s="37"/>
      <c r="BR328" s="37">
        <v>0</v>
      </c>
      <c r="BS328" s="37">
        <v>0</v>
      </c>
      <c r="BT328" s="37">
        <v>0</v>
      </c>
      <c r="BU328" s="37">
        <v>0</v>
      </c>
      <c r="BV328" s="37">
        <v>0</v>
      </c>
      <c r="BW328" s="37">
        <v>0</v>
      </c>
      <c r="BX328" s="37">
        <v>0</v>
      </c>
      <c r="BY328" s="37"/>
      <c r="BZ328" s="37"/>
      <c r="CA328" s="37"/>
      <c r="CB328" s="37">
        <v>0</v>
      </c>
      <c r="CC328" s="37"/>
      <c r="CD328" s="37"/>
      <c r="CE328" s="37">
        <v>0</v>
      </c>
      <c r="CF328" s="37">
        <v>0</v>
      </c>
      <c r="CG328" s="37"/>
      <c r="CH328" s="37"/>
      <c r="CI328" s="37">
        <v>0.02</v>
      </c>
      <c r="CJ328" s="37">
        <v>5.0000000000000001E-3</v>
      </c>
      <c r="CK328" s="37">
        <v>0.03</v>
      </c>
      <c r="CL328" s="37">
        <v>0</v>
      </c>
    </row>
    <row r="329" spans="1:277" s="59" customFormat="1" ht="15" customHeight="1">
      <c r="A329" s="19" t="s">
        <v>102</v>
      </c>
      <c r="B329" s="19">
        <v>2015</v>
      </c>
      <c r="C329" s="38">
        <v>26432245</v>
      </c>
      <c r="D329" s="29" t="s">
        <v>126</v>
      </c>
      <c r="E329" s="19" t="s">
        <v>123</v>
      </c>
      <c r="F329" s="29"/>
      <c r="G329" s="20"/>
      <c r="H329" s="19">
        <v>198</v>
      </c>
      <c r="I329" s="37">
        <v>0</v>
      </c>
      <c r="J329" s="37"/>
      <c r="K329" s="37">
        <v>0</v>
      </c>
      <c r="L329" s="37">
        <v>0.187</v>
      </c>
      <c r="M329" s="37">
        <v>5.0000000000000001E-3</v>
      </c>
      <c r="N329" s="37"/>
      <c r="O329" s="37"/>
      <c r="P329" s="37">
        <v>0.42899999999999999</v>
      </c>
      <c r="Q329" s="37">
        <v>0</v>
      </c>
      <c r="R329" s="37"/>
      <c r="S329" s="37"/>
      <c r="T329" s="37"/>
      <c r="U329" s="37">
        <v>0</v>
      </c>
      <c r="V329" s="37">
        <v>0</v>
      </c>
      <c r="W329" s="37">
        <v>0</v>
      </c>
      <c r="X329" s="37">
        <v>0.01</v>
      </c>
      <c r="Y329" s="37"/>
      <c r="Z329" s="37">
        <v>5.0000000000000001E-3</v>
      </c>
      <c r="AA329" s="37">
        <v>6.6000000000000003E-2</v>
      </c>
      <c r="AB329" s="37">
        <v>0.02</v>
      </c>
      <c r="AC329" s="37"/>
      <c r="AD329" s="37"/>
      <c r="AE329" s="37"/>
      <c r="AF329" s="37">
        <v>0</v>
      </c>
      <c r="AG329" s="37"/>
      <c r="AH329" s="37"/>
      <c r="AI329" s="37"/>
      <c r="AJ329" s="37">
        <v>0</v>
      </c>
      <c r="AK329" s="37">
        <v>0</v>
      </c>
      <c r="AL329" s="37"/>
      <c r="AM329" s="37"/>
      <c r="AN329" s="37">
        <v>0</v>
      </c>
      <c r="AO329" s="37">
        <v>0</v>
      </c>
      <c r="AP329" s="37"/>
      <c r="AQ329" s="37">
        <v>0</v>
      </c>
      <c r="AR329" s="37">
        <v>0</v>
      </c>
      <c r="AS329" s="37"/>
      <c r="AT329" s="37">
        <v>0</v>
      </c>
      <c r="AU329" s="37"/>
      <c r="AV329" s="37"/>
      <c r="AW329" s="37">
        <v>0</v>
      </c>
      <c r="AX329" s="37">
        <v>5.0000000000000001E-3</v>
      </c>
      <c r="AY329" s="37">
        <v>0</v>
      </c>
      <c r="AZ329" s="37">
        <v>0</v>
      </c>
      <c r="BA329" s="37"/>
      <c r="BB329" s="37"/>
      <c r="BC329" s="37"/>
      <c r="BD329" s="37"/>
      <c r="BE329" s="37">
        <v>0</v>
      </c>
      <c r="BF329" s="37">
        <v>0</v>
      </c>
      <c r="BG329" s="37"/>
      <c r="BH329" s="37"/>
      <c r="BI329" s="37">
        <v>0</v>
      </c>
      <c r="BJ329" s="37"/>
      <c r="BK329" s="37"/>
      <c r="BL329" s="37">
        <v>0</v>
      </c>
      <c r="BM329" s="37"/>
      <c r="BN329" s="37"/>
      <c r="BO329" s="37"/>
      <c r="BP329" s="37">
        <v>5.0000000000000001E-3</v>
      </c>
      <c r="BQ329" s="37"/>
      <c r="BR329" s="37">
        <v>0</v>
      </c>
      <c r="BS329" s="37">
        <v>0</v>
      </c>
      <c r="BT329" s="37">
        <v>0</v>
      </c>
      <c r="BU329" s="37">
        <v>0</v>
      </c>
      <c r="BV329" s="37">
        <v>0</v>
      </c>
      <c r="BW329" s="37">
        <v>0</v>
      </c>
      <c r="BX329" s="37">
        <v>0</v>
      </c>
      <c r="BY329" s="37"/>
      <c r="BZ329" s="37"/>
      <c r="CA329" s="37"/>
      <c r="CB329" s="37">
        <v>0</v>
      </c>
      <c r="CC329" s="37"/>
      <c r="CD329" s="37"/>
      <c r="CE329" s="37">
        <v>0</v>
      </c>
      <c r="CF329" s="37">
        <v>0</v>
      </c>
      <c r="CG329" s="37"/>
      <c r="CH329" s="37"/>
      <c r="CI329" s="37">
        <v>0.03</v>
      </c>
      <c r="CJ329" s="37">
        <v>5.0000000000000001E-3</v>
      </c>
      <c r="CK329" s="37">
        <v>0.02</v>
      </c>
      <c r="CL329" s="37">
        <v>0</v>
      </c>
    </row>
    <row r="330" spans="1:277" s="59" customFormat="1" ht="15" customHeight="1">
      <c r="A330" s="19" t="s">
        <v>102</v>
      </c>
      <c r="B330" s="19">
        <v>2015</v>
      </c>
      <c r="C330" s="38">
        <v>26432245</v>
      </c>
      <c r="D330" s="29" t="s">
        <v>126</v>
      </c>
      <c r="E330" s="19" t="s">
        <v>124</v>
      </c>
      <c r="F330" s="29"/>
      <c r="G330" s="20"/>
      <c r="H330" s="19">
        <v>216</v>
      </c>
      <c r="I330" s="37">
        <v>0</v>
      </c>
      <c r="J330" s="37"/>
      <c r="K330" s="37">
        <v>0</v>
      </c>
      <c r="L330" s="37">
        <v>0.14799999999999999</v>
      </c>
      <c r="M330" s="37">
        <v>1.4E-2</v>
      </c>
      <c r="N330" s="37"/>
      <c r="O330" s="37"/>
      <c r="P330" s="37">
        <v>0.435</v>
      </c>
      <c r="Q330" s="37">
        <v>0</v>
      </c>
      <c r="R330" s="37"/>
      <c r="S330" s="37"/>
      <c r="T330" s="37"/>
      <c r="U330" s="37">
        <v>0</v>
      </c>
      <c r="V330" s="37">
        <v>0</v>
      </c>
      <c r="W330" s="37">
        <v>0</v>
      </c>
      <c r="X330" s="37">
        <v>4.2000000000000003E-2</v>
      </c>
      <c r="Y330" s="37"/>
      <c r="Z330" s="37">
        <v>8.9999999999999993E-3</v>
      </c>
      <c r="AA330" s="37">
        <v>9.7000000000000003E-2</v>
      </c>
      <c r="AB330" s="37">
        <v>0</v>
      </c>
      <c r="AC330" s="37"/>
      <c r="AD330" s="37"/>
      <c r="AE330" s="37"/>
      <c r="AF330" s="37">
        <v>0</v>
      </c>
      <c r="AG330" s="37"/>
      <c r="AH330" s="37"/>
      <c r="AI330" s="37"/>
      <c r="AJ330" s="37">
        <v>0</v>
      </c>
      <c r="AK330" s="37">
        <v>0</v>
      </c>
      <c r="AL330" s="37"/>
      <c r="AM330" s="37"/>
      <c r="AN330" s="37">
        <v>0</v>
      </c>
      <c r="AO330" s="37">
        <v>0</v>
      </c>
      <c r="AP330" s="37"/>
      <c r="AQ330" s="37">
        <v>0</v>
      </c>
      <c r="AR330" s="37">
        <v>0</v>
      </c>
      <c r="AS330" s="37"/>
      <c r="AT330" s="37">
        <v>0</v>
      </c>
      <c r="AU330" s="37"/>
      <c r="AV330" s="37"/>
      <c r="AW330" s="37">
        <v>0</v>
      </c>
      <c r="AX330" s="37">
        <v>8.9999999999999993E-3</v>
      </c>
      <c r="AY330" s="37">
        <v>0</v>
      </c>
      <c r="AZ330" s="37">
        <v>0</v>
      </c>
      <c r="BA330" s="37"/>
      <c r="BB330" s="37"/>
      <c r="BC330" s="37"/>
      <c r="BD330" s="37"/>
      <c r="BE330" s="37">
        <v>0</v>
      </c>
      <c r="BF330" s="37">
        <v>5.0000000000000001E-3</v>
      </c>
      <c r="BG330" s="37"/>
      <c r="BH330" s="37"/>
      <c r="BI330" s="37">
        <v>0</v>
      </c>
      <c r="BJ330" s="37"/>
      <c r="BK330" s="37"/>
      <c r="BL330" s="37">
        <v>0</v>
      </c>
      <c r="BM330" s="37"/>
      <c r="BN330" s="37"/>
      <c r="BO330" s="37"/>
      <c r="BP330" s="37">
        <v>0</v>
      </c>
      <c r="BQ330" s="37"/>
      <c r="BR330" s="37">
        <v>8.9999999999999993E-3</v>
      </c>
      <c r="BS330" s="37">
        <v>0</v>
      </c>
      <c r="BT330" s="37">
        <v>0</v>
      </c>
      <c r="BU330" s="37">
        <v>0</v>
      </c>
      <c r="BV330" s="37">
        <v>0</v>
      </c>
      <c r="BW330" s="37">
        <v>0</v>
      </c>
      <c r="BX330" s="37">
        <v>0</v>
      </c>
      <c r="BY330" s="37"/>
      <c r="BZ330" s="37"/>
      <c r="CA330" s="37"/>
      <c r="CB330" s="37">
        <v>0</v>
      </c>
      <c r="CC330" s="37"/>
      <c r="CD330" s="37"/>
      <c r="CE330" s="37">
        <v>8.9999999999999993E-3</v>
      </c>
      <c r="CF330" s="37">
        <v>0</v>
      </c>
      <c r="CG330" s="37"/>
      <c r="CH330" s="37"/>
      <c r="CI330" s="37">
        <v>4.2000000000000003E-2</v>
      </c>
      <c r="CJ330" s="37">
        <v>0</v>
      </c>
      <c r="CK330" s="37">
        <v>2.3E-2</v>
      </c>
      <c r="CL330" s="37">
        <v>0</v>
      </c>
    </row>
    <row r="331" spans="1:277" s="59" customFormat="1" ht="15" customHeight="1">
      <c r="A331" s="19" t="s">
        <v>102</v>
      </c>
      <c r="B331" s="19">
        <v>2015</v>
      </c>
      <c r="C331" s="38">
        <v>26432245</v>
      </c>
      <c r="D331" s="29" t="s">
        <v>126</v>
      </c>
      <c r="E331" s="19" t="s">
        <v>125</v>
      </c>
      <c r="F331" s="29"/>
      <c r="G331" s="20"/>
      <c r="H331" s="19">
        <v>170</v>
      </c>
      <c r="I331" s="37">
        <v>0</v>
      </c>
      <c r="J331" s="37"/>
      <c r="K331" s="37">
        <v>0</v>
      </c>
      <c r="L331" s="37">
        <v>7.0999999999999994E-2</v>
      </c>
      <c r="M331" s="37">
        <v>1.2E-2</v>
      </c>
      <c r="N331" s="37"/>
      <c r="O331" s="37"/>
      <c r="P331" s="37">
        <v>0.39400000000000002</v>
      </c>
      <c r="Q331" s="37">
        <v>0</v>
      </c>
      <c r="R331" s="37"/>
      <c r="S331" s="37"/>
      <c r="T331" s="37"/>
      <c r="U331" s="37">
        <v>0</v>
      </c>
      <c r="V331" s="37">
        <v>0</v>
      </c>
      <c r="W331" s="37">
        <v>0</v>
      </c>
      <c r="X331" s="37">
        <v>1.7999999999999999E-2</v>
      </c>
      <c r="Y331" s="37"/>
      <c r="Z331" s="37">
        <v>1.2E-2</v>
      </c>
      <c r="AA331" s="37">
        <v>7.5999999999999998E-2</v>
      </c>
      <c r="AB331" s="37">
        <v>1.2E-2</v>
      </c>
      <c r="AC331" s="37"/>
      <c r="AD331" s="37"/>
      <c r="AE331" s="37"/>
      <c r="AF331" s="37">
        <v>0</v>
      </c>
      <c r="AG331" s="37"/>
      <c r="AH331" s="37"/>
      <c r="AI331" s="37"/>
      <c r="AJ331" s="37">
        <v>0</v>
      </c>
      <c r="AK331" s="37">
        <v>0</v>
      </c>
      <c r="AL331" s="37"/>
      <c r="AM331" s="37"/>
      <c r="AN331" s="37">
        <v>0</v>
      </c>
      <c r="AO331" s="37">
        <v>0</v>
      </c>
      <c r="AP331" s="37"/>
      <c r="AQ331" s="37">
        <v>0</v>
      </c>
      <c r="AR331" s="37">
        <v>0</v>
      </c>
      <c r="AS331" s="37"/>
      <c r="AT331" s="37">
        <v>0</v>
      </c>
      <c r="AU331" s="37"/>
      <c r="AV331" s="37"/>
      <c r="AW331" s="37">
        <v>0</v>
      </c>
      <c r="AX331" s="37">
        <v>0</v>
      </c>
      <c r="AY331" s="37">
        <v>0</v>
      </c>
      <c r="AZ331" s="37">
        <v>0</v>
      </c>
      <c r="BA331" s="37"/>
      <c r="BB331" s="37"/>
      <c r="BC331" s="37"/>
      <c r="BD331" s="37"/>
      <c r="BE331" s="37">
        <v>0</v>
      </c>
      <c r="BF331" s="37">
        <v>6.0000000000000001E-3</v>
      </c>
      <c r="BG331" s="37"/>
      <c r="BH331" s="37"/>
      <c r="BI331" s="37">
        <v>0</v>
      </c>
      <c r="BJ331" s="37"/>
      <c r="BK331" s="37"/>
      <c r="BL331" s="37">
        <v>0</v>
      </c>
      <c r="BM331" s="37"/>
      <c r="BN331" s="37"/>
      <c r="BO331" s="37"/>
      <c r="BP331" s="37">
        <v>0</v>
      </c>
      <c r="BQ331" s="37"/>
      <c r="BR331" s="37">
        <v>0</v>
      </c>
      <c r="BS331" s="37">
        <v>0</v>
      </c>
      <c r="BT331" s="37">
        <v>0</v>
      </c>
      <c r="BU331" s="37">
        <v>0</v>
      </c>
      <c r="BV331" s="37">
        <v>0</v>
      </c>
      <c r="BW331" s="37">
        <v>0</v>
      </c>
      <c r="BX331" s="37">
        <v>0</v>
      </c>
      <c r="BY331" s="37"/>
      <c r="BZ331" s="37"/>
      <c r="CA331" s="37"/>
      <c r="CB331" s="37">
        <v>0</v>
      </c>
      <c r="CC331" s="37"/>
      <c r="CD331" s="37"/>
      <c r="CE331" s="37">
        <v>0</v>
      </c>
      <c r="CF331" s="37">
        <v>0</v>
      </c>
      <c r="CG331" s="37"/>
      <c r="CH331" s="37"/>
      <c r="CI331" s="37">
        <v>5.8999999999999997E-2</v>
      </c>
      <c r="CJ331" s="37">
        <v>0</v>
      </c>
      <c r="CK331" s="37">
        <v>6.0000000000000001E-3</v>
      </c>
      <c r="CL331" s="37">
        <v>0</v>
      </c>
    </row>
    <row r="332" spans="1:277" s="59" customFormat="1" ht="15" customHeight="1">
      <c r="A332" s="20"/>
      <c r="B332" s="20"/>
      <c r="C332" s="21"/>
      <c r="D332" s="20"/>
      <c r="E332" s="20"/>
      <c r="F332" s="21"/>
      <c r="G332" s="20"/>
      <c r="H332" s="20"/>
      <c r="I332" s="22"/>
      <c r="J332" s="23"/>
      <c r="K332" s="22"/>
      <c r="L332" s="22"/>
      <c r="M332" s="24"/>
      <c r="N332" s="23"/>
      <c r="O332" s="24"/>
      <c r="P332" s="23"/>
      <c r="Q332" s="24"/>
      <c r="R332" s="23"/>
      <c r="S332" s="24"/>
      <c r="T332" s="23"/>
      <c r="U332" s="22"/>
      <c r="V332" s="23"/>
      <c r="W332" s="22"/>
      <c r="X332" s="23"/>
      <c r="Y332" s="24"/>
      <c r="Z332" s="23"/>
      <c r="AA332" s="24"/>
      <c r="AB332" s="23"/>
      <c r="AC332" s="24"/>
      <c r="AD332" s="23"/>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c r="BA332" s="24"/>
      <c r="BB332" s="24"/>
      <c r="BC332" s="24"/>
      <c r="BD332" s="24"/>
      <c r="BE332" s="24"/>
      <c r="BF332" s="24"/>
      <c r="BG332" s="24"/>
      <c r="BH332" s="24"/>
      <c r="BI332" s="24"/>
      <c r="BJ332" s="24"/>
      <c r="BK332" s="24"/>
      <c r="BL332" s="24"/>
      <c r="BM332" s="24"/>
      <c r="BN332" s="24"/>
      <c r="BO332" s="24"/>
      <c r="BP332" s="24"/>
      <c r="BQ332" s="24"/>
      <c r="BR332" s="24"/>
      <c r="BS332" s="24"/>
      <c r="BT332" s="24"/>
      <c r="BU332" s="24"/>
      <c r="BV332" s="24"/>
      <c r="BW332" s="24"/>
      <c r="BX332" s="24"/>
      <c r="BY332" s="24"/>
      <c r="BZ332" s="24"/>
      <c r="CA332" s="24"/>
      <c r="CB332" s="24"/>
      <c r="CC332" s="24"/>
      <c r="CD332" s="24"/>
      <c r="CE332" s="24"/>
      <c r="CF332" s="24"/>
      <c r="CG332" s="24"/>
      <c r="CH332" s="24"/>
      <c r="CI332" s="24"/>
      <c r="CJ332" s="24"/>
      <c r="CK332" s="24"/>
      <c r="CL332" s="24"/>
    </row>
    <row r="333" spans="1:277" s="66" customFormat="1" ht="15" customHeight="1">
      <c r="A333" s="25" t="s">
        <v>0</v>
      </c>
      <c r="B333" s="26"/>
      <c r="C333" s="26"/>
      <c r="D333" s="26"/>
      <c r="E333" s="26"/>
      <c r="F333" s="26"/>
      <c r="G333" s="26"/>
      <c r="H333" s="26"/>
      <c r="I333" s="27">
        <f>IFERROR(SUMPRODUCT(I327:I331,--(I327:I331&lt;&gt;""),$H$327:$H$331)/SUMPRODUCT($H$327:$H$331,--(I327:I331&lt;&gt;"")),"")</f>
        <v>0</v>
      </c>
      <c r="J333" s="27" t="str">
        <f>IFERROR(SUMPRODUCT(J327:J331,--(J327:J331&lt;&gt;""),$H$327:$H$331)/SUMPRODUCT($H$327:$H$331,--(J327:J331&lt;&gt;"")),"")</f>
        <v/>
      </c>
      <c r="K333" s="27">
        <f>IFERROR(SUMPRODUCT(K327:K331,--(K327:K331&lt;&gt;""),$H$327:$H$331)/SUMPRODUCT($H$327:$H$331,--(K327:K331&lt;&gt;"")),"")</f>
        <v>0</v>
      </c>
      <c r="L333" s="27">
        <f t="shared" ref="L333:BO333" si="77">IFERROR(SUMPRODUCT(L327:L331,--(L327:L331&lt;&gt;""),$H$327:$H$331)/SUMPRODUCT($H$327:$H$331,--(L327:L331&lt;&gt;"")),"")</f>
        <v>0.15787499999999999</v>
      </c>
      <c r="M333" s="27">
        <f>IFERROR(SUMPRODUCT(M327:M331,--(M327:M331&lt;&gt;""),$H$327:$H$331)/SUMPRODUCT($H$327:$H$331,--(M327:M331&lt;&gt;"")),"")</f>
        <v>2.6956349206349206E-2</v>
      </c>
      <c r="N333" s="27" t="str">
        <f>IFERROR(SUMPRODUCT(N327:N331,--(N327:N331&lt;&gt;""),$H$327:$H$331)/SUMPRODUCT($H$327:$H$331,--(N327:N331&lt;&gt;"")),"")</f>
        <v/>
      </c>
      <c r="O333" s="27" t="str">
        <f>IFERROR(SUMPRODUCT(O327:O331,--(O327:O331&lt;&gt;""),$H$327:$H$331)/SUMPRODUCT($H$327:$H$331,--(O327:O331&lt;&gt;"")),"")</f>
        <v/>
      </c>
      <c r="P333" s="27">
        <f t="shared" si="77"/>
        <v>0.4464007936507936</v>
      </c>
      <c r="Q333" s="27">
        <f>IFERROR(SUMPRODUCT(Q327:Q331,--(Q327:Q331&lt;&gt;""),$H$327:$H$331)/SUMPRODUCT($H$327:$H$331,--(Q327:Q331&lt;&gt;"")),"")</f>
        <v>0</v>
      </c>
      <c r="R333" s="27" t="str">
        <f>IFERROR(SUMPRODUCT(R327:R331,--(R327:R331&lt;&gt;""),$H$327:$H$331)/SUMPRODUCT($H$327:$H$331,--(R327:R331&lt;&gt;"")),"")</f>
        <v/>
      </c>
      <c r="S333" s="27" t="str">
        <f>IFERROR(SUMPRODUCT(S327:S331,--(S327:S331&lt;&gt;""),$H$327:$H$331)/SUMPRODUCT($H$327:$H$331,--(S327:S331&lt;&gt;"")),"")</f>
        <v/>
      </c>
      <c r="T333" s="27" t="str">
        <f>IFERROR(SUMPRODUCT(T327:T331,--(T327:T331&lt;&gt;""),$H$327:$H$331)/SUMPRODUCT($H$327:$H$331,--(T327:T331&lt;&gt;"")),"")</f>
        <v/>
      </c>
      <c r="U333" s="27">
        <f t="shared" si="77"/>
        <v>0</v>
      </c>
      <c r="V333" s="27">
        <f t="shared" si="77"/>
        <v>0</v>
      </c>
      <c r="W333" s="27">
        <f>IFERROR(SUMPRODUCT(W327:W331,--(W327:W331&lt;&gt;""),$H$327:$H$331)/SUMPRODUCT($H$327:$H$331,--(W327:W331&lt;&gt;"")),"")</f>
        <v>0</v>
      </c>
      <c r="X333" s="27">
        <f t="shared" si="77"/>
        <v>2.5914682539682543E-2</v>
      </c>
      <c r="Y333" s="27" t="str">
        <f t="shared" si="77"/>
        <v/>
      </c>
      <c r="Z333" s="27">
        <f t="shared" si="77"/>
        <v>3.082738095238095E-2</v>
      </c>
      <c r="AA333" s="27">
        <f t="shared" si="77"/>
        <v>8.2454365079365086E-2</v>
      </c>
      <c r="AB333" s="27">
        <f t="shared" si="77"/>
        <v>7.9702380952380945E-3</v>
      </c>
      <c r="AC333" s="27" t="str">
        <f t="shared" si="77"/>
        <v/>
      </c>
      <c r="AD333" s="27" t="str">
        <f t="shared" si="77"/>
        <v/>
      </c>
      <c r="AE333" s="27" t="str">
        <f t="shared" si="77"/>
        <v/>
      </c>
      <c r="AF333" s="27">
        <f t="shared" si="77"/>
        <v>0</v>
      </c>
      <c r="AG333" s="27" t="str">
        <f t="shared" si="77"/>
        <v/>
      </c>
      <c r="AH333" s="27" t="str">
        <f t="shared" si="77"/>
        <v/>
      </c>
      <c r="AI333" s="27" t="str">
        <f t="shared" si="77"/>
        <v/>
      </c>
      <c r="AJ333" s="27">
        <f t="shared" si="77"/>
        <v>0</v>
      </c>
      <c r="AK333" s="27">
        <f t="shared" si="77"/>
        <v>2.0178571428571429E-3</v>
      </c>
      <c r="AL333" s="27" t="str">
        <f t="shared" si="77"/>
        <v/>
      </c>
      <c r="AM333" s="27" t="str">
        <f t="shared" si="77"/>
        <v/>
      </c>
      <c r="AN333" s="27">
        <f t="shared" si="77"/>
        <v>0</v>
      </c>
      <c r="AO333" s="27">
        <f t="shared" si="77"/>
        <v>0</v>
      </c>
      <c r="AP333" s="27" t="str">
        <f t="shared" si="77"/>
        <v/>
      </c>
      <c r="AQ333" s="27">
        <f t="shared" si="77"/>
        <v>0</v>
      </c>
      <c r="AR333" s="27">
        <f t="shared" si="77"/>
        <v>8.9682539682539684E-4</v>
      </c>
      <c r="AS333" s="27" t="str">
        <f t="shared" si="77"/>
        <v/>
      </c>
      <c r="AT333" s="27">
        <f t="shared" si="77"/>
        <v>0</v>
      </c>
      <c r="AU333" s="27" t="str">
        <f t="shared" si="77"/>
        <v/>
      </c>
      <c r="AV333" s="27" t="str">
        <f t="shared" si="77"/>
        <v/>
      </c>
      <c r="AW333" s="27">
        <f t="shared" si="77"/>
        <v>0</v>
      </c>
      <c r="AX333" s="27">
        <f t="shared" si="77"/>
        <v>3.8928571428571428E-3</v>
      </c>
      <c r="AY333" s="27">
        <f t="shared" si="77"/>
        <v>2.0178571428571429E-3</v>
      </c>
      <c r="AZ333" s="27">
        <f t="shared" si="77"/>
        <v>0</v>
      </c>
      <c r="BA333" s="27" t="str">
        <f t="shared" si="77"/>
        <v/>
      </c>
      <c r="BB333" s="27" t="str">
        <f t="shared" si="77"/>
        <v/>
      </c>
      <c r="BC333" s="27" t="str">
        <f t="shared" si="77"/>
        <v/>
      </c>
      <c r="BD333" s="27" t="str">
        <f t="shared" si="77"/>
        <v/>
      </c>
      <c r="BE333" s="27">
        <f t="shared" si="77"/>
        <v>0</v>
      </c>
      <c r="BF333" s="27">
        <f t="shared" si="77"/>
        <v>4.1011904761904762E-3</v>
      </c>
      <c r="BG333" s="27" t="str">
        <f t="shared" si="77"/>
        <v/>
      </c>
      <c r="BH333" s="27" t="str">
        <f t="shared" si="77"/>
        <v/>
      </c>
      <c r="BI333" s="27">
        <f t="shared" si="77"/>
        <v>0</v>
      </c>
      <c r="BJ333" s="27" t="str">
        <f t="shared" si="77"/>
        <v/>
      </c>
      <c r="BK333" s="27" t="str">
        <f t="shared" si="77"/>
        <v/>
      </c>
      <c r="BL333" s="27">
        <f t="shared" si="77"/>
        <v>0</v>
      </c>
      <c r="BM333" s="27" t="str">
        <f t="shared" si="77"/>
        <v/>
      </c>
      <c r="BN333" s="27" t="str">
        <f t="shared" si="77"/>
        <v/>
      </c>
      <c r="BO333" s="27" t="str">
        <f t="shared" si="77"/>
        <v/>
      </c>
      <c r="BP333" s="27">
        <f t="shared" ref="BP333:CL333" si="78">IFERROR(SUMPRODUCT(BP327:BP331,--(BP327:BP331&lt;&gt;""),$H$327:$H$331)/SUMPRODUCT($H$327:$H$331,--(BP327:BP331&lt;&gt;"")),"")</f>
        <v>9.8214285714285721E-4</v>
      </c>
      <c r="BQ333" s="27" t="str">
        <f t="shared" si="78"/>
        <v/>
      </c>
      <c r="BR333" s="27">
        <f t="shared" si="78"/>
        <v>1.9285714285714286E-3</v>
      </c>
      <c r="BS333" s="27">
        <f t="shared" si="78"/>
        <v>0</v>
      </c>
      <c r="BT333" s="27">
        <f t="shared" si="78"/>
        <v>0</v>
      </c>
      <c r="BU333" s="27">
        <f t="shared" si="78"/>
        <v>0</v>
      </c>
      <c r="BV333" s="27">
        <f t="shared" si="78"/>
        <v>0</v>
      </c>
      <c r="BW333" s="27">
        <f t="shared" si="78"/>
        <v>0</v>
      </c>
      <c r="BX333" s="27">
        <f t="shared" si="78"/>
        <v>0</v>
      </c>
      <c r="BY333" s="27" t="str">
        <f t="shared" si="78"/>
        <v/>
      </c>
      <c r="BZ333" s="27" t="str">
        <f t="shared" si="78"/>
        <v/>
      </c>
      <c r="CA333" s="27" t="str">
        <f t="shared" si="78"/>
        <v/>
      </c>
      <c r="CB333" s="27">
        <f t="shared" si="78"/>
        <v>0</v>
      </c>
      <c r="CC333" s="27" t="str">
        <f t="shared" si="78"/>
        <v/>
      </c>
      <c r="CD333" s="27" t="str">
        <f t="shared" si="78"/>
        <v/>
      </c>
      <c r="CE333" s="27">
        <f t="shared" si="78"/>
        <v>1.9285714285714286E-3</v>
      </c>
      <c r="CF333" s="27">
        <f t="shared" si="78"/>
        <v>0</v>
      </c>
      <c r="CG333" s="27" t="str">
        <f t="shared" si="78"/>
        <v/>
      </c>
      <c r="CH333" s="27" t="str">
        <f t="shared" si="78"/>
        <v/>
      </c>
      <c r="CI333" s="27">
        <f t="shared" si="78"/>
        <v>3.4825396825396829E-2</v>
      </c>
      <c r="CJ333" s="27">
        <f t="shared" si="78"/>
        <v>1.9642857142857144E-3</v>
      </c>
      <c r="CK333" s="27">
        <f t="shared" si="78"/>
        <v>2.0694444444444442E-2</v>
      </c>
      <c r="CL333" s="27">
        <f t="shared" si="78"/>
        <v>0</v>
      </c>
      <c r="CM333" s="59"/>
      <c r="CN333" s="59"/>
      <c r="CO333" s="59"/>
      <c r="CP333" s="59"/>
      <c r="CQ333" s="59"/>
      <c r="CR333" s="59"/>
      <c r="CS333" s="59"/>
      <c r="CT333" s="59"/>
      <c r="CU333" s="59"/>
      <c r="CV333" s="59"/>
      <c r="CW333" s="59"/>
      <c r="CX333" s="59"/>
      <c r="CY333" s="59"/>
      <c r="CZ333" s="59"/>
      <c r="DA333" s="59"/>
      <c r="DB333" s="59"/>
      <c r="DC333" s="59"/>
      <c r="DD333" s="59"/>
      <c r="DE333" s="59"/>
      <c r="DF333" s="59"/>
      <c r="DG333" s="59"/>
      <c r="DH333" s="59"/>
      <c r="DI333" s="59"/>
      <c r="DJ333" s="59"/>
      <c r="DK333" s="59"/>
      <c r="DL333" s="59"/>
      <c r="DM333" s="59"/>
      <c r="DN333" s="59"/>
      <c r="DO333" s="59"/>
      <c r="DP333" s="59"/>
      <c r="DQ333" s="59"/>
      <c r="DR333" s="59"/>
      <c r="DS333" s="59"/>
      <c r="DT333" s="59"/>
      <c r="DU333" s="59"/>
      <c r="DV333" s="59"/>
      <c r="DW333" s="59"/>
      <c r="DX333" s="59"/>
      <c r="DY333" s="59"/>
      <c r="DZ333" s="59"/>
      <c r="EA333" s="59"/>
      <c r="EB333" s="59"/>
      <c r="EC333" s="59"/>
      <c r="ED333" s="59"/>
      <c r="EE333" s="59"/>
      <c r="EF333" s="59"/>
      <c r="EG333" s="59"/>
      <c r="EH333" s="59"/>
      <c r="EI333" s="59"/>
      <c r="EJ333" s="59"/>
      <c r="EK333" s="59"/>
      <c r="EL333" s="59"/>
      <c r="EM333" s="59"/>
      <c r="EN333" s="59"/>
      <c r="EO333" s="59"/>
      <c r="EP333" s="59"/>
      <c r="EQ333" s="59"/>
      <c r="ER333" s="59"/>
      <c r="ES333" s="59"/>
      <c r="ET333" s="59"/>
      <c r="EU333" s="59"/>
      <c r="EV333" s="59"/>
      <c r="EW333" s="59"/>
      <c r="EX333" s="59"/>
      <c r="EY333" s="59"/>
      <c r="EZ333" s="59"/>
      <c r="FA333" s="59"/>
      <c r="FB333" s="59"/>
      <c r="FC333" s="59"/>
      <c r="FD333" s="59"/>
      <c r="FE333" s="59"/>
      <c r="FF333" s="59"/>
      <c r="FG333" s="59"/>
      <c r="FH333" s="59"/>
      <c r="FI333" s="59"/>
      <c r="FJ333" s="59"/>
      <c r="FK333" s="59"/>
      <c r="FL333" s="59"/>
      <c r="FM333" s="59"/>
      <c r="FN333" s="59"/>
      <c r="FO333" s="59"/>
      <c r="FP333" s="59"/>
      <c r="FQ333" s="59"/>
      <c r="FR333" s="59"/>
      <c r="FS333" s="59"/>
      <c r="FT333" s="59"/>
      <c r="FU333" s="59"/>
      <c r="FV333" s="59"/>
      <c r="FW333" s="59"/>
      <c r="FX333" s="59"/>
      <c r="FY333" s="59"/>
      <c r="FZ333" s="59"/>
      <c r="GA333" s="59"/>
      <c r="GB333" s="59"/>
      <c r="GC333" s="59"/>
      <c r="GD333" s="59"/>
      <c r="GE333" s="59"/>
      <c r="GF333" s="59"/>
      <c r="GG333" s="59"/>
      <c r="GH333" s="59"/>
      <c r="GI333" s="59"/>
      <c r="GJ333" s="59"/>
      <c r="GK333" s="59"/>
      <c r="GL333" s="59"/>
      <c r="GM333" s="59"/>
      <c r="GN333" s="59"/>
      <c r="GO333" s="59"/>
      <c r="GP333" s="59"/>
      <c r="GQ333" s="59"/>
      <c r="GR333" s="59"/>
      <c r="GS333" s="59"/>
      <c r="GT333" s="59"/>
      <c r="GU333" s="59"/>
      <c r="GV333" s="59"/>
      <c r="GW333" s="59"/>
      <c r="GX333" s="59"/>
      <c r="GY333" s="59"/>
      <c r="GZ333" s="59"/>
      <c r="HA333" s="59"/>
      <c r="HB333" s="59"/>
      <c r="HC333" s="59"/>
      <c r="HD333" s="59"/>
      <c r="HE333" s="59"/>
      <c r="HF333" s="59"/>
      <c r="HG333" s="59"/>
      <c r="HH333" s="59"/>
      <c r="HI333" s="59"/>
      <c r="HJ333" s="59"/>
      <c r="HK333" s="59"/>
      <c r="HL333" s="59"/>
      <c r="HM333" s="59"/>
      <c r="HN333" s="59"/>
      <c r="HO333" s="59"/>
      <c r="HP333" s="59"/>
      <c r="HQ333" s="59"/>
      <c r="HR333" s="59"/>
      <c r="HS333" s="59"/>
      <c r="HT333" s="59"/>
      <c r="HU333" s="59"/>
      <c r="HV333" s="59"/>
      <c r="HW333" s="59"/>
      <c r="HX333" s="59"/>
      <c r="HY333" s="59"/>
      <c r="HZ333" s="59"/>
      <c r="IA333" s="59"/>
      <c r="IB333" s="59"/>
      <c r="IC333" s="59"/>
      <c r="ID333" s="59"/>
      <c r="IE333" s="59"/>
      <c r="IF333" s="59"/>
      <c r="IG333" s="59"/>
      <c r="IH333" s="59"/>
      <c r="II333" s="59"/>
      <c r="IJ333" s="59"/>
      <c r="IK333" s="59"/>
      <c r="IL333" s="59"/>
      <c r="IM333" s="59"/>
      <c r="IN333" s="59"/>
      <c r="IO333" s="59"/>
      <c r="IP333" s="59"/>
      <c r="IQ333" s="59"/>
      <c r="IR333" s="59"/>
      <c r="IS333" s="59"/>
      <c r="IT333" s="59"/>
      <c r="IU333" s="59"/>
      <c r="IV333" s="59"/>
      <c r="IW333" s="59"/>
      <c r="IX333" s="59"/>
      <c r="IY333" s="59"/>
      <c r="IZ333" s="59"/>
      <c r="JA333" s="59"/>
      <c r="JB333" s="59"/>
      <c r="JC333" s="59"/>
      <c r="JD333" s="59"/>
      <c r="JE333" s="59"/>
      <c r="JF333" s="59"/>
      <c r="JG333" s="59"/>
      <c r="JH333" s="59"/>
      <c r="JI333" s="59"/>
      <c r="JJ333" s="59"/>
      <c r="JK333" s="59"/>
      <c r="JL333" s="59"/>
      <c r="JM333" s="59"/>
      <c r="JN333" s="59"/>
      <c r="JO333" s="59"/>
      <c r="JP333" s="59"/>
      <c r="JQ333" s="59"/>
    </row>
    <row r="334" spans="1:277" s="66" customFormat="1" ht="15" customHeight="1">
      <c r="A334" s="25" t="s">
        <v>10</v>
      </c>
      <c r="B334" s="26"/>
      <c r="C334" s="26"/>
      <c r="D334" s="26"/>
      <c r="E334" s="26"/>
      <c r="F334" s="26"/>
      <c r="G334" s="26"/>
      <c r="H334" s="26"/>
      <c r="I334" s="28">
        <f>IF(I333="","",MIN(I327:I331))</f>
        <v>0</v>
      </c>
      <c r="J334" s="28" t="str">
        <f>IF(J333="","",MIN(J327:J331))</f>
        <v/>
      </c>
      <c r="K334" s="28">
        <f>IF(K333="","",MIN(K327:K331))</f>
        <v>0</v>
      </c>
      <c r="L334" s="28">
        <f t="shared" ref="L334:BO334" si="79">IF(L333="","",MIN(L327:L331))</f>
        <v>7.0999999999999994E-2</v>
      </c>
      <c r="M334" s="28">
        <f>IF(M333="","",MIN(M327:M331))</f>
        <v>5.0000000000000001E-3</v>
      </c>
      <c r="N334" s="28" t="str">
        <f>IF(N333="","",MIN(N327:N331))</f>
        <v/>
      </c>
      <c r="O334" s="28" t="str">
        <f>IF(O333="","",MIN(O327:O331))</f>
        <v/>
      </c>
      <c r="P334" s="28">
        <f t="shared" si="79"/>
        <v>0.39400000000000002</v>
      </c>
      <c r="Q334" s="28">
        <f>IF(Q333="","",MIN(Q327:Q331))</f>
        <v>0</v>
      </c>
      <c r="R334" s="28" t="str">
        <f>IF(R333="","",MIN(R327:R331))</f>
        <v/>
      </c>
      <c r="S334" s="28" t="str">
        <f>IF(S333="","",MIN(S327:S331))</f>
        <v/>
      </c>
      <c r="T334" s="28" t="str">
        <f>IF(T333="","",MIN(T327:T331))</f>
        <v/>
      </c>
      <c r="U334" s="28">
        <f t="shared" si="79"/>
        <v>0</v>
      </c>
      <c r="V334" s="28">
        <f t="shared" si="79"/>
        <v>0</v>
      </c>
      <c r="W334" s="28">
        <f>IF(W333="","",MIN(W327:W331))</f>
        <v>0</v>
      </c>
      <c r="X334" s="28">
        <f t="shared" si="79"/>
        <v>0.01</v>
      </c>
      <c r="Y334" s="28" t="str">
        <f t="shared" si="79"/>
        <v/>
      </c>
      <c r="Z334" s="28">
        <f t="shared" si="79"/>
        <v>5.0000000000000001E-3</v>
      </c>
      <c r="AA334" s="28">
        <f t="shared" si="79"/>
        <v>5.6000000000000001E-2</v>
      </c>
      <c r="AB334" s="28">
        <f t="shared" si="79"/>
        <v>0</v>
      </c>
      <c r="AC334" s="28" t="str">
        <f t="shared" si="79"/>
        <v/>
      </c>
      <c r="AD334" s="28" t="str">
        <f t="shared" si="79"/>
        <v/>
      </c>
      <c r="AE334" s="28" t="str">
        <f t="shared" si="79"/>
        <v/>
      </c>
      <c r="AF334" s="28">
        <f t="shared" si="79"/>
        <v>0</v>
      </c>
      <c r="AG334" s="28" t="str">
        <f t="shared" si="79"/>
        <v/>
      </c>
      <c r="AH334" s="28" t="str">
        <f t="shared" si="79"/>
        <v/>
      </c>
      <c r="AI334" s="28" t="str">
        <f t="shared" si="79"/>
        <v/>
      </c>
      <c r="AJ334" s="28">
        <f t="shared" si="79"/>
        <v>0</v>
      </c>
      <c r="AK334" s="28">
        <f t="shared" si="79"/>
        <v>0</v>
      </c>
      <c r="AL334" s="28" t="str">
        <f t="shared" si="79"/>
        <v/>
      </c>
      <c r="AM334" s="28" t="str">
        <f t="shared" si="79"/>
        <v/>
      </c>
      <c r="AN334" s="28">
        <f t="shared" si="79"/>
        <v>0</v>
      </c>
      <c r="AO334" s="28">
        <f t="shared" si="79"/>
        <v>0</v>
      </c>
      <c r="AP334" s="28" t="str">
        <f t="shared" si="79"/>
        <v/>
      </c>
      <c r="AQ334" s="28">
        <f t="shared" si="79"/>
        <v>0</v>
      </c>
      <c r="AR334" s="28">
        <f t="shared" si="79"/>
        <v>0</v>
      </c>
      <c r="AS334" s="28" t="str">
        <f t="shared" si="79"/>
        <v/>
      </c>
      <c r="AT334" s="28">
        <f t="shared" si="79"/>
        <v>0</v>
      </c>
      <c r="AU334" s="28" t="str">
        <f t="shared" si="79"/>
        <v/>
      </c>
      <c r="AV334" s="28" t="str">
        <f t="shared" si="79"/>
        <v/>
      </c>
      <c r="AW334" s="28">
        <f t="shared" si="79"/>
        <v>0</v>
      </c>
      <c r="AX334" s="28">
        <f t="shared" si="79"/>
        <v>0</v>
      </c>
      <c r="AY334" s="28">
        <f t="shared" si="79"/>
        <v>0</v>
      </c>
      <c r="AZ334" s="28">
        <f t="shared" si="79"/>
        <v>0</v>
      </c>
      <c r="BA334" s="28" t="str">
        <f t="shared" si="79"/>
        <v/>
      </c>
      <c r="BB334" s="28" t="str">
        <f t="shared" si="79"/>
        <v/>
      </c>
      <c r="BC334" s="28" t="str">
        <f t="shared" si="79"/>
        <v/>
      </c>
      <c r="BD334" s="28" t="str">
        <f t="shared" si="79"/>
        <v/>
      </c>
      <c r="BE334" s="28">
        <f t="shared" si="79"/>
        <v>0</v>
      </c>
      <c r="BF334" s="28">
        <f t="shared" si="79"/>
        <v>0</v>
      </c>
      <c r="BG334" s="28" t="str">
        <f t="shared" si="79"/>
        <v/>
      </c>
      <c r="BH334" s="28" t="str">
        <f t="shared" si="79"/>
        <v/>
      </c>
      <c r="BI334" s="28">
        <f t="shared" si="79"/>
        <v>0</v>
      </c>
      <c r="BJ334" s="28" t="str">
        <f t="shared" si="79"/>
        <v/>
      </c>
      <c r="BK334" s="28" t="str">
        <f t="shared" si="79"/>
        <v/>
      </c>
      <c r="BL334" s="28">
        <f t="shared" si="79"/>
        <v>0</v>
      </c>
      <c r="BM334" s="28" t="str">
        <f t="shared" si="79"/>
        <v/>
      </c>
      <c r="BN334" s="28" t="str">
        <f t="shared" si="79"/>
        <v/>
      </c>
      <c r="BO334" s="28" t="str">
        <f t="shared" si="79"/>
        <v/>
      </c>
      <c r="BP334" s="28">
        <f t="shared" ref="BP334:CL334" si="80">IF(BP333="","",MIN(BP327:BP331))</f>
        <v>0</v>
      </c>
      <c r="BQ334" s="28" t="str">
        <f t="shared" si="80"/>
        <v/>
      </c>
      <c r="BR334" s="28">
        <f t="shared" si="80"/>
        <v>0</v>
      </c>
      <c r="BS334" s="28">
        <f t="shared" si="80"/>
        <v>0</v>
      </c>
      <c r="BT334" s="28">
        <f t="shared" si="80"/>
        <v>0</v>
      </c>
      <c r="BU334" s="28">
        <f t="shared" si="80"/>
        <v>0</v>
      </c>
      <c r="BV334" s="28">
        <f t="shared" si="80"/>
        <v>0</v>
      </c>
      <c r="BW334" s="28">
        <f t="shared" si="80"/>
        <v>0</v>
      </c>
      <c r="BX334" s="28">
        <f t="shared" si="80"/>
        <v>0</v>
      </c>
      <c r="BY334" s="28" t="str">
        <f t="shared" si="80"/>
        <v/>
      </c>
      <c r="BZ334" s="28" t="str">
        <f t="shared" si="80"/>
        <v/>
      </c>
      <c r="CA334" s="28" t="str">
        <f t="shared" si="80"/>
        <v/>
      </c>
      <c r="CB334" s="28">
        <f t="shared" si="80"/>
        <v>0</v>
      </c>
      <c r="CC334" s="28" t="str">
        <f t="shared" si="80"/>
        <v/>
      </c>
      <c r="CD334" s="28" t="str">
        <f t="shared" si="80"/>
        <v/>
      </c>
      <c r="CE334" s="28">
        <f t="shared" si="80"/>
        <v>0</v>
      </c>
      <c r="CF334" s="28">
        <f t="shared" si="80"/>
        <v>0</v>
      </c>
      <c r="CG334" s="28" t="str">
        <f t="shared" si="80"/>
        <v/>
      </c>
      <c r="CH334" s="28" t="str">
        <f t="shared" si="80"/>
        <v/>
      </c>
      <c r="CI334" s="28">
        <f t="shared" si="80"/>
        <v>0.02</v>
      </c>
      <c r="CJ334" s="28">
        <f t="shared" si="80"/>
        <v>0</v>
      </c>
      <c r="CK334" s="28">
        <f t="shared" si="80"/>
        <v>6.0000000000000001E-3</v>
      </c>
      <c r="CL334" s="28">
        <f t="shared" si="80"/>
        <v>0</v>
      </c>
      <c r="CM334" s="59"/>
      <c r="CN334" s="59"/>
      <c r="CO334" s="59"/>
      <c r="CP334" s="59"/>
      <c r="CQ334" s="59"/>
      <c r="CR334" s="59"/>
      <c r="CS334" s="59"/>
      <c r="CT334" s="59"/>
      <c r="CU334" s="59"/>
      <c r="CV334" s="59"/>
      <c r="CW334" s="59"/>
      <c r="CX334" s="59"/>
      <c r="CY334" s="59"/>
      <c r="CZ334" s="59"/>
      <c r="DA334" s="59"/>
      <c r="DB334" s="59"/>
      <c r="DC334" s="59"/>
      <c r="DD334" s="59"/>
      <c r="DE334" s="59"/>
      <c r="DF334" s="59"/>
      <c r="DG334" s="59"/>
      <c r="DH334" s="59"/>
      <c r="DI334" s="59"/>
      <c r="DJ334" s="59"/>
      <c r="DK334" s="59"/>
      <c r="DL334" s="59"/>
      <c r="DM334" s="59"/>
      <c r="DN334" s="59"/>
      <c r="DO334" s="59"/>
      <c r="DP334" s="59"/>
      <c r="DQ334" s="59"/>
      <c r="DR334" s="59"/>
      <c r="DS334" s="59"/>
      <c r="DT334" s="59"/>
      <c r="DU334" s="59"/>
      <c r="DV334" s="59"/>
      <c r="DW334" s="59"/>
      <c r="DX334" s="59"/>
      <c r="DY334" s="59"/>
      <c r="DZ334" s="59"/>
      <c r="EA334" s="59"/>
      <c r="EB334" s="59"/>
      <c r="EC334" s="59"/>
      <c r="ED334" s="59"/>
      <c r="EE334" s="59"/>
      <c r="EF334" s="59"/>
      <c r="EG334" s="59"/>
      <c r="EH334" s="59"/>
      <c r="EI334" s="59"/>
      <c r="EJ334" s="59"/>
      <c r="EK334" s="59"/>
      <c r="EL334" s="59"/>
      <c r="EM334" s="59"/>
      <c r="EN334" s="59"/>
      <c r="EO334" s="59"/>
      <c r="EP334" s="59"/>
      <c r="EQ334" s="59"/>
      <c r="ER334" s="59"/>
      <c r="ES334" s="59"/>
      <c r="ET334" s="59"/>
      <c r="EU334" s="59"/>
      <c r="EV334" s="59"/>
      <c r="EW334" s="59"/>
      <c r="EX334" s="59"/>
      <c r="EY334" s="59"/>
      <c r="EZ334" s="59"/>
      <c r="FA334" s="59"/>
      <c r="FB334" s="59"/>
      <c r="FC334" s="59"/>
      <c r="FD334" s="59"/>
      <c r="FE334" s="59"/>
      <c r="FF334" s="59"/>
      <c r="FG334" s="59"/>
      <c r="FH334" s="59"/>
      <c r="FI334" s="59"/>
      <c r="FJ334" s="59"/>
      <c r="FK334" s="59"/>
      <c r="FL334" s="59"/>
      <c r="FM334" s="59"/>
      <c r="FN334" s="59"/>
      <c r="FO334" s="59"/>
      <c r="FP334" s="59"/>
      <c r="FQ334" s="59"/>
      <c r="FR334" s="59"/>
      <c r="FS334" s="59"/>
      <c r="FT334" s="59"/>
      <c r="FU334" s="59"/>
      <c r="FV334" s="59"/>
      <c r="FW334" s="59"/>
      <c r="FX334" s="59"/>
      <c r="FY334" s="59"/>
      <c r="FZ334" s="59"/>
      <c r="GA334" s="59"/>
      <c r="GB334" s="59"/>
      <c r="GC334" s="59"/>
      <c r="GD334" s="59"/>
      <c r="GE334" s="59"/>
      <c r="GF334" s="59"/>
      <c r="GG334" s="59"/>
      <c r="GH334" s="59"/>
      <c r="GI334" s="59"/>
      <c r="GJ334" s="59"/>
      <c r="GK334" s="59"/>
      <c r="GL334" s="59"/>
      <c r="GM334" s="59"/>
      <c r="GN334" s="59"/>
      <c r="GO334" s="59"/>
      <c r="GP334" s="59"/>
      <c r="GQ334" s="59"/>
      <c r="GR334" s="59"/>
      <c r="GS334" s="59"/>
      <c r="GT334" s="59"/>
      <c r="GU334" s="59"/>
      <c r="GV334" s="59"/>
      <c r="GW334" s="59"/>
      <c r="GX334" s="59"/>
      <c r="GY334" s="59"/>
      <c r="GZ334" s="59"/>
      <c r="HA334" s="59"/>
      <c r="HB334" s="59"/>
      <c r="HC334" s="59"/>
      <c r="HD334" s="59"/>
      <c r="HE334" s="59"/>
      <c r="HF334" s="59"/>
      <c r="HG334" s="59"/>
      <c r="HH334" s="59"/>
      <c r="HI334" s="59"/>
      <c r="HJ334" s="59"/>
      <c r="HK334" s="59"/>
      <c r="HL334" s="59"/>
      <c r="HM334" s="59"/>
      <c r="HN334" s="59"/>
      <c r="HO334" s="59"/>
      <c r="HP334" s="59"/>
      <c r="HQ334" s="59"/>
      <c r="HR334" s="59"/>
      <c r="HS334" s="59"/>
      <c r="HT334" s="59"/>
      <c r="HU334" s="59"/>
      <c r="HV334" s="59"/>
      <c r="HW334" s="59"/>
      <c r="HX334" s="59"/>
      <c r="HY334" s="59"/>
      <c r="HZ334" s="59"/>
      <c r="IA334" s="59"/>
      <c r="IB334" s="59"/>
      <c r="IC334" s="59"/>
      <c r="ID334" s="59"/>
      <c r="IE334" s="59"/>
      <c r="IF334" s="59"/>
      <c r="IG334" s="59"/>
      <c r="IH334" s="59"/>
      <c r="II334" s="59"/>
      <c r="IJ334" s="59"/>
      <c r="IK334" s="59"/>
      <c r="IL334" s="59"/>
      <c r="IM334" s="59"/>
      <c r="IN334" s="59"/>
      <c r="IO334" s="59"/>
      <c r="IP334" s="59"/>
      <c r="IQ334" s="59"/>
      <c r="IR334" s="59"/>
      <c r="IS334" s="59"/>
      <c r="IT334" s="59"/>
      <c r="IU334" s="59"/>
      <c r="IV334" s="59"/>
      <c r="IW334" s="59"/>
      <c r="IX334" s="59"/>
      <c r="IY334" s="59"/>
      <c r="IZ334" s="59"/>
      <c r="JA334" s="59"/>
      <c r="JB334" s="59"/>
      <c r="JC334" s="59"/>
      <c r="JD334" s="59"/>
      <c r="JE334" s="59"/>
      <c r="JF334" s="59"/>
      <c r="JG334" s="59"/>
      <c r="JH334" s="59"/>
      <c r="JI334" s="59"/>
      <c r="JJ334" s="59"/>
      <c r="JK334" s="59"/>
      <c r="JL334" s="59"/>
      <c r="JM334" s="59"/>
      <c r="JN334" s="59"/>
      <c r="JO334" s="59"/>
      <c r="JP334" s="59"/>
      <c r="JQ334" s="59"/>
    </row>
    <row r="335" spans="1:277" s="59" customFormat="1" ht="15" customHeight="1">
      <c r="A335" s="25" t="s">
        <v>11</v>
      </c>
      <c r="B335" s="26"/>
      <c r="C335" s="26"/>
      <c r="D335" s="26"/>
      <c r="E335" s="26"/>
      <c r="F335" s="26"/>
      <c r="G335" s="26"/>
      <c r="H335" s="26"/>
      <c r="I335" s="28">
        <f>IF(I333="","",MAX(I327:I331))</f>
        <v>0</v>
      </c>
      <c r="J335" s="28" t="str">
        <f>IF(J333="","",MAX(J327:J331))</f>
        <v/>
      </c>
      <c r="K335" s="28">
        <f>IF(K333="","",MAX(K327:K331))</f>
        <v>0</v>
      </c>
      <c r="L335" s="28">
        <f t="shared" ref="L335:BO335" si="81">IF(L333="","",MAX(L327:L331))</f>
        <v>0.30299999999999999</v>
      </c>
      <c r="M335" s="28">
        <f>IF(M333="","",MAX(M327:M331))</f>
        <v>6.0999999999999999E-2</v>
      </c>
      <c r="N335" s="28" t="str">
        <f>IF(N333="","",MAX(N327:N331))</f>
        <v/>
      </c>
      <c r="O335" s="28" t="str">
        <f>IF(O333="","",MAX(O327:O331))</f>
        <v/>
      </c>
      <c r="P335" s="28">
        <f t="shared" si="81"/>
        <v>0.5</v>
      </c>
      <c r="Q335" s="28">
        <f>IF(Q333="","",MAX(Q327:Q331))</f>
        <v>0</v>
      </c>
      <c r="R335" s="28" t="str">
        <f>IF(R333="","",MAX(R327:R331))</f>
        <v/>
      </c>
      <c r="S335" s="28" t="str">
        <f>IF(S333="","",MAX(S327:S331))</f>
        <v/>
      </c>
      <c r="T335" s="28" t="str">
        <f>IF(T333="","",MAX(T327:T331))</f>
        <v/>
      </c>
      <c r="U335" s="28">
        <f t="shared" si="81"/>
        <v>0</v>
      </c>
      <c r="V335" s="28">
        <f t="shared" si="81"/>
        <v>0</v>
      </c>
      <c r="W335" s="28">
        <f>IF(W333="","",MAX(W327:W331))</f>
        <v>0</v>
      </c>
      <c r="X335" s="28">
        <f t="shared" si="81"/>
        <v>4.2000000000000003E-2</v>
      </c>
      <c r="Y335" s="28" t="str">
        <f t="shared" si="81"/>
        <v/>
      </c>
      <c r="Z335" s="28">
        <f t="shared" si="81"/>
        <v>0.10100000000000001</v>
      </c>
      <c r="AA335" s="28">
        <f t="shared" si="81"/>
        <v>0.111</v>
      </c>
      <c r="AB335" s="28">
        <f t="shared" si="81"/>
        <v>0.02</v>
      </c>
      <c r="AC335" s="28" t="str">
        <f t="shared" si="81"/>
        <v/>
      </c>
      <c r="AD335" s="28" t="str">
        <f t="shared" si="81"/>
        <v/>
      </c>
      <c r="AE335" s="28" t="str">
        <f t="shared" si="81"/>
        <v/>
      </c>
      <c r="AF335" s="28">
        <f t="shared" si="81"/>
        <v>0</v>
      </c>
      <c r="AG335" s="28" t="str">
        <f t="shared" si="81"/>
        <v/>
      </c>
      <c r="AH335" s="28" t="str">
        <f t="shared" si="81"/>
        <v/>
      </c>
      <c r="AI335" s="28" t="str">
        <f t="shared" si="81"/>
        <v/>
      </c>
      <c r="AJ335" s="28">
        <f t="shared" si="81"/>
        <v>0</v>
      </c>
      <c r="AK335" s="28">
        <f t="shared" si="81"/>
        <v>8.9999999999999993E-3</v>
      </c>
      <c r="AL335" s="28" t="str">
        <f t="shared" si="81"/>
        <v/>
      </c>
      <c r="AM335" s="28" t="str">
        <f t="shared" si="81"/>
        <v/>
      </c>
      <c r="AN335" s="28">
        <f t="shared" si="81"/>
        <v>0</v>
      </c>
      <c r="AO335" s="28">
        <f t="shared" si="81"/>
        <v>0</v>
      </c>
      <c r="AP335" s="28" t="str">
        <f t="shared" si="81"/>
        <v/>
      </c>
      <c r="AQ335" s="28">
        <f t="shared" si="81"/>
        <v>0</v>
      </c>
      <c r="AR335" s="28">
        <f t="shared" si="81"/>
        <v>4.0000000000000001E-3</v>
      </c>
      <c r="AS335" s="28" t="str">
        <f t="shared" si="81"/>
        <v/>
      </c>
      <c r="AT335" s="28">
        <f t="shared" si="81"/>
        <v>0</v>
      </c>
      <c r="AU335" s="28" t="str">
        <f t="shared" si="81"/>
        <v/>
      </c>
      <c r="AV335" s="28" t="str">
        <f t="shared" si="81"/>
        <v/>
      </c>
      <c r="AW335" s="28">
        <f t="shared" si="81"/>
        <v>0</v>
      </c>
      <c r="AX335" s="28">
        <f t="shared" si="81"/>
        <v>8.9999999999999993E-3</v>
      </c>
      <c r="AY335" s="28">
        <f t="shared" si="81"/>
        <v>8.9999999999999993E-3</v>
      </c>
      <c r="AZ335" s="28">
        <f t="shared" si="81"/>
        <v>0</v>
      </c>
      <c r="BA335" s="28" t="str">
        <f t="shared" si="81"/>
        <v/>
      </c>
      <c r="BB335" s="28" t="str">
        <f t="shared" si="81"/>
        <v/>
      </c>
      <c r="BC335" s="28" t="str">
        <f t="shared" si="81"/>
        <v/>
      </c>
      <c r="BD335" s="28" t="str">
        <f t="shared" si="81"/>
        <v/>
      </c>
      <c r="BE335" s="28">
        <f t="shared" si="81"/>
        <v>0</v>
      </c>
      <c r="BF335" s="28">
        <f t="shared" si="81"/>
        <v>8.9999999999999993E-3</v>
      </c>
      <c r="BG335" s="28" t="str">
        <f t="shared" si="81"/>
        <v/>
      </c>
      <c r="BH335" s="28" t="str">
        <f t="shared" si="81"/>
        <v/>
      </c>
      <c r="BI335" s="28">
        <f t="shared" si="81"/>
        <v>0</v>
      </c>
      <c r="BJ335" s="28" t="str">
        <f t="shared" si="81"/>
        <v/>
      </c>
      <c r="BK335" s="28" t="str">
        <f t="shared" si="81"/>
        <v/>
      </c>
      <c r="BL335" s="28">
        <f t="shared" si="81"/>
        <v>0</v>
      </c>
      <c r="BM335" s="28" t="str">
        <f t="shared" si="81"/>
        <v/>
      </c>
      <c r="BN335" s="28" t="str">
        <f t="shared" si="81"/>
        <v/>
      </c>
      <c r="BO335" s="28" t="str">
        <f t="shared" si="81"/>
        <v/>
      </c>
      <c r="BP335" s="28">
        <f t="shared" ref="BP335:CL335" si="82">IF(BP333="","",MAX(BP327:BP331))</f>
        <v>5.0000000000000001E-3</v>
      </c>
      <c r="BQ335" s="28" t="str">
        <f t="shared" si="82"/>
        <v/>
      </c>
      <c r="BR335" s="28">
        <f t="shared" si="82"/>
        <v>8.9999999999999993E-3</v>
      </c>
      <c r="BS335" s="28">
        <f t="shared" si="82"/>
        <v>0</v>
      </c>
      <c r="BT335" s="28">
        <f t="shared" si="82"/>
        <v>0</v>
      </c>
      <c r="BU335" s="28">
        <f t="shared" si="82"/>
        <v>0</v>
      </c>
      <c r="BV335" s="28">
        <f t="shared" si="82"/>
        <v>0</v>
      </c>
      <c r="BW335" s="28">
        <f t="shared" si="82"/>
        <v>0</v>
      </c>
      <c r="BX335" s="28">
        <f t="shared" si="82"/>
        <v>0</v>
      </c>
      <c r="BY335" s="28" t="str">
        <f t="shared" si="82"/>
        <v/>
      </c>
      <c r="BZ335" s="28" t="str">
        <f t="shared" si="82"/>
        <v/>
      </c>
      <c r="CA335" s="28" t="str">
        <f t="shared" si="82"/>
        <v/>
      </c>
      <c r="CB335" s="28">
        <f t="shared" si="82"/>
        <v>0</v>
      </c>
      <c r="CC335" s="28" t="str">
        <f t="shared" si="82"/>
        <v/>
      </c>
      <c r="CD335" s="28" t="str">
        <f t="shared" si="82"/>
        <v/>
      </c>
      <c r="CE335" s="28">
        <f t="shared" si="82"/>
        <v>8.9999999999999993E-3</v>
      </c>
      <c r="CF335" s="28">
        <f t="shared" si="82"/>
        <v>0</v>
      </c>
      <c r="CG335" s="28" t="str">
        <f t="shared" si="82"/>
        <v/>
      </c>
      <c r="CH335" s="28" t="str">
        <f t="shared" si="82"/>
        <v/>
      </c>
      <c r="CI335" s="28">
        <f t="shared" si="82"/>
        <v>5.8999999999999997E-2</v>
      </c>
      <c r="CJ335" s="28">
        <f t="shared" si="82"/>
        <v>5.0000000000000001E-3</v>
      </c>
      <c r="CK335" s="28">
        <f t="shared" si="82"/>
        <v>0.03</v>
      </c>
      <c r="CL335" s="28">
        <f t="shared" si="82"/>
        <v>0</v>
      </c>
    </row>
    <row r="336" spans="1:277" s="59" customFormat="1" ht="15" customHeight="1">
      <c r="A336" s="57"/>
      <c r="B336" s="57"/>
      <c r="C336" s="57"/>
      <c r="D336" s="57"/>
      <c r="E336" s="57"/>
      <c r="F336" s="57"/>
      <c r="G336" s="57"/>
      <c r="H336" s="57"/>
      <c r="I336" s="58"/>
      <c r="J336" s="58"/>
      <c r="K336" s="58"/>
      <c r="L336" s="58"/>
      <c r="M336" s="58"/>
      <c r="N336" s="58"/>
      <c r="O336" s="58"/>
      <c r="P336" s="58"/>
      <c r="Q336" s="58"/>
      <c r="R336" s="58"/>
      <c r="S336" s="58"/>
      <c r="T336" s="58"/>
      <c r="U336" s="58"/>
      <c r="V336" s="58"/>
      <c r="W336" s="58"/>
      <c r="X336" s="58"/>
      <c r="Y336" s="58"/>
      <c r="Z336" s="58"/>
      <c r="AA336" s="58"/>
      <c r="AB336" s="58"/>
      <c r="AC336" s="58"/>
      <c r="AD336" s="58"/>
      <c r="AE336" s="58"/>
      <c r="AF336" s="58"/>
      <c r="AG336" s="58"/>
      <c r="AH336" s="58"/>
      <c r="AI336" s="58"/>
      <c r="AJ336" s="58"/>
      <c r="AK336" s="58"/>
      <c r="AL336" s="58"/>
      <c r="AM336" s="58"/>
      <c r="AN336" s="58"/>
      <c r="AO336" s="58"/>
      <c r="AP336" s="58"/>
      <c r="AQ336" s="58"/>
      <c r="AR336" s="58"/>
      <c r="AS336" s="58"/>
      <c r="AT336" s="58"/>
      <c r="AU336" s="58"/>
      <c r="AV336" s="58"/>
      <c r="AW336" s="58"/>
      <c r="AX336" s="58"/>
      <c r="AY336" s="58"/>
      <c r="AZ336" s="58"/>
      <c r="BA336" s="58"/>
      <c r="BB336" s="58"/>
      <c r="BC336" s="58"/>
      <c r="BD336" s="58"/>
      <c r="BE336" s="58"/>
      <c r="BF336" s="58"/>
      <c r="BG336" s="58"/>
      <c r="BH336" s="58"/>
      <c r="BI336" s="58"/>
      <c r="BJ336" s="58"/>
      <c r="BK336" s="58"/>
      <c r="BL336" s="58"/>
      <c r="BM336" s="58"/>
      <c r="BN336" s="58"/>
      <c r="BO336" s="58"/>
      <c r="BP336" s="58"/>
      <c r="BQ336" s="58"/>
      <c r="BR336" s="58"/>
      <c r="BS336" s="58"/>
      <c r="BT336" s="58"/>
      <c r="BU336" s="58"/>
      <c r="BV336" s="58"/>
      <c r="BW336" s="58"/>
      <c r="BX336" s="58"/>
      <c r="BY336" s="58"/>
      <c r="BZ336" s="58"/>
      <c r="CA336" s="58"/>
      <c r="CB336" s="58"/>
      <c r="CC336" s="58"/>
      <c r="CD336" s="58"/>
      <c r="CE336" s="58"/>
      <c r="CF336" s="58"/>
      <c r="CG336" s="58"/>
      <c r="CH336" s="58"/>
      <c r="CI336" s="58"/>
      <c r="CJ336" s="58"/>
      <c r="CK336" s="58"/>
      <c r="CL336" s="58"/>
    </row>
    <row r="337" spans="1:90" s="59" customFormat="1" ht="15" customHeight="1">
      <c r="A337" s="69" t="s">
        <v>152</v>
      </c>
      <c r="B337" s="60"/>
      <c r="I337" s="58"/>
      <c r="J337" s="58"/>
      <c r="K337" s="58"/>
      <c r="L337" s="58"/>
      <c r="M337" s="58"/>
      <c r="N337" s="58"/>
      <c r="O337" s="58"/>
      <c r="P337" s="58"/>
      <c r="Q337" s="58"/>
      <c r="R337" s="58"/>
      <c r="S337" s="58"/>
      <c r="T337" s="58"/>
      <c r="U337" s="58"/>
      <c r="V337" s="58"/>
      <c r="W337" s="58"/>
      <c r="X337" s="58"/>
      <c r="Y337" s="58"/>
      <c r="Z337" s="58"/>
      <c r="AA337" s="58"/>
      <c r="AB337" s="58"/>
      <c r="AC337" s="58"/>
      <c r="AD337" s="58"/>
      <c r="AE337" s="58"/>
      <c r="AF337" s="58"/>
      <c r="AG337" s="58"/>
      <c r="AH337" s="58"/>
      <c r="AI337" s="58"/>
      <c r="AJ337" s="58"/>
      <c r="AK337" s="58"/>
      <c r="AL337" s="58"/>
      <c r="AM337" s="58"/>
      <c r="AN337" s="58"/>
      <c r="AO337" s="58"/>
      <c r="AP337" s="58"/>
      <c r="AQ337" s="58"/>
      <c r="AR337" s="58"/>
      <c r="AS337" s="58"/>
      <c r="AT337" s="58"/>
      <c r="AU337" s="58"/>
      <c r="AV337" s="58"/>
      <c r="AW337" s="58"/>
      <c r="AX337" s="58"/>
      <c r="AY337" s="58"/>
      <c r="AZ337" s="58"/>
      <c r="BA337" s="58"/>
      <c r="BB337" s="58"/>
      <c r="BC337" s="58"/>
      <c r="BD337" s="58"/>
      <c r="BE337" s="58"/>
      <c r="BF337" s="58"/>
      <c r="BG337" s="58"/>
      <c r="BH337" s="58"/>
      <c r="BI337" s="58"/>
      <c r="BJ337" s="58"/>
      <c r="BK337" s="58"/>
      <c r="BL337" s="58"/>
      <c r="BM337" s="58"/>
      <c r="BN337" s="58"/>
      <c r="BO337" s="58"/>
      <c r="BP337" s="58"/>
      <c r="BQ337" s="58"/>
      <c r="BR337" s="58"/>
      <c r="BS337" s="58"/>
      <c r="BT337" s="58"/>
      <c r="BU337" s="58"/>
      <c r="BV337" s="58"/>
      <c r="BW337" s="58"/>
      <c r="BX337" s="58"/>
      <c r="BY337" s="58"/>
      <c r="BZ337" s="58"/>
      <c r="CA337" s="58"/>
      <c r="CB337" s="58"/>
      <c r="CC337" s="58"/>
      <c r="CD337" s="58"/>
      <c r="CE337" s="58"/>
      <c r="CF337" s="58"/>
      <c r="CG337" s="58"/>
      <c r="CH337" s="58"/>
      <c r="CI337" s="58"/>
      <c r="CJ337" s="58"/>
      <c r="CK337" s="58"/>
      <c r="CL337" s="58"/>
    </row>
    <row r="338" spans="1:90" s="59" customFormat="1" ht="15" customHeight="1">
      <c r="B338" s="60"/>
      <c r="I338" s="58"/>
      <c r="J338" s="58"/>
      <c r="K338" s="58"/>
      <c r="L338" s="58"/>
      <c r="M338" s="58"/>
      <c r="N338" s="58"/>
      <c r="O338" s="58"/>
      <c r="P338" s="58"/>
      <c r="Q338" s="58"/>
      <c r="R338" s="58"/>
      <c r="S338" s="58"/>
      <c r="T338" s="58"/>
      <c r="U338" s="58"/>
      <c r="V338" s="58"/>
      <c r="W338" s="58"/>
      <c r="X338" s="58"/>
      <c r="Y338" s="58"/>
      <c r="Z338" s="58"/>
      <c r="AA338" s="58"/>
      <c r="AB338" s="58"/>
      <c r="AC338" s="58"/>
      <c r="AD338" s="58"/>
      <c r="AE338" s="58"/>
      <c r="AF338" s="58"/>
      <c r="AG338" s="58"/>
      <c r="AH338" s="58"/>
      <c r="AI338" s="58"/>
      <c r="AJ338" s="58"/>
      <c r="AK338" s="58"/>
      <c r="AL338" s="58"/>
      <c r="AM338" s="58"/>
      <c r="AN338" s="58"/>
      <c r="AO338" s="58"/>
      <c r="AP338" s="58"/>
      <c r="AQ338" s="58"/>
      <c r="AR338" s="58"/>
      <c r="AS338" s="58"/>
      <c r="AT338" s="58"/>
      <c r="AU338" s="58"/>
      <c r="AV338" s="58"/>
      <c r="AW338" s="58"/>
      <c r="AX338" s="58"/>
      <c r="AY338" s="58"/>
      <c r="AZ338" s="58"/>
      <c r="BA338" s="58"/>
      <c r="BB338" s="58"/>
      <c r="BC338" s="58"/>
      <c r="BD338" s="58"/>
      <c r="BE338" s="58"/>
      <c r="BF338" s="58"/>
      <c r="BG338" s="58"/>
      <c r="BH338" s="58"/>
      <c r="BI338" s="58"/>
      <c r="BJ338" s="58"/>
      <c r="BK338" s="58"/>
      <c r="BL338" s="58"/>
      <c r="BM338" s="58"/>
      <c r="BN338" s="58"/>
      <c r="BO338" s="58"/>
      <c r="BP338" s="58"/>
      <c r="BQ338" s="58"/>
      <c r="BR338" s="58"/>
      <c r="BS338" s="58"/>
      <c r="BT338" s="58"/>
      <c r="BU338" s="58"/>
      <c r="BV338" s="58"/>
      <c r="BW338" s="58"/>
      <c r="BX338" s="58"/>
      <c r="BY338" s="58"/>
      <c r="BZ338" s="58"/>
      <c r="CA338" s="58"/>
      <c r="CB338" s="58"/>
      <c r="CC338" s="58"/>
      <c r="CD338" s="58"/>
      <c r="CE338" s="58"/>
      <c r="CF338" s="58"/>
      <c r="CG338" s="58"/>
      <c r="CH338" s="58"/>
      <c r="CI338" s="58"/>
      <c r="CJ338" s="58"/>
      <c r="CK338" s="58"/>
      <c r="CL338" s="58"/>
    </row>
    <row r="339" spans="1:90" s="59" customFormat="1" ht="15" customHeight="1">
      <c r="B339" s="60"/>
      <c r="I339" s="58"/>
      <c r="J339" s="58"/>
      <c r="K339" s="58"/>
      <c r="L339" s="58"/>
      <c r="M339" s="58"/>
      <c r="N339" s="58"/>
      <c r="O339" s="58"/>
      <c r="P339" s="58"/>
      <c r="Q339" s="58"/>
      <c r="R339" s="58"/>
      <c r="S339" s="58"/>
      <c r="T339" s="58"/>
      <c r="U339" s="58"/>
      <c r="V339" s="58"/>
      <c r="W339" s="58"/>
      <c r="X339" s="58"/>
      <c r="Y339" s="58"/>
      <c r="Z339" s="58"/>
      <c r="AA339" s="58"/>
      <c r="AB339" s="58"/>
      <c r="AC339" s="58"/>
      <c r="AD339" s="58"/>
      <c r="AE339" s="58"/>
      <c r="AF339" s="58"/>
      <c r="AG339" s="58"/>
      <c r="AH339" s="58"/>
      <c r="AI339" s="58"/>
      <c r="AJ339" s="58"/>
      <c r="AK339" s="58"/>
      <c r="AL339" s="58"/>
      <c r="AM339" s="58"/>
      <c r="AN339" s="58"/>
      <c r="AO339" s="58"/>
      <c r="AP339" s="58"/>
      <c r="AQ339" s="58"/>
      <c r="AR339" s="58"/>
      <c r="AS339" s="58"/>
      <c r="AT339" s="58"/>
      <c r="AU339" s="58"/>
      <c r="AV339" s="58"/>
      <c r="AW339" s="58"/>
      <c r="AX339" s="58"/>
      <c r="AY339" s="58"/>
      <c r="AZ339" s="58"/>
      <c r="BA339" s="58"/>
      <c r="BB339" s="58"/>
      <c r="BC339" s="58"/>
      <c r="BD339" s="58"/>
      <c r="BE339" s="58"/>
      <c r="BF339" s="58"/>
      <c r="BG339" s="58"/>
      <c r="BH339" s="58"/>
      <c r="BI339" s="58"/>
      <c r="BJ339" s="58"/>
      <c r="BK339" s="58"/>
      <c r="BL339" s="58"/>
      <c r="BM339" s="58"/>
      <c r="BN339" s="58"/>
      <c r="BO339" s="58"/>
      <c r="BP339" s="58"/>
      <c r="BQ339" s="58"/>
      <c r="BR339" s="58"/>
      <c r="BS339" s="58"/>
      <c r="BT339" s="58"/>
      <c r="BU339" s="58"/>
      <c r="BV339" s="58"/>
      <c r="BW339" s="58"/>
      <c r="BX339" s="58"/>
      <c r="BY339" s="58"/>
      <c r="BZ339" s="58"/>
      <c r="CA339" s="58"/>
      <c r="CB339" s="58"/>
      <c r="CC339" s="58"/>
      <c r="CD339" s="58"/>
      <c r="CE339" s="58"/>
      <c r="CF339" s="58"/>
      <c r="CG339" s="58"/>
      <c r="CH339" s="58"/>
      <c r="CI339" s="58"/>
      <c r="CJ339" s="58"/>
      <c r="CK339" s="58"/>
      <c r="CL339" s="58"/>
    </row>
    <row r="340" spans="1:90" s="59" customFormat="1" ht="15" customHeight="1">
      <c r="B340" s="60"/>
      <c r="I340" s="58"/>
      <c r="J340" s="58"/>
      <c r="K340" s="58"/>
      <c r="L340" s="58"/>
      <c r="M340" s="58"/>
      <c r="N340" s="58"/>
      <c r="O340" s="58"/>
      <c r="P340" s="58"/>
      <c r="Q340" s="58"/>
      <c r="R340" s="58"/>
      <c r="S340" s="58"/>
      <c r="T340" s="58"/>
      <c r="U340" s="58"/>
      <c r="V340" s="58"/>
      <c r="W340" s="58"/>
      <c r="X340" s="58"/>
      <c r="Y340" s="58"/>
      <c r="Z340" s="58"/>
      <c r="AA340" s="58"/>
      <c r="AB340" s="58"/>
      <c r="AC340" s="58"/>
      <c r="AD340" s="58"/>
      <c r="AE340" s="58"/>
      <c r="AF340" s="58"/>
      <c r="AG340" s="58"/>
      <c r="AH340" s="58"/>
      <c r="AI340" s="58"/>
      <c r="AJ340" s="58"/>
      <c r="AK340" s="58"/>
      <c r="AL340" s="58"/>
      <c r="AM340" s="58"/>
      <c r="AN340" s="58"/>
      <c r="AO340" s="58"/>
      <c r="AP340" s="58"/>
      <c r="AQ340" s="58"/>
      <c r="AR340" s="58"/>
      <c r="AS340" s="58"/>
      <c r="AT340" s="58"/>
      <c r="AU340" s="58"/>
      <c r="AV340" s="58"/>
      <c r="AW340" s="58"/>
      <c r="AX340" s="58"/>
      <c r="AY340" s="58"/>
      <c r="AZ340" s="58"/>
      <c r="BA340" s="58"/>
      <c r="BB340" s="58"/>
      <c r="BC340" s="58"/>
      <c r="BD340" s="58"/>
      <c r="BE340" s="58"/>
      <c r="BF340" s="58"/>
      <c r="BG340" s="58"/>
      <c r="BH340" s="58"/>
      <c r="BI340" s="58"/>
      <c r="BJ340" s="58"/>
      <c r="BK340" s="58"/>
      <c r="BL340" s="58"/>
      <c r="BM340" s="58"/>
      <c r="BN340" s="58"/>
      <c r="BO340" s="58"/>
      <c r="BP340" s="58"/>
      <c r="BQ340" s="58"/>
      <c r="BR340" s="58"/>
      <c r="BS340" s="58"/>
      <c r="BT340" s="58"/>
      <c r="BU340" s="58"/>
      <c r="BV340" s="58"/>
      <c r="BW340" s="58"/>
      <c r="BX340" s="58"/>
      <c r="BY340" s="58"/>
      <c r="BZ340" s="58"/>
      <c r="CA340" s="58"/>
      <c r="CB340" s="58"/>
      <c r="CC340" s="58"/>
      <c r="CD340" s="58"/>
      <c r="CE340" s="58"/>
      <c r="CF340" s="58"/>
      <c r="CG340" s="58"/>
      <c r="CH340" s="58"/>
      <c r="CI340" s="58"/>
      <c r="CJ340" s="58"/>
      <c r="CK340" s="58"/>
      <c r="CL340" s="58"/>
    </row>
    <row r="341" spans="1:90" s="59" customFormat="1" ht="15" customHeight="1">
      <c r="B341" s="60"/>
      <c r="I341" s="58"/>
      <c r="J341" s="58"/>
      <c r="K341" s="58"/>
      <c r="L341" s="58"/>
      <c r="M341" s="58"/>
      <c r="N341" s="58"/>
      <c r="O341" s="58"/>
      <c r="P341" s="58"/>
      <c r="Q341" s="58"/>
      <c r="R341" s="58"/>
      <c r="S341" s="58"/>
      <c r="T341" s="58"/>
      <c r="U341" s="58"/>
      <c r="V341" s="58"/>
      <c r="W341" s="58"/>
      <c r="X341" s="58"/>
      <c r="Y341" s="58"/>
      <c r="Z341" s="58"/>
      <c r="AA341" s="58"/>
      <c r="AB341" s="58"/>
      <c r="AC341" s="58"/>
      <c r="AD341" s="58"/>
      <c r="AE341" s="58"/>
      <c r="AF341" s="58"/>
      <c r="AG341" s="58"/>
      <c r="AH341" s="58"/>
      <c r="AI341" s="58"/>
      <c r="AJ341" s="58"/>
      <c r="AK341" s="58"/>
      <c r="AL341" s="58"/>
      <c r="AM341" s="58"/>
      <c r="AN341" s="58"/>
      <c r="AO341" s="58"/>
      <c r="AP341" s="58"/>
      <c r="AQ341" s="58"/>
      <c r="AR341" s="58"/>
      <c r="AS341" s="58"/>
      <c r="AT341" s="58"/>
      <c r="AU341" s="58"/>
      <c r="AV341" s="58"/>
      <c r="AW341" s="58"/>
      <c r="AX341" s="58"/>
      <c r="AY341" s="58"/>
      <c r="AZ341" s="58"/>
      <c r="BA341" s="58"/>
      <c r="BB341" s="58"/>
      <c r="BC341" s="58"/>
      <c r="BD341" s="58"/>
      <c r="BE341" s="58"/>
      <c r="BF341" s="58"/>
      <c r="BG341" s="58"/>
      <c r="BH341" s="58"/>
      <c r="BI341" s="58"/>
      <c r="BJ341" s="58"/>
      <c r="BK341" s="58"/>
      <c r="BL341" s="58"/>
      <c r="BM341" s="58"/>
      <c r="BN341" s="58"/>
      <c r="BO341" s="58"/>
      <c r="BP341" s="58"/>
      <c r="BQ341" s="58"/>
      <c r="BR341" s="58"/>
      <c r="BS341" s="58"/>
      <c r="BT341" s="58"/>
      <c r="BU341" s="58"/>
      <c r="BV341" s="58"/>
      <c r="BW341" s="58"/>
      <c r="BX341" s="58"/>
      <c r="BY341" s="58"/>
      <c r="BZ341" s="58"/>
      <c r="CA341" s="58"/>
      <c r="CB341" s="58"/>
      <c r="CC341" s="58"/>
      <c r="CD341" s="58"/>
      <c r="CE341" s="58"/>
      <c r="CF341" s="58"/>
      <c r="CG341" s="58"/>
      <c r="CH341" s="58"/>
      <c r="CI341" s="58"/>
      <c r="CJ341" s="58"/>
      <c r="CK341" s="58"/>
      <c r="CL341" s="58"/>
    </row>
    <row r="342" spans="1:90" s="59" customFormat="1" ht="15" customHeight="1">
      <c r="B342" s="60"/>
      <c r="I342" s="58"/>
      <c r="J342" s="58"/>
      <c r="K342" s="58"/>
      <c r="L342" s="58"/>
      <c r="M342" s="58"/>
      <c r="N342" s="58"/>
      <c r="O342" s="58"/>
      <c r="P342" s="58"/>
      <c r="Q342" s="58"/>
      <c r="R342" s="58"/>
      <c r="S342" s="58"/>
      <c r="T342" s="58"/>
      <c r="U342" s="58"/>
      <c r="V342" s="58"/>
      <c r="W342" s="58"/>
      <c r="X342" s="58"/>
      <c r="Y342" s="58"/>
      <c r="Z342" s="58"/>
      <c r="AA342" s="58"/>
      <c r="AB342" s="58"/>
      <c r="AC342" s="58"/>
      <c r="AD342" s="58"/>
      <c r="AE342" s="58"/>
      <c r="AF342" s="58"/>
      <c r="AG342" s="58"/>
      <c r="AH342" s="58"/>
      <c r="AI342" s="58"/>
      <c r="AJ342" s="58"/>
      <c r="AK342" s="58"/>
      <c r="AL342" s="58"/>
      <c r="AM342" s="58"/>
      <c r="AN342" s="58"/>
      <c r="AO342" s="58"/>
      <c r="AP342" s="58"/>
      <c r="AQ342" s="58"/>
      <c r="AR342" s="58"/>
      <c r="AS342" s="58"/>
      <c r="AT342" s="58"/>
      <c r="AU342" s="58"/>
      <c r="AV342" s="58"/>
      <c r="AW342" s="58"/>
      <c r="AX342" s="58"/>
      <c r="AY342" s="58"/>
      <c r="AZ342" s="58"/>
      <c r="BA342" s="58"/>
      <c r="BB342" s="58"/>
      <c r="BC342" s="58"/>
      <c r="BD342" s="58"/>
      <c r="BE342" s="58"/>
      <c r="BF342" s="58"/>
      <c r="BG342" s="58"/>
      <c r="BH342" s="58"/>
      <c r="BI342" s="58"/>
      <c r="BJ342" s="58"/>
      <c r="BK342" s="58"/>
      <c r="BL342" s="58"/>
      <c r="BM342" s="58"/>
      <c r="BN342" s="58"/>
      <c r="BO342" s="58"/>
      <c r="BP342" s="58"/>
      <c r="BQ342" s="58"/>
      <c r="BR342" s="58"/>
      <c r="BS342" s="58"/>
      <c r="BT342" s="58"/>
      <c r="BU342" s="58"/>
      <c r="BV342" s="58"/>
      <c r="BW342" s="58"/>
      <c r="BX342" s="58"/>
      <c r="BY342" s="58"/>
      <c r="BZ342" s="58"/>
      <c r="CA342" s="58"/>
      <c r="CB342" s="58"/>
      <c r="CC342" s="58"/>
      <c r="CD342" s="58"/>
      <c r="CE342" s="58"/>
      <c r="CF342" s="58"/>
      <c r="CG342" s="58"/>
      <c r="CH342" s="58"/>
      <c r="CI342" s="58"/>
      <c r="CJ342" s="58"/>
      <c r="CK342" s="58"/>
      <c r="CL342" s="58"/>
    </row>
    <row r="343" spans="1:90" s="59" customFormat="1" ht="15" customHeight="1">
      <c r="B343" s="60"/>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8"/>
      <c r="AF343" s="58"/>
      <c r="AG343" s="58"/>
      <c r="AH343" s="58"/>
      <c r="AI343" s="58"/>
      <c r="AJ343" s="58"/>
      <c r="AK343" s="58"/>
      <c r="AL343" s="58"/>
      <c r="AM343" s="58"/>
      <c r="AN343" s="58"/>
      <c r="AO343" s="58"/>
      <c r="AP343" s="58"/>
      <c r="AQ343" s="58"/>
      <c r="AR343" s="58"/>
      <c r="AS343" s="58"/>
      <c r="AT343" s="58"/>
      <c r="AU343" s="58"/>
      <c r="AV343" s="58"/>
      <c r="AW343" s="58"/>
      <c r="AX343" s="58"/>
      <c r="AY343" s="58"/>
      <c r="AZ343" s="58"/>
      <c r="BA343" s="58"/>
      <c r="BB343" s="58"/>
      <c r="BC343" s="58"/>
      <c r="BD343" s="58"/>
      <c r="BE343" s="58"/>
      <c r="BF343" s="58"/>
      <c r="BG343" s="58"/>
      <c r="BH343" s="58"/>
      <c r="BI343" s="58"/>
      <c r="BJ343" s="58"/>
      <c r="BK343" s="58"/>
      <c r="BL343" s="58"/>
      <c r="BM343" s="58"/>
      <c r="BN343" s="58"/>
      <c r="BO343" s="58"/>
      <c r="BP343" s="58"/>
      <c r="BQ343" s="58"/>
      <c r="BR343" s="58"/>
      <c r="BS343" s="58"/>
      <c r="BT343" s="58"/>
      <c r="BU343" s="58"/>
      <c r="BV343" s="58"/>
      <c r="BW343" s="58"/>
      <c r="BX343" s="58"/>
      <c r="BY343" s="58"/>
      <c r="BZ343" s="58"/>
      <c r="CA343" s="58"/>
      <c r="CB343" s="58"/>
      <c r="CC343" s="58"/>
      <c r="CD343" s="58"/>
      <c r="CE343" s="58"/>
      <c r="CF343" s="58"/>
      <c r="CG343" s="58"/>
      <c r="CH343" s="58"/>
      <c r="CI343" s="58"/>
      <c r="CJ343" s="58"/>
      <c r="CK343" s="58"/>
      <c r="CL343" s="58"/>
    </row>
    <row r="344" spans="1:90" s="59" customFormat="1" ht="15" customHeight="1">
      <c r="B344" s="60"/>
      <c r="I344" s="58"/>
      <c r="J344" s="58"/>
      <c r="K344" s="58"/>
      <c r="L344" s="58"/>
      <c r="M344" s="58"/>
      <c r="N344" s="58"/>
      <c r="O344" s="58"/>
      <c r="P344" s="58"/>
      <c r="Q344" s="58"/>
      <c r="R344" s="58"/>
      <c r="S344" s="58"/>
      <c r="T344" s="58"/>
      <c r="U344" s="58"/>
      <c r="V344" s="58"/>
      <c r="W344" s="58"/>
      <c r="X344" s="58"/>
      <c r="Y344" s="58"/>
      <c r="Z344" s="58"/>
      <c r="AA344" s="58"/>
      <c r="AB344" s="58"/>
      <c r="AC344" s="58"/>
      <c r="AD344" s="58"/>
      <c r="AE344" s="58"/>
      <c r="AF344" s="58"/>
      <c r="AG344" s="58"/>
      <c r="AH344" s="58"/>
      <c r="AI344" s="58"/>
      <c r="AJ344" s="58"/>
      <c r="AK344" s="58"/>
      <c r="AL344" s="58"/>
      <c r="AM344" s="58"/>
      <c r="AN344" s="58"/>
      <c r="AO344" s="58"/>
      <c r="AP344" s="58"/>
      <c r="AQ344" s="58"/>
      <c r="AR344" s="58"/>
      <c r="AS344" s="58"/>
      <c r="AT344" s="58"/>
      <c r="AU344" s="58"/>
      <c r="AV344" s="58"/>
      <c r="AW344" s="58"/>
      <c r="AX344" s="58"/>
      <c r="AY344" s="58"/>
      <c r="AZ344" s="58"/>
      <c r="BA344" s="58"/>
      <c r="BB344" s="58"/>
      <c r="BC344" s="58"/>
      <c r="BD344" s="58"/>
      <c r="BE344" s="58"/>
      <c r="BF344" s="58"/>
      <c r="BG344" s="58"/>
      <c r="BH344" s="58"/>
      <c r="BI344" s="58"/>
      <c r="BJ344" s="58"/>
      <c r="BK344" s="58"/>
      <c r="BL344" s="58"/>
      <c r="BM344" s="58"/>
      <c r="BN344" s="58"/>
      <c r="BO344" s="58"/>
      <c r="BP344" s="58"/>
      <c r="BQ344" s="58"/>
      <c r="BR344" s="58"/>
      <c r="BS344" s="58"/>
      <c r="BT344" s="58"/>
      <c r="BU344" s="58"/>
      <c r="BV344" s="58"/>
      <c r="BW344" s="58"/>
      <c r="BX344" s="58"/>
      <c r="BY344" s="58"/>
      <c r="BZ344" s="58"/>
      <c r="CA344" s="58"/>
      <c r="CB344" s="58"/>
      <c r="CC344" s="58"/>
      <c r="CD344" s="58"/>
      <c r="CE344" s="58"/>
      <c r="CF344" s="58"/>
      <c r="CG344" s="58"/>
      <c r="CH344" s="58"/>
      <c r="CI344" s="58"/>
      <c r="CJ344" s="58"/>
      <c r="CK344" s="58"/>
      <c r="CL344" s="58"/>
    </row>
    <row r="345" spans="1:90" s="59" customFormat="1" ht="15" customHeight="1">
      <c r="B345" s="60"/>
      <c r="I345" s="58"/>
      <c r="J345" s="58"/>
      <c r="K345" s="58"/>
      <c r="L345" s="58"/>
      <c r="M345" s="58"/>
      <c r="N345" s="58"/>
      <c r="O345" s="58"/>
      <c r="P345" s="58"/>
      <c r="Q345" s="58"/>
      <c r="R345" s="58"/>
      <c r="S345" s="58"/>
      <c r="T345" s="58"/>
      <c r="U345" s="58"/>
      <c r="V345" s="58"/>
      <c r="W345" s="58"/>
      <c r="X345" s="58"/>
      <c r="Y345" s="58"/>
      <c r="Z345" s="58"/>
      <c r="AA345" s="58"/>
      <c r="AB345" s="58"/>
      <c r="AC345" s="58"/>
      <c r="AD345" s="58"/>
      <c r="AE345" s="58"/>
      <c r="AF345" s="58"/>
      <c r="AG345" s="58"/>
      <c r="AH345" s="58"/>
      <c r="AI345" s="58"/>
      <c r="AJ345" s="58"/>
      <c r="AK345" s="58"/>
      <c r="AL345" s="58"/>
      <c r="AM345" s="58"/>
      <c r="AN345" s="58"/>
      <c r="AO345" s="58"/>
      <c r="AP345" s="58"/>
      <c r="AQ345" s="58"/>
      <c r="AR345" s="58"/>
      <c r="AS345" s="58"/>
      <c r="AT345" s="58"/>
      <c r="AU345" s="58"/>
      <c r="AV345" s="58"/>
      <c r="AW345" s="58"/>
      <c r="AX345" s="58"/>
      <c r="AY345" s="58"/>
      <c r="AZ345" s="58"/>
      <c r="BA345" s="58"/>
      <c r="BB345" s="58"/>
      <c r="BC345" s="58"/>
      <c r="BD345" s="58"/>
      <c r="BE345" s="58"/>
      <c r="BF345" s="58"/>
      <c r="BG345" s="58"/>
      <c r="BH345" s="58"/>
      <c r="BI345" s="58"/>
      <c r="BJ345" s="58"/>
      <c r="BK345" s="58"/>
      <c r="BL345" s="58"/>
      <c r="BM345" s="58"/>
      <c r="BN345" s="58"/>
      <c r="BO345" s="58"/>
      <c r="BP345" s="58"/>
      <c r="BQ345" s="58"/>
      <c r="BR345" s="58"/>
      <c r="BS345" s="58"/>
      <c r="BT345" s="58"/>
      <c r="BU345" s="58"/>
      <c r="BV345" s="58"/>
      <c r="BW345" s="58"/>
      <c r="BX345" s="58"/>
      <c r="BY345" s="58"/>
      <c r="BZ345" s="58"/>
      <c r="CA345" s="58"/>
      <c r="CB345" s="58"/>
      <c r="CC345" s="58"/>
      <c r="CD345" s="58"/>
      <c r="CE345" s="58"/>
      <c r="CF345" s="58"/>
      <c r="CG345" s="58"/>
      <c r="CH345" s="58"/>
      <c r="CI345" s="58"/>
      <c r="CJ345" s="58"/>
      <c r="CK345" s="58"/>
      <c r="CL345" s="58"/>
    </row>
    <row r="346" spans="1:90" s="59" customFormat="1" ht="15" customHeight="1">
      <c r="B346" s="60"/>
      <c r="I346" s="58"/>
      <c r="J346" s="58"/>
      <c r="K346" s="58"/>
      <c r="L346" s="58"/>
      <c r="M346" s="58"/>
      <c r="N346" s="58"/>
      <c r="O346" s="58"/>
      <c r="P346" s="58"/>
      <c r="Q346" s="58"/>
      <c r="R346" s="58"/>
      <c r="S346" s="58"/>
      <c r="T346" s="58"/>
      <c r="U346" s="58"/>
      <c r="V346" s="58"/>
      <c r="W346" s="58"/>
      <c r="X346" s="58"/>
      <c r="Y346" s="58"/>
      <c r="Z346" s="58"/>
      <c r="AA346" s="58"/>
      <c r="AB346" s="58"/>
      <c r="AC346" s="58"/>
      <c r="AD346" s="58"/>
      <c r="AE346" s="58"/>
      <c r="AF346" s="58"/>
      <c r="AG346" s="58"/>
      <c r="AH346" s="58"/>
      <c r="AI346" s="58"/>
      <c r="AJ346" s="58"/>
      <c r="AK346" s="58"/>
      <c r="AL346" s="58"/>
      <c r="AM346" s="58"/>
      <c r="AN346" s="58"/>
      <c r="AO346" s="58"/>
      <c r="AP346" s="58"/>
      <c r="AQ346" s="58"/>
      <c r="AR346" s="58"/>
      <c r="AS346" s="58"/>
      <c r="AT346" s="58"/>
      <c r="AU346" s="58"/>
      <c r="AV346" s="58"/>
      <c r="AW346" s="58"/>
      <c r="AX346" s="58"/>
      <c r="AY346" s="58"/>
      <c r="AZ346" s="58"/>
      <c r="BA346" s="58"/>
      <c r="BB346" s="58"/>
      <c r="BC346" s="58"/>
      <c r="BD346" s="58"/>
      <c r="BE346" s="58"/>
      <c r="BF346" s="58"/>
      <c r="BG346" s="58"/>
      <c r="BH346" s="58"/>
      <c r="BI346" s="58"/>
      <c r="BJ346" s="58"/>
      <c r="BK346" s="58"/>
      <c r="BL346" s="58"/>
      <c r="BM346" s="58"/>
      <c r="BN346" s="58"/>
      <c r="BO346" s="58"/>
      <c r="BP346" s="58"/>
      <c r="BQ346" s="58"/>
      <c r="BR346" s="58"/>
      <c r="BS346" s="58"/>
      <c r="BT346" s="58"/>
      <c r="BU346" s="58"/>
      <c r="BV346" s="58"/>
      <c r="BW346" s="58"/>
      <c r="BX346" s="58"/>
      <c r="BY346" s="58"/>
      <c r="BZ346" s="58"/>
      <c r="CA346" s="58"/>
      <c r="CB346" s="58"/>
      <c r="CC346" s="58"/>
      <c r="CD346" s="58"/>
      <c r="CE346" s="58"/>
      <c r="CF346" s="58"/>
      <c r="CG346" s="58"/>
      <c r="CH346" s="58"/>
      <c r="CI346" s="58"/>
      <c r="CJ346" s="58"/>
      <c r="CK346" s="58"/>
      <c r="CL346" s="58"/>
    </row>
    <row r="347" spans="1:90" s="59" customFormat="1" ht="15" customHeight="1">
      <c r="B347" s="60"/>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c r="AR347" s="58"/>
      <c r="AS347" s="58"/>
      <c r="AT347" s="58"/>
      <c r="AU347" s="58"/>
      <c r="AV347" s="58"/>
      <c r="AW347" s="58"/>
      <c r="AX347" s="58"/>
      <c r="AY347" s="58"/>
      <c r="AZ347" s="58"/>
      <c r="BA347" s="58"/>
      <c r="BB347" s="58"/>
      <c r="BC347" s="58"/>
      <c r="BD347" s="58"/>
      <c r="BE347" s="58"/>
      <c r="BF347" s="58"/>
      <c r="BG347" s="58"/>
      <c r="BH347" s="58"/>
      <c r="BI347" s="58"/>
      <c r="BJ347" s="58"/>
      <c r="BK347" s="58"/>
      <c r="BL347" s="58"/>
      <c r="BM347" s="58"/>
      <c r="BN347" s="58"/>
      <c r="BO347" s="58"/>
      <c r="BP347" s="58"/>
      <c r="BQ347" s="58"/>
      <c r="BR347" s="58"/>
      <c r="BS347" s="58"/>
      <c r="BT347" s="58"/>
      <c r="BU347" s="58"/>
      <c r="BV347" s="58"/>
      <c r="BW347" s="58"/>
      <c r="BX347" s="58"/>
      <c r="BY347" s="58"/>
      <c r="BZ347" s="58"/>
      <c r="CA347" s="58"/>
      <c r="CB347" s="58"/>
      <c r="CC347" s="58"/>
      <c r="CD347" s="58"/>
      <c r="CE347" s="58"/>
      <c r="CF347" s="58"/>
      <c r="CG347" s="58"/>
      <c r="CH347" s="58"/>
      <c r="CI347" s="58"/>
      <c r="CJ347" s="58"/>
      <c r="CK347" s="58"/>
      <c r="CL347" s="58"/>
    </row>
    <row r="348" spans="1:90" s="59" customFormat="1" ht="15" customHeight="1">
      <c r="B348" s="60"/>
      <c r="I348" s="58"/>
      <c r="J348" s="58"/>
      <c r="K348" s="58"/>
      <c r="L348" s="58"/>
      <c r="M348" s="58"/>
      <c r="N348" s="58"/>
      <c r="O348" s="58"/>
      <c r="P348" s="58"/>
      <c r="Q348" s="58"/>
      <c r="R348" s="58"/>
      <c r="S348" s="58"/>
      <c r="T348" s="58"/>
      <c r="U348" s="58"/>
      <c r="V348" s="58"/>
      <c r="W348" s="58"/>
      <c r="X348" s="58"/>
      <c r="Y348" s="58"/>
      <c r="Z348" s="58"/>
      <c r="AA348" s="58"/>
      <c r="AB348" s="58"/>
      <c r="AC348" s="58"/>
      <c r="AD348" s="58"/>
      <c r="AE348" s="58"/>
      <c r="AF348" s="58"/>
      <c r="AG348" s="58"/>
      <c r="AH348" s="58"/>
      <c r="AI348" s="58"/>
      <c r="AJ348" s="58"/>
      <c r="AK348" s="58"/>
      <c r="AL348" s="58"/>
      <c r="AM348" s="58"/>
      <c r="AN348" s="58"/>
      <c r="AO348" s="58"/>
      <c r="AP348" s="58"/>
      <c r="AQ348" s="58"/>
      <c r="AR348" s="58"/>
      <c r="AS348" s="58"/>
      <c r="AT348" s="58"/>
      <c r="AU348" s="58"/>
      <c r="AV348" s="58"/>
      <c r="AW348" s="58"/>
      <c r="AX348" s="58"/>
      <c r="AY348" s="58"/>
      <c r="AZ348" s="58"/>
      <c r="BA348" s="58"/>
      <c r="BB348" s="58"/>
      <c r="BC348" s="58"/>
      <c r="BD348" s="58"/>
      <c r="BE348" s="58"/>
      <c r="BF348" s="58"/>
      <c r="BG348" s="58"/>
      <c r="BH348" s="58"/>
      <c r="BI348" s="58"/>
      <c r="BJ348" s="58"/>
      <c r="BK348" s="58"/>
      <c r="BL348" s="58"/>
      <c r="BM348" s="58"/>
      <c r="BN348" s="58"/>
      <c r="BO348" s="58"/>
      <c r="BP348" s="58"/>
      <c r="BQ348" s="58"/>
      <c r="BR348" s="58"/>
      <c r="BS348" s="58"/>
      <c r="BT348" s="58"/>
      <c r="BU348" s="58"/>
      <c r="BV348" s="58"/>
      <c r="BW348" s="58"/>
      <c r="BX348" s="58"/>
      <c r="BY348" s="58"/>
      <c r="BZ348" s="58"/>
      <c r="CA348" s="58"/>
      <c r="CB348" s="58"/>
      <c r="CC348" s="58"/>
      <c r="CD348" s="58"/>
      <c r="CE348" s="58"/>
      <c r="CF348" s="58"/>
      <c r="CG348" s="58"/>
      <c r="CH348" s="58"/>
      <c r="CI348" s="58"/>
      <c r="CJ348" s="58"/>
      <c r="CK348" s="58"/>
      <c r="CL348" s="58"/>
    </row>
    <row r="349" spans="1:90" s="59" customFormat="1" ht="15" customHeight="1">
      <c r="B349" s="60"/>
      <c r="I349" s="58"/>
      <c r="J349" s="58"/>
      <c r="K349" s="58"/>
      <c r="L349" s="58"/>
      <c r="M349" s="58"/>
      <c r="N349" s="58"/>
      <c r="O349" s="58"/>
      <c r="P349" s="58"/>
      <c r="Q349" s="58"/>
      <c r="R349" s="58"/>
      <c r="S349" s="58"/>
      <c r="T349" s="58"/>
      <c r="U349" s="58"/>
      <c r="V349" s="58"/>
      <c r="W349" s="58"/>
      <c r="X349" s="58"/>
      <c r="Y349" s="58"/>
      <c r="Z349" s="58"/>
      <c r="AA349" s="58"/>
      <c r="AB349" s="58"/>
      <c r="AC349" s="58"/>
      <c r="AD349" s="58"/>
      <c r="AE349" s="58"/>
      <c r="AF349" s="58"/>
      <c r="AG349" s="58"/>
      <c r="AH349" s="58"/>
      <c r="AI349" s="58"/>
      <c r="AJ349" s="58"/>
      <c r="AK349" s="58"/>
      <c r="AL349" s="58"/>
      <c r="AM349" s="58"/>
      <c r="AN349" s="58"/>
      <c r="AO349" s="58"/>
      <c r="AP349" s="58"/>
      <c r="AQ349" s="58"/>
      <c r="AR349" s="58"/>
      <c r="AS349" s="58"/>
      <c r="AT349" s="58"/>
      <c r="AU349" s="58"/>
      <c r="AV349" s="58"/>
      <c r="AW349" s="58"/>
      <c r="AX349" s="58"/>
      <c r="AY349" s="58"/>
      <c r="AZ349" s="58"/>
      <c r="BA349" s="58"/>
      <c r="BB349" s="58"/>
      <c r="BC349" s="58"/>
      <c r="BD349" s="58"/>
      <c r="BE349" s="58"/>
      <c r="BF349" s="58"/>
      <c r="BG349" s="58"/>
      <c r="BH349" s="58"/>
      <c r="BI349" s="58"/>
      <c r="BJ349" s="58"/>
      <c r="BK349" s="58"/>
      <c r="BL349" s="58"/>
      <c r="BM349" s="58"/>
      <c r="BN349" s="58"/>
      <c r="BO349" s="58"/>
      <c r="BP349" s="58"/>
      <c r="BQ349" s="58"/>
      <c r="BR349" s="58"/>
      <c r="BS349" s="58"/>
      <c r="BT349" s="58"/>
      <c r="BU349" s="58"/>
      <c r="BV349" s="58"/>
      <c r="BW349" s="58"/>
      <c r="BX349" s="58"/>
      <c r="BY349" s="58"/>
      <c r="BZ349" s="58"/>
      <c r="CA349" s="58"/>
      <c r="CB349" s="58"/>
      <c r="CC349" s="58"/>
      <c r="CD349" s="58"/>
      <c r="CE349" s="58"/>
      <c r="CF349" s="58"/>
      <c r="CG349" s="58"/>
      <c r="CH349" s="58"/>
      <c r="CI349" s="58"/>
      <c r="CJ349" s="58"/>
      <c r="CK349" s="58"/>
      <c r="CL349" s="58"/>
    </row>
    <row r="350" spans="1:90" s="59" customFormat="1" ht="15" customHeight="1">
      <c r="B350" s="60"/>
      <c r="I350" s="58"/>
      <c r="J350" s="58"/>
      <c r="K350" s="58"/>
      <c r="L350" s="58"/>
      <c r="M350" s="58"/>
      <c r="N350" s="58"/>
      <c r="O350" s="58"/>
      <c r="P350" s="58"/>
      <c r="Q350" s="58"/>
      <c r="R350" s="58"/>
      <c r="S350" s="58"/>
      <c r="T350" s="58"/>
      <c r="U350" s="58"/>
      <c r="V350" s="58"/>
      <c r="W350" s="58"/>
      <c r="X350" s="58"/>
      <c r="Y350" s="58"/>
      <c r="Z350" s="58"/>
      <c r="AA350" s="58"/>
      <c r="AB350" s="58"/>
      <c r="AC350" s="58"/>
      <c r="AD350" s="58"/>
      <c r="AE350" s="58"/>
      <c r="AF350" s="58"/>
      <c r="AG350" s="58"/>
      <c r="AH350" s="58"/>
      <c r="AI350" s="58"/>
      <c r="AJ350" s="58"/>
      <c r="AK350" s="58"/>
      <c r="AL350" s="58"/>
      <c r="AM350" s="58"/>
      <c r="AN350" s="58"/>
      <c r="AO350" s="58"/>
      <c r="AP350" s="58"/>
      <c r="AQ350" s="58"/>
      <c r="AR350" s="58"/>
      <c r="AS350" s="58"/>
      <c r="AT350" s="58"/>
      <c r="AU350" s="58"/>
      <c r="AV350" s="58"/>
      <c r="AW350" s="58"/>
      <c r="AX350" s="58"/>
      <c r="AY350" s="58"/>
      <c r="AZ350" s="58"/>
      <c r="BA350" s="58"/>
      <c r="BB350" s="58"/>
      <c r="BC350" s="58"/>
      <c r="BD350" s="58"/>
      <c r="BE350" s="58"/>
      <c r="BF350" s="58"/>
      <c r="BG350" s="58"/>
      <c r="BH350" s="58"/>
      <c r="BI350" s="58"/>
      <c r="BJ350" s="58"/>
      <c r="BK350" s="58"/>
      <c r="BL350" s="58"/>
      <c r="BM350" s="58"/>
      <c r="BN350" s="58"/>
      <c r="BO350" s="58"/>
      <c r="BP350" s="58"/>
      <c r="BQ350" s="58"/>
      <c r="BR350" s="58"/>
      <c r="BS350" s="58"/>
      <c r="BT350" s="58"/>
      <c r="BU350" s="58"/>
      <c r="BV350" s="58"/>
      <c r="BW350" s="58"/>
      <c r="BX350" s="58"/>
      <c r="BY350" s="58"/>
      <c r="BZ350" s="58"/>
      <c r="CA350" s="58"/>
      <c r="CB350" s="58"/>
      <c r="CC350" s="58"/>
      <c r="CD350" s="58"/>
      <c r="CE350" s="58"/>
      <c r="CF350" s="58"/>
      <c r="CG350" s="58"/>
      <c r="CH350" s="58"/>
      <c r="CI350" s="58"/>
      <c r="CJ350" s="58"/>
      <c r="CK350" s="58"/>
      <c r="CL350" s="58"/>
    </row>
    <row r="351" spans="1:90" s="59" customFormat="1" ht="15" customHeight="1">
      <c r="B351" s="60"/>
      <c r="I351" s="58"/>
      <c r="J351" s="58"/>
      <c r="K351" s="58"/>
      <c r="L351" s="58"/>
      <c r="M351" s="58"/>
      <c r="N351" s="58"/>
      <c r="O351" s="58"/>
      <c r="P351" s="58"/>
      <c r="Q351" s="58"/>
      <c r="R351" s="58"/>
      <c r="S351" s="58"/>
      <c r="T351" s="58"/>
      <c r="U351" s="58"/>
      <c r="V351" s="58"/>
      <c r="W351" s="58"/>
      <c r="X351" s="58"/>
      <c r="Y351" s="58"/>
      <c r="Z351" s="58"/>
      <c r="AA351" s="58"/>
      <c r="AB351" s="58"/>
      <c r="AC351" s="58"/>
      <c r="AD351" s="58"/>
      <c r="AE351" s="58"/>
      <c r="AF351" s="58"/>
      <c r="AG351" s="58"/>
      <c r="AH351" s="58"/>
      <c r="AI351" s="58"/>
      <c r="AJ351" s="58"/>
      <c r="AK351" s="58"/>
      <c r="AL351" s="58"/>
      <c r="AM351" s="58"/>
      <c r="AN351" s="58"/>
      <c r="AO351" s="58"/>
      <c r="AP351" s="58"/>
      <c r="AQ351" s="58"/>
      <c r="AR351" s="58"/>
      <c r="AS351" s="58"/>
      <c r="AT351" s="58"/>
      <c r="AU351" s="58"/>
      <c r="AV351" s="58"/>
      <c r="AW351" s="58"/>
      <c r="AX351" s="58"/>
      <c r="AY351" s="58"/>
      <c r="AZ351" s="58"/>
      <c r="BA351" s="58"/>
      <c r="BB351" s="58"/>
      <c r="BC351" s="58"/>
      <c r="BD351" s="58"/>
      <c r="BE351" s="58"/>
      <c r="BF351" s="58"/>
      <c r="BG351" s="58"/>
      <c r="BH351" s="58"/>
      <c r="BI351" s="58"/>
      <c r="BJ351" s="58"/>
      <c r="BK351" s="58"/>
      <c r="BL351" s="58"/>
      <c r="BM351" s="58"/>
      <c r="BN351" s="58"/>
      <c r="BO351" s="58"/>
      <c r="BP351" s="58"/>
      <c r="BQ351" s="58"/>
      <c r="BR351" s="58"/>
      <c r="BS351" s="58"/>
      <c r="BT351" s="58"/>
      <c r="BU351" s="58"/>
      <c r="BV351" s="58"/>
      <c r="BW351" s="58"/>
      <c r="BX351" s="58"/>
      <c r="BY351" s="58"/>
      <c r="BZ351" s="58"/>
      <c r="CA351" s="58"/>
      <c r="CB351" s="58"/>
      <c r="CC351" s="58"/>
      <c r="CD351" s="58"/>
      <c r="CE351" s="58"/>
      <c r="CF351" s="58"/>
      <c r="CG351" s="58"/>
      <c r="CH351" s="58"/>
      <c r="CI351" s="58"/>
      <c r="CJ351" s="58"/>
      <c r="CK351" s="58"/>
      <c r="CL351" s="58"/>
    </row>
    <row r="352" spans="1:90" s="59" customFormat="1" ht="15" customHeight="1">
      <c r="B352" s="60"/>
      <c r="I352" s="58"/>
      <c r="J352" s="58"/>
      <c r="K352" s="58"/>
      <c r="L352" s="58"/>
      <c r="M352" s="58"/>
      <c r="N352" s="58"/>
      <c r="O352" s="58"/>
      <c r="P352" s="58"/>
      <c r="Q352" s="58"/>
      <c r="R352" s="58"/>
      <c r="S352" s="58"/>
      <c r="T352" s="58"/>
      <c r="U352" s="58"/>
      <c r="V352" s="58"/>
      <c r="W352" s="58"/>
      <c r="X352" s="58"/>
      <c r="Y352" s="58"/>
      <c r="Z352" s="58"/>
      <c r="AA352" s="58"/>
      <c r="AB352" s="58"/>
      <c r="AC352" s="58"/>
      <c r="AD352" s="58"/>
      <c r="AE352" s="58"/>
      <c r="AF352" s="58"/>
      <c r="AG352" s="58"/>
      <c r="AH352" s="58"/>
      <c r="AI352" s="58"/>
      <c r="AJ352" s="58"/>
      <c r="AK352" s="58"/>
      <c r="AL352" s="58"/>
      <c r="AM352" s="58"/>
      <c r="AN352" s="58"/>
      <c r="AO352" s="58"/>
      <c r="AP352" s="58"/>
      <c r="AQ352" s="58"/>
      <c r="AR352" s="58"/>
      <c r="AS352" s="58"/>
      <c r="AT352" s="58"/>
      <c r="AU352" s="58"/>
      <c r="AV352" s="58"/>
      <c r="AW352" s="58"/>
      <c r="AX352" s="58"/>
      <c r="AY352" s="58"/>
      <c r="AZ352" s="58"/>
      <c r="BA352" s="58"/>
      <c r="BB352" s="58"/>
      <c r="BC352" s="58"/>
      <c r="BD352" s="58"/>
      <c r="BE352" s="58"/>
      <c r="BF352" s="58"/>
      <c r="BG352" s="58"/>
      <c r="BH352" s="58"/>
      <c r="BI352" s="58"/>
      <c r="BJ352" s="58"/>
      <c r="BK352" s="58"/>
      <c r="BL352" s="58"/>
      <c r="BM352" s="58"/>
      <c r="BN352" s="58"/>
      <c r="BO352" s="58"/>
      <c r="BP352" s="58"/>
      <c r="BQ352" s="58"/>
      <c r="BR352" s="58"/>
      <c r="BS352" s="58"/>
      <c r="BT352" s="58"/>
      <c r="BU352" s="58"/>
      <c r="BV352" s="58"/>
      <c r="BW352" s="58"/>
      <c r="BX352" s="58"/>
      <c r="BY352" s="58"/>
      <c r="BZ352" s="58"/>
      <c r="CA352" s="58"/>
      <c r="CB352" s="58"/>
      <c r="CC352" s="58"/>
      <c r="CD352" s="58"/>
      <c r="CE352" s="58"/>
      <c r="CF352" s="58"/>
      <c r="CG352" s="58"/>
      <c r="CH352" s="58"/>
      <c r="CI352" s="58"/>
      <c r="CJ352" s="58"/>
      <c r="CK352" s="58"/>
      <c r="CL352" s="58"/>
    </row>
    <row r="353" spans="1:90" s="59" customFormat="1" ht="15" customHeight="1">
      <c r="B353" s="60"/>
      <c r="I353" s="58"/>
      <c r="J353" s="58"/>
      <c r="K353" s="58"/>
      <c r="L353" s="58"/>
      <c r="M353" s="58"/>
      <c r="N353" s="58"/>
      <c r="O353" s="58"/>
      <c r="P353" s="58"/>
      <c r="Q353" s="58"/>
      <c r="R353" s="58"/>
      <c r="S353" s="58"/>
      <c r="T353" s="58"/>
      <c r="U353" s="58"/>
      <c r="V353" s="58"/>
      <c r="W353" s="58"/>
      <c r="X353" s="58"/>
      <c r="Y353" s="58"/>
      <c r="Z353" s="58"/>
      <c r="AA353" s="58"/>
      <c r="AB353" s="58"/>
      <c r="AC353" s="58"/>
      <c r="AD353" s="58"/>
      <c r="AE353" s="58"/>
      <c r="AF353" s="58"/>
      <c r="AG353" s="58"/>
      <c r="AH353" s="58"/>
      <c r="AI353" s="58"/>
      <c r="AJ353" s="58"/>
      <c r="AK353" s="58"/>
      <c r="AL353" s="58"/>
      <c r="AM353" s="58"/>
      <c r="AN353" s="58"/>
      <c r="AO353" s="58"/>
      <c r="AP353" s="58"/>
      <c r="AQ353" s="58"/>
      <c r="AR353" s="58"/>
      <c r="AS353" s="58"/>
      <c r="AT353" s="58"/>
      <c r="AU353" s="58"/>
      <c r="AV353" s="58"/>
      <c r="AW353" s="58"/>
      <c r="AX353" s="58"/>
      <c r="AY353" s="58"/>
      <c r="AZ353" s="58"/>
      <c r="BA353" s="58"/>
      <c r="BB353" s="58"/>
      <c r="BC353" s="58"/>
      <c r="BD353" s="58"/>
      <c r="BE353" s="58"/>
      <c r="BF353" s="58"/>
      <c r="BG353" s="58"/>
      <c r="BH353" s="58"/>
      <c r="BI353" s="58"/>
      <c r="BJ353" s="58"/>
      <c r="BK353" s="58"/>
      <c r="BL353" s="58"/>
      <c r="BM353" s="58"/>
      <c r="BN353" s="58"/>
      <c r="BO353" s="58"/>
      <c r="BP353" s="58"/>
      <c r="BQ353" s="58"/>
      <c r="BR353" s="58"/>
      <c r="BS353" s="58"/>
      <c r="BT353" s="58"/>
      <c r="BU353" s="58"/>
      <c r="BV353" s="58"/>
      <c r="BW353" s="58"/>
      <c r="BX353" s="58"/>
      <c r="BY353" s="58"/>
      <c r="BZ353" s="58"/>
      <c r="CA353" s="58"/>
      <c r="CB353" s="58"/>
      <c r="CC353" s="58"/>
      <c r="CD353" s="58"/>
      <c r="CE353" s="58"/>
      <c r="CF353" s="58"/>
      <c r="CG353" s="58"/>
      <c r="CH353" s="58"/>
      <c r="CI353" s="58"/>
      <c r="CJ353" s="58"/>
      <c r="CK353" s="58"/>
      <c r="CL353" s="58"/>
    </row>
    <row r="354" spans="1:90" s="59" customFormat="1" ht="15" customHeight="1">
      <c r="B354" s="60"/>
      <c r="I354" s="58"/>
      <c r="J354" s="58"/>
      <c r="K354" s="58"/>
      <c r="L354" s="58"/>
      <c r="M354" s="58"/>
      <c r="N354" s="58"/>
      <c r="O354" s="58"/>
      <c r="P354" s="58"/>
      <c r="Q354" s="58"/>
      <c r="R354" s="58"/>
      <c r="S354" s="58"/>
      <c r="T354" s="58"/>
      <c r="U354" s="58"/>
      <c r="V354" s="58"/>
      <c r="W354" s="58"/>
      <c r="X354" s="58"/>
      <c r="Y354" s="58"/>
      <c r="Z354" s="58"/>
      <c r="AA354" s="58"/>
      <c r="AB354" s="58"/>
      <c r="AC354" s="58"/>
      <c r="AD354" s="58"/>
      <c r="AE354" s="58"/>
      <c r="AF354" s="58"/>
      <c r="AG354" s="58"/>
      <c r="AH354" s="58"/>
      <c r="AI354" s="58"/>
      <c r="AJ354" s="58"/>
      <c r="AK354" s="58"/>
      <c r="AL354" s="58"/>
      <c r="AM354" s="58"/>
      <c r="AN354" s="58"/>
      <c r="AO354" s="58"/>
      <c r="AP354" s="58"/>
      <c r="AQ354" s="58"/>
      <c r="AR354" s="58"/>
      <c r="AS354" s="58"/>
      <c r="AT354" s="58"/>
      <c r="AU354" s="58"/>
      <c r="AV354" s="58"/>
      <c r="AW354" s="58"/>
      <c r="AX354" s="58"/>
      <c r="AY354" s="58"/>
      <c r="AZ354" s="58"/>
      <c r="BA354" s="58"/>
      <c r="BB354" s="58"/>
      <c r="BC354" s="58"/>
      <c r="BD354" s="58"/>
      <c r="BE354" s="58"/>
      <c r="BF354" s="58"/>
      <c r="BG354" s="58"/>
      <c r="BH354" s="58"/>
      <c r="BI354" s="58"/>
      <c r="BJ354" s="58"/>
      <c r="BK354" s="58"/>
      <c r="BL354" s="58"/>
      <c r="BM354" s="58"/>
      <c r="BN354" s="58"/>
      <c r="BO354" s="58"/>
      <c r="BP354" s="58"/>
      <c r="BQ354" s="58"/>
      <c r="BR354" s="58"/>
      <c r="BS354" s="58"/>
      <c r="BT354" s="58"/>
      <c r="BU354" s="58"/>
      <c r="BV354" s="58"/>
      <c r="BW354" s="58"/>
      <c r="BX354" s="58"/>
      <c r="BY354" s="58"/>
      <c r="BZ354" s="58"/>
      <c r="CA354" s="58"/>
      <c r="CB354" s="58"/>
      <c r="CC354" s="58"/>
      <c r="CD354" s="58"/>
      <c r="CE354" s="58"/>
      <c r="CF354" s="58"/>
      <c r="CG354" s="58"/>
      <c r="CH354" s="58"/>
      <c r="CI354" s="58"/>
      <c r="CJ354" s="58"/>
      <c r="CK354" s="58"/>
      <c r="CL354" s="58"/>
    </row>
    <row r="355" spans="1:90">
      <c r="A355" s="59"/>
      <c r="B355" s="60"/>
      <c r="C355" s="59"/>
      <c r="D355" s="59"/>
      <c r="E355" s="59"/>
      <c r="F355" s="59"/>
      <c r="G355" s="59"/>
      <c r="H355" s="59"/>
      <c r="I355" s="58"/>
      <c r="J355" s="58"/>
      <c r="K355" s="58"/>
      <c r="L355" s="58"/>
      <c r="M355" s="58"/>
      <c r="N355" s="58"/>
      <c r="O355" s="58"/>
      <c r="P355" s="58"/>
      <c r="Q355" s="58"/>
      <c r="R355" s="58"/>
      <c r="S355" s="58"/>
      <c r="T355" s="58"/>
      <c r="U355" s="58"/>
      <c r="V355" s="58"/>
      <c r="W355" s="58"/>
      <c r="X355" s="58"/>
      <c r="Y355" s="58"/>
      <c r="Z355" s="58"/>
      <c r="AA355" s="58"/>
      <c r="AB355" s="58"/>
      <c r="AC355" s="58"/>
      <c r="AD355" s="58"/>
      <c r="AE355" s="58"/>
      <c r="AF355" s="58"/>
      <c r="AG355" s="58"/>
      <c r="AH355" s="58"/>
      <c r="AI355" s="58"/>
      <c r="AJ355" s="58"/>
      <c r="AK355" s="58"/>
      <c r="AL355" s="58"/>
      <c r="AM355" s="58"/>
      <c r="AN355" s="58"/>
      <c r="AO355" s="58"/>
      <c r="AP355" s="58"/>
      <c r="AQ355" s="58"/>
      <c r="AR355" s="58"/>
      <c r="AS355" s="58"/>
      <c r="AT355" s="58"/>
      <c r="AU355" s="58"/>
      <c r="AV355" s="58"/>
      <c r="AW355" s="58"/>
      <c r="AX355" s="58"/>
      <c r="AY355" s="58"/>
      <c r="AZ355" s="58"/>
      <c r="BA355" s="58"/>
      <c r="BB355" s="58"/>
      <c r="BC355" s="58"/>
      <c r="BD355" s="58"/>
      <c r="BE355" s="58"/>
      <c r="BF355" s="58"/>
      <c r="BG355" s="58"/>
      <c r="BH355" s="58"/>
      <c r="BI355" s="58"/>
      <c r="BJ355" s="58"/>
      <c r="BK355" s="58"/>
      <c r="BL355" s="58"/>
      <c r="BM355" s="58"/>
      <c r="BN355" s="58"/>
      <c r="BO355" s="58"/>
      <c r="BP355" s="58"/>
      <c r="BQ355" s="58"/>
      <c r="BR355" s="58"/>
      <c r="BS355" s="58"/>
      <c r="BT355" s="58"/>
      <c r="BU355" s="58"/>
      <c r="BV355" s="58"/>
      <c r="BW355" s="58"/>
      <c r="BX355" s="58"/>
      <c r="BY355" s="58"/>
      <c r="BZ355" s="58"/>
      <c r="CA355" s="58"/>
      <c r="CB355" s="58"/>
      <c r="CC355" s="58"/>
      <c r="CD355" s="58"/>
      <c r="CE355" s="58"/>
      <c r="CF355" s="58"/>
      <c r="CG355" s="58"/>
      <c r="CH355" s="58"/>
      <c r="CI355" s="58"/>
      <c r="CJ355" s="58"/>
      <c r="CK355" s="58"/>
    </row>
    <row r="358" spans="1:90" s="63" customFormat="1">
      <c r="B358" s="64"/>
      <c r="I358" s="65"/>
      <c r="J358" s="65"/>
      <c r="K358" s="65"/>
      <c r="L358" s="65"/>
      <c r="M358" s="65"/>
      <c r="N358" s="65"/>
      <c r="O358" s="65"/>
      <c r="P358" s="65"/>
      <c r="Q358" s="65"/>
      <c r="R358" s="65"/>
      <c r="S358" s="65"/>
      <c r="T358" s="65"/>
      <c r="U358" s="65"/>
      <c r="V358" s="65"/>
      <c r="W358" s="65"/>
      <c r="X358" s="65"/>
      <c r="Y358" s="65"/>
      <c r="Z358" s="65"/>
      <c r="AA358" s="65"/>
      <c r="AB358" s="65"/>
      <c r="AC358" s="65"/>
      <c r="AD358" s="65"/>
      <c r="AE358" s="65"/>
      <c r="AF358" s="61"/>
      <c r="AG358" s="61"/>
      <c r="AH358" s="61"/>
      <c r="AI358" s="61"/>
      <c r="AJ358" s="61"/>
      <c r="AK358" s="61"/>
      <c r="AL358" s="61"/>
      <c r="AM358" s="61"/>
      <c r="AN358" s="61"/>
      <c r="AO358" s="61"/>
      <c r="AP358" s="61"/>
      <c r="AQ358" s="61"/>
      <c r="AR358" s="61"/>
      <c r="AS358" s="61"/>
      <c r="AT358" s="61"/>
      <c r="AU358" s="61"/>
      <c r="AV358" s="61"/>
      <c r="AW358" s="61"/>
      <c r="AX358" s="61"/>
      <c r="AY358" s="61"/>
      <c r="AZ358" s="61"/>
      <c r="BA358" s="61"/>
      <c r="BB358" s="61"/>
      <c r="BC358" s="61"/>
      <c r="BD358" s="61"/>
      <c r="BE358" s="61"/>
      <c r="BF358" s="61"/>
      <c r="BG358" s="61"/>
      <c r="BH358" s="61"/>
      <c r="BI358" s="61"/>
      <c r="BJ358" s="61"/>
      <c r="BK358" s="61"/>
      <c r="BL358" s="61"/>
      <c r="BM358" s="61"/>
      <c r="BN358" s="61"/>
      <c r="BO358" s="61"/>
      <c r="BP358" s="61"/>
      <c r="BQ358" s="61"/>
      <c r="BR358" s="61"/>
      <c r="BS358" s="61"/>
      <c r="BT358" s="61"/>
      <c r="BU358" s="61"/>
      <c r="BV358" s="61"/>
      <c r="BW358" s="61"/>
      <c r="BX358" s="61"/>
      <c r="BY358" s="61"/>
      <c r="BZ358" s="61"/>
      <c r="CA358" s="61"/>
      <c r="CB358" s="61"/>
      <c r="CC358" s="61"/>
      <c r="CD358" s="61"/>
      <c r="CE358" s="61"/>
      <c r="CF358" s="61"/>
      <c r="CG358" s="61"/>
      <c r="CH358" s="61"/>
      <c r="CI358" s="61"/>
      <c r="CJ358" s="61"/>
      <c r="CK358" s="61"/>
      <c r="CL358" s="65"/>
    </row>
    <row r="359" spans="1:90" s="63" customFormat="1">
      <c r="B359" s="64"/>
      <c r="I359" s="65"/>
      <c r="J359" s="65"/>
      <c r="K359" s="65"/>
      <c r="L359" s="65"/>
      <c r="M359" s="65"/>
      <c r="N359" s="65"/>
      <c r="O359" s="65"/>
      <c r="P359" s="65"/>
      <c r="Q359" s="65"/>
      <c r="R359" s="65"/>
      <c r="S359" s="65"/>
      <c r="T359" s="65"/>
      <c r="U359" s="65"/>
      <c r="V359" s="65"/>
      <c r="W359" s="65"/>
      <c r="X359" s="65"/>
      <c r="Y359" s="65"/>
      <c r="Z359" s="65"/>
      <c r="AA359" s="65"/>
      <c r="AB359" s="65"/>
      <c r="AC359" s="65"/>
      <c r="AD359" s="65"/>
      <c r="AE359" s="65"/>
      <c r="AF359" s="65"/>
      <c r="AG359" s="65"/>
      <c r="AH359" s="65"/>
      <c r="AI359" s="65"/>
      <c r="AJ359" s="65"/>
      <c r="AK359" s="65"/>
      <c r="AL359" s="65"/>
      <c r="AM359" s="65"/>
      <c r="AN359" s="65"/>
      <c r="AO359" s="65"/>
      <c r="AP359" s="65"/>
      <c r="AQ359" s="65"/>
      <c r="AR359" s="65"/>
      <c r="AS359" s="65"/>
      <c r="AT359" s="65"/>
      <c r="AU359" s="65"/>
      <c r="AV359" s="65"/>
      <c r="AW359" s="65"/>
      <c r="AX359" s="65"/>
      <c r="AY359" s="65"/>
      <c r="AZ359" s="65"/>
      <c r="BA359" s="65"/>
      <c r="BB359" s="65"/>
      <c r="BC359" s="65"/>
      <c r="BD359" s="65"/>
      <c r="BE359" s="65"/>
      <c r="BF359" s="65"/>
      <c r="BG359" s="65"/>
      <c r="BH359" s="65"/>
      <c r="BI359" s="65"/>
      <c r="BJ359" s="65"/>
      <c r="BK359" s="65"/>
      <c r="BL359" s="65"/>
      <c r="BM359" s="65"/>
      <c r="BN359" s="65"/>
      <c r="BO359" s="65"/>
      <c r="BP359" s="65"/>
      <c r="BQ359" s="65"/>
      <c r="BR359" s="65"/>
      <c r="BS359" s="65"/>
      <c r="BT359" s="65"/>
      <c r="BU359" s="65"/>
      <c r="BV359" s="65"/>
      <c r="BW359" s="65"/>
      <c r="BX359" s="65"/>
      <c r="BY359" s="65"/>
      <c r="BZ359" s="65"/>
      <c r="CA359" s="65"/>
      <c r="CB359" s="65"/>
      <c r="CC359" s="65"/>
      <c r="CD359" s="65"/>
      <c r="CE359" s="65"/>
      <c r="CF359" s="65"/>
      <c r="CG359" s="65"/>
      <c r="CH359" s="65"/>
      <c r="CI359" s="65"/>
      <c r="CJ359" s="65"/>
      <c r="CK359" s="65"/>
      <c r="CL359" s="65"/>
    </row>
    <row r="360" spans="1:90" s="63" customFormat="1">
      <c r="B360" s="64"/>
      <c r="I360" s="65"/>
      <c r="J360" s="65"/>
      <c r="K360" s="65"/>
      <c r="L360" s="65"/>
      <c r="M360" s="65"/>
      <c r="N360" s="65"/>
      <c r="O360" s="65"/>
      <c r="P360" s="65"/>
      <c r="Q360" s="65"/>
      <c r="R360" s="65"/>
      <c r="S360" s="65"/>
      <c r="T360" s="65"/>
      <c r="U360" s="65"/>
      <c r="V360" s="65"/>
      <c r="W360" s="65"/>
      <c r="X360" s="65"/>
      <c r="Y360" s="65"/>
      <c r="Z360" s="65"/>
      <c r="AA360" s="65"/>
      <c r="AB360" s="65"/>
      <c r="AC360" s="65"/>
      <c r="AD360" s="65"/>
      <c r="AE360" s="65"/>
      <c r="AF360" s="65"/>
      <c r="AG360" s="65"/>
      <c r="AH360" s="65"/>
      <c r="AI360" s="65"/>
      <c r="AJ360" s="65"/>
      <c r="AK360" s="65"/>
      <c r="AL360" s="65"/>
      <c r="AM360" s="65"/>
      <c r="AN360" s="65"/>
      <c r="AO360" s="65"/>
      <c r="AP360" s="65"/>
      <c r="AQ360" s="65"/>
      <c r="AR360" s="65"/>
      <c r="AS360" s="65"/>
      <c r="AT360" s="65"/>
      <c r="AU360" s="65"/>
      <c r="AV360" s="65"/>
      <c r="AW360" s="65"/>
      <c r="AX360" s="65"/>
      <c r="AY360" s="65"/>
      <c r="AZ360" s="65"/>
      <c r="BA360" s="65"/>
      <c r="BB360" s="65"/>
      <c r="BC360" s="65"/>
      <c r="BD360" s="65"/>
      <c r="BE360" s="65"/>
      <c r="BF360" s="65"/>
      <c r="BG360" s="65"/>
      <c r="BH360" s="65"/>
      <c r="BI360" s="65"/>
      <c r="BJ360" s="65"/>
      <c r="BK360" s="65"/>
      <c r="BL360" s="65"/>
      <c r="BM360" s="65"/>
      <c r="BN360" s="65"/>
      <c r="BO360" s="65"/>
      <c r="BP360" s="65"/>
      <c r="BQ360" s="65"/>
      <c r="BR360" s="65"/>
      <c r="BS360" s="65"/>
      <c r="BT360" s="65"/>
      <c r="BU360" s="65"/>
      <c r="BV360" s="65"/>
      <c r="BW360" s="65"/>
      <c r="BX360" s="65"/>
      <c r="BY360" s="65"/>
      <c r="BZ360" s="65"/>
      <c r="CA360" s="65"/>
      <c r="CB360" s="65"/>
      <c r="CC360" s="65"/>
      <c r="CD360" s="65"/>
      <c r="CE360" s="65"/>
      <c r="CF360" s="65"/>
      <c r="CG360" s="65"/>
      <c r="CH360" s="65"/>
      <c r="CI360" s="65"/>
      <c r="CJ360" s="65"/>
      <c r="CK360" s="65"/>
      <c r="CL360" s="65"/>
    </row>
    <row r="361" spans="1:90">
      <c r="AF361" s="65"/>
      <c r="AG361" s="65"/>
      <c r="AH361" s="65"/>
      <c r="AI361" s="65"/>
      <c r="AJ361" s="65"/>
      <c r="AK361" s="65"/>
      <c r="AL361" s="65"/>
      <c r="AM361" s="65"/>
      <c r="AN361" s="65"/>
      <c r="AO361" s="65"/>
      <c r="AP361" s="65"/>
      <c r="AQ361" s="65"/>
      <c r="AR361" s="65"/>
      <c r="AS361" s="65"/>
      <c r="AT361" s="65"/>
      <c r="AU361" s="65"/>
      <c r="AV361" s="65"/>
      <c r="AW361" s="65"/>
      <c r="AX361" s="65"/>
      <c r="AY361" s="65"/>
      <c r="AZ361" s="65"/>
      <c r="BA361" s="65"/>
      <c r="BB361" s="65"/>
      <c r="BC361" s="65"/>
      <c r="BD361" s="65"/>
      <c r="BE361" s="65"/>
      <c r="BF361" s="65"/>
      <c r="BG361" s="65"/>
      <c r="BH361" s="65"/>
      <c r="BI361" s="65"/>
      <c r="BJ361" s="65"/>
      <c r="BK361" s="65"/>
      <c r="BL361" s="65"/>
      <c r="BM361" s="65"/>
      <c r="BN361" s="65"/>
      <c r="BO361" s="65"/>
      <c r="BP361" s="65"/>
      <c r="BQ361" s="65"/>
      <c r="BR361" s="65"/>
      <c r="BS361" s="65"/>
      <c r="BT361" s="65"/>
      <c r="BU361" s="65"/>
      <c r="BV361" s="65"/>
      <c r="BW361" s="65"/>
      <c r="BX361" s="65"/>
      <c r="BY361" s="65"/>
      <c r="BZ361" s="65"/>
      <c r="CA361" s="65"/>
      <c r="CB361" s="65"/>
      <c r="CC361" s="65"/>
      <c r="CD361" s="65"/>
      <c r="CE361" s="65"/>
      <c r="CF361" s="65"/>
      <c r="CG361" s="65"/>
      <c r="CH361" s="65"/>
      <c r="CI361" s="65"/>
      <c r="CJ361" s="65"/>
      <c r="CK361" s="65"/>
    </row>
    <row r="362" spans="1:90" s="63" customFormat="1">
      <c r="B362" s="64"/>
      <c r="I362" s="65"/>
      <c r="J362" s="65"/>
      <c r="K362" s="65"/>
      <c r="L362" s="65"/>
      <c r="M362" s="65"/>
      <c r="N362" s="65"/>
      <c r="O362" s="65"/>
      <c r="P362" s="65"/>
      <c r="Q362" s="65"/>
      <c r="R362" s="65"/>
      <c r="S362" s="65"/>
      <c r="T362" s="65"/>
      <c r="U362" s="65"/>
      <c r="V362" s="65"/>
      <c r="W362" s="65"/>
      <c r="X362" s="65"/>
      <c r="Y362" s="65"/>
      <c r="Z362" s="65"/>
      <c r="AA362" s="65"/>
      <c r="AB362" s="65"/>
      <c r="AC362" s="65"/>
      <c r="AD362" s="65"/>
      <c r="AE362" s="65"/>
      <c r="AF362" s="61"/>
      <c r="AG362" s="61"/>
      <c r="AH362" s="61"/>
      <c r="AI362" s="61"/>
      <c r="AJ362" s="61"/>
      <c r="AK362" s="61"/>
      <c r="AL362" s="61"/>
      <c r="AM362" s="61"/>
      <c r="AN362" s="61"/>
      <c r="AO362" s="61"/>
      <c r="AP362" s="61"/>
      <c r="AQ362" s="61"/>
      <c r="AR362" s="61"/>
      <c r="AS362" s="61"/>
      <c r="AT362" s="61"/>
      <c r="AU362" s="61"/>
      <c r="AV362" s="61"/>
      <c r="AW362" s="61"/>
      <c r="AX362" s="61"/>
      <c r="AY362" s="61"/>
      <c r="AZ362" s="61"/>
      <c r="BA362" s="61"/>
      <c r="BB362" s="61"/>
      <c r="BC362" s="61"/>
      <c r="BD362" s="61"/>
      <c r="BE362" s="61"/>
      <c r="BF362" s="61"/>
      <c r="BG362" s="61"/>
      <c r="BH362" s="61"/>
      <c r="BI362" s="61"/>
      <c r="BJ362" s="61"/>
      <c r="BK362" s="61"/>
      <c r="BL362" s="61"/>
      <c r="BM362" s="61"/>
      <c r="BN362" s="61"/>
      <c r="BO362" s="61"/>
      <c r="BP362" s="61"/>
      <c r="BQ362" s="61"/>
      <c r="BR362" s="61"/>
      <c r="BS362" s="61"/>
      <c r="BT362" s="61"/>
      <c r="BU362" s="61"/>
      <c r="BV362" s="61"/>
      <c r="BW362" s="61"/>
      <c r="BX362" s="61"/>
      <c r="BY362" s="61"/>
      <c r="BZ362" s="61"/>
      <c r="CA362" s="61"/>
      <c r="CB362" s="61"/>
      <c r="CC362" s="61"/>
      <c r="CD362" s="61"/>
      <c r="CE362" s="61"/>
      <c r="CF362" s="61"/>
      <c r="CG362" s="61"/>
      <c r="CH362" s="61"/>
      <c r="CI362" s="61"/>
      <c r="CJ362" s="61"/>
      <c r="CK362" s="61"/>
      <c r="CL362" s="65"/>
    </row>
    <row r="363" spans="1:90" s="63" customFormat="1">
      <c r="B363" s="64"/>
      <c r="I363" s="65"/>
      <c r="J363" s="65"/>
      <c r="K363" s="65"/>
      <c r="L363" s="65"/>
      <c r="M363" s="65"/>
      <c r="N363" s="65"/>
      <c r="O363" s="65"/>
      <c r="P363" s="65"/>
      <c r="Q363" s="65"/>
      <c r="R363" s="65"/>
      <c r="S363" s="65"/>
      <c r="T363" s="65"/>
      <c r="U363" s="65"/>
      <c r="V363" s="65"/>
      <c r="W363" s="65"/>
      <c r="X363" s="65"/>
      <c r="Y363" s="65"/>
      <c r="Z363" s="65"/>
      <c r="AA363" s="65"/>
      <c r="AB363" s="65"/>
      <c r="AC363" s="65"/>
      <c r="AD363" s="65"/>
      <c r="AE363" s="65"/>
      <c r="AF363" s="65"/>
      <c r="AG363" s="65"/>
      <c r="AH363" s="65"/>
      <c r="AI363" s="65"/>
      <c r="AJ363" s="65"/>
      <c r="AK363" s="65"/>
      <c r="AL363" s="65"/>
      <c r="AM363" s="65"/>
      <c r="AN363" s="65"/>
      <c r="AO363" s="65"/>
      <c r="AP363" s="65"/>
      <c r="AQ363" s="65"/>
      <c r="AR363" s="65"/>
      <c r="AS363" s="65"/>
      <c r="AT363" s="65"/>
      <c r="AU363" s="65"/>
      <c r="AV363" s="65"/>
      <c r="AW363" s="65"/>
      <c r="AX363" s="65"/>
      <c r="AY363" s="65"/>
      <c r="AZ363" s="65"/>
      <c r="BA363" s="65"/>
      <c r="BB363" s="65"/>
      <c r="BC363" s="65"/>
      <c r="BD363" s="65"/>
      <c r="BE363" s="65"/>
      <c r="BF363" s="65"/>
      <c r="BG363" s="65"/>
      <c r="BH363" s="65"/>
      <c r="BI363" s="65"/>
      <c r="BJ363" s="65"/>
      <c r="BK363" s="65"/>
      <c r="BL363" s="65"/>
      <c r="BM363" s="65"/>
      <c r="BN363" s="65"/>
      <c r="BO363" s="65"/>
      <c r="BP363" s="65"/>
      <c r="BQ363" s="65"/>
      <c r="BR363" s="65"/>
      <c r="BS363" s="65"/>
      <c r="BT363" s="65"/>
      <c r="BU363" s="65"/>
      <c r="BV363" s="65"/>
      <c r="BW363" s="65"/>
      <c r="BX363" s="65"/>
      <c r="BY363" s="65"/>
      <c r="BZ363" s="65"/>
      <c r="CA363" s="65"/>
      <c r="CB363" s="65"/>
      <c r="CC363" s="65"/>
      <c r="CD363" s="65"/>
      <c r="CE363" s="65"/>
      <c r="CF363" s="65"/>
      <c r="CG363" s="65"/>
      <c r="CH363" s="65"/>
      <c r="CI363" s="65"/>
      <c r="CJ363" s="65"/>
      <c r="CK363" s="65"/>
      <c r="CL363" s="65"/>
    </row>
    <row r="364" spans="1:90" s="63" customFormat="1">
      <c r="B364" s="64"/>
      <c r="I364" s="65"/>
      <c r="J364" s="65"/>
      <c r="K364" s="65"/>
      <c r="L364" s="65"/>
      <c r="M364" s="65"/>
      <c r="N364" s="65"/>
      <c r="O364" s="65"/>
      <c r="P364" s="65"/>
      <c r="Q364" s="65"/>
      <c r="R364" s="65"/>
      <c r="S364" s="65"/>
      <c r="T364" s="65"/>
      <c r="U364" s="65"/>
      <c r="V364" s="65"/>
      <c r="W364" s="65"/>
      <c r="X364" s="65"/>
      <c r="Y364" s="65"/>
      <c r="Z364" s="65"/>
      <c r="AA364" s="65"/>
      <c r="AB364" s="65"/>
      <c r="AC364" s="65"/>
      <c r="AD364" s="65"/>
      <c r="AE364" s="65"/>
      <c r="AF364" s="65"/>
      <c r="AG364" s="65"/>
      <c r="AH364" s="65"/>
      <c r="AI364" s="65"/>
      <c r="AJ364" s="65"/>
      <c r="AK364" s="65"/>
      <c r="AL364" s="65"/>
      <c r="AM364" s="65"/>
      <c r="AN364" s="65"/>
      <c r="AO364" s="65"/>
      <c r="AP364" s="65"/>
      <c r="AQ364" s="65"/>
      <c r="AR364" s="65"/>
      <c r="AS364" s="65"/>
      <c r="AT364" s="65"/>
      <c r="AU364" s="65"/>
      <c r="AV364" s="65"/>
      <c r="AW364" s="65"/>
      <c r="AX364" s="65"/>
      <c r="AY364" s="65"/>
      <c r="AZ364" s="65"/>
      <c r="BA364" s="65"/>
      <c r="BB364" s="65"/>
      <c r="BC364" s="65"/>
      <c r="BD364" s="65"/>
      <c r="BE364" s="65"/>
      <c r="BF364" s="65"/>
      <c r="BG364" s="65"/>
      <c r="BH364" s="65"/>
      <c r="BI364" s="65"/>
      <c r="BJ364" s="65"/>
      <c r="BK364" s="65"/>
      <c r="BL364" s="65"/>
      <c r="BM364" s="65"/>
      <c r="BN364" s="65"/>
      <c r="BO364" s="65"/>
      <c r="BP364" s="65"/>
      <c r="BQ364" s="65"/>
      <c r="BR364" s="65"/>
      <c r="BS364" s="65"/>
      <c r="BT364" s="65"/>
      <c r="BU364" s="65"/>
      <c r="BV364" s="65"/>
      <c r="BW364" s="65"/>
      <c r="BX364" s="65"/>
      <c r="BY364" s="65"/>
      <c r="BZ364" s="65"/>
      <c r="CA364" s="65"/>
      <c r="CB364" s="65"/>
      <c r="CC364" s="65"/>
      <c r="CD364" s="65"/>
      <c r="CE364" s="65"/>
      <c r="CF364" s="65"/>
      <c r="CG364" s="65"/>
      <c r="CH364" s="65"/>
      <c r="CI364" s="65"/>
      <c r="CJ364" s="65"/>
      <c r="CK364" s="65"/>
      <c r="CL364" s="65"/>
    </row>
    <row r="365" spans="1:90" s="63" customFormat="1">
      <c r="B365" s="64"/>
      <c r="I365" s="65"/>
      <c r="J365" s="65"/>
      <c r="K365" s="65"/>
      <c r="L365" s="65"/>
      <c r="M365" s="65"/>
      <c r="N365" s="65"/>
      <c r="O365" s="65"/>
      <c r="P365" s="65"/>
      <c r="Q365" s="65"/>
      <c r="R365" s="65"/>
      <c r="S365" s="65"/>
      <c r="T365" s="65"/>
      <c r="U365" s="65"/>
      <c r="V365" s="65"/>
      <c r="W365" s="65"/>
      <c r="X365" s="65"/>
      <c r="Y365" s="65"/>
      <c r="Z365" s="65"/>
      <c r="AA365" s="65"/>
      <c r="AB365" s="65"/>
      <c r="AC365" s="65"/>
      <c r="AD365" s="65"/>
      <c r="AE365" s="65"/>
      <c r="AF365" s="65"/>
      <c r="AG365" s="65"/>
      <c r="AH365" s="65"/>
      <c r="AI365" s="65"/>
      <c r="AJ365" s="65"/>
      <c r="AK365" s="65"/>
      <c r="AL365" s="65"/>
      <c r="AM365" s="65"/>
      <c r="AN365" s="65"/>
      <c r="AO365" s="65"/>
      <c r="AP365" s="65"/>
      <c r="AQ365" s="65"/>
      <c r="AR365" s="65"/>
      <c r="AS365" s="65"/>
      <c r="AT365" s="65"/>
      <c r="AU365" s="65"/>
      <c r="AV365" s="65"/>
      <c r="AW365" s="65"/>
      <c r="AX365" s="65"/>
      <c r="AY365" s="65"/>
      <c r="AZ365" s="65"/>
      <c r="BA365" s="65"/>
      <c r="BB365" s="65"/>
      <c r="BC365" s="65"/>
      <c r="BD365" s="65"/>
      <c r="BE365" s="65"/>
      <c r="BF365" s="65"/>
      <c r="BG365" s="65"/>
      <c r="BH365" s="65"/>
      <c r="BI365" s="65"/>
      <c r="BJ365" s="65"/>
      <c r="BK365" s="65"/>
      <c r="BL365" s="65"/>
      <c r="BM365" s="65"/>
      <c r="BN365" s="65"/>
      <c r="BO365" s="65"/>
      <c r="BP365" s="65"/>
      <c r="BQ365" s="65"/>
      <c r="BR365" s="65"/>
      <c r="BS365" s="65"/>
      <c r="BT365" s="65"/>
      <c r="BU365" s="65"/>
      <c r="BV365" s="65"/>
      <c r="BW365" s="65"/>
      <c r="BX365" s="65"/>
      <c r="BY365" s="65"/>
      <c r="BZ365" s="65"/>
      <c r="CA365" s="65"/>
      <c r="CB365" s="65"/>
      <c r="CC365" s="65"/>
      <c r="CD365" s="65"/>
      <c r="CE365" s="65"/>
      <c r="CF365" s="65"/>
      <c r="CG365" s="65"/>
      <c r="CH365" s="65"/>
      <c r="CI365" s="65"/>
      <c r="CJ365" s="65"/>
      <c r="CK365" s="65"/>
      <c r="CL365" s="65"/>
    </row>
    <row r="366" spans="1:90" s="63" customFormat="1">
      <c r="B366" s="64"/>
      <c r="I366" s="65"/>
      <c r="J366" s="65"/>
      <c r="K366" s="65"/>
      <c r="L366" s="65"/>
      <c r="M366" s="65"/>
      <c r="N366" s="65"/>
      <c r="O366" s="65"/>
      <c r="P366" s="65"/>
      <c r="Q366" s="65"/>
      <c r="R366" s="65"/>
      <c r="S366" s="65"/>
      <c r="T366" s="65"/>
      <c r="U366" s="65"/>
      <c r="V366" s="65"/>
      <c r="W366" s="65"/>
      <c r="X366" s="65"/>
      <c r="Y366" s="65"/>
      <c r="Z366" s="65"/>
      <c r="AA366" s="65"/>
      <c r="AB366" s="65"/>
      <c r="AC366" s="65"/>
      <c r="AD366" s="65"/>
      <c r="AE366" s="65"/>
      <c r="AF366" s="65"/>
      <c r="AG366" s="65"/>
      <c r="AH366" s="65"/>
      <c r="AI366" s="65"/>
      <c r="AJ366" s="65"/>
      <c r="AK366" s="65"/>
      <c r="AL366" s="65"/>
      <c r="AM366" s="65"/>
      <c r="AN366" s="65"/>
      <c r="AO366" s="65"/>
      <c r="AP366" s="65"/>
      <c r="AQ366" s="65"/>
      <c r="AR366" s="65"/>
      <c r="AS366" s="65"/>
      <c r="AT366" s="65"/>
      <c r="AU366" s="65"/>
      <c r="AV366" s="65"/>
      <c r="AW366" s="65"/>
      <c r="AX366" s="65"/>
      <c r="AY366" s="65"/>
      <c r="AZ366" s="65"/>
      <c r="BA366" s="65"/>
      <c r="BB366" s="65"/>
      <c r="BC366" s="65"/>
      <c r="BD366" s="65"/>
      <c r="BE366" s="65"/>
      <c r="BF366" s="65"/>
      <c r="BG366" s="65"/>
      <c r="BH366" s="65"/>
      <c r="BI366" s="65"/>
      <c r="BJ366" s="65"/>
      <c r="BK366" s="65"/>
      <c r="BL366" s="65"/>
      <c r="BM366" s="65"/>
      <c r="BN366" s="65"/>
      <c r="BO366" s="65"/>
      <c r="BP366" s="65"/>
      <c r="BQ366" s="65"/>
      <c r="BR366" s="65"/>
      <c r="BS366" s="65"/>
      <c r="BT366" s="65"/>
      <c r="BU366" s="65"/>
      <c r="BV366" s="65"/>
      <c r="BW366" s="65"/>
      <c r="BX366" s="65"/>
      <c r="BY366" s="65"/>
      <c r="BZ366" s="65"/>
      <c r="CA366" s="65"/>
      <c r="CB366" s="65"/>
      <c r="CC366" s="65"/>
      <c r="CD366" s="65"/>
      <c r="CE366" s="65"/>
      <c r="CF366" s="65"/>
      <c r="CG366" s="65"/>
      <c r="CH366" s="65"/>
      <c r="CI366" s="65"/>
      <c r="CJ366" s="65"/>
      <c r="CK366" s="65"/>
      <c r="CL366" s="65"/>
    </row>
    <row r="367" spans="1:90" s="63" customFormat="1">
      <c r="B367" s="64"/>
      <c r="I367" s="65"/>
      <c r="J367" s="65"/>
      <c r="K367" s="65"/>
      <c r="L367" s="65"/>
      <c r="M367" s="65"/>
      <c r="N367" s="65"/>
      <c r="O367" s="65"/>
      <c r="P367" s="65"/>
      <c r="Q367" s="65"/>
      <c r="R367" s="65"/>
      <c r="S367" s="65"/>
      <c r="T367" s="65"/>
      <c r="U367" s="65"/>
      <c r="V367" s="65"/>
      <c r="W367" s="65"/>
      <c r="X367" s="65"/>
      <c r="Y367" s="65"/>
      <c r="Z367" s="65"/>
      <c r="AA367" s="65"/>
      <c r="AB367" s="65"/>
      <c r="AC367" s="65"/>
      <c r="AD367" s="65"/>
      <c r="AE367" s="65"/>
      <c r="AF367" s="65"/>
      <c r="AG367" s="65"/>
      <c r="AH367" s="65"/>
      <c r="AI367" s="65"/>
      <c r="AJ367" s="65"/>
      <c r="AK367" s="65"/>
      <c r="AL367" s="65"/>
      <c r="AM367" s="65"/>
      <c r="AN367" s="65"/>
      <c r="AO367" s="65"/>
      <c r="AP367" s="65"/>
      <c r="AQ367" s="65"/>
      <c r="AR367" s="65"/>
      <c r="AS367" s="65"/>
      <c r="AT367" s="65"/>
      <c r="AU367" s="65"/>
      <c r="AV367" s="65"/>
      <c r="AW367" s="65"/>
      <c r="AX367" s="65"/>
      <c r="AY367" s="65"/>
      <c r="AZ367" s="65"/>
      <c r="BA367" s="65"/>
      <c r="BB367" s="65"/>
      <c r="BC367" s="65"/>
      <c r="BD367" s="65"/>
      <c r="BE367" s="65"/>
      <c r="BF367" s="65"/>
      <c r="BG367" s="65"/>
      <c r="BH367" s="65"/>
      <c r="BI367" s="65"/>
      <c r="BJ367" s="65"/>
      <c r="BK367" s="65"/>
      <c r="BL367" s="65"/>
      <c r="BM367" s="65"/>
      <c r="BN367" s="65"/>
      <c r="BO367" s="65"/>
      <c r="BP367" s="65"/>
      <c r="BQ367" s="65"/>
      <c r="BR367" s="65"/>
      <c r="BS367" s="65"/>
      <c r="BT367" s="65"/>
      <c r="BU367" s="65"/>
      <c r="BV367" s="65"/>
      <c r="BW367" s="65"/>
      <c r="BX367" s="65"/>
      <c r="BY367" s="65"/>
      <c r="BZ367" s="65"/>
      <c r="CA367" s="65"/>
      <c r="CB367" s="65"/>
      <c r="CC367" s="65"/>
      <c r="CD367" s="65"/>
      <c r="CE367" s="65"/>
      <c r="CF367" s="65"/>
      <c r="CG367" s="65"/>
      <c r="CH367" s="65"/>
      <c r="CI367" s="65"/>
      <c r="CJ367" s="65"/>
      <c r="CK367" s="65"/>
      <c r="CL367" s="65"/>
    </row>
    <row r="368" spans="1:90" s="63" customFormat="1">
      <c r="B368" s="64"/>
      <c r="I368" s="65"/>
      <c r="J368" s="65"/>
      <c r="K368" s="65"/>
      <c r="L368" s="65"/>
      <c r="M368" s="65"/>
      <c r="N368" s="65"/>
      <c r="O368" s="65"/>
      <c r="P368" s="65"/>
      <c r="Q368" s="65"/>
      <c r="R368" s="65"/>
      <c r="S368" s="65"/>
      <c r="T368" s="65"/>
      <c r="U368" s="65"/>
      <c r="V368" s="65"/>
      <c r="W368" s="65"/>
      <c r="X368" s="65"/>
      <c r="Y368" s="65"/>
      <c r="Z368" s="65"/>
      <c r="AA368" s="65"/>
      <c r="AB368" s="65"/>
      <c r="AC368" s="65"/>
      <c r="AD368" s="65"/>
      <c r="AE368" s="65"/>
      <c r="AF368" s="65"/>
      <c r="AG368" s="65"/>
      <c r="AH368" s="65"/>
      <c r="AI368" s="65"/>
      <c r="AJ368" s="65"/>
      <c r="AK368" s="65"/>
      <c r="AL368" s="65"/>
      <c r="AM368" s="65"/>
      <c r="AN368" s="65"/>
      <c r="AO368" s="65"/>
      <c r="AP368" s="65"/>
      <c r="AQ368" s="65"/>
      <c r="AR368" s="65"/>
      <c r="AS368" s="65"/>
      <c r="AT368" s="65"/>
      <c r="AU368" s="65"/>
      <c r="AV368" s="65"/>
      <c r="AW368" s="65"/>
      <c r="AX368" s="65"/>
      <c r="AY368" s="65"/>
      <c r="AZ368" s="65"/>
      <c r="BA368" s="65"/>
      <c r="BB368" s="65"/>
      <c r="BC368" s="65"/>
      <c r="BD368" s="65"/>
      <c r="BE368" s="65"/>
      <c r="BF368" s="65"/>
      <c r="BG368" s="65"/>
      <c r="BH368" s="65"/>
      <c r="BI368" s="65"/>
      <c r="BJ368" s="65"/>
      <c r="BK368" s="65"/>
      <c r="BL368" s="65"/>
      <c r="BM368" s="65"/>
      <c r="BN368" s="65"/>
      <c r="BO368" s="65"/>
      <c r="BP368" s="65"/>
      <c r="BQ368" s="65"/>
      <c r="BR368" s="65"/>
      <c r="BS368" s="65"/>
      <c r="BT368" s="65"/>
      <c r="BU368" s="65"/>
      <c r="BV368" s="65"/>
      <c r="BW368" s="65"/>
      <c r="BX368" s="65"/>
      <c r="BY368" s="65"/>
      <c r="BZ368" s="65"/>
      <c r="CA368" s="65"/>
      <c r="CB368" s="65"/>
      <c r="CC368" s="65"/>
      <c r="CD368" s="65"/>
      <c r="CE368" s="65"/>
      <c r="CF368" s="65"/>
      <c r="CG368" s="65"/>
      <c r="CH368" s="65"/>
      <c r="CI368" s="65"/>
      <c r="CJ368" s="65"/>
      <c r="CK368" s="65"/>
      <c r="CL368" s="65"/>
    </row>
    <row r="369" spans="2:90" s="63" customFormat="1">
      <c r="B369" s="64"/>
      <c r="I369" s="65"/>
      <c r="J369" s="65"/>
      <c r="K369" s="65"/>
      <c r="L369" s="65"/>
      <c r="M369" s="65"/>
      <c r="N369" s="65"/>
      <c r="O369" s="65"/>
      <c r="P369" s="65"/>
      <c r="Q369" s="65"/>
      <c r="R369" s="65"/>
      <c r="S369" s="65"/>
      <c r="T369" s="65"/>
      <c r="U369" s="65"/>
      <c r="V369" s="65"/>
      <c r="W369" s="65"/>
      <c r="X369" s="65"/>
      <c r="Y369" s="65"/>
      <c r="Z369" s="65"/>
      <c r="AA369" s="65"/>
      <c r="AB369" s="65"/>
      <c r="AC369" s="65"/>
      <c r="AD369" s="65"/>
      <c r="AE369" s="65"/>
      <c r="AF369" s="65"/>
      <c r="AG369" s="65"/>
      <c r="AH369" s="65"/>
      <c r="AI369" s="65"/>
      <c r="AJ369" s="65"/>
      <c r="AK369" s="65"/>
      <c r="AL369" s="65"/>
      <c r="AM369" s="65"/>
      <c r="AN369" s="65"/>
      <c r="AO369" s="65"/>
      <c r="AP369" s="65"/>
      <c r="AQ369" s="65"/>
      <c r="AR369" s="65"/>
      <c r="AS369" s="65"/>
      <c r="AT369" s="65"/>
      <c r="AU369" s="65"/>
      <c r="AV369" s="65"/>
      <c r="AW369" s="65"/>
      <c r="AX369" s="65"/>
      <c r="AY369" s="65"/>
      <c r="AZ369" s="65"/>
      <c r="BA369" s="65"/>
      <c r="BB369" s="65"/>
      <c r="BC369" s="65"/>
      <c r="BD369" s="65"/>
      <c r="BE369" s="65"/>
      <c r="BF369" s="65"/>
      <c r="BG369" s="65"/>
      <c r="BH369" s="65"/>
      <c r="BI369" s="65"/>
      <c r="BJ369" s="65"/>
      <c r="BK369" s="65"/>
      <c r="BL369" s="65"/>
      <c r="BM369" s="65"/>
      <c r="BN369" s="65"/>
      <c r="BO369" s="65"/>
      <c r="BP369" s="65"/>
      <c r="BQ369" s="65"/>
      <c r="BR369" s="65"/>
      <c r="BS369" s="65"/>
      <c r="BT369" s="65"/>
      <c r="BU369" s="65"/>
      <c r="BV369" s="65"/>
      <c r="BW369" s="65"/>
      <c r="BX369" s="65"/>
      <c r="BY369" s="65"/>
      <c r="BZ369" s="65"/>
      <c r="CA369" s="65"/>
      <c r="CB369" s="65"/>
      <c r="CC369" s="65"/>
      <c r="CD369" s="65"/>
      <c r="CE369" s="65"/>
      <c r="CF369" s="65"/>
      <c r="CG369" s="65"/>
      <c r="CH369" s="65"/>
      <c r="CI369" s="65"/>
      <c r="CJ369" s="65"/>
      <c r="CK369" s="65"/>
      <c r="CL369" s="65"/>
    </row>
    <row r="370" spans="2:90" s="63" customFormat="1">
      <c r="B370" s="64"/>
      <c r="I370" s="65"/>
      <c r="J370" s="65"/>
      <c r="K370" s="65"/>
      <c r="L370" s="65"/>
      <c r="M370" s="65"/>
      <c r="N370" s="65"/>
      <c r="O370" s="65"/>
      <c r="P370" s="65"/>
      <c r="Q370" s="65"/>
      <c r="R370" s="65"/>
      <c r="S370" s="65"/>
      <c r="T370" s="65"/>
      <c r="U370" s="65"/>
      <c r="V370" s="65"/>
      <c r="W370" s="65"/>
      <c r="X370" s="65"/>
      <c r="Y370" s="65"/>
      <c r="Z370" s="65"/>
      <c r="AA370" s="65"/>
      <c r="AB370" s="65"/>
      <c r="AC370" s="65"/>
      <c r="AD370" s="65"/>
      <c r="AE370" s="65"/>
      <c r="AF370" s="65"/>
      <c r="AG370" s="65"/>
      <c r="AH370" s="65"/>
      <c r="AI370" s="65"/>
      <c r="AJ370" s="65"/>
      <c r="AK370" s="65"/>
      <c r="AL370" s="65"/>
      <c r="AM370" s="65"/>
      <c r="AN370" s="65"/>
      <c r="AO370" s="65"/>
      <c r="AP370" s="65"/>
      <c r="AQ370" s="65"/>
      <c r="AR370" s="65"/>
      <c r="AS370" s="65"/>
      <c r="AT370" s="65"/>
      <c r="AU370" s="65"/>
      <c r="AV370" s="65"/>
      <c r="AW370" s="65"/>
      <c r="AX370" s="65"/>
      <c r="AY370" s="65"/>
      <c r="AZ370" s="65"/>
      <c r="BA370" s="65"/>
      <c r="BB370" s="65"/>
      <c r="BC370" s="65"/>
      <c r="BD370" s="65"/>
      <c r="BE370" s="65"/>
      <c r="BF370" s="65"/>
      <c r="BG370" s="65"/>
      <c r="BH370" s="65"/>
      <c r="BI370" s="65"/>
      <c r="BJ370" s="65"/>
      <c r="BK370" s="65"/>
      <c r="BL370" s="65"/>
      <c r="BM370" s="65"/>
      <c r="BN370" s="65"/>
      <c r="BO370" s="65"/>
      <c r="BP370" s="65"/>
      <c r="BQ370" s="65"/>
      <c r="BR370" s="65"/>
      <c r="BS370" s="65"/>
      <c r="BT370" s="65"/>
      <c r="BU370" s="65"/>
      <c r="BV370" s="65"/>
      <c r="BW370" s="65"/>
      <c r="BX370" s="65"/>
      <c r="BY370" s="65"/>
      <c r="BZ370" s="65"/>
      <c r="CA370" s="65"/>
      <c r="CB370" s="65"/>
      <c r="CC370" s="65"/>
      <c r="CD370" s="65"/>
      <c r="CE370" s="65"/>
      <c r="CF370" s="65"/>
      <c r="CG370" s="65"/>
      <c r="CH370" s="65"/>
      <c r="CI370" s="65"/>
      <c r="CJ370" s="65"/>
      <c r="CK370" s="65"/>
      <c r="CL370" s="65"/>
    </row>
    <row r="371" spans="2:90" s="63" customFormat="1">
      <c r="B371" s="64"/>
      <c r="I371" s="65"/>
      <c r="J371" s="65"/>
      <c r="K371" s="65"/>
      <c r="L371" s="65"/>
      <c r="M371" s="65"/>
      <c r="N371" s="65"/>
      <c r="O371" s="65"/>
      <c r="P371" s="65"/>
      <c r="Q371" s="65"/>
      <c r="R371" s="65"/>
      <c r="S371" s="65"/>
      <c r="T371" s="65"/>
      <c r="U371" s="65"/>
      <c r="V371" s="65"/>
      <c r="W371" s="65"/>
      <c r="X371" s="65"/>
      <c r="Y371" s="65"/>
      <c r="Z371" s="65"/>
      <c r="AA371" s="65"/>
      <c r="AB371" s="65"/>
      <c r="AC371" s="65"/>
      <c r="AD371" s="65"/>
      <c r="AE371" s="65"/>
      <c r="AF371" s="65"/>
      <c r="AG371" s="65"/>
      <c r="AH371" s="65"/>
      <c r="AI371" s="65"/>
      <c r="AJ371" s="65"/>
      <c r="AK371" s="65"/>
      <c r="AL371" s="65"/>
      <c r="AM371" s="65"/>
      <c r="AN371" s="65"/>
      <c r="AO371" s="65"/>
      <c r="AP371" s="65"/>
      <c r="AQ371" s="65"/>
      <c r="AR371" s="65"/>
      <c r="AS371" s="65"/>
      <c r="AT371" s="65"/>
      <c r="AU371" s="65"/>
      <c r="AV371" s="65"/>
      <c r="AW371" s="65"/>
      <c r="AX371" s="65"/>
      <c r="AY371" s="65"/>
      <c r="AZ371" s="65"/>
      <c r="BA371" s="65"/>
      <c r="BB371" s="65"/>
      <c r="BC371" s="65"/>
      <c r="BD371" s="65"/>
      <c r="BE371" s="65"/>
      <c r="BF371" s="65"/>
      <c r="BG371" s="65"/>
      <c r="BH371" s="65"/>
      <c r="BI371" s="65"/>
      <c r="BJ371" s="65"/>
      <c r="BK371" s="65"/>
      <c r="BL371" s="65"/>
      <c r="BM371" s="65"/>
      <c r="BN371" s="65"/>
      <c r="BO371" s="65"/>
      <c r="BP371" s="65"/>
      <c r="BQ371" s="65"/>
      <c r="BR371" s="65"/>
      <c r="BS371" s="65"/>
      <c r="BT371" s="65"/>
      <c r="BU371" s="65"/>
      <c r="BV371" s="65"/>
      <c r="BW371" s="65"/>
      <c r="BX371" s="65"/>
      <c r="BY371" s="65"/>
      <c r="BZ371" s="65"/>
      <c r="CA371" s="65"/>
      <c r="CB371" s="65"/>
      <c r="CC371" s="65"/>
      <c r="CD371" s="65"/>
      <c r="CE371" s="65"/>
      <c r="CF371" s="65"/>
      <c r="CG371" s="65"/>
      <c r="CH371" s="65"/>
      <c r="CI371" s="65"/>
      <c r="CJ371" s="65"/>
      <c r="CK371" s="65"/>
      <c r="CL371" s="65"/>
    </row>
    <row r="372" spans="2:90" s="63" customFormat="1">
      <c r="B372" s="64"/>
      <c r="I372" s="65"/>
      <c r="J372" s="65"/>
      <c r="K372" s="65"/>
      <c r="L372" s="65"/>
      <c r="M372" s="65"/>
      <c r="N372" s="65"/>
      <c r="O372" s="65"/>
      <c r="P372" s="65"/>
      <c r="Q372" s="65"/>
      <c r="R372" s="65"/>
      <c r="S372" s="65"/>
      <c r="T372" s="65"/>
      <c r="U372" s="65"/>
      <c r="V372" s="65"/>
      <c r="W372" s="65"/>
      <c r="X372" s="65"/>
      <c r="Y372" s="65"/>
      <c r="Z372" s="65"/>
      <c r="AA372" s="65"/>
      <c r="AB372" s="65"/>
      <c r="AC372" s="65"/>
      <c r="AD372" s="65"/>
      <c r="AE372" s="65"/>
      <c r="AF372" s="65"/>
      <c r="AG372" s="65"/>
      <c r="AH372" s="65"/>
      <c r="AI372" s="65"/>
      <c r="AJ372" s="65"/>
      <c r="AK372" s="65"/>
      <c r="AL372" s="65"/>
      <c r="AM372" s="65"/>
      <c r="AN372" s="65"/>
      <c r="AO372" s="65"/>
      <c r="AP372" s="65"/>
      <c r="AQ372" s="65"/>
      <c r="AR372" s="65"/>
      <c r="AS372" s="65"/>
      <c r="AT372" s="65"/>
      <c r="AU372" s="65"/>
      <c r="AV372" s="65"/>
      <c r="AW372" s="65"/>
      <c r="AX372" s="65"/>
      <c r="AY372" s="65"/>
      <c r="AZ372" s="65"/>
      <c r="BA372" s="65"/>
      <c r="BB372" s="65"/>
      <c r="BC372" s="65"/>
      <c r="BD372" s="65"/>
      <c r="BE372" s="65"/>
      <c r="BF372" s="65"/>
      <c r="BG372" s="65"/>
      <c r="BH372" s="65"/>
      <c r="BI372" s="65"/>
      <c r="BJ372" s="65"/>
      <c r="BK372" s="65"/>
      <c r="BL372" s="65"/>
      <c r="BM372" s="65"/>
      <c r="BN372" s="65"/>
      <c r="BO372" s="65"/>
      <c r="BP372" s="65"/>
      <c r="BQ372" s="65"/>
      <c r="BR372" s="65"/>
      <c r="BS372" s="65"/>
      <c r="BT372" s="65"/>
      <c r="BU372" s="65"/>
      <c r="BV372" s="65"/>
      <c r="BW372" s="65"/>
      <c r="BX372" s="65"/>
      <c r="BY372" s="65"/>
      <c r="BZ372" s="65"/>
      <c r="CA372" s="65"/>
      <c r="CB372" s="65"/>
      <c r="CC372" s="65"/>
      <c r="CD372" s="65"/>
      <c r="CE372" s="65"/>
      <c r="CF372" s="65"/>
      <c r="CG372" s="65"/>
      <c r="CH372" s="65"/>
      <c r="CI372" s="65"/>
      <c r="CJ372" s="65"/>
      <c r="CK372" s="65"/>
      <c r="CL372" s="65"/>
    </row>
    <row r="373" spans="2:90" s="63" customFormat="1">
      <c r="B373" s="64"/>
      <c r="I373" s="65"/>
      <c r="J373" s="65"/>
      <c r="K373" s="65"/>
      <c r="L373" s="65"/>
      <c r="M373" s="65"/>
      <c r="N373" s="65"/>
      <c r="O373" s="65"/>
      <c r="P373" s="65"/>
      <c r="Q373" s="65"/>
      <c r="R373" s="65"/>
      <c r="S373" s="65"/>
      <c r="T373" s="65"/>
      <c r="U373" s="65"/>
      <c r="V373" s="65"/>
      <c r="W373" s="65"/>
      <c r="X373" s="65"/>
      <c r="Y373" s="65"/>
      <c r="Z373" s="65"/>
      <c r="AA373" s="65"/>
      <c r="AB373" s="65"/>
      <c r="AC373" s="65"/>
      <c r="AD373" s="65"/>
      <c r="AE373" s="65"/>
      <c r="AF373" s="65"/>
      <c r="AG373" s="65"/>
      <c r="AH373" s="65"/>
      <c r="AI373" s="65"/>
      <c r="AJ373" s="65"/>
      <c r="AK373" s="65"/>
      <c r="AL373" s="65"/>
      <c r="AM373" s="65"/>
      <c r="AN373" s="65"/>
      <c r="AO373" s="65"/>
      <c r="AP373" s="65"/>
      <c r="AQ373" s="65"/>
      <c r="AR373" s="65"/>
      <c r="AS373" s="65"/>
      <c r="AT373" s="65"/>
      <c r="AU373" s="65"/>
      <c r="AV373" s="65"/>
      <c r="AW373" s="65"/>
      <c r="AX373" s="65"/>
      <c r="AY373" s="65"/>
      <c r="AZ373" s="65"/>
      <c r="BA373" s="65"/>
      <c r="BB373" s="65"/>
      <c r="BC373" s="65"/>
      <c r="BD373" s="65"/>
      <c r="BE373" s="65"/>
      <c r="BF373" s="65"/>
      <c r="BG373" s="65"/>
      <c r="BH373" s="65"/>
      <c r="BI373" s="65"/>
      <c r="BJ373" s="65"/>
      <c r="BK373" s="65"/>
      <c r="BL373" s="65"/>
      <c r="BM373" s="65"/>
      <c r="BN373" s="65"/>
      <c r="BO373" s="65"/>
      <c r="BP373" s="65"/>
      <c r="BQ373" s="65"/>
      <c r="BR373" s="65"/>
      <c r="BS373" s="65"/>
      <c r="BT373" s="65"/>
      <c r="BU373" s="65"/>
      <c r="BV373" s="65"/>
      <c r="BW373" s="65"/>
      <c r="BX373" s="65"/>
      <c r="BY373" s="65"/>
      <c r="BZ373" s="65"/>
      <c r="CA373" s="65"/>
      <c r="CB373" s="65"/>
      <c r="CC373" s="65"/>
      <c r="CD373" s="65"/>
      <c r="CE373" s="65"/>
      <c r="CF373" s="65"/>
      <c r="CG373" s="65"/>
      <c r="CH373" s="65"/>
      <c r="CI373" s="65"/>
      <c r="CJ373" s="65"/>
      <c r="CK373" s="65"/>
      <c r="CL373" s="65"/>
    </row>
    <row r="374" spans="2:90" s="63" customFormat="1">
      <c r="B374" s="64"/>
      <c r="I374" s="65"/>
      <c r="J374" s="65"/>
      <c r="K374" s="65"/>
      <c r="L374" s="65"/>
      <c r="M374" s="65"/>
      <c r="N374" s="65"/>
      <c r="O374" s="65"/>
      <c r="P374" s="65"/>
      <c r="Q374" s="65"/>
      <c r="R374" s="65"/>
      <c r="S374" s="65"/>
      <c r="T374" s="65"/>
      <c r="U374" s="65"/>
      <c r="V374" s="65"/>
      <c r="W374" s="65"/>
      <c r="X374" s="65"/>
      <c r="Y374" s="65"/>
      <c r="Z374" s="65"/>
      <c r="AA374" s="65"/>
      <c r="AB374" s="65"/>
      <c r="AC374" s="65"/>
      <c r="AD374" s="65"/>
      <c r="AE374" s="65"/>
      <c r="AF374" s="65"/>
      <c r="AG374" s="65"/>
      <c r="AH374" s="65"/>
      <c r="AI374" s="65"/>
      <c r="AJ374" s="65"/>
      <c r="AK374" s="65"/>
      <c r="AL374" s="65"/>
      <c r="AM374" s="65"/>
      <c r="AN374" s="65"/>
      <c r="AO374" s="65"/>
      <c r="AP374" s="65"/>
      <c r="AQ374" s="65"/>
      <c r="AR374" s="65"/>
      <c r="AS374" s="65"/>
      <c r="AT374" s="65"/>
      <c r="AU374" s="65"/>
      <c r="AV374" s="65"/>
      <c r="AW374" s="65"/>
      <c r="AX374" s="65"/>
      <c r="AY374" s="65"/>
      <c r="AZ374" s="65"/>
      <c r="BA374" s="65"/>
      <c r="BB374" s="65"/>
      <c r="BC374" s="65"/>
      <c r="BD374" s="65"/>
      <c r="BE374" s="65"/>
      <c r="BF374" s="65"/>
      <c r="BG374" s="65"/>
      <c r="BH374" s="65"/>
      <c r="BI374" s="65"/>
      <c r="BJ374" s="65"/>
      <c r="BK374" s="65"/>
      <c r="BL374" s="65"/>
      <c r="BM374" s="65"/>
      <c r="BN374" s="65"/>
      <c r="BO374" s="65"/>
      <c r="BP374" s="65"/>
      <c r="BQ374" s="65"/>
      <c r="BR374" s="65"/>
      <c r="BS374" s="65"/>
      <c r="BT374" s="65"/>
      <c r="BU374" s="65"/>
      <c r="BV374" s="65"/>
      <c r="BW374" s="65"/>
      <c r="BX374" s="65"/>
      <c r="BY374" s="65"/>
      <c r="BZ374" s="65"/>
      <c r="CA374" s="65"/>
      <c r="CB374" s="65"/>
      <c r="CC374" s="65"/>
      <c r="CD374" s="65"/>
      <c r="CE374" s="65"/>
      <c r="CF374" s="65"/>
      <c r="CG374" s="65"/>
      <c r="CH374" s="65"/>
      <c r="CI374" s="65"/>
      <c r="CJ374" s="65"/>
      <c r="CK374" s="65"/>
      <c r="CL374" s="65"/>
    </row>
    <row r="375" spans="2:90" s="63" customFormat="1">
      <c r="B375" s="64"/>
      <c r="I375" s="65"/>
      <c r="J375" s="65"/>
      <c r="K375" s="65"/>
      <c r="L375" s="65"/>
      <c r="M375" s="65"/>
      <c r="N375" s="65"/>
      <c r="O375" s="65"/>
      <c r="P375" s="65"/>
      <c r="Q375" s="65"/>
      <c r="R375" s="65"/>
      <c r="S375" s="65"/>
      <c r="T375" s="65"/>
      <c r="U375" s="65"/>
      <c r="V375" s="65"/>
      <c r="W375" s="65"/>
      <c r="X375" s="65"/>
      <c r="Y375" s="65"/>
      <c r="Z375" s="65"/>
      <c r="AA375" s="65"/>
      <c r="AB375" s="65"/>
      <c r="AC375" s="65"/>
      <c r="AD375" s="65"/>
      <c r="AE375" s="65"/>
      <c r="AF375" s="65"/>
      <c r="AG375" s="65"/>
      <c r="AH375" s="65"/>
      <c r="AI375" s="65"/>
      <c r="AJ375" s="65"/>
      <c r="AK375" s="65"/>
      <c r="AL375" s="65"/>
      <c r="AM375" s="65"/>
      <c r="AN375" s="65"/>
      <c r="AO375" s="65"/>
      <c r="AP375" s="65"/>
      <c r="AQ375" s="65"/>
      <c r="AR375" s="65"/>
      <c r="AS375" s="65"/>
      <c r="AT375" s="65"/>
      <c r="AU375" s="65"/>
      <c r="AV375" s="65"/>
      <c r="AW375" s="65"/>
      <c r="AX375" s="65"/>
      <c r="AY375" s="65"/>
      <c r="AZ375" s="65"/>
      <c r="BA375" s="65"/>
      <c r="BB375" s="65"/>
      <c r="BC375" s="65"/>
      <c r="BD375" s="65"/>
      <c r="BE375" s="65"/>
      <c r="BF375" s="65"/>
      <c r="BG375" s="65"/>
      <c r="BH375" s="65"/>
      <c r="BI375" s="65"/>
      <c r="BJ375" s="65"/>
      <c r="BK375" s="65"/>
      <c r="BL375" s="65"/>
      <c r="BM375" s="65"/>
      <c r="BN375" s="65"/>
      <c r="BO375" s="65"/>
      <c r="BP375" s="65"/>
      <c r="BQ375" s="65"/>
      <c r="BR375" s="65"/>
      <c r="BS375" s="65"/>
      <c r="BT375" s="65"/>
      <c r="BU375" s="65"/>
      <c r="BV375" s="65"/>
      <c r="BW375" s="65"/>
      <c r="BX375" s="65"/>
      <c r="BY375" s="65"/>
      <c r="BZ375" s="65"/>
      <c r="CA375" s="65"/>
      <c r="CB375" s="65"/>
      <c r="CC375" s="65"/>
      <c r="CD375" s="65"/>
      <c r="CE375" s="65"/>
      <c r="CF375" s="65"/>
      <c r="CG375" s="65"/>
      <c r="CH375" s="65"/>
      <c r="CI375" s="65"/>
      <c r="CJ375" s="65"/>
      <c r="CK375" s="65"/>
      <c r="CL375" s="65"/>
    </row>
    <row r="376" spans="2:90" s="63" customFormat="1">
      <c r="B376" s="64"/>
      <c r="I376" s="65"/>
      <c r="J376" s="65"/>
      <c r="K376" s="65"/>
      <c r="L376" s="65"/>
      <c r="M376" s="65"/>
      <c r="N376" s="65"/>
      <c r="O376" s="65"/>
      <c r="P376" s="65"/>
      <c r="Q376" s="65"/>
      <c r="R376" s="65"/>
      <c r="S376" s="65"/>
      <c r="T376" s="65"/>
      <c r="U376" s="65"/>
      <c r="V376" s="65"/>
      <c r="W376" s="65"/>
      <c r="X376" s="65"/>
      <c r="Y376" s="65"/>
      <c r="Z376" s="65"/>
      <c r="AA376" s="65"/>
      <c r="AB376" s="65"/>
      <c r="AC376" s="65"/>
      <c r="AD376" s="65"/>
      <c r="AE376" s="65"/>
      <c r="AF376" s="65"/>
      <c r="AG376" s="65"/>
      <c r="AH376" s="65"/>
      <c r="AI376" s="65"/>
      <c r="AJ376" s="65"/>
      <c r="AK376" s="65"/>
      <c r="AL376" s="65"/>
      <c r="AM376" s="65"/>
      <c r="AN376" s="65"/>
      <c r="AO376" s="65"/>
      <c r="AP376" s="65"/>
      <c r="AQ376" s="65"/>
      <c r="AR376" s="65"/>
      <c r="AS376" s="65"/>
      <c r="AT376" s="65"/>
      <c r="AU376" s="65"/>
      <c r="AV376" s="65"/>
      <c r="AW376" s="65"/>
      <c r="AX376" s="65"/>
      <c r="AY376" s="65"/>
      <c r="AZ376" s="65"/>
      <c r="BA376" s="65"/>
      <c r="BB376" s="65"/>
      <c r="BC376" s="65"/>
      <c r="BD376" s="65"/>
      <c r="BE376" s="65"/>
      <c r="BF376" s="65"/>
      <c r="BG376" s="65"/>
      <c r="BH376" s="65"/>
      <c r="BI376" s="65"/>
      <c r="BJ376" s="65"/>
      <c r="BK376" s="65"/>
      <c r="BL376" s="65"/>
      <c r="BM376" s="65"/>
      <c r="BN376" s="65"/>
      <c r="BO376" s="65"/>
      <c r="BP376" s="65"/>
      <c r="BQ376" s="65"/>
      <c r="BR376" s="65"/>
      <c r="BS376" s="65"/>
      <c r="BT376" s="65"/>
      <c r="BU376" s="65"/>
      <c r="BV376" s="65"/>
      <c r="BW376" s="65"/>
      <c r="BX376" s="65"/>
      <c r="BY376" s="65"/>
      <c r="BZ376" s="65"/>
      <c r="CA376" s="65"/>
      <c r="CB376" s="65"/>
      <c r="CC376" s="65"/>
      <c r="CD376" s="65"/>
      <c r="CE376" s="65"/>
      <c r="CF376" s="65"/>
      <c r="CG376" s="65"/>
      <c r="CH376" s="65"/>
      <c r="CI376" s="65"/>
      <c r="CJ376" s="65"/>
      <c r="CK376" s="65"/>
      <c r="CL376" s="65"/>
    </row>
    <row r="377" spans="2:90" s="63" customFormat="1">
      <c r="B377" s="64"/>
      <c r="I377" s="65"/>
      <c r="J377" s="65"/>
      <c r="K377" s="65"/>
      <c r="L377" s="65"/>
      <c r="M377" s="65"/>
      <c r="N377" s="65"/>
      <c r="O377" s="65"/>
      <c r="P377" s="65"/>
      <c r="Q377" s="65"/>
      <c r="R377" s="65"/>
      <c r="S377" s="65"/>
      <c r="T377" s="65"/>
      <c r="U377" s="65"/>
      <c r="V377" s="65"/>
      <c r="W377" s="65"/>
      <c r="X377" s="65"/>
      <c r="Y377" s="65"/>
      <c r="Z377" s="65"/>
      <c r="AA377" s="65"/>
      <c r="AB377" s="65"/>
      <c r="AC377" s="65"/>
      <c r="AD377" s="65"/>
      <c r="AE377" s="65"/>
      <c r="AF377" s="65"/>
      <c r="AG377" s="65"/>
      <c r="AH377" s="65"/>
      <c r="AI377" s="65"/>
      <c r="AJ377" s="65"/>
      <c r="AK377" s="65"/>
      <c r="AL377" s="65"/>
      <c r="AM377" s="65"/>
      <c r="AN377" s="65"/>
      <c r="AO377" s="65"/>
      <c r="AP377" s="65"/>
      <c r="AQ377" s="65"/>
      <c r="AR377" s="65"/>
      <c r="AS377" s="65"/>
      <c r="AT377" s="65"/>
      <c r="AU377" s="65"/>
      <c r="AV377" s="65"/>
      <c r="AW377" s="65"/>
      <c r="AX377" s="65"/>
      <c r="AY377" s="65"/>
      <c r="AZ377" s="65"/>
      <c r="BA377" s="65"/>
      <c r="BB377" s="65"/>
      <c r="BC377" s="65"/>
      <c r="BD377" s="65"/>
      <c r="BE377" s="65"/>
      <c r="BF377" s="65"/>
      <c r="BG377" s="65"/>
      <c r="BH377" s="65"/>
      <c r="BI377" s="65"/>
      <c r="BJ377" s="65"/>
      <c r="BK377" s="65"/>
      <c r="BL377" s="65"/>
      <c r="BM377" s="65"/>
      <c r="BN377" s="65"/>
      <c r="BO377" s="65"/>
      <c r="BP377" s="65"/>
      <c r="BQ377" s="65"/>
      <c r="BR377" s="65"/>
      <c r="BS377" s="65"/>
      <c r="BT377" s="65"/>
      <c r="BU377" s="65"/>
      <c r="BV377" s="65"/>
      <c r="BW377" s="65"/>
      <c r="BX377" s="65"/>
      <c r="BY377" s="65"/>
      <c r="BZ377" s="65"/>
      <c r="CA377" s="65"/>
      <c r="CB377" s="65"/>
      <c r="CC377" s="65"/>
      <c r="CD377" s="65"/>
      <c r="CE377" s="65"/>
      <c r="CF377" s="65"/>
      <c r="CG377" s="65"/>
      <c r="CH377" s="65"/>
      <c r="CI377" s="65"/>
      <c r="CJ377" s="65"/>
      <c r="CK377" s="65"/>
      <c r="CL377" s="65"/>
    </row>
    <row r="378" spans="2:90" s="63" customFormat="1">
      <c r="B378" s="64"/>
      <c r="I378" s="65"/>
      <c r="J378" s="65"/>
      <c r="K378" s="65"/>
      <c r="L378" s="65"/>
      <c r="M378" s="65"/>
      <c r="N378" s="65"/>
      <c r="O378" s="65"/>
      <c r="P378" s="65"/>
      <c r="Q378" s="65"/>
      <c r="R378" s="65"/>
      <c r="S378" s="65"/>
      <c r="T378" s="65"/>
      <c r="U378" s="65"/>
      <c r="V378" s="65"/>
      <c r="W378" s="65"/>
      <c r="X378" s="65"/>
      <c r="Y378" s="65"/>
      <c r="Z378" s="65"/>
      <c r="AA378" s="65"/>
      <c r="AB378" s="65"/>
      <c r="AC378" s="65"/>
      <c r="AD378" s="65"/>
      <c r="AE378" s="65"/>
      <c r="AF378" s="65"/>
      <c r="AG378" s="65"/>
      <c r="AH378" s="65"/>
      <c r="AI378" s="65"/>
      <c r="AJ378" s="65"/>
      <c r="AK378" s="65"/>
      <c r="AL378" s="65"/>
      <c r="AM378" s="65"/>
      <c r="AN378" s="65"/>
      <c r="AO378" s="65"/>
      <c r="AP378" s="65"/>
      <c r="AQ378" s="65"/>
      <c r="AR378" s="65"/>
      <c r="AS378" s="65"/>
      <c r="AT378" s="65"/>
      <c r="AU378" s="65"/>
      <c r="AV378" s="65"/>
      <c r="AW378" s="65"/>
      <c r="AX378" s="65"/>
      <c r="AY378" s="65"/>
      <c r="AZ378" s="65"/>
      <c r="BA378" s="65"/>
      <c r="BB378" s="65"/>
      <c r="BC378" s="65"/>
      <c r="BD378" s="65"/>
      <c r="BE378" s="65"/>
      <c r="BF378" s="65"/>
      <c r="BG378" s="65"/>
      <c r="BH378" s="65"/>
      <c r="BI378" s="65"/>
      <c r="BJ378" s="65"/>
      <c r="BK378" s="65"/>
      <c r="BL378" s="65"/>
      <c r="BM378" s="65"/>
      <c r="BN378" s="65"/>
      <c r="BO378" s="65"/>
      <c r="BP378" s="65"/>
      <c r="BQ378" s="65"/>
      <c r="BR378" s="65"/>
      <c r="BS378" s="65"/>
      <c r="BT378" s="65"/>
      <c r="BU378" s="65"/>
      <c r="BV378" s="65"/>
      <c r="BW378" s="65"/>
      <c r="BX378" s="65"/>
      <c r="BY378" s="65"/>
      <c r="BZ378" s="65"/>
      <c r="CA378" s="65"/>
      <c r="CB378" s="65"/>
      <c r="CC378" s="65"/>
      <c r="CD378" s="65"/>
      <c r="CE378" s="65"/>
      <c r="CF378" s="65"/>
      <c r="CG378" s="65"/>
      <c r="CH378" s="65"/>
      <c r="CI378" s="65"/>
      <c r="CJ378" s="65"/>
      <c r="CK378" s="65"/>
      <c r="CL378" s="65"/>
    </row>
    <row r="379" spans="2:90" s="63" customFormat="1">
      <c r="B379" s="64"/>
      <c r="I379" s="65"/>
      <c r="J379" s="65"/>
      <c r="K379" s="65"/>
      <c r="L379" s="65"/>
      <c r="M379" s="65"/>
      <c r="N379" s="65"/>
      <c r="O379" s="65"/>
      <c r="P379" s="65"/>
      <c r="Q379" s="65"/>
      <c r="R379" s="65"/>
      <c r="S379" s="65"/>
      <c r="T379" s="65"/>
      <c r="U379" s="65"/>
      <c r="V379" s="65"/>
      <c r="W379" s="65"/>
      <c r="X379" s="65"/>
      <c r="Y379" s="65"/>
      <c r="Z379" s="65"/>
      <c r="AA379" s="65"/>
      <c r="AB379" s="65"/>
      <c r="AC379" s="65"/>
      <c r="AD379" s="65"/>
      <c r="AE379" s="65"/>
      <c r="AF379" s="65"/>
      <c r="AG379" s="65"/>
      <c r="AH379" s="65"/>
      <c r="AI379" s="65"/>
      <c r="AJ379" s="65"/>
      <c r="AK379" s="65"/>
      <c r="AL379" s="65"/>
      <c r="AM379" s="65"/>
      <c r="AN379" s="65"/>
      <c r="AO379" s="65"/>
      <c r="AP379" s="65"/>
      <c r="AQ379" s="65"/>
      <c r="AR379" s="65"/>
      <c r="AS379" s="65"/>
      <c r="AT379" s="65"/>
      <c r="AU379" s="65"/>
      <c r="AV379" s="65"/>
      <c r="AW379" s="65"/>
      <c r="AX379" s="65"/>
      <c r="AY379" s="65"/>
      <c r="AZ379" s="65"/>
      <c r="BA379" s="65"/>
      <c r="BB379" s="65"/>
      <c r="BC379" s="65"/>
      <c r="BD379" s="65"/>
      <c r="BE379" s="65"/>
      <c r="BF379" s="65"/>
      <c r="BG379" s="65"/>
      <c r="BH379" s="65"/>
      <c r="BI379" s="65"/>
      <c r="BJ379" s="65"/>
      <c r="BK379" s="65"/>
      <c r="BL379" s="65"/>
      <c r="BM379" s="65"/>
      <c r="BN379" s="65"/>
      <c r="BO379" s="65"/>
      <c r="BP379" s="65"/>
      <c r="BQ379" s="65"/>
      <c r="BR379" s="65"/>
      <c r="BS379" s="65"/>
      <c r="BT379" s="65"/>
      <c r="BU379" s="65"/>
      <c r="BV379" s="65"/>
      <c r="BW379" s="65"/>
      <c r="BX379" s="65"/>
      <c r="BY379" s="65"/>
      <c r="BZ379" s="65"/>
      <c r="CA379" s="65"/>
      <c r="CB379" s="65"/>
      <c r="CC379" s="65"/>
      <c r="CD379" s="65"/>
      <c r="CE379" s="65"/>
      <c r="CF379" s="65"/>
      <c r="CG379" s="65"/>
      <c r="CH379" s="65"/>
      <c r="CI379" s="65"/>
      <c r="CJ379" s="65"/>
      <c r="CK379" s="65"/>
      <c r="CL379" s="65"/>
    </row>
    <row r="380" spans="2:90" s="63" customFormat="1">
      <c r="B380" s="64"/>
      <c r="I380" s="65"/>
      <c r="J380" s="65"/>
      <c r="K380" s="65"/>
      <c r="L380" s="65"/>
      <c r="M380" s="65"/>
      <c r="N380" s="65"/>
      <c r="O380" s="65"/>
      <c r="P380" s="65"/>
      <c r="Q380" s="65"/>
      <c r="R380" s="65"/>
      <c r="S380" s="65"/>
      <c r="T380" s="65"/>
      <c r="U380" s="65"/>
      <c r="V380" s="65"/>
      <c r="W380" s="65"/>
      <c r="X380" s="65"/>
      <c r="Y380" s="65"/>
      <c r="Z380" s="65"/>
      <c r="AA380" s="65"/>
      <c r="AB380" s="65"/>
      <c r="AC380" s="65"/>
      <c r="AD380" s="65"/>
      <c r="AE380" s="65"/>
      <c r="AF380" s="65"/>
      <c r="AG380" s="65"/>
      <c r="AH380" s="65"/>
      <c r="AI380" s="65"/>
      <c r="AJ380" s="65"/>
      <c r="AK380" s="65"/>
      <c r="AL380" s="65"/>
      <c r="AM380" s="65"/>
      <c r="AN380" s="65"/>
      <c r="AO380" s="65"/>
      <c r="AP380" s="65"/>
      <c r="AQ380" s="65"/>
      <c r="AR380" s="65"/>
      <c r="AS380" s="65"/>
      <c r="AT380" s="65"/>
      <c r="AU380" s="65"/>
      <c r="AV380" s="65"/>
      <c r="AW380" s="65"/>
      <c r="AX380" s="65"/>
      <c r="AY380" s="65"/>
      <c r="AZ380" s="65"/>
      <c r="BA380" s="65"/>
      <c r="BB380" s="65"/>
      <c r="BC380" s="65"/>
      <c r="BD380" s="65"/>
      <c r="BE380" s="65"/>
      <c r="BF380" s="65"/>
      <c r="BG380" s="65"/>
      <c r="BH380" s="65"/>
      <c r="BI380" s="65"/>
      <c r="BJ380" s="65"/>
      <c r="BK380" s="65"/>
      <c r="BL380" s="65"/>
      <c r="BM380" s="65"/>
      <c r="BN380" s="65"/>
      <c r="BO380" s="65"/>
      <c r="BP380" s="65"/>
      <c r="BQ380" s="65"/>
      <c r="BR380" s="65"/>
      <c r="BS380" s="65"/>
      <c r="BT380" s="65"/>
      <c r="BU380" s="65"/>
      <c r="BV380" s="65"/>
      <c r="BW380" s="65"/>
      <c r="BX380" s="65"/>
      <c r="BY380" s="65"/>
      <c r="BZ380" s="65"/>
      <c r="CA380" s="65"/>
      <c r="CB380" s="65"/>
      <c r="CC380" s="65"/>
      <c r="CD380" s="65"/>
      <c r="CE380" s="65"/>
      <c r="CF380" s="65"/>
      <c r="CG380" s="65"/>
      <c r="CH380" s="65"/>
      <c r="CI380" s="65"/>
      <c r="CJ380" s="65"/>
      <c r="CK380" s="65"/>
      <c r="CL380" s="65"/>
    </row>
    <row r="381" spans="2:90" s="63" customFormat="1">
      <c r="B381" s="64"/>
      <c r="I381" s="65"/>
      <c r="J381" s="65"/>
      <c r="K381" s="65"/>
      <c r="L381" s="65"/>
      <c r="M381" s="65"/>
      <c r="N381" s="65"/>
      <c r="O381" s="65"/>
      <c r="P381" s="65"/>
      <c r="Q381" s="65"/>
      <c r="R381" s="65"/>
      <c r="S381" s="65"/>
      <c r="T381" s="65"/>
      <c r="U381" s="65"/>
      <c r="V381" s="65"/>
      <c r="W381" s="65"/>
      <c r="X381" s="65"/>
      <c r="Y381" s="65"/>
      <c r="Z381" s="65"/>
      <c r="AA381" s="65"/>
      <c r="AB381" s="65"/>
      <c r="AC381" s="65"/>
      <c r="AD381" s="65"/>
      <c r="AE381" s="65"/>
      <c r="AF381" s="65"/>
      <c r="AG381" s="65"/>
      <c r="AH381" s="65"/>
      <c r="AI381" s="65"/>
      <c r="AJ381" s="65"/>
      <c r="AK381" s="65"/>
      <c r="AL381" s="65"/>
      <c r="AM381" s="65"/>
      <c r="AN381" s="65"/>
      <c r="AO381" s="65"/>
      <c r="AP381" s="65"/>
      <c r="AQ381" s="65"/>
      <c r="AR381" s="65"/>
      <c r="AS381" s="65"/>
      <c r="AT381" s="65"/>
      <c r="AU381" s="65"/>
      <c r="AV381" s="65"/>
      <c r="AW381" s="65"/>
      <c r="AX381" s="65"/>
      <c r="AY381" s="65"/>
      <c r="AZ381" s="65"/>
      <c r="BA381" s="65"/>
      <c r="BB381" s="65"/>
      <c r="BC381" s="65"/>
      <c r="BD381" s="65"/>
      <c r="BE381" s="65"/>
      <c r="BF381" s="65"/>
      <c r="BG381" s="65"/>
      <c r="BH381" s="65"/>
      <c r="BI381" s="65"/>
      <c r="BJ381" s="65"/>
      <c r="BK381" s="65"/>
      <c r="BL381" s="65"/>
      <c r="BM381" s="65"/>
      <c r="BN381" s="65"/>
      <c r="BO381" s="65"/>
      <c r="BP381" s="65"/>
      <c r="BQ381" s="65"/>
      <c r="BR381" s="65"/>
      <c r="BS381" s="65"/>
      <c r="BT381" s="65"/>
      <c r="BU381" s="65"/>
      <c r="BV381" s="65"/>
      <c r="BW381" s="65"/>
      <c r="BX381" s="65"/>
      <c r="BY381" s="65"/>
      <c r="BZ381" s="65"/>
      <c r="CA381" s="65"/>
      <c r="CB381" s="65"/>
      <c r="CC381" s="65"/>
      <c r="CD381" s="65"/>
      <c r="CE381" s="65"/>
      <c r="CF381" s="65"/>
      <c r="CG381" s="65"/>
      <c r="CH381" s="65"/>
      <c r="CI381" s="65"/>
      <c r="CJ381" s="65"/>
      <c r="CK381" s="65"/>
      <c r="CL381" s="65"/>
    </row>
    <row r="382" spans="2:90">
      <c r="AF382" s="65"/>
      <c r="AG382" s="65"/>
      <c r="AH382" s="65"/>
      <c r="AI382" s="65"/>
      <c r="AJ382" s="65"/>
      <c r="AK382" s="65"/>
      <c r="AL382" s="65"/>
      <c r="AM382" s="65"/>
      <c r="AN382" s="65"/>
      <c r="AO382" s="65"/>
      <c r="AP382" s="65"/>
      <c r="AQ382" s="65"/>
      <c r="AR382" s="65"/>
      <c r="AS382" s="65"/>
      <c r="AT382" s="65"/>
      <c r="AU382" s="65"/>
      <c r="AV382" s="65"/>
      <c r="AW382" s="65"/>
      <c r="AX382" s="65"/>
      <c r="AY382" s="65"/>
      <c r="AZ382" s="65"/>
      <c r="BA382" s="65"/>
      <c r="BB382" s="65"/>
      <c r="BC382" s="65"/>
      <c r="BD382" s="65"/>
      <c r="BE382" s="65"/>
      <c r="BF382" s="65"/>
      <c r="BG382" s="65"/>
      <c r="BH382" s="65"/>
      <c r="BI382" s="65"/>
      <c r="BJ382" s="65"/>
      <c r="BK382" s="65"/>
      <c r="BL382" s="65"/>
      <c r="BM382" s="65"/>
      <c r="BN382" s="65"/>
      <c r="BO382" s="65"/>
      <c r="BP382" s="65"/>
      <c r="BQ382" s="65"/>
      <c r="BR382" s="65"/>
      <c r="BS382" s="65"/>
      <c r="BT382" s="65"/>
      <c r="BU382" s="65"/>
      <c r="BV382" s="65"/>
      <c r="BW382" s="65"/>
      <c r="BX382" s="65"/>
      <c r="BY382" s="65"/>
      <c r="BZ382" s="65"/>
      <c r="CA382" s="65"/>
      <c r="CB382" s="65"/>
      <c r="CC382" s="65"/>
      <c r="CD382" s="65"/>
      <c r="CE382" s="65"/>
      <c r="CF382" s="65"/>
      <c r="CG382" s="65"/>
      <c r="CH382" s="65"/>
      <c r="CI382" s="65"/>
      <c r="CJ382" s="65"/>
      <c r="CK382" s="65"/>
    </row>
  </sheetData>
  <phoneticPr fontId="15" type="noConversion"/>
  <conditionalFormatting sqref="T5">
    <cfRule type="cellIs" dxfId="5" priority="6" operator="equal">
      <formula>0</formula>
    </cfRule>
  </conditionalFormatting>
  <conditionalFormatting sqref="H16:H54 P55:P59">
    <cfRule type="duplicateValues" dxfId="4" priority="57"/>
  </conditionalFormatting>
  <conditionalFormatting sqref="H163:H232">
    <cfRule type="duplicateValues" dxfId="3" priority="189"/>
  </conditionalFormatting>
  <conditionalFormatting sqref="H124:H227">
    <cfRule type="duplicateValues" dxfId="2" priority="190"/>
  </conditionalFormatting>
  <conditionalFormatting sqref="H64:H120">
    <cfRule type="duplicateValues" dxfId="1" priority="237"/>
  </conditionalFormatting>
  <conditionalFormatting sqref="H243:H305">
    <cfRule type="duplicateValues" dxfId="0" priority="275"/>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6"/>
  <sheetViews>
    <sheetView workbookViewId="0">
      <selection activeCell="A8" sqref="A8"/>
    </sheetView>
  </sheetViews>
  <sheetFormatPr defaultColWidth="10.84375" defaultRowHeight="48" customHeight="1"/>
  <cols>
    <col min="1" max="1" width="166.15234375" style="7" customWidth="1"/>
    <col min="2" max="16384" width="10.84375" style="7"/>
  </cols>
  <sheetData>
    <row r="1" spans="1:1" ht="16" customHeight="1">
      <c r="A1" s="4" t="s">
        <v>8</v>
      </c>
    </row>
    <row r="2" spans="1:1" ht="16" customHeight="1">
      <c r="A2" s="7" t="s">
        <v>12</v>
      </c>
    </row>
    <row r="3" spans="1:1" ht="16" customHeight="1">
      <c r="A3" s="7" t="s">
        <v>13</v>
      </c>
    </row>
    <row r="4" spans="1:1" ht="16" customHeight="1">
      <c r="A4" s="7" t="s">
        <v>85</v>
      </c>
    </row>
    <row r="5" spans="1:1" ht="16" customHeight="1">
      <c r="A5" s="4" t="s">
        <v>14</v>
      </c>
    </row>
    <row r="6" spans="1:1" ht="16" customHeight="1">
      <c r="A6" s="7" t="s">
        <v>15</v>
      </c>
    </row>
    <row r="7" spans="1:1" ht="16" customHeight="1">
      <c r="A7" s="1"/>
    </row>
    <row r="8" spans="1:1" ht="48" customHeight="1">
      <c r="A8" s="70" t="s">
        <v>153</v>
      </c>
    </row>
    <row r="9" spans="1:1" ht="48" customHeight="1">
      <c r="A9" s="12"/>
    </row>
    <row r="10" spans="1:1" ht="48" customHeight="1">
      <c r="A10" s="12"/>
    </row>
    <row r="11" spans="1:1" ht="48" customHeight="1">
      <c r="A11" s="12"/>
    </row>
    <row r="12" spans="1:1" ht="48" customHeight="1">
      <c r="A12" s="12"/>
    </row>
    <row r="13" spans="1:1" ht="48" customHeight="1">
      <c r="A13" s="12"/>
    </row>
    <row r="14" spans="1:1" ht="48" customHeight="1">
      <c r="A14" s="12"/>
    </row>
    <row r="15" spans="1:1" ht="48" customHeight="1">
      <c r="A15" s="12"/>
    </row>
    <row r="16" spans="1:1" ht="48" customHeight="1">
      <c r="A16" s="12"/>
    </row>
  </sheetData>
  <phoneticPr fontId="1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8"/>
  <sheetViews>
    <sheetView workbookViewId="0"/>
  </sheetViews>
  <sheetFormatPr defaultColWidth="11" defaultRowHeight="15.5"/>
  <cols>
    <col min="2" max="2" width="67.69140625" customWidth="1"/>
  </cols>
  <sheetData>
    <row r="1" spans="1:2">
      <c r="A1" s="71" t="s">
        <v>6</v>
      </c>
      <c r="B1" s="71" t="s">
        <v>7</v>
      </c>
    </row>
    <row r="2" spans="1:2">
      <c r="A2" s="72">
        <v>42905</v>
      </c>
      <c r="B2" s="7" t="s">
        <v>84</v>
      </c>
    </row>
    <row r="3" spans="1:2">
      <c r="A3" s="72">
        <v>42914</v>
      </c>
      <c r="B3" s="7" t="s">
        <v>86</v>
      </c>
    </row>
    <row r="4" spans="1:2">
      <c r="A4" s="72">
        <v>43768</v>
      </c>
      <c r="B4" s="7" t="s">
        <v>132</v>
      </c>
    </row>
    <row r="5" spans="1:2">
      <c r="A5" s="72">
        <v>43805</v>
      </c>
      <c r="B5" s="73" t="s">
        <v>156</v>
      </c>
    </row>
    <row r="6" spans="1:2">
      <c r="A6" s="72">
        <v>43885</v>
      </c>
      <c r="B6" s="73" t="s">
        <v>154</v>
      </c>
    </row>
    <row r="7" spans="1:2">
      <c r="A7" s="72">
        <v>43885</v>
      </c>
      <c r="B7" s="73" t="s">
        <v>155</v>
      </c>
    </row>
    <row r="8" spans="1:2">
      <c r="A8" s="72">
        <v>43887</v>
      </c>
      <c r="B8" s="73" t="s">
        <v>157</v>
      </c>
    </row>
  </sheetData>
  <phoneticPr fontId="19" type="noConversion"/>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Allele frequency</vt:lpstr>
      <vt:lpstr>References</vt:lpstr>
      <vt:lpstr>Methods and caveats</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62485</cp:lastModifiedBy>
  <dcterms:created xsi:type="dcterms:W3CDTF">2017-03-31T17:42:11Z</dcterms:created>
  <dcterms:modified xsi:type="dcterms:W3CDTF">2021-06-10T15:05:35Z</dcterms:modified>
</cp:coreProperties>
</file>