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 projects\colin_misc\Data\"/>
    </mc:Choice>
  </mc:AlternateContent>
  <bookViews>
    <workbookView xWindow="0" yWindow="0" windowWidth="21630" windowHeight="10635" activeTab="4"/>
  </bookViews>
  <sheets>
    <sheet name="Beer duty" sheetId="1" r:id="rId1"/>
    <sheet name="Cider duty" sheetId="4" r:id="rId2"/>
    <sheet name="Wine duty" sheetId="2" r:id="rId3"/>
    <sheet name="Spirits duty" sheetId="3" r:id="rId4"/>
    <sheet name="Graphs" sheetId="7" r:id="rId5"/>
    <sheet name="Annual rises" sheetId="9" r:id="rId6"/>
    <sheet name="Outputs" sheetId="8" r:id="rId7"/>
  </sheets>
  <calcPr calcId="162913" calcMode="manual"/>
</workbook>
</file>

<file path=xl/calcChain.xml><?xml version="1.0" encoding="utf-8"?>
<calcChain xmlns="http://schemas.openxmlformats.org/spreadsheetml/2006/main">
  <c r="K77" i="9" l="1"/>
  <c r="L77" i="9"/>
  <c r="M77" i="9"/>
  <c r="N77" i="9"/>
  <c r="O77" i="9"/>
  <c r="P77" i="9"/>
  <c r="Q77" i="9"/>
  <c r="K78" i="9"/>
  <c r="L78" i="9"/>
  <c r="M78" i="9"/>
  <c r="N78" i="9"/>
  <c r="O78" i="9"/>
  <c r="P78" i="9"/>
  <c r="Q78" i="9"/>
  <c r="J78" i="9"/>
  <c r="J77" i="9"/>
  <c r="Q74" i="9"/>
  <c r="Q79" i="9"/>
  <c r="P79" i="9"/>
  <c r="O79" i="9"/>
  <c r="N79" i="9"/>
  <c r="M79" i="9"/>
  <c r="L79" i="9"/>
  <c r="K79" i="9"/>
  <c r="J79" i="9"/>
  <c r="K76" i="9"/>
  <c r="L76" i="9"/>
  <c r="M76" i="9"/>
  <c r="N76" i="9"/>
  <c r="O76" i="9"/>
  <c r="P76" i="9"/>
  <c r="Q76" i="9"/>
  <c r="J76" i="9"/>
  <c r="N75" i="9"/>
  <c r="K74" i="9"/>
  <c r="K75" i="9" s="1"/>
  <c r="L74" i="9"/>
  <c r="L75" i="9" s="1"/>
  <c r="M74" i="9"/>
  <c r="M75" i="9" s="1"/>
  <c r="N74" i="9"/>
  <c r="O74" i="9"/>
  <c r="O75" i="9" s="1"/>
  <c r="P74" i="9"/>
  <c r="P75" i="9" s="1"/>
  <c r="Q75" i="9"/>
  <c r="J74" i="9"/>
  <c r="J75" i="9" s="1"/>
  <c r="J34" i="9"/>
  <c r="K34" i="9"/>
  <c r="L34" i="9"/>
  <c r="M34" i="9"/>
  <c r="N34" i="9"/>
  <c r="O34" i="9"/>
  <c r="P34" i="9"/>
  <c r="Q34" i="9"/>
  <c r="J35" i="9"/>
  <c r="K35" i="9"/>
  <c r="L35" i="9"/>
  <c r="M35" i="9"/>
  <c r="N35" i="9"/>
  <c r="O35" i="9"/>
  <c r="P35" i="9"/>
  <c r="Q35" i="9"/>
  <c r="J36" i="9"/>
  <c r="K36" i="9"/>
  <c r="L36" i="9"/>
  <c r="M36" i="9"/>
  <c r="N36" i="9"/>
  <c r="O36" i="9"/>
  <c r="P36" i="9"/>
  <c r="Q36" i="9"/>
  <c r="J37" i="9"/>
  <c r="K37" i="9"/>
  <c r="L37" i="9"/>
  <c r="M37" i="9"/>
  <c r="N37" i="9"/>
  <c r="O37" i="9"/>
  <c r="P37" i="9"/>
  <c r="Q37" i="9"/>
  <c r="J38" i="9"/>
  <c r="K38" i="9"/>
  <c r="L38" i="9"/>
  <c r="M38" i="9"/>
  <c r="N38" i="9"/>
  <c r="O38" i="9"/>
  <c r="P38" i="9"/>
  <c r="Q38" i="9"/>
  <c r="J39" i="9"/>
  <c r="K39" i="9"/>
  <c r="L39" i="9"/>
  <c r="M39" i="9"/>
  <c r="N39" i="9"/>
  <c r="O39" i="9"/>
  <c r="P39" i="9"/>
  <c r="Q39" i="9"/>
  <c r="J40" i="9"/>
  <c r="K40" i="9"/>
  <c r="L40" i="9"/>
  <c r="M40" i="9"/>
  <c r="N40" i="9"/>
  <c r="O40" i="9"/>
  <c r="P40" i="9"/>
  <c r="Q40" i="9"/>
  <c r="J41" i="9"/>
  <c r="K41" i="9"/>
  <c r="L41" i="9"/>
  <c r="M41" i="9"/>
  <c r="N41" i="9"/>
  <c r="O41" i="9"/>
  <c r="P41" i="9"/>
  <c r="Q41" i="9"/>
  <c r="J42" i="9"/>
  <c r="K42" i="9"/>
  <c r="L42" i="9"/>
  <c r="M42" i="9"/>
  <c r="N42" i="9"/>
  <c r="O42" i="9"/>
  <c r="P42" i="9"/>
  <c r="Q42" i="9"/>
  <c r="J43" i="9"/>
  <c r="K43" i="9"/>
  <c r="L43" i="9"/>
  <c r="M43" i="9"/>
  <c r="N43" i="9"/>
  <c r="O43" i="9"/>
  <c r="P43" i="9"/>
  <c r="Q43" i="9"/>
  <c r="J44" i="9"/>
  <c r="K44" i="9"/>
  <c r="L44" i="9"/>
  <c r="M44" i="9"/>
  <c r="N44" i="9"/>
  <c r="O44" i="9"/>
  <c r="P44" i="9"/>
  <c r="Q44" i="9"/>
  <c r="J45" i="9"/>
  <c r="K45" i="9"/>
  <c r="L45" i="9"/>
  <c r="M45" i="9"/>
  <c r="N45" i="9"/>
  <c r="O45" i="9"/>
  <c r="P45" i="9"/>
  <c r="Q45" i="9"/>
  <c r="J46" i="9"/>
  <c r="K46" i="9"/>
  <c r="L46" i="9"/>
  <c r="M46" i="9"/>
  <c r="N46" i="9"/>
  <c r="O46" i="9"/>
  <c r="P46" i="9"/>
  <c r="Q46" i="9"/>
  <c r="J47" i="9"/>
  <c r="K47" i="9"/>
  <c r="L47" i="9"/>
  <c r="M47" i="9"/>
  <c r="N47" i="9"/>
  <c r="O47" i="9"/>
  <c r="P47" i="9"/>
  <c r="Q47" i="9"/>
  <c r="J48" i="9"/>
  <c r="K48" i="9"/>
  <c r="L48" i="9"/>
  <c r="M48" i="9"/>
  <c r="N48" i="9"/>
  <c r="O48" i="9"/>
  <c r="P48" i="9"/>
  <c r="Q48" i="9"/>
  <c r="J49" i="9"/>
  <c r="K49" i="9"/>
  <c r="L49" i="9"/>
  <c r="M49" i="9"/>
  <c r="N49" i="9"/>
  <c r="O49" i="9"/>
  <c r="P49" i="9"/>
  <c r="Q49" i="9"/>
  <c r="J50" i="9"/>
  <c r="K50" i="9"/>
  <c r="L50" i="9"/>
  <c r="M50" i="9"/>
  <c r="N50" i="9"/>
  <c r="O50" i="9"/>
  <c r="P50" i="9"/>
  <c r="Q50" i="9"/>
  <c r="J51" i="9"/>
  <c r="K51" i="9"/>
  <c r="L51" i="9"/>
  <c r="M51" i="9"/>
  <c r="N51" i="9"/>
  <c r="O51" i="9"/>
  <c r="P51" i="9"/>
  <c r="Q51" i="9"/>
  <c r="J52" i="9"/>
  <c r="K52" i="9"/>
  <c r="L52" i="9"/>
  <c r="M52" i="9"/>
  <c r="N52" i="9"/>
  <c r="O52" i="9"/>
  <c r="P52" i="9"/>
  <c r="Q52" i="9"/>
  <c r="J53" i="9"/>
  <c r="K53" i="9"/>
  <c r="L53" i="9"/>
  <c r="M53" i="9"/>
  <c r="N53" i="9"/>
  <c r="O53" i="9"/>
  <c r="P53" i="9"/>
  <c r="Q53" i="9"/>
  <c r="J54" i="9"/>
  <c r="K54" i="9"/>
  <c r="L54" i="9"/>
  <c r="M54" i="9"/>
  <c r="N54" i="9"/>
  <c r="O54" i="9"/>
  <c r="P54" i="9"/>
  <c r="Q54" i="9"/>
  <c r="J55" i="9"/>
  <c r="K55" i="9"/>
  <c r="L55" i="9"/>
  <c r="M55" i="9"/>
  <c r="N55" i="9"/>
  <c r="O55" i="9"/>
  <c r="P55" i="9"/>
  <c r="Q55" i="9"/>
  <c r="J56" i="9"/>
  <c r="K56" i="9"/>
  <c r="L56" i="9"/>
  <c r="M56" i="9"/>
  <c r="N56" i="9"/>
  <c r="O56" i="9"/>
  <c r="P56" i="9"/>
  <c r="Q56" i="9"/>
  <c r="J57" i="9"/>
  <c r="K57" i="9"/>
  <c r="L57" i="9"/>
  <c r="M57" i="9"/>
  <c r="N57" i="9"/>
  <c r="O57" i="9"/>
  <c r="P57" i="9"/>
  <c r="Q57" i="9"/>
  <c r="J58" i="9"/>
  <c r="K58" i="9"/>
  <c r="L58" i="9"/>
  <c r="M58" i="9"/>
  <c r="N58" i="9"/>
  <c r="O58" i="9"/>
  <c r="P58" i="9"/>
  <c r="Q58" i="9"/>
  <c r="J59" i="9"/>
  <c r="K59" i="9"/>
  <c r="L59" i="9"/>
  <c r="M59" i="9"/>
  <c r="N59" i="9"/>
  <c r="O59" i="9"/>
  <c r="P59" i="9"/>
  <c r="Q59" i="9"/>
  <c r="J60" i="9"/>
  <c r="K60" i="9"/>
  <c r="L60" i="9"/>
  <c r="M60" i="9"/>
  <c r="N60" i="9"/>
  <c r="O60" i="9"/>
  <c r="P60" i="9"/>
  <c r="Q60" i="9"/>
  <c r="J61" i="9"/>
  <c r="K61" i="9"/>
  <c r="L61" i="9"/>
  <c r="M61" i="9"/>
  <c r="N61" i="9"/>
  <c r="O61" i="9"/>
  <c r="P61" i="9"/>
  <c r="Q61" i="9"/>
  <c r="J62" i="9"/>
  <c r="K62" i="9"/>
  <c r="L62" i="9"/>
  <c r="M62" i="9"/>
  <c r="N62" i="9"/>
  <c r="O62" i="9"/>
  <c r="P62" i="9"/>
  <c r="Q62" i="9"/>
  <c r="J63" i="9"/>
  <c r="K63" i="9"/>
  <c r="L63" i="9"/>
  <c r="M63" i="9"/>
  <c r="N63" i="9"/>
  <c r="O63" i="9"/>
  <c r="P63" i="9"/>
  <c r="Q63" i="9"/>
  <c r="J64" i="9"/>
  <c r="K64" i="9"/>
  <c r="L64" i="9"/>
  <c r="M64" i="9"/>
  <c r="N64" i="9"/>
  <c r="O64" i="9"/>
  <c r="P64" i="9"/>
  <c r="Q64" i="9"/>
  <c r="J65" i="9"/>
  <c r="K65" i="9"/>
  <c r="L65" i="9"/>
  <c r="M65" i="9"/>
  <c r="N65" i="9"/>
  <c r="O65" i="9"/>
  <c r="P65" i="9"/>
  <c r="Q65" i="9"/>
  <c r="J66" i="9"/>
  <c r="K66" i="9"/>
  <c r="L66" i="9"/>
  <c r="M66" i="9"/>
  <c r="N66" i="9"/>
  <c r="O66" i="9"/>
  <c r="P66" i="9"/>
  <c r="Q66" i="9"/>
  <c r="J67" i="9"/>
  <c r="K67" i="9"/>
  <c r="L67" i="9"/>
  <c r="M67" i="9"/>
  <c r="N67" i="9"/>
  <c r="O67" i="9"/>
  <c r="P67" i="9"/>
  <c r="Q67" i="9"/>
  <c r="J68" i="9"/>
  <c r="K68" i="9"/>
  <c r="L68" i="9"/>
  <c r="M68" i="9"/>
  <c r="N68" i="9"/>
  <c r="O68" i="9"/>
  <c r="P68" i="9"/>
  <c r="Q68" i="9"/>
  <c r="J69" i="9"/>
  <c r="K69" i="9"/>
  <c r="L69" i="9"/>
  <c r="M69" i="9"/>
  <c r="N69" i="9"/>
  <c r="O69" i="9"/>
  <c r="P69" i="9"/>
  <c r="Q69" i="9"/>
  <c r="J70" i="9"/>
  <c r="K70" i="9"/>
  <c r="L70" i="9"/>
  <c r="M70" i="9"/>
  <c r="N70" i="9"/>
  <c r="O70" i="9"/>
  <c r="P70" i="9"/>
  <c r="Q70" i="9"/>
  <c r="J71" i="9"/>
  <c r="K71" i="9"/>
  <c r="L71" i="9"/>
  <c r="M71" i="9"/>
  <c r="N71" i="9"/>
  <c r="O71" i="9"/>
  <c r="P71" i="9"/>
  <c r="Q71" i="9"/>
  <c r="J72" i="9"/>
  <c r="K72" i="9"/>
  <c r="L72" i="9"/>
  <c r="M72" i="9"/>
  <c r="N72" i="9"/>
  <c r="O72" i="9"/>
  <c r="P72" i="9"/>
  <c r="Q72" i="9"/>
  <c r="P26" i="9"/>
  <c r="Q26" i="9"/>
  <c r="P27" i="9"/>
  <c r="Q27" i="9"/>
  <c r="P28" i="9"/>
  <c r="Q28" i="9"/>
  <c r="P29" i="9"/>
  <c r="Q29" i="9"/>
  <c r="P30" i="9"/>
  <c r="Q30" i="9"/>
  <c r="P31" i="9"/>
  <c r="Q31" i="9"/>
  <c r="P32" i="9"/>
  <c r="Q32" i="9"/>
  <c r="L26" i="9"/>
  <c r="M26" i="9"/>
  <c r="L27" i="9"/>
  <c r="M27" i="9"/>
  <c r="L28" i="9"/>
  <c r="M28" i="9"/>
  <c r="L29" i="9"/>
  <c r="M29" i="9"/>
  <c r="L30" i="9"/>
  <c r="M30" i="9"/>
  <c r="L31" i="9"/>
  <c r="M31" i="9"/>
  <c r="L32" i="9"/>
  <c r="M32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K33" i="9"/>
  <c r="L33" i="9"/>
  <c r="M33" i="9"/>
  <c r="N33" i="9"/>
  <c r="O33" i="9"/>
  <c r="P33" i="9"/>
  <c r="Q33" i="9"/>
  <c r="J24" i="9"/>
  <c r="J25" i="9"/>
  <c r="J26" i="9"/>
  <c r="J27" i="9"/>
  <c r="J28" i="9"/>
  <c r="J29" i="9"/>
  <c r="J30" i="9"/>
  <c r="J31" i="9"/>
  <c r="J32" i="9"/>
  <c r="J33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4" i="9"/>
  <c r="F4" i="9" a="1"/>
  <c r="F4" i="9" s="1"/>
  <c r="F5" i="9" a="1"/>
  <c r="F5" i="9" s="1"/>
  <c r="F6" i="9" a="1"/>
  <c r="F6" i="9" s="1"/>
  <c r="F7" i="9" a="1"/>
  <c r="F7" i="9"/>
  <c r="F8" i="9" a="1"/>
  <c r="F8" i="9" s="1"/>
  <c r="F9" i="9" a="1"/>
  <c r="F9" i="9" s="1"/>
  <c r="F10" i="9" a="1"/>
  <c r="F10" i="9" s="1"/>
  <c r="F11" i="9" a="1"/>
  <c r="F11" i="9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D26" i="9" a="1"/>
  <c r="D26" i="9" s="1"/>
  <c r="E26" i="9" a="1"/>
  <c r="E26" i="9" s="1"/>
  <c r="F26" i="9" a="1"/>
  <c r="F26" i="9" s="1"/>
  <c r="H26" i="9" a="1"/>
  <c r="H26" i="9" s="1"/>
  <c r="I26" i="9" a="1"/>
  <c r="I26" i="9" s="1"/>
  <c r="D27" i="9" a="1"/>
  <c r="D27" i="9" s="1"/>
  <c r="E27" i="9" a="1"/>
  <c r="E27" i="9" s="1"/>
  <c r="F27" i="9" a="1"/>
  <c r="F27" i="9" s="1"/>
  <c r="H27" i="9" a="1"/>
  <c r="H27" i="9" s="1"/>
  <c r="I27" i="9" a="1"/>
  <c r="I27" i="9" s="1"/>
  <c r="D28" i="9" a="1"/>
  <c r="D28" i="9" s="1"/>
  <c r="E28" i="9" a="1"/>
  <c r="E28" i="9" s="1"/>
  <c r="F28" i="9" a="1"/>
  <c r="F28" i="9" s="1"/>
  <c r="H28" i="9" a="1"/>
  <c r="H28" i="9" s="1"/>
  <c r="I28" i="9" a="1"/>
  <c r="I28" i="9" s="1"/>
  <c r="D29" i="9" a="1"/>
  <c r="D29" i="9" s="1"/>
  <c r="E29" i="9" a="1"/>
  <c r="E29" i="9" s="1"/>
  <c r="F29" i="9" a="1"/>
  <c r="F29" i="9" s="1"/>
  <c r="H29" i="9" a="1"/>
  <c r="H29" i="9" s="1"/>
  <c r="I29" i="9" a="1"/>
  <c r="I29" i="9" s="1"/>
  <c r="D30" i="9" a="1"/>
  <c r="D30" i="9" s="1"/>
  <c r="E30" i="9" a="1"/>
  <c r="E30" i="9" s="1"/>
  <c r="F30" i="9" a="1"/>
  <c r="F30" i="9" s="1"/>
  <c r="H30" i="9" a="1"/>
  <c r="H30" i="9" s="1"/>
  <c r="I30" i="9" a="1"/>
  <c r="I30" i="9" s="1"/>
  <c r="D31" i="9" a="1"/>
  <c r="D31" i="9" s="1"/>
  <c r="E31" i="9" a="1"/>
  <c r="E31" i="9" s="1"/>
  <c r="F31" i="9" a="1"/>
  <c r="F31" i="9" s="1"/>
  <c r="H31" i="9" a="1"/>
  <c r="H31" i="9" s="1"/>
  <c r="I31" i="9" a="1"/>
  <c r="I31" i="9" s="1"/>
  <c r="D32" i="9" a="1"/>
  <c r="D32" i="9" s="1"/>
  <c r="E32" i="9" a="1"/>
  <c r="E32" i="9" s="1"/>
  <c r="F32" i="9" a="1"/>
  <c r="F32" i="9" s="1"/>
  <c r="H32" i="9" a="1"/>
  <c r="H32" i="9" s="1"/>
  <c r="I32" i="9" a="1"/>
  <c r="I32" i="9" s="1"/>
  <c r="C33" i="9" a="1"/>
  <c r="C33" i="9" s="1"/>
  <c r="D33" i="9" a="1"/>
  <c r="D33" i="9" s="1"/>
  <c r="E33" i="9" a="1"/>
  <c r="E33" i="9" s="1"/>
  <c r="F33" i="9" a="1"/>
  <c r="F33" i="9" s="1"/>
  <c r="G33" i="9" a="1"/>
  <c r="G33" i="9" s="1"/>
  <c r="H33" i="9" a="1"/>
  <c r="H33" i="9" s="1"/>
  <c r="I33" i="9" a="1"/>
  <c r="I33" i="9" s="1"/>
  <c r="C34" i="9" a="1"/>
  <c r="C34" i="9" s="1"/>
  <c r="D34" i="9" a="1"/>
  <c r="D34" i="9" s="1"/>
  <c r="E34" i="9" a="1"/>
  <c r="E34" i="9" s="1"/>
  <c r="F34" i="9" a="1"/>
  <c r="F34" i="9" s="1"/>
  <c r="G34" i="9" a="1"/>
  <c r="G34" i="9" s="1"/>
  <c r="H34" i="9" a="1"/>
  <c r="H34" i="9" s="1"/>
  <c r="I34" i="9" a="1"/>
  <c r="I34" i="9" s="1"/>
  <c r="C35" i="9" a="1"/>
  <c r="C35" i="9" s="1"/>
  <c r="D35" i="9" a="1"/>
  <c r="D35" i="9" s="1"/>
  <c r="E35" i="9" a="1"/>
  <c r="E35" i="9" s="1"/>
  <c r="F35" i="9" a="1"/>
  <c r="F35" i="9" s="1"/>
  <c r="G35" i="9" a="1"/>
  <c r="G35" i="9" s="1"/>
  <c r="H35" i="9" a="1"/>
  <c r="H35" i="9" s="1"/>
  <c r="I35" i="9" a="1"/>
  <c r="I35" i="9" s="1"/>
  <c r="C36" i="9" a="1"/>
  <c r="C36" i="9" s="1"/>
  <c r="D36" i="9" a="1"/>
  <c r="D36" i="9" s="1"/>
  <c r="E36" i="9" a="1"/>
  <c r="E36" i="9" s="1"/>
  <c r="F36" i="9" a="1"/>
  <c r="F36" i="9" s="1"/>
  <c r="G36" i="9" a="1"/>
  <c r="G36" i="9" s="1"/>
  <c r="H36" i="9" a="1"/>
  <c r="H36" i="9" s="1"/>
  <c r="I36" i="9" a="1"/>
  <c r="I36" i="9" s="1"/>
  <c r="C37" i="9" a="1"/>
  <c r="C37" i="9" s="1"/>
  <c r="D37" i="9" a="1"/>
  <c r="D37" i="9" s="1"/>
  <c r="E37" i="9" a="1"/>
  <c r="E37" i="9" s="1"/>
  <c r="F37" i="9" a="1"/>
  <c r="F37" i="9" s="1"/>
  <c r="G37" i="9" a="1"/>
  <c r="G37" i="9" s="1"/>
  <c r="H37" i="9" a="1"/>
  <c r="H37" i="9" s="1"/>
  <c r="I37" i="9" a="1"/>
  <c r="I37" i="9" s="1"/>
  <c r="C38" i="9" a="1"/>
  <c r="C38" i="9" s="1"/>
  <c r="D38" i="9" a="1"/>
  <c r="D38" i="9" s="1"/>
  <c r="E38" i="9" a="1"/>
  <c r="E38" i="9" s="1"/>
  <c r="F38" i="9" a="1"/>
  <c r="F38" i="9" s="1"/>
  <c r="G38" i="9" a="1"/>
  <c r="G38" i="9" s="1"/>
  <c r="H38" i="9" a="1"/>
  <c r="H38" i="9" s="1"/>
  <c r="I38" i="9" a="1"/>
  <c r="I38" i="9" s="1"/>
  <c r="C39" i="9" a="1"/>
  <c r="C39" i="9" s="1"/>
  <c r="D39" i="9" a="1"/>
  <c r="D39" i="9" s="1"/>
  <c r="E39" i="9" a="1"/>
  <c r="E39" i="9" s="1"/>
  <c r="F39" i="9" a="1"/>
  <c r="F39" i="9" s="1"/>
  <c r="G39" i="9" a="1"/>
  <c r="G39" i="9" s="1"/>
  <c r="H39" i="9" a="1"/>
  <c r="H39" i="9" s="1"/>
  <c r="I39" i="9" a="1"/>
  <c r="I39" i="9" s="1"/>
  <c r="C40" i="9" a="1"/>
  <c r="C40" i="9" s="1"/>
  <c r="D40" i="9" a="1"/>
  <c r="D40" i="9" s="1"/>
  <c r="E40" i="9" a="1"/>
  <c r="E40" i="9" s="1"/>
  <c r="F40" i="9" a="1"/>
  <c r="F40" i="9" s="1"/>
  <c r="G40" i="9" a="1"/>
  <c r="G40" i="9" s="1"/>
  <c r="H40" i="9" a="1"/>
  <c r="H40" i="9" s="1"/>
  <c r="I40" i="9" a="1"/>
  <c r="I40" i="9" s="1"/>
  <c r="C41" i="9" a="1"/>
  <c r="C41" i="9" s="1"/>
  <c r="D41" i="9" a="1"/>
  <c r="D41" i="9" s="1"/>
  <c r="E41" i="9" a="1"/>
  <c r="E41" i="9" s="1"/>
  <c r="F41" i="9" a="1"/>
  <c r="F41" i="9" s="1"/>
  <c r="G41" i="9" a="1"/>
  <c r="G41" i="9" s="1"/>
  <c r="H41" i="9" a="1"/>
  <c r="H41" i="9" s="1"/>
  <c r="I41" i="9" a="1"/>
  <c r="I41" i="9" s="1"/>
  <c r="C42" i="9" a="1"/>
  <c r="C42" i="9" s="1"/>
  <c r="D42" i="9" a="1"/>
  <c r="D42" i="9" s="1"/>
  <c r="E42" i="9" a="1"/>
  <c r="E42" i="9" s="1"/>
  <c r="F42" i="9" a="1"/>
  <c r="F42" i="9" s="1"/>
  <c r="G42" i="9" a="1"/>
  <c r="G42" i="9" s="1"/>
  <c r="H42" i="9" a="1"/>
  <c r="H42" i="9" s="1"/>
  <c r="I42" i="9" a="1"/>
  <c r="I42" i="9" s="1"/>
  <c r="C43" i="9" a="1"/>
  <c r="C43" i="9" s="1"/>
  <c r="D43" i="9" a="1"/>
  <c r="D43" i="9" s="1"/>
  <c r="E43" i="9" a="1"/>
  <c r="E43" i="9" s="1"/>
  <c r="F43" i="9" a="1"/>
  <c r="F43" i="9" s="1"/>
  <c r="G43" i="9" a="1"/>
  <c r="G43" i="9" s="1"/>
  <c r="H43" i="9" a="1"/>
  <c r="H43" i="9" s="1"/>
  <c r="I43" i="9" a="1"/>
  <c r="I43" i="9" s="1"/>
  <c r="C44" i="9" a="1"/>
  <c r="C44" i="9" s="1"/>
  <c r="D44" i="9" a="1"/>
  <c r="D44" i="9" s="1"/>
  <c r="E44" i="9" a="1"/>
  <c r="E44" i="9" s="1"/>
  <c r="F44" i="9" a="1"/>
  <c r="F44" i="9" s="1"/>
  <c r="G44" i="9" a="1"/>
  <c r="G44" i="9" s="1"/>
  <c r="H44" i="9" a="1"/>
  <c r="H44" i="9" s="1"/>
  <c r="I44" i="9" a="1"/>
  <c r="I44" i="9" s="1"/>
  <c r="C45" i="9" a="1"/>
  <c r="C45" i="9" s="1"/>
  <c r="D45" i="9" a="1"/>
  <c r="D45" i="9" s="1"/>
  <c r="E45" i="9" a="1"/>
  <c r="E45" i="9" s="1"/>
  <c r="F45" i="9" a="1"/>
  <c r="F45" i="9" s="1"/>
  <c r="G45" i="9" a="1"/>
  <c r="G45" i="9" s="1"/>
  <c r="H45" i="9" a="1"/>
  <c r="H45" i="9" s="1"/>
  <c r="I45" i="9" a="1"/>
  <c r="I45" i="9" s="1"/>
  <c r="C46" i="9" a="1"/>
  <c r="C46" i="9" s="1"/>
  <c r="D46" i="9" a="1"/>
  <c r="D46" i="9" s="1"/>
  <c r="E46" i="9" a="1"/>
  <c r="E46" i="9" s="1"/>
  <c r="F46" i="9" a="1"/>
  <c r="F46" i="9" s="1"/>
  <c r="G46" i="9" a="1"/>
  <c r="G46" i="9" s="1"/>
  <c r="H46" i="9" a="1"/>
  <c r="H46" i="9" s="1"/>
  <c r="I46" i="9" a="1"/>
  <c r="I46" i="9" s="1"/>
  <c r="C47" i="9" a="1"/>
  <c r="C47" i="9" s="1"/>
  <c r="D47" i="9" a="1"/>
  <c r="D47" i="9" s="1"/>
  <c r="E47" i="9" a="1"/>
  <c r="E47" i="9" s="1"/>
  <c r="F47" i="9" a="1"/>
  <c r="F47" i="9" s="1"/>
  <c r="G47" i="9" a="1"/>
  <c r="G47" i="9" s="1"/>
  <c r="H47" i="9" a="1"/>
  <c r="H47" i="9" s="1"/>
  <c r="I47" i="9" a="1"/>
  <c r="I47" i="9" s="1"/>
  <c r="C48" i="9" a="1"/>
  <c r="C48" i="9" s="1"/>
  <c r="D48" i="9" a="1"/>
  <c r="D48" i="9" s="1"/>
  <c r="E48" i="9" a="1"/>
  <c r="E48" i="9" s="1"/>
  <c r="F48" i="9" a="1"/>
  <c r="F48" i="9" s="1"/>
  <c r="G48" i="9" a="1"/>
  <c r="G48" i="9" s="1"/>
  <c r="H48" i="9" a="1"/>
  <c r="H48" i="9" s="1"/>
  <c r="I48" i="9" a="1"/>
  <c r="I48" i="9" s="1"/>
  <c r="C49" i="9" a="1"/>
  <c r="C49" i="9" s="1"/>
  <c r="D49" i="9" a="1"/>
  <c r="D49" i="9" s="1"/>
  <c r="E49" i="9" a="1"/>
  <c r="E49" i="9" s="1"/>
  <c r="F49" i="9" a="1"/>
  <c r="F49" i="9" s="1"/>
  <c r="G49" i="9" a="1"/>
  <c r="G49" i="9" s="1"/>
  <c r="H49" i="9" a="1"/>
  <c r="H49" i="9" s="1"/>
  <c r="I49" i="9" a="1"/>
  <c r="I49" i="9"/>
  <c r="C50" i="9" a="1"/>
  <c r="C50" i="9" s="1"/>
  <c r="D50" i="9" a="1"/>
  <c r="D50" i="9" s="1"/>
  <c r="E50" i="9" a="1"/>
  <c r="E50" i="9" s="1"/>
  <c r="F50" i="9" a="1"/>
  <c r="F50" i="9" s="1"/>
  <c r="G50" i="9" a="1"/>
  <c r="G50" i="9" s="1"/>
  <c r="H50" i="9" a="1"/>
  <c r="H50" i="9" s="1"/>
  <c r="I50" i="9" a="1"/>
  <c r="I50" i="9" s="1"/>
  <c r="C51" i="9" a="1"/>
  <c r="C51" i="9" s="1"/>
  <c r="D51" i="9" a="1"/>
  <c r="D51" i="9" s="1"/>
  <c r="E51" i="9" a="1"/>
  <c r="E51" i="9" s="1"/>
  <c r="F51" i="9" a="1"/>
  <c r="F51" i="9" s="1"/>
  <c r="G51" i="9" a="1"/>
  <c r="G51" i="9" s="1"/>
  <c r="H51" i="9" a="1"/>
  <c r="H51" i="9" s="1"/>
  <c r="I51" i="9" a="1"/>
  <c r="I51" i="9" s="1"/>
  <c r="C52" i="9" a="1"/>
  <c r="C52" i="9" s="1"/>
  <c r="D52" i="9" a="1"/>
  <c r="D52" i="9"/>
  <c r="E52" i="9" a="1"/>
  <c r="E52" i="9" s="1"/>
  <c r="F52" i="9" a="1"/>
  <c r="F52" i="9" s="1"/>
  <c r="G52" i="9" a="1"/>
  <c r="G52" i="9" s="1"/>
  <c r="H52" i="9" a="1"/>
  <c r="H52" i="9"/>
  <c r="I52" i="9" a="1"/>
  <c r="I52" i="9" s="1"/>
  <c r="C53" i="9" a="1"/>
  <c r="C53" i="9" s="1"/>
  <c r="D53" i="9" a="1"/>
  <c r="D53" i="9" s="1"/>
  <c r="E53" i="9" a="1"/>
  <c r="E53" i="9"/>
  <c r="F53" i="9" a="1"/>
  <c r="F53" i="9" s="1"/>
  <c r="G53" i="9" a="1"/>
  <c r="G53" i="9"/>
  <c r="H53" i="9" a="1"/>
  <c r="H53" i="9" s="1"/>
  <c r="I53" i="9" a="1"/>
  <c r="I53" i="9" s="1"/>
  <c r="C54" i="9" a="1"/>
  <c r="C54" i="9"/>
  <c r="D54" i="9" a="1"/>
  <c r="D54" i="9" s="1"/>
  <c r="E54" i="9" a="1"/>
  <c r="E54" i="9" s="1"/>
  <c r="F54" i="9" a="1"/>
  <c r="F54" i="9"/>
  <c r="G54" i="9" a="1"/>
  <c r="G54" i="9"/>
  <c r="H54" i="9" a="1"/>
  <c r="H54" i="9" s="1"/>
  <c r="I54" i="9" a="1"/>
  <c r="I54" i="9" s="1"/>
  <c r="C55" i="9" a="1"/>
  <c r="C55" i="9" s="1"/>
  <c r="D55" i="9" a="1"/>
  <c r="D55" i="9" s="1"/>
  <c r="E55" i="9" a="1"/>
  <c r="E55" i="9"/>
  <c r="F55" i="9" a="1"/>
  <c r="F55" i="9" s="1"/>
  <c r="G55" i="9" a="1"/>
  <c r="G55" i="9"/>
  <c r="H55" i="9" a="1"/>
  <c r="H55" i="9"/>
  <c r="I55" i="9" a="1"/>
  <c r="I55" i="9"/>
  <c r="C56" i="9" a="1"/>
  <c r="C56" i="9" s="1"/>
  <c r="D56" i="9" a="1"/>
  <c r="D56" i="9" s="1"/>
  <c r="E56" i="9" a="1"/>
  <c r="E56" i="9" s="1"/>
  <c r="F56" i="9" a="1"/>
  <c r="F56" i="9" s="1"/>
  <c r="G56" i="9" a="1"/>
  <c r="G56" i="9" s="1"/>
  <c r="H56" i="9" a="1"/>
  <c r="H56" i="9" s="1"/>
  <c r="I56" i="9" a="1"/>
  <c r="I56" i="9"/>
  <c r="C57" i="9" a="1"/>
  <c r="C57" i="9"/>
  <c r="D57" i="9" a="1"/>
  <c r="D57" i="9" s="1"/>
  <c r="E57" i="9" a="1"/>
  <c r="E57" i="9"/>
  <c r="F57" i="9" a="1"/>
  <c r="F57" i="9" s="1"/>
  <c r="G57" i="9" a="1"/>
  <c r="G57" i="9" s="1"/>
  <c r="H57" i="9" a="1"/>
  <c r="H57" i="9" s="1"/>
  <c r="I57" i="9" a="1"/>
  <c r="I57" i="9"/>
  <c r="C58" i="9" a="1"/>
  <c r="C58" i="9" s="1"/>
  <c r="D58" i="9" a="1"/>
  <c r="D58" i="9"/>
  <c r="E58" i="9" a="1"/>
  <c r="E58" i="9" s="1"/>
  <c r="F58" i="9" a="1"/>
  <c r="F58" i="9" s="1"/>
  <c r="G58" i="9" a="1"/>
  <c r="G58" i="9"/>
  <c r="H58" i="9" a="1"/>
  <c r="H58" i="9" s="1"/>
  <c r="I58" i="9" a="1"/>
  <c r="I58" i="9" s="1"/>
  <c r="C59" i="9" a="1"/>
  <c r="C59" i="9"/>
  <c r="D59" i="9" a="1"/>
  <c r="D59" i="9"/>
  <c r="E59" i="9" a="1"/>
  <c r="E59" i="9" s="1"/>
  <c r="F59" i="9" a="1"/>
  <c r="F59" i="9" s="1"/>
  <c r="G59" i="9" a="1"/>
  <c r="G59" i="9" s="1"/>
  <c r="H59" i="9" a="1"/>
  <c r="H59" i="9" s="1"/>
  <c r="I59" i="9" a="1"/>
  <c r="I59" i="9"/>
  <c r="C60" i="9" a="1"/>
  <c r="C60" i="9" s="1"/>
  <c r="D60" i="9" a="1"/>
  <c r="D60" i="9"/>
  <c r="E60" i="9" a="1"/>
  <c r="E60" i="9"/>
  <c r="F60" i="9" a="1"/>
  <c r="F60" i="9"/>
  <c r="G60" i="9" a="1"/>
  <c r="G60" i="9" s="1"/>
  <c r="H60" i="9" a="1"/>
  <c r="H60" i="9" s="1"/>
  <c r="I60" i="9" a="1"/>
  <c r="I60" i="9" s="1"/>
  <c r="C61" i="9" a="1"/>
  <c r="C61" i="9" s="1"/>
  <c r="D61" i="9" a="1"/>
  <c r="D61" i="9" s="1"/>
  <c r="E61" i="9" a="1"/>
  <c r="E61" i="9" s="1"/>
  <c r="F61" i="9" a="1"/>
  <c r="F61" i="9"/>
  <c r="G61" i="9" a="1"/>
  <c r="G61" i="9"/>
  <c r="H61" i="9" a="1"/>
  <c r="H61" i="9" s="1"/>
  <c r="I61" i="9" a="1"/>
  <c r="I61" i="9"/>
  <c r="C62" i="9" a="1"/>
  <c r="C62" i="9" s="1"/>
  <c r="D62" i="9" a="1"/>
  <c r="D62" i="9"/>
  <c r="E62" i="9" a="1"/>
  <c r="E62" i="9" s="1"/>
  <c r="F62" i="9" a="1"/>
  <c r="F62" i="9"/>
  <c r="G62" i="9" a="1"/>
  <c r="G62" i="9" s="1"/>
  <c r="H62" i="9" a="1"/>
  <c r="H62" i="9"/>
  <c r="I62" i="9" a="1"/>
  <c r="I62" i="9" s="1"/>
  <c r="C63" i="9" a="1"/>
  <c r="C63" i="9" s="1"/>
  <c r="D63" i="9" a="1"/>
  <c r="D63" i="9"/>
  <c r="E63" i="9" a="1"/>
  <c r="E63" i="9" s="1"/>
  <c r="F63" i="9" a="1"/>
  <c r="F63" i="9" s="1"/>
  <c r="G63" i="9" a="1"/>
  <c r="G63" i="9"/>
  <c r="H63" i="9" a="1"/>
  <c r="H63" i="9"/>
  <c r="I63" i="9" a="1"/>
  <c r="I63" i="9" s="1"/>
  <c r="C64" i="9" a="1"/>
  <c r="C64" i="9" s="1"/>
  <c r="D64" i="9" a="1"/>
  <c r="D64" i="9"/>
  <c r="E64" i="9" a="1"/>
  <c r="E64" i="9" s="1"/>
  <c r="F64" i="9" a="1"/>
  <c r="F64" i="9"/>
  <c r="G64" i="9" a="1"/>
  <c r="G64" i="9" s="1"/>
  <c r="H64" i="9" a="1"/>
  <c r="H64" i="9"/>
  <c r="I64" i="9" a="1"/>
  <c r="I64" i="9"/>
  <c r="C65" i="9" a="1"/>
  <c r="C65" i="9"/>
  <c r="D65" i="9" a="1"/>
  <c r="D65" i="9" s="1"/>
  <c r="E65" i="9" a="1"/>
  <c r="E65" i="9" s="1"/>
  <c r="F65" i="9" a="1"/>
  <c r="F65" i="9"/>
  <c r="G65" i="9" a="1"/>
  <c r="G65" i="9" s="1"/>
  <c r="H65" i="9" a="1"/>
  <c r="H65" i="9" s="1"/>
  <c r="I65" i="9" a="1"/>
  <c r="I65" i="9" s="1"/>
  <c r="C66" i="9" a="1"/>
  <c r="C66" i="9"/>
  <c r="D66" i="9" a="1"/>
  <c r="D66" i="9"/>
  <c r="E66" i="9" a="1"/>
  <c r="E66" i="9" s="1"/>
  <c r="F66" i="9" a="1"/>
  <c r="F66" i="9"/>
  <c r="G66" i="9" a="1"/>
  <c r="G66" i="9" s="1"/>
  <c r="H66" i="9" a="1"/>
  <c r="H66" i="9"/>
  <c r="I66" i="9" a="1"/>
  <c r="I66" i="9" s="1"/>
  <c r="C67" i="9" a="1"/>
  <c r="C67" i="9"/>
  <c r="D67" i="9" a="1"/>
  <c r="D67" i="9" s="1"/>
  <c r="E67" i="9" a="1"/>
  <c r="E67" i="9"/>
  <c r="F67" i="9" a="1"/>
  <c r="F67" i="9" s="1"/>
  <c r="G67" i="9" a="1"/>
  <c r="G67" i="9" s="1"/>
  <c r="H67" i="9" a="1"/>
  <c r="H67" i="9"/>
  <c r="I67" i="9" a="1"/>
  <c r="I67" i="9" s="1"/>
  <c r="C68" i="9" a="1"/>
  <c r="C68" i="9" s="1"/>
  <c r="D68" i="9" a="1"/>
  <c r="D68" i="9"/>
  <c r="E68" i="9" a="1"/>
  <c r="E68" i="9"/>
  <c r="F68" i="9" a="1"/>
  <c r="F68" i="9" s="1"/>
  <c r="G68" i="9" a="1"/>
  <c r="G68" i="9" s="1"/>
  <c r="H68" i="9" a="1"/>
  <c r="H68" i="9"/>
  <c r="I68" i="9" a="1"/>
  <c r="I68" i="9" s="1"/>
  <c r="C69" i="9" a="1"/>
  <c r="C69" i="9"/>
  <c r="D69" i="9" a="1"/>
  <c r="D69" i="9" s="1"/>
  <c r="E69" i="9" a="1"/>
  <c r="E69" i="9"/>
  <c r="F69" i="9" a="1"/>
  <c r="F69" i="9"/>
  <c r="G69" i="9" a="1"/>
  <c r="G69" i="9"/>
  <c r="H69" i="9" a="1"/>
  <c r="H69" i="9" s="1"/>
  <c r="I69" i="9" a="1"/>
  <c r="I69" i="9" s="1"/>
  <c r="C70" i="9" a="1"/>
  <c r="C70" i="9"/>
  <c r="D70" i="9" a="1"/>
  <c r="D70" i="9" s="1"/>
  <c r="E70" i="9" a="1"/>
  <c r="E70" i="9" s="1"/>
  <c r="F70" i="9" a="1"/>
  <c r="F70" i="9" s="1"/>
  <c r="G70" i="9" a="1"/>
  <c r="G70" i="9"/>
  <c r="H70" i="9" a="1"/>
  <c r="H70" i="9"/>
  <c r="I70" i="9" a="1"/>
  <c r="I70" i="9" s="1"/>
  <c r="C71" i="9" a="1"/>
  <c r="C71" i="9"/>
  <c r="D71" i="9" a="1"/>
  <c r="D71" i="9" s="1"/>
  <c r="E71" i="9" a="1"/>
  <c r="E71" i="9"/>
  <c r="F71" i="9" a="1"/>
  <c r="F71" i="9" s="1"/>
  <c r="G71" i="9" a="1"/>
  <c r="G71" i="9"/>
  <c r="H71" i="9" a="1"/>
  <c r="H71" i="9" s="1"/>
  <c r="I71" i="9" a="1"/>
  <c r="I71" i="9"/>
  <c r="C72" i="9" a="1"/>
  <c r="C72" i="9" s="1"/>
  <c r="D72" i="9" a="1"/>
  <c r="D72" i="9" s="1"/>
  <c r="E72" i="9" a="1"/>
  <c r="E72" i="9"/>
  <c r="F72" i="9" a="1"/>
  <c r="F72" i="9" s="1"/>
  <c r="G72" i="9" a="1"/>
  <c r="G72" i="9" s="1"/>
  <c r="H72" i="9" a="1"/>
  <c r="H72" i="9"/>
  <c r="I72" i="9" a="1"/>
  <c r="I72" i="9"/>
  <c r="F3" i="9" a="1"/>
  <c r="F3" i="9" s="1"/>
  <c r="B4" i="9" a="1"/>
  <c r="B4" i="9"/>
  <c r="B5" i="9" a="1"/>
  <c r="B5" i="9"/>
  <c r="B6" i="9" a="1"/>
  <c r="B6" i="9" s="1"/>
  <c r="B7" i="9" a="1"/>
  <c r="B7" i="9" s="1"/>
  <c r="B8" i="9" a="1"/>
  <c r="B8" i="9"/>
  <c r="B9" i="9" a="1"/>
  <c r="B9" i="9" s="1"/>
  <c r="B10" i="9" a="1"/>
  <c r="B10" i="9" s="1"/>
  <c r="B11" i="9" a="1"/>
  <c r="B11" i="9"/>
  <c r="B12" i="9" a="1"/>
  <c r="B12" i="9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/>
  <c r="B21" i="9" a="1"/>
  <c r="B21" i="9"/>
  <c r="B22" i="9" a="1"/>
  <c r="B22" i="9" s="1"/>
  <c r="B23" i="9" a="1"/>
  <c r="B23" i="9" s="1"/>
  <c r="B24" i="9" a="1"/>
  <c r="B24" i="9"/>
  <c r="B25" i="9" a="1"/>
  <c r="B25" i="9" s="1"/>
  <c r="B26" i="9" a="1"/>
  <c r="B26" i="9" s="1"/>
  <c r="B27" i="9" a="1"/>
  <c r="B27" i="9"/>
  <c r="B28" i="9" a="1"/>
  <c r="B28" i="9"/>
  <c r="B29" i="9" a="1"/>
  <c r="B29" i="9"/>
  <c r="B30" i="9" a="1"/>
  <c r="B30" i="9" s="1"/>
  <c r="B31" i="9" a="1"/>
  <c r="B31" i="9"/>
  <c r="B32" i="9" a="1"/>
  <c r="B32" i="9" s="1"/>
  <c r="B33" i="9" a="1"/>
  <c r="B33" i="9"/>
  <c r="B34" i="9" a="1"/>
  <c r="B34" i="9" s="1"/>
  <c r="B35" i="9" a="1"/>
  <c r="B35" i="9"/>
  <c r="B36" i="9" a="1"/>
  <c r="B36" i="9"/>
  <c r="B37" i="9" a="1"/>
  <c r="B37" i="9"/>
  <c r="B38" i="9" a="1"/>
  <c r="B38" i="9" s="1"/>
  <c r="B39" i="9" a="1"/>
  <c r="B39" i="9" s="1"/>
  <c r="B40" i="9" a="1"/>
  <c r="B40" i="9"/>
  <c r="B41" i="9" a="1"/>
  <c r="B41" i="9" s="1"/>
  <c r="B42" i="9" a="1"/>
  <c r="B42" i="9" s="1"/>
  <c r="B43" i="9" a="1"/>
  <c r="B43" i="9"/>
  <c r="B44" i="9" a="1"/>
  <c r="B44" i="9"/>
  <c r="B45" i="9" a="1"/>
  <c r="B45" i="9"/>
  <c r="B46" i="9" a="1"/>
  <c r="B46" i="9" s="1"/>
  <c r="B47" i="9" a="1"/>
  <c r="B47" i="9"/>
  <c r="B48" i="9" a="1"/>
  <c r="B48" i="9" s="1"/>
  <c r="B49" i="9" a="1"/>
  <c r="B49" i="9"/>
  <c r="B50" i="9" a="1"/>
  <c r="B50" i="9" s="1"/>
  <c r="B51" i="9" a="1"/>
  <c r="B51" i="9"/>
  <c r="B52" i="9" a="1"/>
  <c r="B52" i="9" s="1"/>
  <c r="B53" i="9" a="1"/>
  <c r="B53" i="9"/>
  <c r="B54" i="9" a="1"/>
  <c r="B54" i="9" s="1"/>
  <c r="B55" i="9" a="1"/>
  <c r="B55" i="9"/>
  <c r="B56" i="9" a="1"/>
  <c r="B56" i="9" s="1"/>
  <c r="B57" i="9" a="1"/>
  <c r="B57" i="9"/>
  <c r="B58" i="9" a="1"/>
  <c r="B58" i="9" s="1"/>
  <c r="B59" i="9" a="1"/>
  <c r="B59" i="9"/>
  <c r="B60" i="9" a="1"/>
  <c r="B60" i="9" s="1"/>
  <c r="B61" i="9" a="1"/>
  <c r="B61" i="9"/>
  <c r="B62" i="9" a="1"/>
  <c r="B62" i="9" s="1"/>
  <c r="B63" i="9" a="1"/>
  <c r="B63" i="9"/>
  <c r="B64" i="9" a="1"/>
  <c r="B64" i="9" s="1"/>
  <c r="B65" i="9" a="1"/>
  <c r="B65" i="9"/>
  <c r="B66" i="9" a="1"/>
  <c r="B66" i="9" s="1"/>
  <c r="B67" i="9" a="1"/>
  <c r="B67" i="9"/>
  <c r="B68" i="9" a="1"/>
  <c r="B68" i="9" s="1"/>
  <c r="B69" i="9" a="1"/>
  <c r="B69" i="9"/>
  <c r="B70" i="9" a="1"/>
  <c r="B70" i="9" s="1"/>
  <c r="B71" i="9" a="1"/>
  <c r="B71" i="9"/>
  <c r="B72" i="9" a="1"/>
  <c r="B72" i="9" s="1"/>
  <c r="B3" i="9" a="1"/>
  <c r="B3" i="9"/>
  <c r="A678" i="8" l="1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3" i="8"/>
  <c r="B3" i="8"/>
  <c r="C3" i="8"/>
  <c r="D3" i="8"/>
  <c r="E3" i="8"/>
  <c r="F3" i="8"/>
  <c r="G3" i="8"/>
  <c r="H3" i="8"/>
  <c r="I3" i="8"/>
  <c r="A4" i="8"/>
  <c r="B4" i="8"/>
  <c r="C4" i="8"/>
  <c r="D4" i="8"/>
  <c r="E4" i="8"/>
  <c r="F4" i="8"/>
  <c r="G4" i="8"/>
  <c r="H4" i="8"/>
  <c r="I4" i="8"/>
  <c r="A5" i="8"/>
  <c r="C5" i="8"/>
  <c r="D5" i="8"/>
  <c r="E5" i="8"/>
  <c r="G5" i="8"/>
  <c r="H5" i="8"/>
  <c r="I5" i="8"/>
  <c r="A6" i="8"/>
  <c r="C6" i="8"/>
  <c r="D6" i="8"/>
  <c r="E6" i="8"/>
  <c r="G6" i="8"/>
  <c r="H6" i="8"/>
  <c r="I6" i="8"/>
  <c r="A7" i="8"/>
  <c r="C7" i="8"/>
  <c r="D7" i="8"/>
  <c r="E7" i="8"/>
  <c r="G7" i="8"/>
  <c r="H7" i="8"/>
  <c r="I7" i="8"/>
  <c r="A8" i="8"/>
  <c r="C8" i="8"/>
  <c r="D8" i="8"/>
  <c r="E8" i="8"/>
  <c r="G8" i="8"/>
  <c r="H8" i="8"/>
  <c r="I8" i="8"/>
  <c r="A9" i="8"/>
  <c r="C9" i="8"/>
  <c r="D9" i="8"/>
  <c r="E9" i="8"/>
  <c r="G9" i="8"/>
  <c r="H9" i="8"/>
  <c r="I9" i="8"/>
  <c r="A10" i="8"/>
  <c r="C10" i="8"/>
  <c r="D10" i="8"/>
  <c r="E10" i="8"/>
  <c r="G10" i="8"/>
  <c r="H10" i="8"/>
  <c r="I10" i="8"/>
  <c r="A11" i="8"/>
  <c r="C11" i="8"/>
  <c r="D11" i="8"/>
  <c r="E11" i="8"/>
  <c r="G11" i="8"/>
  <c r="H11" i="8"/>
  <c r="I11" i="8"/>
  <c r="A12" i="8"/>
  <c r="C12" i="8"/>
  <c r="D12" i="8"/>
  <c r="E12" i="8"/>
  <c r="G12" i="8"/>
  <c r="H12" i="8"/>
  <c r="I12" i="8"/>
  <c r="A13" i="8"/>
  <c r="C13" i="8"/>
  <c r="D13" i="8"/>
  <c r="E13" i="8"/>
  <c r="G13" i="8"/>
  <c r="H13" i="8"/>
  <c r="I13" i="8"/>
  <c r="A14" i="8"/>
  <c r="C14" i="8"/>
  <c r="D14" i="8"/>
  <c r="E14" i="8"/>
  <c r="G14" i="8"/>
  <c r="H14" i="8"/>
  <c r="I14" i="8"/>
  <c r="A15" i="8"/>
  <c r="C15" i="8"/>
  <c r="D15" i="8"/>
  <c r="E15" i="8"/>
  <c r="G15" i="8"/>
  <c r="H15" i="8"/>
  <c r="I15" i="8"/>
  <c r="A16" i="8"/>
  <c r="C16" i="8"/>
  <c r="D16" i="8"/>
  <c r="E16" i="8"/>
  <c r="G16" i="8"/>
  <c r="H16" i="8"/>
  <c r="I16" i="8"/>
  <c r="A17" i="8"/>
  <c r="C17" i="8"/>
  <c r="D17" i="8"/>
  <c r="E17" i="8"/>
  <c r="G17" i="8"/>
  <c r="H17" i="8"/>
  <c r="I17" i="8"/>
  <c r="A18" i="8"/>
  <c r="C18" i="8"/>
  <c r="D18" i="8"/>
  <c r="E18" i="8"/>
  <c r="G18" i="8"/>
  <c r="H18" i="8"/>
  <c r="I18" i="8"/>
  <c r="A19" i="8"/>
  <c r="C19" i="8"/>
  <c r="D19" i="8"/>
  <c r="E19" i="8"/>
  <c r="G19" i="8"/>
  <c r="H19" i="8"/>
  <c r="I19" i="8"/>
  <c r="A20" i="8"/>
  <c r="C20" i="8"/>
  <c r="D20" i="8"/>
  <c r="E20" i="8"/>
  <c r="G20" i="8"/>
  <c r="H20" i="8"/>
  <c r="I20" i="8"/>
  <c r="A21" i="8"/>
  <c r="C21" i="8"/>
  <c r="D21" i="8"/>
  <c r="E21" i="8"/>
  <c r="G21" i="8"/>
  <c r="H21" i="8"/>
  <c r="I21" i="8"/>
  <c r="A22" i="8"/>
  <c r="C22" i="8"/>
  <c r="D22" i="8"/>
  <c r="E22" i="8"/>
  <c r="G22" i="8"/>
  <c r="H22" i="8"/>
  <c r="I22" i="8"/>
  <c r="A23" i="8"/>
  <c r="C23" i="8"/>
  <c r="D23" i="8"/>
  <c r="E23" i="8"/>
  <c r="G23" i="8"/>
  <c r="H23" i="8"/>
  <c r="I23" i="8"/>
  <c r="A24" i="8"/>
  <c r="C24" i="8"/>
  <c r="D24" i="8"/>
  <c r="E24" i="8"/>
  <c r="G24" i="8"/>
  <c r="H24" i="8"/>
  <c r="I24" i="8"/>
  <c r="A25" i="8"/>
  <c r="C25" i="8"/>
  <c r="D25" i="8"/>
  <c r="E25" i="8"/>
  <c r="G25" i="8"/>
  <c r="H25" i="8"/>
  <c r="I25" i="8"/>
  <c r="A26" i="8"/>
  <c r="C26" i="8"/>
  <c r="D26" i="8"/>
  <c r="E26" i="8"/>
  <c r="G26" i="8"/>
  <c r="H26" i="8"/>
  <c r="I26" i="8"/>
  <c r="A27" i="8"/>
  <c r="C27" i="8"/>
  <c r="D27" i="8"/>
  <c r="E27" i="8"/>
  <c r="G27" i="8"/>
  <c r="H27" i="8"/>
  <c r="I27" i="8"/>
  <c r="A28" i="8"/>
  <c r="C28" i="8"/>
  <c r="D28" i="8"/>
  <c r="E28" i="8"/>
  <c r="G28" i="8"/>
  <c r="H28" i="8"/>
  <c r="I28" i="8"/>
  <c r="A29" i="8"/>
  <c r="C29" i="8"/>
  <c r="D29" i="8"/>
  <c r="E29" i="8"/>
  <c r="G29" i="8"/>
  <c r="H29" i="8"/>
  <c r="I29" i="8"/>
  <c r="A30" i="8"/>
  <c r="C30" i="8"/>
  <c r="D30" i="8"/>
  <c r="E30" i="8"/>
  <c r="G30" i="8"/>
  <c r="H30" i="8"/>
  <c r="I30" i="8"/>
  <c r="A31" i="8"/>
  <c r="C31" i="8"/>
  <c r="D31" i="8"/>
  <c r="E31" i="8"/>
  <c r="G31" i="8"/>
  <c r="H31" i="8"/>
  <c r="I31" i="8"/>
  <c r="A32" i="8"/>
  <c r="C32" i="8"/>
  <c r="D32" i="8"/>
  <c r="E32" i="8"/>
  <c r="G32" i="8"/>
  <c r="H32" i="8"/>
  <c r="I32" i="8"/>
  <c r="A33" i="8"/>
  <c r="C33" i="8"/>
  <c r="D33" i="8"/>
  <c r="E33" i="8"/>
  <c r="G33" i="8"/>
  <c r="H33" i="8"/>
  <c r="I33" i="8"/>
  <c r="A34" i="8"/>
  <c r="C34" i="8"/>
  <c r="D34" i="8"/>
  <c r="E34" i="8"/>
  <c r="G34" i="8"/>
  <c r="H34" i="8"/>
  <c r="I34" i="8"/>
  <c r="A35" i="8"/>
  <c r="C35" i="8"/>
  <c r="D35" i="8"/>
  <c r="E35" i="8"/>
  <c r="G35" i="8"/>
  <c r="H35" i="8"/>
  <c r="I35" i="8"/>
  <c r="A36" i="8"/>
  <c r="C36" i="8"/>
  <c r="D36" i="8"/>
  <c r="E36" i="8"/>
  <c r="G36" i="8"/>
  <c r="H36" i="8"/>
  <c r="I36" i="8"/>
  <c r="A37" i="8"/>
  <c r="C37" i="8"/>
  <c r="D37" i="8"/>
  <c r="E37" i="8"/>
  <c r="G37" i="8"/>
  <c r="H37" i="8"/>
  <c r="I37" i="8"/>
  <c r="A38" i="8"/>
  <c r="C38" i="8"/>
  <c r="D38" i="8"/>
  <c r="E38" i="8"/>
  <c r="G38" i="8"/>
  <c r="H38" i="8"/>
  <c r="I38" i="8"/>
  <c r="A39" i="8"/>
  <c r="C39" i="8"/>
  <c r="D39" i="8"/>
  <c r="E39" i="8"/>
  <c r="G39" i="8"/>
  <c r="H39" i="8"/>
  <c r="I39" i="8"/>
  <c r="A40" i="8"/>
  <c r="C40" i="8"/>
  <c r="D40" i="8"/>
  <c r="E40" i="8"/>
  <c r="G40" i="8"/>
  <c r="H40" i="8"/>
  <c r="I40" i="8"/>
  <c r="A41" i="8"/>
  <c r="C41" i="8"/>
  <c r="D41" i="8"/>
  <c r="E41" i="8"/>
  <c r="G41" i="8"/>
  <c r="H41" i="8"/>
  <c r="I41" i="8"/>
  <c r="A42" i="8"/>
  <c r="C42" i="8"/>
  <c r="D42" i="8"/>
  <c r="E42" i="8"/>
  <c r="G42" i="8"/>
  <c r="H42" i="8"/>
  <c r="I42" i="8"/>
  <c r="A43" i="8"/>
  <c r="C43" i="8"/>
  <c r="D43" i="8"/>
  <c r="E43" i="8"/>
  <c r="G43" i="8"/>
  <c r="H43" i="8"/>
  <c r="I43" i="8"/>
  <c r="A44" i="8"/>
  <c r="C44" i="8"/>
  <c r="D44" i="8"/>
  <c r="E44" i="8"/>
  <c r="G44" i="8"/>
  <c r="H44" i="8"/>
  <c r="I44" i="8"/>
  <c r="A45" i="8"/>
  <c r="C45" i="8"/>
  <c r="D45" i="8"/>
  <c r="E45" i="8"/>
  <c r="G45" i="8"/>
  <c r="H45" i="8"/>
  <c r="I45" i="8"/>
  <c r="A46" i="8"/>
  <c r="C46" i="8"/>
  <c r="D46" i="8"/>
  <c r="E46" i="8"/>
  <c r="G46" i="8"/>
  <c r="H46" i="8"/>
  <c r="I46" i="8"/>
  <c r="A47" i="8"/>
  <c r="C47" i="8"/>
  <c r="D47" i="8"/>
  <c r="E47" i="8"/>
  <c r="G47" i="8"/>
  <c r="H47" i="8"/>
  <c r="I47" i="8"/>
  <c r="A48" i="8"/>
  <c r="C48" i="8"/>
  <c r="D48" i="8"/>
  <c r="E48" i="8"/>
  <c r="G48" i="8"/>
  <c r="H48" i="8"/>
  <c r="I48" i="8"/>
  <c r="A49" i="8"/>
  <c r="C49" i="8"/>
  <c r="D49" i="8"/>
  <c r="E49" i="8"/>
  <c r="G49" i="8"/>
  <c r="H49" i="8"/>
  <c r="I49" i="8"/>
  <c r="A50" i="8"/>
  <c r="C50" i="8"/>
  <c r="D50" i="8"/>
  <c r="E50" i="8"/>
  <c r="G50" i="8"/>
  <c r="H50" i="8"/>
  <c r="I50" i="8"/>
  <c r="A51" i="8"/>
  <c r="C51" i="8"/>
  <c r="D51" i="8"/>
  <c r="E51" i="8"/>
  <c r="G51" i="8"/>
  <c r="H51" i="8"/>
  <c r="I51" i="8"/>
  <c r="A52" i="8"/>
  <c r="C52" i="8"/>
  <c r="D52" i="8"/>
  <c r="E52" i="8"/>
  <c r="G52" i="8"/>
  <c r="H52" i="8"/>
  <c r="I52" i="8"/>
  <c r="A53" i="8"/>
  <c r="C53" i="8"/>
  <c r="D53" i="8"/>
  <c r="E53" i="8"/>
  <c r="G53" i="8"/>
  <c r="H53" i="8"/>
  <c r="I53" i="8"/>
  <c r="A54" i="8"/>
  <c r="C54" i="8"/>
  <c r="D54" i="8"/>
  <c r="E54" i="8"/>
  <c r="G54" i="8"/>
  <c r="H54" i="8"/>
  <c r="I54" i="8"/>
  <c r="A55" i="8"/>
  <c r="C55" i="8"/>
  <c r="D55" i="8"/>
  <c r="E55" i="8"/>
  <c r="G55" i="8"/>
  <c r="H55" i="8"/>
  <c r="I55" i="8"/>
  <c r="A56" i="8"/>
  <c r="C56" i="8"/>
  <c r="D56" i="8"/>
  <c r="E56" i="8"/>
  <c r="G56" i="8"/>
  <c r="H56" i="8"/>
  <c r="I56" i="8"/>
  <c r="A57" i="8"/>
  <c r="C57" i="8"/>
  <c r="D57" i="8"/>
  <c r="E57" i="8"/>
  <c r="G57" i="8"/>
  <c r="H57" i="8"/>
  <c r="I57" i="8"/>
  <c r="A58" i="8"/>
  <c r="C58" i="8"/>
  <c r="D58" i="8"/>
  <c r="E58" i="8"/>
  <c r="G58" i="8"/>
  <c r="H58" i="8"/>
  <c r="I58" i="8"/>
  <c r="A59" i="8"/>
  <c r="C59" i="8"/>
  <c r="D59" i="8"/>
  <c r="E59" i="8"/>
  <c r="G59" i="8"/>
  <c r="H59" i="8"/>
  <c r="I59" i="8"/>
  <c r="A60" i="8"/>
  <c r="C60" i="8"/>
  <c r="D60" i="8"/>
  <c r="E60" i="8"/>
  <c r="G60" i="8"/>
  <c r="H60" i="8"/>
  <c r="I60" i="8"/>
  <c r="A61" i="8"/>
  <c r="C61" i="8"/>
  <c r="D61" i="8"/>
  <c r="E61" i="8"/>
  <c r="G61" i="8"/>
  <c r="H61" i="8"/>
  <c r="I61" i="8"/>
  <c r="A62" i="8"/>
  <c r="C62" i="8"/>
  <c r="D62" i="8"/>
  <c r="E62" i="8"/>
  <c r="G62" i="8"/>
  <c r="H62" i="8"/>
  <c r="I62" i="8"/>
  <c r="A63" i="8"/>
  <c r="C63" i="8"/>
  <c r="D63" i="8"/>
  <c r="E63" i="8"/>
  <c r="G63" i="8"/>
  <c r="H63" i="8"/>
  <c r="I63" i="8"/>
  <c r="A64" i="8"/>
  <c r="C64" i="8"/>
  <c r="D64" i="8"/>
  <c r="E64" i="8"/>
  <c r="G64" i="8"/>
  <c r="H64" i="8"/>
  <c r="I64" i="8"/>
  <c r="A65" i="8"/>
  <c r="C65" i="8"/>
  <c r="D65" i="8"/>
  <c r="E65" i="8"/>
  <c r="G65" i="8"/>
  <c r="H65" i="8"/>
  <c r="I65" i="8"/>
  <c r="A66" i="8"/>
  <c r="C66" i="8"/>
  <c r="D66" i="8"/>
  <c r="E66" i="8"/>
  <c r="G66" i="8"/>
  <c r="H66" i="8"/>
  <c r="I66" i="8"/>
  <c r="A67" i="8"/>
  <c r="C67" i="8"/>
  <c r="D67" i="8"/>
  <c r="E67" i="8"/>
  <c r="G67" i="8"/>
  <c r="H67" i="8"/>
  <c r="I67" i="8"/>
  <c r="A68" i="8"/>
  <c r="C68" i="8"/>
  <c r="D68" i="8"/>
  <c r="E68" i="8"/>
  <c r="G68" i="8"/>
  <c r="H68" i="8"/>
  <c r="I68" i="8"/>
  <c r="A69" i="8"/>
  <c r="C69" i="8"/>
  <c r="D69" i="8"/>
  <c r="E69" i="8"/>
  <c r="G69" i="8"/>
  <c r="H69" i="8"/>
  <c r="I69" i="8"/>
  <c r="A70" i="8"/>
  <c r="C70" i="8"/>
  <c r="D70" i="8"/>
  <c r="E70" i="8"/>
  <c r="G70" i="8"/>
  <c r="H70" i="8"/>
  <c r="I70" i="8"/>
  <c r="A71" i="8"/>
  <c r="C71" i="8"/>
  <c r="D71" i="8"/>
  <c r="E71" i="8"/>
  <c r="G71" i="8"/>
  <c r="H71" i="8"/>
  <c r="I71" i="8"/>
  <c r="A72" i="8"/>
  <c r="C72" i="8"/>
  <c r="D72" i="8"/>
  <c r="E72" i="8"/>
  <c r="G72" i="8"/>
  <c r="H72" i="8"/>
  <c r="I72" i="8"/>
  <c r="A73" i="8"/>
  <c r="C73" i="8"/>
  <c r="D73" i="8"/>
  <c r="E73" i="8"/>
  <c r="G73" i="8"/>
  <c r="H73" i="8"/>
  <c r="I73" i="8"/>
  <c r="A74" i="8"/>
  <c r="C74" i="8"/>
  <c r="D74" i="8"/>
  <c r="E74" i="8"/>
  <c r="G74" i="8"/>
  <c r="H74" i="8"/>
  <c r="I74" i="8"/>
  <c r="A75" i="8"/>
  <c r="C75" i="8"/>
  <c r="D75" i="8"/>
  <c r="E75" i="8"/>
  <c r="G75" i="8"/>
  <c r="H75" i="8"/>
  <c r="I75" i="8"/>
  <c r="A76" i="8"/>
  <c r="C76" i="8"/>
  <c r="D76" i="8"/>
  <c r="E76" i="8"/>
  <c r="G76" i="8"/>
  <c r="H76" i="8"/>
  <c r="I76" i="8"/>
  <c r="A77" i="8"/>
  <c r="C77" i="8"/>
  <c r="D77" i="8"/>
  <c r="E77" i="8"/>
  <c r="G77" i="8"/>
  <c r="H77" i="8"/>
  <c r="I77" i="8"/>
  <c r="A78" i="8"/>
  <c r="C78" i="8"/>
  <c r="D78" i="8"/>
  <c r="E78" i="8"/>
  <c r="G78" i="8"/>
  <c r="H78" i="8"/>
  <c r="I78" i="8"/>
  <c r="A79" i="8"/>
  <c r="C79" i="8"/>
  <c r="D79" i="8"/>
  <c r="E79" i="8"/>
  <c r="G79" i="8"/>
  <c r="H79" i="8"/>
  <c r="I79" i="8"/>
  <c r="A80" i="8"/>
  <c r="C80" i="8"/>
  <c r="D80" i="8"/>
  <c r="E80" i="8"/>
  <c r="G80" i="8"/>
  <c r="H80" i="8"/>
  <c r="I80" i="8"/>
  <c r="A81" i="8"/>
  <c r="C81" i="8"/>
  <c r="D81" i="8"/>
  <c r="E81" i="8"/>
  <c r="G81" i="8"/>
  <c r="H81" i="8"/>
  <c r="I81" i="8"/>
  <c r="A82" i="8"/>
  <c r="C82" i="8"/>
  <c r="D82" i="8"/>
  <c r="E82" i="8"/>
  <c r="G82" i="8"/>
  <c r="H82" i="8"/>
  <c r="I82" i="8"/>
  <c r="A83" i="8"/>
  <c r="C83" i="8"/>
  <c r="D83" i="8"/>
  <c r="E83" i="8"/>
  <c r="G83" i="8"/>
  <c r="H83" i="8"/>
  <c r="I83" i="8"/>
  <c r="A84" i="8"/>
  <c r="C84" i="8"/>
  <c r="D84" i="8"/>
  <c r="E84" i="8"/>
  <c r="G84" i="8"/>
  <c r="H84" i="8"/>
  <c r="I84" i="8"/>
  <c r="A85" i="8"/>
  <c r="C85" i="8"/>
  <c r="D85" i="8"/>
  <c r="E85" i="8"/>
  <c r="G85" i="8"/>
  <c r="H85" i="8"/>
  <c r="I85" i="8"/>
  <c r="A86" i="8"/>
  <c r="C86" i="8"/>
  <c r="D86" i="8"/>
  <c r="E86" i="8"/>
  <c r="G86" i="8"/>
  <c r="H86" i="8"/>
  <c r="I86" i="8"/>
  <c r="A87" i="8"/>
  <c r="C87" i="8"/>
  <c r="D87" i="8"/>
  <c r="E87" i="8"/>
  <c r="G87" i="8"/>
  <c r="H87" i="8"/>
  <c r="I87" i="8"/>
  <c r="A88" i="8"/>
  <c r="C88" i="8"/>
  <c r="D88" i="8"/>
  <c r="E88" i="8"/>
  <c r="G88" i="8"/>
  <c r="H88" i="8"/>
  <c r="I88" i="8"/>
  <c r="A89" i="8"/>
  <c r="C89" i="8"/>
  <c r="D89" i="8"/>
  <c r="E89" i="8"/>
  <c r="G89" i="8"/>
  <c r="H89" i="8"/>
  <c r="I89" i="8"/>
  <c r="A90" i="8"/>
  <c r="C90" i="8"/>
  <c r="D90" i="8"/>
  <c r="E90" i="8"/>
  <c r="G90" i="8"/>
  <c r="H90" i="8"/>
  <c r="I90" i="8"/>
  <c r="A91" i="8"/>
  <c r="C91" i="8"/>
  <c r="D91" i="8"/>
  <c r="E91" i="8"/>
  <c r="G91" i="8"/>
  <c r="H91" i="8"/>
  <c r="I91" i="8"/>
  <c r="A92" i="8"/>
  <c r="C92" i="8"/>
  <c r="D92" i="8"/>
  <c r="E92" i="8"/>
  <c r="G92" i="8"/>
  <c r="H92" i="8"/>
  <c r="I92" i="8"/>
  <c r="A93" i="8"/>
  <c r="C93" i="8"/>
  <c r="D93" i="8"/>
  <c r="E93" i="8"/>
  <c r="G93" i="8"/>
  <c r="H93" i="8"/>
  <c r="I93" i="8"/>
  <c r="A94" i="8"/>
  <c r="C94" i="8"/>
  <c r="D94" i="8"/>
  <c r="E94" i="8"/>
  <c r="G94" i="8"/>
  <c r="H94" i="8"/>
  <c r="I94" i="8"/>
  <c r="A95" i="8"/>
  <c r="C95" i="8"/>
  <c r="D95" i="8"/>
  <c r="E95" i="8"/>
  <c r="G95" i="8"/>
  <c r="H95" i="8"/>
  <c r="I95" i="8"/>
  <c r="A96" i="8"/>
  <c r="C96" i="8"/>
  <c r="D96" i="8"/>
  <c r="E96" i="8"/>
  <c r="G96" i="8"/>
  <c r="H96" i="8"/>
  <c r="I96" i="8"/>
  <c r="A97" i="8"/>
  <c r="C97" i="8"/>
  <c r="D97" i="8"/>
  <c r="E97" i="8"/>
  <c r="G97" i="8"/>
  <c r="H97" i="8"/>
  <c r="I97" i="8"/>
  <c r="A98" i="8"/>
  <c r="C98" i="8"/>
  <c r="D98" i="8"/>
  <c r="E98" i="8"/>
  <c r="G98" i="8"/>
  <c r="H98" i="8"/>
  <c r="I98" i="8"/>
  <c r="A99" i="8"/>
  <c r="C99" i="8"/>
  <c r="D99" i="8"/>
  <c r="E99" i="8"/>
  <c r="G99" i="8"/>
  <c r="H99" i="8"/>
  <c r="I99" i="8"/>
  <c r="A100" i="8"/>
  <c r="C100" i="8"/>
  <c r="D100" i="8"/>
  <c r="E100" i="8"/>
  <c r="G100" i="8"/>
  <c r="H100" i="8"/>
  <c r="I100" i="8"/>
  <c r="A101" i="8"/>
  <c r="C101" i="8"/>
  <c r="D101" i="8"/>
  <c r="E101" i="8"/>
  <c r="G101" i="8"/>
  <c r="H101" i="8"/>
  <c r="I101" i="8"/>
  <c r="A102" i="8"/>
  <c r="C102" i="8"/>
  <c r="D102" i="8"/>
  <c r="E102" i="8"/>
  <c r="G102" i="8"/>
  <c r="H102" i="8"/>
  <c r="I102" i="8"/>
  <c r="A103" i="8"/>
  <c r="C103" i="8"/>
  <c r="D103" i="8"/>
  <c r="E103" i="8"/>
  <c r="G103" i="8"/>
  <c r="H103" i="8"/>
  <c r="I103" i="8"/>
  <c r="A104" i="8"/>
  <c r="C104" i="8"/>
  <c r="D104" i="8"/>
  <c r="E104" i="8"/>
  <c r="G104" i="8"/>
  <c r="H104" i="8"/>
  <c r="I104" i="8"/>
  <c r="A105" i="8"/>
  <c r="C105" i="8"/>
  <c r="D105" i="8"/>
  <c r="E105" i="8"/>
  <c r="G105" i="8"/>
  <c r="H105" i="8"/>
  <c r="I105" i="8"/>
  <c r="A106" i="8"/>
  <c r="C106" i="8"/>
  <c r="D106" i="8"/>
  <c r="E106" i="8"/>
  <c r="G106" i="8"/>
  <c r="H106" i="8"/>
  <c r="I106" i="8"/>
  <c r="A107" i="8"/>
  <c r="C107" i="8"/>
  <c r="D107" i="8"/>
  <c r="E107" i="8"/>
  <c r="G107" i="8"/>
  <c r="H107" i="8"/>
  <c r="I107" i="8"/>
  <c r="A108" i="8"/>
  <c r="C108" i="8"/>
  <c r="D108" i="8"/>
  <c r="E108" i="8"/>
  <c r="G108" i="8"/>
  <c r="H108" i="8"/>
  <c r="I108" i="8"/>
  <c r="A109" i="8"/>
  <c r="C109" i="8"/>
  <c r="D109" i="8"/>
  <c r="E109" i="8"/>
  <c r="G109" i="8"/>
  <c r="H109" i="8"/>
  <c r="I109" i="8"/>
  <c r="A110" i="8"/>
  <c r="C110" i="8"/>
  <c r="D110" i="8"/>
  <c r="E110" i="8"/>
  <c r="G110" i="8"/>
  <c r="H110" i="8"/>
  <c r="I110" i="8"/>
  <c r="A111" i="8"/>
  <c r="C111" i="8"/>
  <c r="D111" i="8"/>
  <c r="E111" i="8"/>
  <c r="G111" i="8"/>
  <c r="H111" i="8"/>
  <c r="I111" i="8"/>
  <c r="A112" i="8"/>
  <c r="C112" i="8"/>
  <c r="D112" i="8"/>
  <c r="E112" i="8"/>
  <c r="G112" i="8"/>
  <c r="H112" i="8"/>
  <c r="I112" i="8"/>
  <c r="A113" i="8"/>
  <c r="C113" i="8"/>
  <c r="D113" i="8"/>
  <c r="E113" i="8"/>
  <c r="G113" i="8"/>
  <c r="H113" i="8"/>
  <c r="I113" i="8"/>
  <c r="A114" i="8"/>
  <c r="C114" i="8"/>
  <c r="D114" i="8"/>
  <c r="E114" i="8"/>
  <c r="G114" i="8"/>
  <c r="H114" i="8"/>
  <c r="I114" i="8"/>
  <c r="A115" i="8"/>
  <c r="C115" i="8"/>
  <c r="D115" i="8"/>
  <c r="E115" i="8"/>
  <c r="G115" i="8"/>
  <c r="H115" i="8"/>
  <c r="I115" i="8"/>
  <c r="A116" i="8"/>
  <c r="C116" i="8"/>
  <c r="D116" i="8"/>
  <c r="E116" i="8"/>
  <c r="G116" i="8"/>
  <c r="H116" i="8"/>
  <c r="I116" i="8"/>
  <c r="A117" i="8"/>
  <c r="C117" i="8"/>
  <c r="D117" i="8"/>
  <c r="E117" i="8"/>
  <c r="G117" i="8"/>
  <c r="H117" i="8"/>
  <c r="I117" i="8"/>
  <c r="A118" i="8"/>
  <c r="C118" i="8"/>
  <c r="D118" i="8"/>
  <c r="E118" i="8"/>
  <c r="G118" i="8"/>
  <c r="H118" i="8"/>
  <c r="I118" i="8"/>
  <c r="A119" i="8"/>
  <c r="C119" i="8"/>
  <c r="D119" i="8"/>
  <c r="E119" i="8"/>
  <c r="G119" i="8"/>
  <c r="H119" i="8"/>
  <c r="I119" i="8"/>
  <c r="A120" i="8"/>
  <c r="C120" i="8"/>
  <c r="D120" i="8"/>
  <c r="E120" i="8"/>
  <c r="G120" i="8"/>
  <c r="H120" i="8"/>
  <c r="I120" i="8"/>
  <c r="A121" i="8"/>
  <c r="C121" i="8"/>
  <c r="D121" i="8"/>
  <c r="E121" i="8"/>
  <c r="G121" i="8"/>
  <c r="H121" i="8"/>
  <c r="I121" i="8"/>
  <c r="A122" i="8"/>
  <c r="C122" i="8"/>
  <c r="D122" i="8"/>
  <c r="E122" i="8"/>
  <c r="G122" i="8"/>
  <c r="H122" i="8"/>
  <c r="I122" i="8"/>
  <c r="A123" i="8"/>
  <c r="C123" i="8"/>
  <c r="D123" i="8"/>
  <c r="E123" i="8"/>
  <c r="G123" i="8"/>
  <c r="H123" i="8"/>
  <c r="I123" i="8"/>
  <c r="A124" i="8"/>
  <c r="C124" i="8"/>
  <c r="D124" i="8"/>
  <c r="E124" i="8"/>
  <c r="G124" i="8"/>
  <c r="H124" i="8"/>
  <c r="I124" i="8"/>
  <c r="A125" i="8"/>
  <c r="C125" i="8"/>
  <c r="D125" i="8"/>
  <c r="E125" i="8"/>
  <c r="G125" i="8"/>
  <c r="H125" i="8"/>
  <c r="I125" i="8"/>
  <c r="A126" i="8"/>
  <c r="C126" i="8"/>
  <c r="D126" i="8"/>
  <c r="E126" i="8"/>
  <c r="G126" i="8"/>
  <c r="H126" i="8"/>
  <c r="I126" i="8"/>
  <c r="A127" i="8"/>
  <c r="C127" i="8"/>
  <c r="D127" i="8"/>
  <c r="E127" i="8"/>
  <c r="G127" i="8"/>
  <c r="H127" i="8"/>
  <c r="I127" i="8"/>
  <c r="A128" i="8"/>
  <c r="C128" i="8"/>
  <c r="D128" i="8"/>
  <c r="E128" i="8"/>
  <c r="G128" i="8"/>
  <c r="H128" i="8"/>
  <c r="I128" i="8"/>
  <c r="A129" i="8"/>
  <c r="C129" i="8"/>
  <c r="D129" i="8"/>
  <c r="E129" i="8"/>
  <c r="G129" i="8"/>
  <c r="H129" i="8"/>
  <c r="I129" i="8"/>
  <c r="A130" i="8"/>
  <c r="C130" i="8"/>
  <c r="D130" i="8"/>
  <c r="E130" i="8"/>
  <c r="G130" i="8"/>
  <c r="H130" i="8"/>
  <c r="I130" i="8"/>
  <c r="A131" i="8"/>
  <c r="C131" i="8"/>
  <c r="D131" i="8"/>
  <c r="E131" i="8"/>
  <c r="G131" i="8"/>
  <c r="H131" i="8"/>
  <c r="I131" i="8"/>
  <c r="A132" i="8"/>
  <c r="C132" i="8"/>
  <c r="D132" i="8"/>
  <c r="E132" i="8"/>
  <c r="G132" i="8"/>
  <c r="H132" i="8"/>
  <c r="I132" i="8"/>
  <c r="A133" i="8"/>
  <c r="C133" i="8"/>
  <c r="D133" i="8"/>
  <c r="E133" i="8"/>
  <c r="G133" i="8"/>
  <c r="H133" i="8"/>
  <c r="I133" i="8"/>
  <c r="A134" i="8"/>
  <c r="C134" i="8"/>
  <c r="D134" i="8"/>
  <c r="E134" i="8"/>
  <c r="G134" i="8"/>
  <c r="H134" i="8"/>
  <c r="I134" i="8"/>
  <c r="A135" i="8"/>
  <c r="C135" i="8"/>
  <c r="D135" i="8"/>
  <c r="E135" i="8"/>
  <c r="G135" i="8"/>
  <c r="H135" i="8"/>
  <c r="I135" i="8"/>
  <c r="A136" i="8"/>
  <c r="C136" i="8"/>
  <c r="D136" i="8"/>
  <c r="E136" i="8"/>
  <c r="G136" i="8"/>
  <c r="H136" i="8"/>
  <c r="I136" i="8"/>
  <c r="A137" i="8"/>
  <c r="C137" i="8"/>
  <c r="D137" i="8"/>
  <c r="E137" i="8"/>
  <c r="G137" i="8"/>
  <c r="H137" i="8"/>
  <c r="I137" i="8"/>
  <c r="A138" i="8"/>
  <c r="C138" i="8"/>
  <c r="D138" i="8"/>
  <c r="E138" i="8"/>
  <c r="G138" i="8"/>
  <c r="H138" i="8"/>
  <c r="I138" i="8"/>
  <c r="A139" i="8"/>
  <c r="C139" i="8"/>
  <c r="D139" i="8"/>
  <c r="E139" i="8"/>
  <c r="G139" i="8"/>
  <c r="H139" i="8"/>
  <c r="I139" i="8"/>
  <c r="A140" i="8"/>
  <c r="C140" i="8"/>
  <c r="D140" i="8"/>
  <c r="E140" i="8"/>
  <c r="G140" i="8"/>
  <c r="H140" i="8"/>
  <c r="I140" i="8"/>
  <c r="A141" i="8"/>
  <c r="C141" i="8"/>
  <c r="D141" i="8"/>
  <c r="E141" i="8"/>
  <c r="G141" i="8"/>
  <c r="H141" i="8"/>
  <c r="I141" i="8"/>
  <c r="A142" i="8"/>
  <c r="C142" i="8"/>
  <c r="D142" i="8"/>
  <c r="E142" i="8"/>
  <c r="G142" i="8"/>
  <c r="H142" i="8"/>
  <c r="I142" i="8"/>
  <c r="A143" i="8"/>
  <c r="C143" i="8"/>
  <c r="D143" i="8"/>
  <c r="E143" i="8"/>
  <c r="G143" i="8"/>
  <c r="H143" i="8"/>
  <c r="I143" i="8"/>
  <c r="A144" i="8"/>
  <c r="C144" i="8"/>
  <c r="D144" i="8"/>
  <c r="E144" i="8"/>
  <c r="G144" i="8"/>
  <c r="H144" i="8"/>
  <c r="I144" i="8"/>
  <c r="A145" i="8"/>
  <c r="C145" i="8"/>
  <c r="D145" i="8"/>
  <c r="E145" i="8"/>
  <c r="G145" i="8"/>
  <c r="H145" i="8"/>
  <c r="I145" i="8"/>
  <c r="A146" i="8"/>
  <c r="C146" i="8"/>
  <c r="D146" i="8"/>
  <c r="E146" i="8"/>
  <c r="G146" i="8"/>
  <c r="H146" i="8"/>
  <c r="I146" i="8"/>
  <c r="A147" i="8"/>
  <c r="C147" i="8"/>
  <c r="D147" i="8"/>
  <c r="E147" i="8"/>
  <c r="G147" i="8"/>
  <c r="H147" i="8"/>
  <c r="I147" i="8"/>
  <c r="A148" i="8"/>
  <c r="C148" i="8"/>
  <c r="D148" i="8"/>
  <c r="E148" i="8"/>
  <c r="G148" i="8"/>
  <c r="H148" i="8"/>
  <c r="I148" i="8"/>
  <c r="A149" i="8"/>
  <c r="C149" i="8"/>
  <c r="D149" i="8"/>
  <c r="E149" i="8"/>
  <c r="G149" i="8"/>
  <c r="H149" i="8"/>
  <c r="I149" i="8"/>
  <c r="A150" i="8"/>
  <c r="C150" i="8"/>
  <c r="D150" i="8"/>
  <c r="E150" i="8"/>
  <c r="G150" i="8"/>
  <c r="H150" i="8"/>
  <c r="I150" i="8"/>
  <c r="A151" i="8"/>
  <c r="C151" i="8"/>
  <c r="D151" i="8"/>
  <c r="E151" i="8"/>
  <c r="G151" i="8"/>
  <c r="H151" i="8"/>
  <c r="I151" i="8"/>
  <c r="A152" i="8"/>
  <c r="C152" i="8"/>
  <c r="D152" i="8"/>
  <c r="E152" i="8"/>
  <c r="G152" i="8"/>
  <c r="H152" i="8"/>
  <c r="I152" i="8"/>
  <c r="A153" i="8"/>
  <c r="C153" i="8"/>
  <c r="D153" i="8"/>
  <c r="E153" i="8"/>
  <c r="G153" i="8"/>
  <c r="H153" i="8"/>
  <c r="I153" i="8"/>
  <c r="A154" i="8"/>
  <c r="C154" i="8"/>
  <c r="D154" i="8"/>
  <c r="E154" i="8"/>
  <c r="G154" i="8"/>
  <c r="H154" i="8"/>
  <c r="I154" i="8"/>
  <c r="A155" i="8"/>
  <c r="C155" i="8"/>
  <c r="D155" i="8"/>
  <c r="E155" i="8"/>
  <c r="G155" i="8"/>
  <c r="H155" i="8"/>
  <c r="I155" i="8"/>
  <c r="A156" i="8"/>
  <c r="C156" i="8"/>
  <c r="D156" i="8"/>
  <c r="E156" i="8"/>
  <c r="G156" i="8"/>
  <c r="H156" i="8"/>
  <c r="I156" i="8"/>
  <c r="A157" i="8"/>
  <c r="C157" i="8"/>
  <c r="D157" i="8"/>
  <c r="E157" i="8"/>
  <c r="G157" i="8"/>
  <c r="H157" i="8"/>
  <c r="I157" i="8"/>
  <c r="A158" i="8"/>
  <c r="C158" i="8"/>
  <c r="D158" i="8"/>
  <c r="E158" i="8"/>
  <c r="G158" i="8"/>
  <c r="H158" i="8"/>
  <c r="I158" i="8"/>
  <c r="A159" i="8"/>
  <c r="C159" i="8"/>
  <c r="D159" i="8"/>
  <c r="E159" i="8"/>
  <c r="G159" i="8"/>
  <c r="H159" i="8"/>
  <c r="I159" i="8"/>
  <c r="A160" i="8"/>
  <c r="C160" i="8"/>
  <c r="D160" i="8"/>
  <c r="E160" i="8"/>
  <c r="G160" i="8"/>
  <c r="H160" i="8"/>
  <c r="I160" i="8"/>
  <c r="A161" i="8"/>
  <c r="C161" i="8"/>
  <c r="D161" i="8"/>
  <c r="E161" i="8"/>
  <c r="G161" i="8"/>
  <c r="H161" i="8"/>
  <c r="I161" i="8"/>
  <c r="A162" i="8"/>
  <c r="C162" i="8"/>
  <c r="D162" i="8"/>
  <c r="E162" i="8"/>
  <c r="G162" i="8"/>
  <c r="H162" i="8"/>
  <c r="I162" i="8"/>
  <c r="A163" i="8"/>
  <c r="C163" i="8"/>
  <c r="D163" i="8"/>
  <c r="E163" i="8"/>
  <c r="G163" i="8"/>
  <c r="H163" i="8"/>
  <c r="I163" i="8"/>
  <c r="A164" i="8"/>
  <c r="C164" i="8"/>
  <c r="D164" i="8"/>
  <c r="E164" i="8"/>
  <c r="G164" i="8"/>
  <c r="H164" i="8"/>
  <c r="I164" i="8"/>
  <c r="A165" i="8"/>
  <c r="C165" i="8"/>
  <c r="D165" i="8"/>
  <c r="E165" i="8"/>
  <c r="G165" i="8"/>
  <c r="H165" i="8"/>
  <c r="I165" i="8"/>
  <c r="A166" i="8"/>
  <c r="C166" i="8"/>
  <c r="D166" i="8"/>
  <c r="E166" i="8"/>
  <c r="G166" i="8"/>
  <c r="H166" i="8"/>
  <c r="I166" i="8"/>
  <c r="A167" i="8"/>
  <c r="C167" i="8"/>
  <c r="D167" i="8"/>
  <c r="E167" i="8"/>
  <c r="G167" i="8"/>
  <c r="H167" i="8"/>
  <c r="I167" i="8"/>
  <c r="A168" i="8"/>
  <c r="C168" i="8"/>
  <c r="D168" i="8"/>
  <c r="E168" i="8"/>
  <c r="G168" i="8"/>
  <c r="H168" i="8"/>
  <c r="I168" i="8"/>
  <c r="A169" i="8"/>
  <c r="C169" i="8"/>
  <c r="D169" i="8"/>
  <c r="E169" i="8"/>
  <c r="G169" i="8"/>
  <c r="H169" i="8"/>
  <c r="I169" i="8"/>
  <c r="A170" i="8"/>
  <c r="C170" i="8"/>
  <c r="D170" i="8"/>
  <c r="E170" i="8"/>
  <c r="G170" i="8"/>
  <c r="H170" i="8"/>
  <c r="I170" i="8"/>
  <c r="A171" i="8"/>
  <c r="C171" i="8"/>
  <c r="D171" i="8"/>
  <c r="E171" i="8"/>
  <c r="G171" i="8"/>
  <c r="H171" i="8"/>
  <c r="I171" i="8"/>
  <c r="A172" i="8"/>
  <c r="C172" i="8"/>
  <c r="D172" i="8"/>
  <c r="E172" i="8"/>
  <c r="G172" i="8"/>
  <c r="H172" i="8"/>
  <c r="I172" i="8"/>
  <c r="A173" i="8"/>
  <c r="C173" i="8"/>
  <c r="D173" i="8"/>
  <c r="E173" i="8"/>
  <c r="G173" i="8"/>
  <c r="H173" i="8"/>
  <c r="I173" i="8"/>
  <c r="A174" i="8"/>
  <c r="C174" i="8"/>
  <c r="D174" i="8"/>
  <c r="E174" i="8"/>
  <c r="G174" i="8"/>
  <c r="H174" i="8"/>
  <c r="I174" i="8"/>
  <c r="A175" i="8"/>
  <c r="C175" i="8"/>
  <c r="D175" i="8"/>
  <c r="E175" i="8"/>
  <c r="G175" i="8"/>
  <c r="H175" i="8"/>
  <c r="I175" i="8"/>
  <c r="A176" i="8"/>
  <c r="C176" i="8"/>
  <c r="D176" i="8"/>
  <c r="E176" i="8"/>
  <c r="G176" i="8"/>
  <c r="H176" i="8"/>
  <c r="I176" i="8"/>
  <c r="A177" i="8"/>
  <c r="C177" i="8"/>
  <c r="D177" i="8"/>
  <c r="E177" i="8"/>
  <c r="G177" i="8"/>
  <c r="H177" i="8"/>
  <c r="I177" i="8"/>
  <c r="A178" i="8"/>
  <c r="C178" i="8"/>
  <c r="D178" i="8"/>
  <c r="E178" i="8"/>
  <c r="G178" i="8"/>
  <c r="H178" i="8"/>
  <c r="I178" i="8"/>
  <c r="A179" i="8"/>
  <c r="C179" i="8"/>
  <c r="D179" i="8"/>
  <c r="E179" i="8"/>
  <c r="G179" i="8"/>
  <c r="H179" i="8"/>
  <c r="I179" i="8"/>
  <c r="A180" i="8"/>
  <c r="C180" i="8"/>
  <c r="D180" i="8"/>
  <c r="E180" i="8"/>
  <c r="G180" i="8"/>
  <c r="H180" i="8"/>
  <c r="I180" i="8"/>
  <c r="A181" i="8"/>
  <c r="C181" i="8"/>
  <c r="D181" i="8"/>
  <c r="E181" i="8"/>
  <c r="G181" i="8"/>
  <c r="H181" i="8"/>
  <c r="I181" i="8"/>
  <c r="A182" i="8"/>
  <c r="C182" i="8"/>
  <c r="D182" i="8"/>
  <c r="E182" i="8"/>
  <c r="G182" i="8"/>
  <c r="H182" i="8"/>
  <c r="I182" i="8"/>
  <c r="A183" i="8"/>
  <c r="C183" i="8"/>
  <c r="D183" i="8"/>
  <c r="E183" i="8"/>
  <c r="G183" i="8"/>
  <c r="H183" i="8"/>
  <c r="I183" i="8"/>
  <c r="A184" i="8"/>
  <c r="C184" i="8"/>
  <c r="D184" i="8"/>
  <c r="E184" i="8"/>
  <c r="G184" i="8"/>
  <c r="H184" i="8"/>
  <c r="I184" i="8"/>
  <c r="A185" i="8"/>
  <c r="C185" i="8"/>
  <c r="D185" i="8"/>
  <c r="E185" i="8"/>
  <c r="G185" i="8"/>
  <c r="H185" i="8"/>
  <c r="I185" i="8"/>
  <c r="A186" i="8"/>
  <c r="C186" i="8"/>
  <c r="D186" i="8"/>
  <c r="E186" i="8"/>
  <c r="G186" i="8"/>
  <c r="H186" i="8"/>
  <c r="I186" i="8"/>
  <c r="A187" i="8"/>
  <c r="C187" i="8"/>
  <c r="D187" i="8"/>
  <c r="E187" i="8"/>
  <c r="G187" i="8"/>
  <c r="H187" i="8"/>
  <c r="I187" i="8"/>
  <c r="A188" i="8"/>
  <c r="C188" i="8"/>
  <c r="D188" i="8"/>
  <c r="E188" i="8"/>
  <c r="G188" i="8"/>
  <c r="H188" i="8"/>
  <c r="I188" i="8"/>
  <c r="A189" i="8"/>
  <c r="C189" i="8"/>
  <c r="D189" i="8"/>
  <c r="E189" i="8"/>
  <c r="G189" i="8"/>
  <c r="H189" i="8"/>
  <c r="I189" i="8"/>
  <c r="A190" i="8"/>
  <c r="C190" i="8"/>
  <c r="D190" i="8"/>
  <c r="E190" i="8"/>
  <c r="G190" i="8"/>
  <c r="H190" i="8"/>
  <c r="I190" i="8"/>
  <c r="A191" i="8"/>
  <c r="C191" i="8"/>
  <c r="D191" i="8"/>
  <c r="E191" i="8"/>
  <c r="G191" i="8"/>
  <c r="H191" i="8"/>
  <c r="I191" i="8"/>
  <c r="A192" i="8"/>
  <c r="C192" i="8"/>
  <c r="D192" i="8"/>
  <c r="E192" i="8"/>
  <c r="G192" i="8"/>
  <c r="H192" i="8"/>
  <c r="I192" i="8"/>
  <c r="A193" i="8"/>
  <c r="C193" i="8"/>
  <c r="D193" i="8"/>
  <c r="E193" i="8"/>
  <c r="G193" i="8"/>
  <c r="H193" i="8"/>
  <c r="I193" i="8"/>
  <c r="A194" i="8"/>
  <c r="C194" i="8"/>
  <c r="D194" i="8"/>
  <c r="E194" i="8"/>
  <c r="G194" i="8"/>
  <c r="H194" i="8"/>
  <c r="I194" i="8"/>
  <c r="A195" i="8"/>
  <c r="C195" i="8"/>
  <c r="D195" i="8"/>
  <c r="E195" i="8"/>
  <c r="G195" i="8"/>
  <c r="H195" i="8"/>
  <c r="I195" i="8"/>
  <c r="A196" i="8"/>
  <c r="C196" i="8"/>
  <c r="D196" i="8"/>
  <c r="E196" i="8"/>
  <c r="G196" i="8"/>
  <c r="H196" i="8"/>
  <c r="I196" i="8"/>
  <c r="A197" i="8"/>
  <c r="C197" i="8"/>
  <c r="D197" i="8"/>
  <c r="E197" i="8"/>
  <c r="G197" i="8"/>
  <c r="H197" i="8"/>
  <c r="I197" i="8"/>
  <c r="A198" i="8"/>
  <c r="C198" i="8"/>
  <c r="D198" i="8"/>
  <c r="E198" i="8"/>
  <c r="G198" i="8"/>
  <c r="H198" i="8"/>
  <c r="I198" i="8"/>
  <c r="A199" i="8"/>
  <c r="C199" i="8"/>
  <c r="D199" i="8"/>
  <c r="E199" i="8"/>
  <c r="G199" i="8"/>
  <c r="H199" i="8"/>
  <c r="I199" i="8"/>
  <c r="A200" i="8"/>
  <c r="C200" i="8"/>
  <c r="D200" i="8"/>
  <c r="E200" i="8"/>
  <c r="G200" i="8"/>
  <c r="H200" i="8"/>
  <c r="I200" i="8"/>
  <c r="A201" i="8"/>
  <c r="C201" i="8"/>
  <c r="D201" i="8"/>
  <c r="E201" i="8"/>
  <c r="G201" i="8"/>
  <c r="H201" i="8"/>
  <c r="I201" i="8"/>
  <c r="A202" i="8"/>
  <c r="C202" i="8"/>
  <c r="D202" i="8"/>
  <c r="E202" i="8"/>
  <c r="G202" i="8"/>
  <c r="H202" i="8"/>
  <c r="I202" i="8"/>
  <c r="A203" i="8"/>
  <c r="C203" i="8"/>
  <c r="D203" i="8"/>
  <c r="E203" i="8"/>
  <c r="G203" i="8"/>
  <c r="H203" i="8"/>
  <c r="I203" i="8"/>
  <c r="A204" i="8"/>
  <c r="C204" i="8"/>
  <c r="D204" i="8"/>
  <c r="E204" i="8"/>
  <c r="G204" i="8"/>
  <c r="H204" i="8"/>
  <c r="I204" i="8"/>
  <c r="A205" i="8"/>
  <c r="C205" i="8"/>
  <c r="D205" i="8"/>
  <c r="E205" i="8"/>
  <c r="G205" i="8"/>
  <c r="H205" i="8"/>
  <c r="I205" i="8"/>
  <c r="A206" i="8"/>
  <c r="C206" i="8"/>
  <c r="D206" i="8"/>
  <c r="E206" i="8"/>
  <c r="G206" i="8"/>
  <c r="H206" i="8"/>
  <c r="I206" i="8"/>
  <c r="A207" i="8"/>
  <c r="C207" i="8"/>
  <c r="D207" i="8"/>
  <c r="E207" i="8"/>
  <c r="G207" i="8"/>
  <c r="H207" i="8"/>
  <c r="I207" i="8"/>
  <c r="A208" i="8"/>
  <c r="C208" i="8"/>
  <c r="D208" i="8"/>
  <c r="E208" i="8"/>
  <c r="G208" i="8"/>
  <c r="H208" i="8"/>
  <c r="I208" i="8"/>
  <c r="A209" i="8"/>
  <c r="C209" i="8"/>
  <c r="D209" i="8"/>
  <c r="E209" i="8"/>
  <c r="G209" i="8"/>
  <c r="H209" i="8"/>
  <c r="I209" i="8"/>
  <c r="A210" i="8"/>
  <c r="C210" i="8"/>
  <c r="D210" i="8"/>
  <c r="E210" i="8"/>
  <c r="G210" i="8"/>
  <c r="H210" i="8"/>
  <c r="I210" i="8"/>
  <c r="A211" i="8"/>
  <c r="C211" i="8"/>
  <c r="D211" i="8"/>
  <c r="E211" i="8"/>
  <c r="G211" i="8"/>
  <c r="H211" i="8"/>
  <c r="I211" i="8"/>
  <c r="A212" i="8"/>
  <c r="C212" i="8"/>
  <c r="D212" i="8"/>
  <c r="E212" i="8"/>
  <c r="G212" i="8"/>
  <c r="H212" i="8"/>
  <c r="I212" i="8"/>
  <c r="A213" i="8"/>
  <c r="C213" i="8"/>
  <c r="D213" i="8"/>
  <c r="E213" i="8"/>
  <c r="G213" i="8"/>
  <c r="H213" i="8"/>
  <c r="I213" i="8"/>
  <c r="A214" i="8"/>
  <c r="C214" i="8"/>
  <c r="D214" i="8"/>
  <c r="E214" i="8"/>
  <c r="G214" i="8"/>
  <c r="H214" i="8"/>
  <c r="I214" i="8"/>
  <c r="A215" i="8"/>
  <c r="C215" i="8"/>
  <c r="D215" i="8"/>
  <c r="E215" i="8"/>
  <c r="G215" i="8"/>
  <c r="H215" i="8"/>
  <c r="I215" i="8"/>
  <c r="A216" i="8"/>
  <c r="C216" i="8"/>
  <c r="D216" i="8"/>
  <c r="E216" i="8"/>
  <c r="G216" i="8"/>
  <c r="H216" i="8"/>
  <c r="I216" i="8"/>
  <c r="A217" i="8"/>
  <c r="C217" i="8"/>
  <c r="D217" i="8"/>
  <c r="E217" i="8"/>
  <c r="G217" i="8"/>
  <c r="H217" i="8"/>
  <c r="I217" i="8"/>
  <c r="A218" i="8"/>
  <c r="C218" i="8"/>
  <c r="D218" i="8"/>
  <c r="E218" i="8"/>
  <c r="G218" i="8"/>
  <c r="H218" i="8"/>
  <c r="I218" i="8"/>
  <c r="A219" i="8"/>
  <c r="C219" i="8"/>
  <c r="D219" i="8"/>
  <c r="E219" i="8"/>
  <c r="G219" i="8"/>
  <c r="H219" i="8"/>
  <c r="I219" i="8"/>
  <c r="A220" i="8"/>
  <c r="C220" i="8"/>
  <c r="D220" i="8"/>
  <c r="E220" i="8"/>
  <c r="G220" i="8"/>
  <c r="H220" i="8"/>
  <c r="I220" i="8"/>
  <c r="A221" i="8"/>
  <c r="C221" i="8"/>
  <c r="D221" i="8"/>
  <c r="E221" i="8"/>
  <c r="G221" i="8"/>
  <c r="H221" i="8"/>
  <c r="I221" i="8"/>
  <c r="A222" i="8"/>
  <c r="C222" i="8"/>
  <c r="D222" i="8"/>
  <c r="E222" i="8"/>
  <c r="G222" i="8"/>
  <c r="H222" i="8"/>
  <c r="I222" i="8"/>
  <c r="A223" i="8"/>
  <c r="C223" i="8"/>
  <c r="D223" i="8"/>
  <c r="E223" i="8"/>
  <c r="G223" i="8"/>
  <c r="H223" i="8"/>
  <c r="I223" i="8"/>
  <c r="A224" i="8"/>
  <c r="C224" i="8"/>
  <c r="D224" i="8"/>
  <c r="E224" i="8"/>
  <c r="G224" i="8"/>
  <c r="H224" i="8"/>
  <c r="I224" i="8"/>
  <c r="A225" i="8"/>
  <c r="C225" i="8"/>
  <c r="D225" i="8"/>
  <c r="E225" i="8"/>
  <c r="G225" i="8"/>
  <c r="H225" i="8"/>
  <c r="I225" i="8"/>
  <c r="A226" i="8"/>
  <c r="C226" i="8"/>
  <c r="D226" i="8"/>
  <c r="E226" i="8"/>
  <c r="G226" i="8"/>
  <c r="H226" i="8"/>
  <c r="I226" i="8"/>
  <c r="A227" i="8"/>
  <c r="C227" i="8"/>
  <c r="D227" i="8"/>
  <c r="E227" i="8"/>
  <c r="G227" i="8"/>
  <c r="H227" i="8"/>
  <c r="I227" i="8"/>
  <c r="A228" i="8"/>
  <c r="C228" i="8"/>
  <c r="D228" i="8"/>
  <c r="E228" i="8"/>
  <c r="G228" i="8"/>
  <c r="H228" i="8"/>
  <c r="I228" i="8"/>
  <c r="A229" i="8"/>
  <c r="C229" i="8"/>
  <c r="D229" i="8"/>
  <c r="E229" i="8"/>
  <c r="G229" i="8"/>
  <c r="H229" i="8"/>
  <c r="I229" i="8"/>
  <c r="A230" i="8"/>
  <c r="C230" i="8"/>
  <c r="D230" i="8"/>
  <c r="E230" i="8"/>
  <c r="G230" i="8"/>
  <c r="H230" i="8"/>
  <c r="I230" i="8"/>
  <c r="A231" i="8"/>
  <c r="C231" i="8"/>
  <c r="D231" i="8"/>
  <c r="E231" i="8"/>
  <c r="G231" i="8"/>
  <c r="H231" i="8"/>
  <c r="I231" i="8"/>
  <c r="A232" i="8"/>
  <c r="C232" i="8"/>
  <c r="D232" i="8"/>
  <c r="E232" i="8"/>
  <c r="G232" i="8"/>
  <c r="H232" i="8"/>
  <c r="I232" i="8"/>
  <c r="A233" i="8"/>
  <c r="C233" i="8"/>
  <c r="D233" i="8"/>
  <c r="E233" i="8"/>
  <c r="G233" i="8"/>
  <c r="H233" i="8"/>
  <c r="I233" i="8"/>
  <c r="A234" i="8"/>
  <c r="C234" i="8"/>
  <c r="D234" i="8"/>
  <c r="E234" i="8"/>
  <c r="G234" i="8"/>
  <c r="H234" i="8"/>
  <c r="I234" i="8"/>
  <c r="A235" i="8"/>
  <c r="C235" i="8"/>
  <c r="D235" i="8"/>
  <c r="E235" i="8"/>
  <c r="G235" i="8"/>
  <c r="H235" i="8"/>
  <c r="I235" i="8"/>
  <c r="A236" i="8"/>
  <c r="C236" i="8"/>
  <c r="D236" i="8"/>
  <c r="E236" i="8"/>
  <c r="G236" i="8"/>
  <c r="H236" i="8"/>
  <c r="I236" i="8"/>
  <c r="A237" i="8"/>
  <c r="C237" i="8"/>
  <c r="D237" i="8"/>
  <c r="E237" i="8"/>
  <c r="G237" i="8"/>
  <c r="H237" i="8"/>
  <c r="I237" i="8"/>
  <c r="A238" i="8"/>
  <c r="C238" i="8"/>
  <c r="D238" i="8"/>
  <c r="E238" i="8"/>
  <c r="G238" i="8"/>
  <c r="H238" i="8"/>
  <c r="I238" i="8"/>
  <c r="A239" i="8"/>
  <c r="C239" i="8"/>
  <c r="D239" i="8"/>
  <c r="E239" i="8"/>
  <c r="G239" i="8"/>
  <c r="H239" i="8"/>
  <c r="I239" i="8"/>
  <c r="A240" i="8"/>
  <c r="C240" i="8"/>
  <c r="D240" i="8"/>
  <c r="E240" i="8"/>
  <c r="G240" i="8"/>
  <c r="H240" i="8"/>
  <c r="I240" i="8"/>
  <c r="A241" i="8"/>
  <c r="C241" i="8"/>
  <c r="D241" i="8"/>
  <c r="E241" i="8"/>
  <c r="G241" i="8"/>
  <c r="H241" i="8"/>
  <c r="I241" i="8"/>
  <c r="A242" i="8"/>
  <c r="C242" i="8"/>
  <c r="D242" i="8"/>
  <c r="E242" i="8"/>
  <c r="G242" i="8"/>
  <c r="H242" i="8"/>
  <c r="I242" i="8"/>
  <c r="A243" i="8"/>
  <c r="C243" i="8"/>
  <c r="D243" i="8"/>
  <c r="E243" i="8"/>
  <c r="G243" i="8"/>
  <c r="H243" i="8"/>
  <c r="I243" i="8"/>
  <c r="A244" i="8"/>
  <c r="C244" i="8"/>
  <c r="D244" i="8"/>
  <c r="E244" i="8"/>
  <c r="G244" i="8"/>
  <c r="H244" i="8"/>
  <c r="I244" i="8"/>
  <c r="A245" i="8"/>
  <c r="C245" i="8"/>
  <c r="D245" i="8"/>
  <c r="E245" i="8"/>
  <c r="G245" i="8"/>
  <c r="H245" i="8"/>
  <c r="I245" i="8"/>
  <c r="A246" i="8"/>
  <c r="C246" i="8"/>
  <c r="D246" i="8"/>
  <c r="E246" i="8"/>
  <c r="G246" i="8"/>
  <c r="H246" i="8"/>
  <c r="I246" i="8"/>
  <c r="A247" i="8"/>
  <c r="C247" i="8"/>
  <c r="D247" i="8"/>
  <c r="E247" i="8"/>
  <c r="G247" i="8"/>
  <c r="H247" i="8"/>
  <c r="I247" i="8"/>
  <c r="A248" i="8"/>
  <c r="C248" i="8"/>
  <c r="D248" i="8"/>
  <c r="E248" i="8"/>
  <c r="G248" i="8"/>
  <c r="H248" i="8"/>
  <c r="I248" i="8"/>
  <c r="A249" i="8"/>
  <c r="C249" i="8"/>
  <c r="D249" i="8"/>
  <c r="E249" i="8"/>
  <c r="G249" i="8"/>
  <c r="H249" i="8"/>
  <c r="I249" i="8"/>
  <c r="A250" i="8"/>
  <c r="C250" i="8"/>
  <c r="D250" i="8"/>
  <c r="E250" i="8"/>
  <c r="G250" i="8"/>
  <c r="H250" i="8"/>
  <c r="I250" i="8"/>
  <c r="A251" i="8"/>
  <c r="C251" i="8"/>
  <c r="D251" i="8"/>
  <c r="E251" i="8"/>
  <c r="G251" i="8"/>
  <c r="H251" i="8"/>
  <c r="I251" i="8"/>
  <c r="A252" i="8"/>
  <c r="C252" i="8"/>
  <c r="D252" i="8"/>
  <c r="E252" i="8"/>
  <c r="G252" i="8"/>
  <c r="H252" i="8"/>
  <c r="I252" i="8"/>
  <c r="A253" i="8"/>
  <c r="C253" i="8"/>
  <c r="D253" i="8"/>
  <c r="E253" i="8"/>
  <c r="G253" i="8"/>
  <c r="H253" i="8"/>
  <c r="I253" i="8"/>
  <c r="A254" i="8"/>
  <c r="C254" i="8"/>
  <c r="D254" i="8"/>
  <c r="E254" i="8"/>
  <c r="G254" i="8"/>
  <c r="H254" i="8"/>
  <c r="I254" i="8"/>
  <c r="A255" i="8"/>
  <c r="C255" i="8"/>
  <c r="D255" i="8"/>
  <c r="E255" i="8"/>
  <c r="G255" i="8"/>
  <c r="H255" i="8"/>
  <c r="I255" i="8"/>
  <c r="A256" i="8"/>
  <c r="C256" i="8"/>
  <c r="D256" i="8"/>
  <c r="E256" i="8"/>
  <c r="G256" i="8"/>
  <c r="H256" i="8"/>
  <c r="I256" i="8"/>
  <c r="A257" i="8"/>
  <c r="C257" i="8"/>
  <c r="D257" i="8"/>
  <c r="E257" i="8"/>
  <c r="G257" i="8"/>
  <c r="H257" i="8"/>
  <c r="I257" i="8"/>
  <c r="A258" i="8"/>
  <c r="C258" i="8"/>
  <c r="D258" i="8"/>
  <c r="E258" i="8"/>
  <c r="G258" i="8"/>
  <c r="H258" i="8"/>
  <c r="I258" i="8"/>
  <c r="A259" i="8"/>
  <c r="C259" i="8"/>
  <c r="D259" i="8"/>
  <c r="E259" i="8"/>
  <c r="G259" i="8"/>
  <c r="H259" i="8"/>
  <c r="I259" i="8"/>
  <c r="A260" i="8"/>
  <c r="C260" i="8"/>
  <c r="D260" i="8"/>
  <c r="E260" i="8"/>
  <c r="G260" i="8"/>
  <c r="H260" i="8"/>
  <c r="I260" i="8"/>
  <c r="A261" i="8"/>
  <c r="C261" i="8"/>
  <c r="D261" i="8"/>
  <c r="E261" i="8"/>
  <c r="G261" i="8"/>
  <c r="H261" i="8"/>
  <c r="I261" i="8"/>
  <c r="A262" i="8"/>
  <c r="C262" i="8"/>
  <c r="D262" i="8"/>
  <c r="E262" i="8"/>
  <c r="G262" i="8"/>
  <c r="H262" i="8"/>
  <c r="I262" i="8"/>
  <c r="A263" i="8"/>
  <c r="C263" i="8"/>
  <c r="D263" i="8"/>
  <c r="E263" i="8"/>
  <c r="G263" i="8"/>
  <c r="H263" i="8"/>
  <c r="I263" i="8"/>
  <c r="A264" i="8"/>
  <c r="C264" i="8"/>
  <c r="D264" i="8"/>
  <c r="E264" i="8"/>
  <c r="G264" i="8"/>
  <c r="H264" i="8"/>
  <c r="I264" i="8"/>
  <c r="A265" i="8"/>
  <c r="C265" i="8"/>
  <c r="D265" i="8"/>
  <c r="E265" i="8"/>
  <c r="G265" i="8"/>
  <c r="H265" i="8"/>
  <c r="I265" i="8"/>
  <c r="A266" i="8"/>
  <c r="C266" i="8"/>
  <c r="D266" i="8"/>
  <c r="E266" i="8"/>
  <c r="G266" i="8"/>
  <c r="H266" i="8"/>
  <c r="I266" i="8"/>
  <c r="A267" i="8"/>
  <c r="C267" i="8"/>
  <c r="D267" i="8"/>
  <c r="E267" i="8"/>
  <c r="G267" i="8"/>
  <c r="H267" i="8"/>
  <c r="I267" i="8"/>
  <c r="A268" i="8"/>
  <c r="C268" i="8"/>
  <c r="D268" i="8"/>
  <c r="E268" i="8"/>
  <c r="G268" i="8"/>
  <c r="H268" i="8"/>
  <c r="I268" i="8"/>
  <c r="A269" i="8"/>
  <c r="C269" i="8"/>
  <c r="D269" i="8"/>
  <c r="E269" i="8"/>
  <c r="G269" i="8"/>
  <c r="H269" i="8"/>
  <c r="I269" i="8"/>
  <c r="A270" i="8"/>
  <c r="C270" i="8"/>
  <c r="D270" i="8"/>
  <c r="E270" i="8"/>
  <c r="G270" i="8"/>
  <c r="H270" i="8"/>
  <c r="I270" i="8"/>
  <c r="A271" i="8"/>
  <c r="C271" i="8"/>
  <c r="D271" i="8"/>
  <c r="E271" i="8"/>
  <c r="G271" i="8"/>
  <c r="H271" i="8"/>
  <c r="I271" i="8"/>
  <c r="A272" i="8"/>
  <c r="C272" i="8"/>
  <c r="D272" i="8"/>
  <c r="E272" i="8"/>
  <c r="G272" i="8"/>
  <c r="H272" i="8"/>
  <c r="I272" i="8"/>
  <c r="A273" i="8"/>
  <c r="C273" i="8"/>
  <c r="D273" i="8"/>
  <c r="E273" i="8"/>
  <c r="G273" i="8"/>
  <c r="H273" i="8"/>
  <c r="I273" i="8"/>
  <c r="A274" i="8"/>
  <c r="C274" i="8"/>
  <c r="D274" i="8"/>
  <c r="E274" i="8"/>
  <c r="G274" i="8"/>
  <c r="H274" i="8"/>
  <c r="I274" i="8"/>
  <c r="A275" i="8"/>
  <c r="C275" i="8"/>
  <c r="D275" i="8"/>
  <c r="E275" i="8"/>
  <c r="G275" i="8"/>
  <c r="H275" i="8"/>
  <c r="I275" i="8"/>
  <c r="A276" i="8"/>
  <c r="C276" i="8"/>
  <c r="D276" i="8"/>
  <c r="E276" i="8"/>
  <c r="G276" i="8"/>
  <c r="H276" i="8"/>
  <c r="I276" i="8"/>
  <c r="A277" i="8"/>
  <c r="C277" i="8"/>
  <c r="D277" i="8"/>
  <c r="E277" i="8"/>
  <c r="G277" i="8"/>
  <c r="H277" i="8"/>
  <c r="I277" i="8"/>
  <c r="A278" i="8"/>
  <c r="C278" i="8"/>
  <c r="D278" i="8"/>
  <c r="E278" i="8"/>
  <c r="G278" i="8"/>
  <c r="H278" i="8"/>
  <c r="I278" i="8"/>
  <c r="A279" i="8"/>
  <c r="C279" i="8"/>
  <c r="D279" i="8"/>
  <c r="E279" i="8"/>
  <c r="G279" i="8"/>
  <c r="H279" i="8"/>
  <c r="I279" i="8"/>
  <c r="A280" i="8"/>
  <c r="C280" i="8"/>
  <c r="D280" i="8"/>
  <c r="E280" i="8"/>
  <c r="G280" i="8"/>
  <c r="H280" i="8"/>
  <c r="I280" i="8"/>
  <c r="A281" i="8"/>
  <c r="C281" i="8"/>
  <c r="G281" i="8"/>
  <c r="A282" i="8"/>
  <c r="C282" i="8"/>
  <c r="G282" i="8"/>
  <c r="A283" i="8"/>
  <c r="C283" i="8"/>
  <c r="G283" i="8"/>
  <c r="A284" i="8"/>
  <c r="C284" i="8"/>
  <c r="G284" i="8"/>
  <c r="A285" i="8"/>
  <c r="C285" i="8"/>
  <c r="G285" i="8"/>
  <c r="A286" i="8"/>
  <c r="C286" i="8"/>
  <c r="G286" i="8"/>
  <c r="A287" i="8"/>
  <c r="C287" i="8"/>
  <c r="G287" i="8"/>
  <c r="A288" i="8"/>
  <c r="C288" i="8"/>
  <c r="G288" i="8"/>
  <c r="A289" i="8"/>
  <c r="C289" i="8"/>
  <c r="G289" i="8"/>
  <c r="A290" i="8"/>
  <c r="C290" i="8"/>
  <c r="G290" i="8"/>
  <c r="A291" i="8"/>
  <c r="C291" i="8"/>
  <c r="G291" i="8"/>
  <c r="A292" i="8"/>
  <c r="C292" i="8"/>
  <c r="G292" i="8"/>
  <c r="A293" i="8"/>
  <c r="C293" i="8"/>
  <c r="G293" i="8"/>
  <c r="A294" i="8"/>
  <c r="C294" i="8"/>
  <c r="G294" i="8"/>
  <c r="A295" i="8"/>
  <c r="C295" i="8"/>
  <c r="G295" i="8"/>
  <c r="A296" i="8"/>
  <c r="C296" i="8"/>
  <c r="G296" i="8"/>
  <c r="A297" i="8"/>
  <c r="C297" i="8"/>
  <c r="G297" i="8"/>
  <c r="A298" i="8"/>
  <c r="C298" i="8"/>
  <c r="G298" i="8"/>
  <c r="A299" i="8"/>
  <c r="C299" i="8"/>
  <c r="G299" i="8"/>
  <c r="A300" i="8"/>
  <c r="C300" i="8"/>
  <c r="G300" i="8"/>
  <c r="A301" i="8"/>
  <c r="C301" i="8"/>
  <c r="G301" i="8"/>
  <c r="A302" i="8"/>
  <c r="C302" i="8"/>
  <c r="G302" i="8"/>
  <c r="A303" i="8"/>
  <c r="C303" i="8"/>
  <c r="G303" i="8"/>
  <c r="A304" i="8"/>
  <c r="C304" i="8"/>
  <c r="G304" i="8"/>
  <c r="A305" i="8"/>
  <c r="C305" i="8"/>
  <c r="G305" i="8"/>
  <c r="A306" i="8"/>
  <c r="C306" i="8"/>
  <c r="G306" i="8"/>
  <c r="A307" i="8"/>
  <c r="C307" i="8"/>
  <c r="G307" i="8"/>
  <c r="A308" i="8"/>
  <c r="C308" i="8"/>
  <c r="G308" i="8"/>
  <c r="A309" i="8"/>
  <c r="C309" i="8"/>
  <c r="G309" i="8"/>
  <c r="A310" i="8"/>
  <c r="C310" i="8"/>
  <c r="G310" i="8"/>
  <c r="A311" i="8"/>
  <c r="C311" i="8"/>
  <c r="G311" i="8"/>
  <c r="A312" i="8"/>
  <c r="C312" i="8"/>
  <c r="G312" i="8"/>
  <c r="A313" i="8"/>
  <c r="C313" i="8"/>
  <c r="G313" i="8"/>
  <c r="A314" i="8"/>
  <c r="C314" i="8"/>
  <c r="G314" i="8"/>
  <c r="A315" i="8"/>
  <c r="C315" i="8"/>
  <c r="G315" i="8"/>
  <c r="A316" i="8"/>
  <c r="C316" i="8"/>
  <c r="G316" i="8"/>
  <c r="A317" i="8"/>
  <c r="C317" i="8"/>
  <c r="G317" i="8"/>
  <c r="A318" i="8"/>
  <c r="C318" i="8"/>
  <c r="G318" i="8"/>
  <c r="A319" i="8"/>
  <c r="C319" i="8"/>
  <c r="G319" i="8"/>
  <c r="A320" i="8"/>
  <c r="C320" i="8"/>
  <c r="G320" i="8"/>
  <c r="A321" i="8"/>
  <c r="C321" i="8"/>
  <c r="G321" i="8"/>
  <c r="A322" i="8"/>
  <c r="C322" i="8"/>
  <c r="G322" i="8"/>
  <c r="A323" i="8"/>
  <c r="C323" i="8"/>
  <c r="G323" i="8"/>
  <c r="A324" i="8"/>
  <c r="C324" i="8"/>
  <c r="G324" i="8"/>
  <c r="A325" i="8"/>
  <c r="C325" i="8"/>
  <c r="G325" i="8"/>
  <c r="A326" i="8"/>
  <c r="C326" i="8"/>
  <c r="G326" i="8"/>
  <c r="A327" i="8"/>
  <c r="C327" i="8"/>
  <c r="G327" i="8"/>
  <c r="A328" i="8"/>
  <c r="C328" i="8"/>
  <c r="G328" i="8"/>
  <c r="A329" i="8"/>
  <c r="C329" i="8"/>
  <c r="G329" i="8"/>
  <c r="A330" i="8"/>
  <c r="C330" i="8"/>
  <c r="G330" i="8"/>
  <c r="A331" i="8"/>
  <c r="C331" i="8"/>
  <c r="G331" i="8"/>
  <c r="A332" i="8"/>
  <c r="C332" i="8"/>
  <c r="G332" i="8"/>
  <c r="A333" i="8"/>
  <c r="C333" i="8"/>
  <c r="G333" i="8"/>
  <c r="A334" i="8"/>
  <c r="C334" i="8"/>
  <c r="G334" i="8"/>
  <c r="A335" i="8"/>
  <c r="C335" i="8"/>
  <c r="G335" i="8"/>
  <c r="A336" i="8"/>
  <c r="C336" i="8"/>
  <c r="G336" i="8"/>
  <c r="A337" i="8"/>
  <c r="C337" i="8"/>
  <c r="G337" i="8"/>
  <c r="A338" i="8"/>
  <c r="C338" i="8"/>
  <c r="G338" i="8"/>
  <c r="A339" i="8"/>
  <c r="C339" i="8"/>
  <c r="G339" i="8"/>
  <c r="A340" i="8"/>
  <c r="C340" i="8"/>
  <c r="G340" i="8"/>
  <c r="A341" i="8"/>
  <c r="C341" i="8"/>
  <c r="G341" i="8"/>
  <c r="A342" i="8"/>
  <c r="C342" i="8"/>
  <c r="G342" i="8"/>
  <c r="A343" i="8"/>
  <c r="C343" i="8"/>
  <c r="G343" i="8"/>
  <c r="A344" i="8"/>
  <c r="C344" i="8"/>
  <c r="G344" i="8"/>
  <c r="A345" i="8"/>
  <c r="C345" i="8"/>
  <c r="G345" i="8"/>
  <c r="A346" i="8"/>
  <c r="C346" i="8"/>
  <c r="G346" i="8"/>
  <c r="A347" i="8"/>
  <c r="C347" i="8"/>
  <c r="G347" i="8"/>
  <c r="A348" i="8"/>
  <c r="C348" i="8"/>
  <c r="G348" i="8"/>
  <c r="A349" i="8"/>
  <c r="C349" i="8"/>
  <c r="G349" i="8"/>
  <c r="A350" i="8"/>
  <c r="C350" i="8"/>
  <c r="G350" i="8"/>
  <c r="A351" i="8"/>
  <c r="C351" i="8"/>
  <c r="G351" i="8"/>
  <c r="A352" i="8"/>
  <c r="C352" i="8"/>
  <c r="G352" i="8"/>
  <c r="A353" i="8"/>
  <c r="C353" i="8"/>
  <c r="G353" i="8"/>
  <c r="A354" i="8"/>
  <c r="C354" i="8"/>
  <c r="G354" i="8"/>
  <c r="A355" i="8"/>
  <c r="C355" i="8"/>
  <c r="G355" i="8"/>
  <c r="A356" i="8"/>
  <c r="C356" i="8"/>
  <c r="G356" i="8"/>
  <c r="A357" i="8"/>
  <c r="C357" i="8"/>
  <c r="G357" i="8"/>
  <c r="A358" i="8"/>
  <c r="C358" i="8"/>
  <c r="G358" i="8"/>
  <c r="A359" i="8"/>
  <c r="C359" i="8"/>
  <c r="G359" i="8"/>
  <c r="A360" i="8"/>
  <c r="C360" i="8"/>
  <c r="G360" i="8"/>
  <c r="A361" i="8"/>
  <c r="C361" i="8"/>
  <c r="G361" i="8"/>
  <c r="A362" i="8"/>
  <c r="C362" i="8"/>
  <c r="G362" i="8"/>
  <c r="A363" i="8"/>
  <c r="C363" i="8"/>
  <c r="G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G2" i="8"/>
  <c r="H2" i="8"/>
  <c r="I2" i="8"/>
  <c r="F2" i="8"/>
  <c r="C2" i="8"/>
  <c r="D2" i="8"/>
  <c r="E2" i="8"/>
  <c r="B2" i="8"/>
  <c r="A2" i="8"/>
  <c r="K5" i="7"/>
  <c r="K6" i="7" s="1"/>
  <c r="K7" i="7" s="1"/>
  <c r="K8" i="7" s="1"/>
  <c r="K9" i="7"/>
  <c r="K10" i="7" s="1"/>
  <c r="K11" i="7" s="1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4" i="7"/>
  <c r="D293" i="7" a="1"/>
  <c r="D293" i="7" s="1"/>
  <c r="E293" i="7" a="1"/>
  <c r="E293" i="7" s="1"/>
  <c r="E294" i="7" s="1" a="1"/>
  <c r="E294" i="7" s="1"/>
  <c r="E295" i="7" s="1" a="1"/>
  <c r="E295" i="7" s="1"/>
  <c r="E296" i="7" s="1" a="1"/>
  <c r="E296" i="7" s="1"/>
  <c r="E297" i="7" s="1" a="1"/>
  <c r="E297" i="7" s="1"/>
  <c r="E298" i="7" s="1" a="1"/>
  <c r="E298" i="7" s="1"/>
  <c r="E299" i="7" s="1" a="1"/>
  <c r="E299" i="7" s="1"/>
  <c r="E300" i="7" s="1" a="1"/>
  <c r="E300" i="7" s="1"/>
  <c r="E301" i="7" s="1" a="1"/>
  <c r="E301" i="7" s="1"/>
  <c r="E302" i="7" s="1" a="1"/>
  <c r="E302" i="7" s="1"/>
  <c r="E303" i="7" s="1" a="1"/>
  <c r="E303" i="7" s="1"/>
  <c r="E304" i="7" s="1" a="1"/>
  <c r="E304" i="7" s="1"/>
  <c r="E305" i="7" s="1" a="1"/>
  <c r="E305" i="7" s="1"/>
  <c r="D294" i="7" a="1"/>
  <c r="D294" i="7" s="1"/>
  <c r="D295" i="7" a="1"/>
  <c r="D295" i="7" s="1"/>
  <c r="D296" i="7" a="1"/>
  <c r="D296" i="7" s="1"/>
  <c r="D297" i="7" s="1" a="1"/>
  <c r="D297" i="7" s="1"/>
  <c r="D298" i="7" s="1" a="1"/>
  <c r="D298" i="7" s="1"/>
  <c r="D299" i="7" s="1" a="1"/>
  <c r="D299" i="7" s="1"/>
  <c r="D300" i="7" s="1" a="1"/>
  <c r="D300" i="7" s="1"/>
  <c r="D301" i="7" s="1" a="1"/>
  <c r="D301" i="7" s="1"/>
  <c r="D302" i="7" s="1" a="1"/>
  <c r="D302" i="7" s="1"/>
  <c r="D303" i="7" s="1" a="1"/>
  <c r="D303" i="7" s="1"/>
  <c r="D304" i="7" s="1" a="1"/>
  <c r="D304" i="7" s="1"/>
  <c r="D305" i="7" s="1" a="1"/>
  <c r="D305" i="7" s="1"/>
  <c r="D306" i="7" a="1"/>
  <c r="D306" i="7" s="1"/>
  <c r="E306" i="7" a="1"/>
  <c r="E306" i="7"/>
  <c r="D307" i="7" a="1"/>
  <c r="D307" i="7" s="1"/>
  <c r="E307" i="7" a="1"/>
  <c r="E307" i="7" s="1"/>
  <c r="E308" i="7" s="1" a="1"/>
  <c r="E308" i="7" s="1"/>
  <c r="E309" i="7" s="1" a="1"/>
  <c r="E309" i="7" s="1"/>
  <c r="E310" i="7" s="1" a="1"/>
  <c r="E310" i="7" s="1"/>
  <c r="E311" i="7" s="1" a="1"/>
  <c r="E311" i="7" s="1"/>
  <c r="E312" i="7" s="1" a="1"/>
  <c r="E312" i="7" s="1"/>
  <c r="E313" i="7" s="1" a="1"/>
  <c r="E313" i="7" s="1"/>
  <c r="E314" i="7" s="1" a="1"/>
  <c r="E314" i="7" s="1"/>
  <c r="E315" i="7" s="1" a="1"/>
  <c r="E315" i="7" s="1"/>
  <c r="E316" i="7" s="1" a="1"/>
  <c r="E316" i="7" s="1"/>
  <c r="E317" i="7" s="1" a="1"/>
  <c r="E317" i="7" s="1"/>
  <c r="D308" i="7" a="1"/>
  <c r="D308" i="7" s="1"/>
  <c r="D309" i="7" s="1" a="1"/>
  <c r="D309" i="7" s="1"/>
  <c r="D310" i="7" s="1" a="1"/>
  <c r="D310" i="7" s="1"/>
  <c r="D311" i="7" s="1" a="1"/>
  <c r="D311" i="7" s="1"/>
  <c r="D312" i="7" s="1" a="1"/>
  <c r="D312" i="7" s="1"/>
  <c r="D313" i="7" s="1" a="1"/>
  <c r="D313" i="7" s="1"/>
  <c r="D314" i="7" s="1" a="1"/>
  <c r="D314" i="7" s="1"/>
  <c r="D315" i="7" a="1"/>
  <c r="D315" i="7" s="1"/>
  <c r="D316" i="7" a="1"/>
  <c r="D316" i="7" s="1"/>
  <c r="D317" i="7" a="1"/>
  <c r="D317" i="7" s="1"/>
  <c r="D318" i="7" a="1"/>
  <c r="D318" i="7" s="1"/>
  <c r="E318" i="7" a="1"/>
  <c r="E318" i="7" s="1"/>
  <c r="E319" i="7" s="1" a="1"/>
  <c r="E319" i="7" s="1"/>
  <c r="E320" i="7" s="1" a="1"/>
  <c r="E320" i="7" s="1"/>
  <c r="E321" i="7" s="1" a="1"/>
  <c r="E321" i="7" s="1"/>
  <c r="E322" i="7" s="1" a="1"/>
  <c r="E322" i="7" s="1"/>
  <c r="E323" i="7" s="1" a="1"/>
  <c r="E323" i="7" s="1"/>
  <c r="E324" i="7" s="1" a="1"/>
  <c r="E324" i="7" s="1"/>
  <c r="E325" i="7" s="1" a="1"/>
  <c r="E325" i="7" s="1"/>
  <c r="E326" i="7" s="1" a="1"/>
  <c r="E326" i="7" s="1"/>
  <c r="D319" i="7" a="1"/>
  <c r="D319" i="7" s="1"/>
  <c r="D320" i="7" a="1"/>
  <c r="D320" i="7" s="1"/>
  <c r="D321" i="7" s="1" a="1"/>
  <c r="D321" i="7" s="1"/>
  <c r="D322" i="7" s="1" a="1"/>
  <c r="D322" i="7" s="1"/>
  <c r="D323" i="7" s="1" a="1"/>
  <c r="D323" i="7" s="1"/>
  <c r="D324" i="7" s="1" a="1"/>
  <c r="D324" i="7" s="1"/>
  <c r="D325" i="7" s="1" a="1"/>
  <c r="D325" i="7" s="1"/>
  <c r="D326" i="7" s="1" a="1"/>
  <c r="D326" i="7" s="1"/>
  <c r="D327" i="7" a="1"/>
  <c r="D327" i="7" s="1"/>
  <c r="E327" i="7" a="1"/>
  <c r="E327" i="7" s="1"/>
  <c r="E328" i="7" s="1" a="1"/>
  <c r="E328" i="7" s="1"/>
  <c r="E329" i="7" s="1" a="1"/>
  <c r="E329" i="7" s="1"/>
  <c r="E330" i="7" s="1" a="1"/>
  <c r="E330" i="7" s="1"/>
  <c r="E331" i="7" s="1" a="1"/>
  <c r="E331" i="7" s="1"/>
  <c r="E332" i="7" s="1" a="1"/>
  <c r="E332" i="7" s="1"/>
  <c r="E333" i="7" s="1" a="1"/>
  <c r="E333" i="7" s="1"/>
  <c r="E334" i="7" s="1" a="1"/>
  <c r="E334" i="7" s="1"/>
  <c r="E335" i="7" s="1" a="1"/>
  <c r="E335" i="7" s="1"/>
  <c r="E336" i="7" s="1" a="1"/>
  <c r="E336" i="7" s="1"/>
  <c r="E337" i="7" s="1" a="1"/>
  <c r="E337" i="7" s="1"/>
  <c r="E338" i="7" s="1" a="1"/>
  <c r="E338" i="7" s="1"/>
  <c r="E339" i="7" s="1" a="1"/>
  <c r="E339" i="7" s="1"/>
  <c r="E340" i="7" s="1" a="1"/>
  <c r="E340" i="7" s="1"/>
  <c r="E341" i="7" s="1" a="1"/>
  <c r="E341" i="7" s="1"/>
  <c r="E342" i="7" s="1" a="1"/>
  <c r="E342" i="7" s="1"/>
  <c r="E343" i="7" s="1" a="1"/>
  <c r="E343" i="7" s="1"/>
  <c r="E344" i="7" s="1" a="1"/>
  <c r="E344" i="7" s="1"/>
  <c r="E345" i="7" s="1" a="1"/>
  <c r="E345" i="7" s="1"/>
  <c r="E346" i="7" s="1" a="1"/>
  <c r="E346" i="7" s="1"/>
  <c r="E347" i="7" s="1" a="1"/>
  <c r="E347" i="7" s="1"/>
  <c r="E348" i="7" s="1" a="1"/>
  <c r="E348" i="7" s="1"/>
  <c r="E349" i="7" s="1" a="1"/>
  <c r="E349" i="7" s="1"/>
  <c r="E350" i="7" s="1" a="1"/>
  <c r="E350" i="7" s="1"/>
  <c r="E351" i="7" s="1" a="1"/>
  <c r="E351" i="7" s="1"/>
  <c r="E352" i="7" s="1" a="1"/>
  <c r="E352" i="7" s="1"/>
  <c r="E353" i="7" s="1" a="1"/>
  <c r="E353" i="7" s="1"/>
  <c r="E354" i="7" s="1" a="1"/>
  <c r="E354" i="7" s="1"/>
  <c r="E355" i="7" s="1" a="1"/>
  <c r="E355" i="7" s="1"/>
  <c r="E356" i="7" s="1" a="1"/>
  <c r="E356" i="7" s="1"/>
  <c r="E357" i="7" s="1" a="1"/>
  <c r="E357" i="7" s="1"/>
  <c r="E358" i="7" s="1" a="1"/>
  <c r="E358" i="7" s="1"/>
  <c r="E359" i="7" s="1" a="1"/>
  <c r="E359" i="7" s="1"/>
  <c r="E360" i="7" s="1" a="1"/>
  <c r="E360" i="7" s="1"/>
  <c r="E361" i="7" s="1" a="1"/>
  <c r="E361" i="7" s="1"/>
  <c r="E362" i="7" s="1" a="1"/>
  <c r="E362" i="7" s="1"/>
  <c r="E363" i="7" s="1" a="1"/>
  <c r="E363" i="7" s="1"/>
  <c r="E364" i="7" s="1" a="1"/>
  <c r="E364" i="7" s="1"/>
  <c r="D328" i="7" a="1"/>
  <c r="D328" i="7" s="1"/>
  <c r="D329" i="7" a="1"/>
  <c r="D329" i="7" s="1"/>
  <c r="D330" i="7" a="1"/>
  <c r="D330" i="7" s="1"/>
  <c r="D331" i="7" a="1"/>
  <c r="D331" i="7" s="1"/>
  <c r="D332" i="7" s="1" a="1"/>
  <c r="D332" i="7" s="1"/>
  <c r="D333" i="7" s="1" a="1"/>
  <c r="D333" i="7" s="1"/>
  <c r="D334" i="7" s="1" a="1"/>
  <c r="D334" i="7" s="1"/>
  <c r="D335" i="7" s="1" a="1"/>
  <c r="D335" i="7" s="1"/>
  <c r="D336" i="7" s="1" a="1"/>
  <c r="D336" i="7" s="1"/>
  <c r="D337" i="7" s="1" a="1"/>
  <c r="D337" i="7" s="1"/>
  <c r="D338" i="7" s="1" a="1"/>
  <c r="D338" i="7" s="1"/>
  <c r="D339" i="7" s="1" a="1"/>
  <c r="D339" i="7" s="1"/>
  <c r="D340" i="7" s="1" a="1"/>
  <c r="D340" i="7" s="1"/>
  <c r="D341" i="7" s="1" a="1"/>
  <c r="D341" i="7" s="1"/>
  <c r="D342" i="7" s="1" a="1"/>
  <c r="D342" i="7" s="1"/>
  <c r="D343" i="7" s="1" a="1"/>
  <c r="D343" i="7" s="1"/>
  <c r="D344" i="7" s="1" a="1"/>
  <c r="D344" i="7" s="1"/>
  <c r="D345" i="7" s="1" a="1"/>
  <c r="D345" i="7" s="1"/>
  <c r="D346" i="7" s="1" a="1"/>
  <c r="D346" i="7" s="1"/>
  <c r="D347" i="7" s="1" a="1"/>
  <c r="D347" i="7" s="1"/>
  <c r="D348" i="7" s="1" a="1"/>
  <c r="D348" i="7" s="1"/>
  <c r="D349" i="7" s="1" a="1"/>
  <c r="D349" i="7" s="1"/>
  <c r="D350" i="7" s="1" a="1"/>
  <c r="D350" i="7" s="1"/>
  <c r="D351" i="7" s="1" a="1"/>
  <c r="D351" i="7" s="1"/>
  <c r="D352" i="7" s="1" a="1"/>
  <c r="D352" i="7" s="1"/>
  <c r="D353" i="7" s="1" a="1"/>
  <c r="D353" i="7" s="1"/>
  <c r="D354" i="7" s="1" a="1"/>
  <c r="D354" i="7" s="1"/>
  <c r="D355" i="7" s="1" a="1"/>
  <c r="D355" i="7" s="1"/>
  <c r="D356" i="7" s="1" a="1"/>
  <c r="D356" i="7" s="1"/>
  <c r="D357" i="7" s="1" a="1"/>
  <c r="D357" i="7" s="1"/>
  <c r="D365" i="7" a="1"/>
  <c r="D365" i="7" s="1"/>
  <c r="E365" i="7" a="1"/>
  <c r="E365" i="7" s="1"/>
  <c r="E366" i="7" s="1" a="1"/>
  <c r="E366" i="7" s="1"/>
  <c r="E367" i="7" s="1" a="1"/>
  <c r="E367" i="7" s="1"/>
  <c r="D366" i="7" a="1"/>
  <c r="D366" i="7" s="1"/>
  <c r="D367" i="7" s="1" a="1"/>
  <c r="D367" i="7" s="1"/>
  <c r="D368" i="7" s="1" a="1"/>
  <c r="D368" i="7" s="1"/>
  <c r="D369" i="7" s="1" a="1"/>
  <c r="D369" i="7" s="1"/>
  <c r="D370" i="7" s="1" a="1"/>
  <c r="D370" i="7" s="1"/>
  <c r="D371" i="7" s="1" a="1"/>
  <c r="D371" i="7" s="1"/>
  <c r="D372" i="7" s="1" a="1"/>
  <c r="D372" i="7" s="1"/>
  <c r="D373" i="7" s="1" a="1"/>
  <c r="D373" i="7" s="1"/>
  <c r="D374" i="7" s="1" a="1"/>
  <c r="D374" i="7" s="1"/>
  <c r="D375" i="7" s="1" a="1"/>
  <c r="D375" i="7" s="1"/>
  <c r="D376" i="7" s="1" a="1"/>
  <c r="D376" i="7" s="1"/>
  <c r="E368" i="7" a="1"/>
  <c r="E368" i="7" s="1"/>
  <c r="E369" i="7" a="1"/>
  <c r="E369" i="7" s="1"/>
  <c r="E370" i="7" s="1" a="1"/>
  <c r="E370" i="7" s="1"/>
  <c r="E371" i="7" s="1" a="1"/>
  <c r="E371" i="7" s="1"/>
  <c r="E372" i="7" s="1" a="1"/>
  <c r="E372" i="7" s="1"/>
  <c r="E373" i="7" s="1" a="1"/>
  <c r="E373" i="7" s="1"/>
  <c r="E374" i="7" s="1" a="1"/>
  <c r="E374" i="7" s="1"/>
  <c r="E375" i="7" s="1" a="1"/>
  <c r="E375" i="7" s="1"/>
  <c r="E376" i="7" s="1" a="1"/>
  <c r="E376" i="7" s="1"/>
  <c r="D377" i="7" a="1"/>
  <c r="D377" i="7" s="1"/>
  <c r="D378" i="7" s="1" a="1"/>
  <c r="D378" i="7" s="1"/>
  <c r="D379" i="7" s="1" a="1"/>
  <c r="D379" i="7" s="1"/>
  <c r="D380" i="7" s="1" a="1"/>
  <c r="D380" i="7" s="1"/>
  <c r="D381" i="7" s="1" a="1"/>
  <c r="D381" i="7" s="1"/>
  <c r="D382" i="7" s="1" a="1"/>
  <c r="D382" i="7" s="1"/>
  <c r="D383" i="7" s="1" a="1"/>
  <c r="D383" i="7" s="1"/>
  <c r="D384" i="7" s="1" a="1"/>
  <c r="D384" i="7" s="1"/>
  <c r="D385" i="7" s="1" a="1"/>
  <c r="D385" i="7" s="1"/>
  <c r="D386" i="7" s="1" a="1"/>
  <c r="D386" i="7" s="1"/>
  <c r="D387" i="7" s="1" a="1"/>
  <c r="D387" i="7" s="1"/>
  <c r="D388" i="7" s="1" a="1"/>
  <c r="D388" i="7" s="1"/>
  <c r="E377" i="7" a="1"/>
  <c r="E377" i="7" s="1"/>
  <c r="E378" i="7" s="1" a="1"/>
  <c r="E378" i="7" s="1"/>
  <c r="E379" i="7" s="1" a="1"/>
  <c r="E379" i="7" s="1"/>
  <c r="E380" i="7" s="1" a="1"/>
  <c r="E380" i="7" s="1"/>
  <c r="E381" i="7" s="1" a="1"/>
  <c r="E381" i="7" s="1"/>
  <c r="E382" i="7" s="1" a="1"/>
  <c r="E382" i="7" s="1"/>
  <c r="E383" i="7" s="1" a="1"/>
  <c r="E383" i="7" s="1"/>
  <c r="E384" i="7" s="1" a="1"/>
  <c r="E384" i="7" s="1"/>
  <c r="E385" i="7" s="1" a="1"/>
  <c r="E385" i="7" s="1"/>
  <c r="E386" i="7" s="1" a="1"/>
  <c r="E386" i="7" s="1"/>
  <c r="E387" i="7" s="1" a="1"/>
  <c r="E387" i="7" s="1"/>
  <c r="E388" i="7" s="1" a="1"/>
  <c r="E388" i="7" s="1"/>
  <c r="D389" i="7" a="1"/>
  <c r="D389" i="7" s="1"/>
  <c r="D390" i="7" s="1" a="1"/>
  <c r="D390" i="7" s="1"/>
  <c r="D391" i="7" s="1" a="1"/>
  <c r="D391" i="7" s="1"/>
  <c r="D392" i="7" s="1" a="1"/>
  <c r="D392" i="7" s="1"/>
  <c r="D393" i="7" s="1" a="1"/>
  <c r="D393" i="7" s="1"/>
  <c r="D394" i="7" s="1" a="1"/>
  <c r="D394" i="7" s="1"/>
  <c r="D395" i="7" s="1" a="1"/>
  <c r="D395" i="7" s="1"/>
  <c r="D396" i="7" s="1" a="1"/>
  <c r="D396" i="7" s="1"/>
  <c r="D397" i="7" s="1" a="1"/>
  <c r="D397" i="7" s="1"/>
  <c r="D398" i="7" s="1" a="1"/>
  <c r="D398" i="7" s="1"/>
  <c r="D399" i="7" s="1" a="1"/>
  <c r="D399" i="7" s="1"/>
  <c r="D400" i="7" s="1" a="1"/>
  <c r="D400" i="7" s="1"/>
  <c r="E389" i="7" a="1"/>
  <c r="E389" i="7" s="1"/>
  <c r="E390" i="7" s="1" a="1"/>
  <c r="E390" i="7" s="1"/>
  <c r="E391" i="7" s="1" a="1"/>
  <c r="E391" i="7" s="1"/>
  <c r="E392" i="7" s="1" a="1"/>
  <c r="E392" i="7" s="1"/>
  <c r="E393" i="7" s="1" a="1"/>
  <c r="E393" i="7" s="1"/>
  <c r="E394" i="7" s="1" a="1"/>
  <c r="E394" i="7" s="1"/>
  <c r="E395" i="7" s="1" a="1"/>
  <c r="E395" i="7" s="1"/>
  <c r="E396" i="7" s="1" a="1"/>
  <c r="E396" i="7" s="1"/>
  <c r="E397" i="7" s="1" a="1"/>
  <c r="E397" i="7" s="1"/>
  <c r="E398" i="7" s="1" a="1"/>
  <c r="E398" i="7" s="1"/>
  <c r="E399" i="7" s="1" a="1"/>
  <c r="E399" i="7" s="1"/>
  <c r="E400" i="7" s="1" a="1"/>
  <c r="E400" i="7" s="1"/>
  <c r="D401" i="7" a="1"/>
  <c r="D401" i="7" s="1"/>
  <c r="D402" i="7" s="1" a="1"/>
  <c r="D402" i="7" s="1"/>
  <c r="D403" i="7" s="1" a="1"/>
  <c r="D403" i="7" s="1"/>
  <c r="D404" i="7" s="1" a="1"/>
  <c r="D404" i="7" s="1"/>
  <c r="D405" i="7" s="1" a="1"/>
  <c r="D405" i="7" s="1"/>
  <c r="D406" i="7" s="1" a="1"/>
  <c r="D406" i="7" s="1"/>
  <c r="D407" i="7" s="1" a="1"/>
  <c r="D407" i="7" s="1"/>
  <c r="D408" i="7" s="1" a="1"/>
  <c r="D408" i="7" s="1"/>
  <c r="D409" i="7" s="1" a="1"/>
  <c r="D409" i="7" s="1"/>
  <c r="D410" i="7" s="1" a="1"/>
  <c r="D410" i="7" s="1"/>
  <c r="D411" i="7" s="1" a="1"/>
  <c r="D411" i="7" s="1"/>
  <c r="D412" i="7" s="1" a="1"/>
  <c r="D412" i="7" s="1"/>
  <c r="E401" i="7" a="1"/>
  <c r="E401" i="7" s="1"/>
  <c r="E402" i="7" s="1" a="1"/>
  <c r="E402" i="7" s="1"/>
  <c r="E403" i="7" s="1" a="1"/>
  <c r="E403" i="7" s="1"/>
  <c r="E404" i="7" s="1" a="1"/>
  <c r="E404" i="7" s="1"/>
  <c r="E405" i="7" s="1" a="1"/>
  <c r="E405" i="7" s="1"/>
  <c r="E406" i="7" s="1" a="1"/>
  <c r="E406" i="7" s="1"/>
  <c r="E407" i="7" s="1" a="1"/>
  <c r="E407" i="7" s="1"/>
  <c r="E408" i="7" s="1" a="1"/>
  <c r="E408" i="7" s="1"/>
  <c r="E409" i="7" s="1" a="1"/>
  <c r="E409" i="7" s="1"/>
  <c r="E410" i="7" s="1" a="1"/>
  <c r="E410" i="7" s="1"/>
  <c r="E411" i="7" s="1" a="1"/>
  <c r="E411" i="7" s="1"/>
  <c r="E412" i="7" s="1" a="1"/>
  <c r="E412" i="7" s="1"/>
  <c r="D413" i="7" a="1"/>
  <c r="D413" i="7"/>
  <c r="E413" i="7" a="1"/>
  <c r="E413" i="7" s="1"/>
  <c r="E414" i="7" s="1" a="1"/>
  <c r="E414" i="7" s="1"/>
  <c r="E415" i="7" s="1" a="1"/>
  <c r="E415" i="7" s="1"/>
  <c r="E416" i="7" s="1" a="1"/>
  <c r="E416" i="7" s="1"/>
  <c r="E417" i="7" s="1" a="1"/>
  <c r="E417" i="7" s="1"/>
  <c r="E418" i="7" s="1" a="1"/>
  <c r="E418" i="7" s="1"/>
  <c r="E419" i="7" s="1" a="1"/>
  <c r="E419" i="7" s="1"/>
  <c r="E420" i="7" s="1" a="1"/>
  <c r="E420" i="7" s="1"/>
  <c r="E421" i="7" s="1" a="1"/>
  <c r="E421" i="7" s="1"/>
  <c r="E422" i="7" s="1" a="1"/>
  <c r="E422" i="7" s="1"/>
  <c r="E423" i="7" s="1" a="1"/>
  <c r="E423" i="7" s="1"/>
  <c r="E424" i="7" s="1" a="1"/>
  <c r="E424" i="7" s="1"/>
  <c r="D414" i="7" a="1"/>
  <c r="D414" i="7" s="1"/>
  <c r="D415" i="7" s="1" a="1"/>
  <c r="D415" i="7" s="1"/>
  <c r="D416" i="7" s="1" a="1"/>
  <c r="D416" i="7" s="1"/>
  <c r="D417" i="7" s="1" a="1"/>
  <c r="D417" i="7" s="1"/>
  <c r="D418" i="7" s="1" a="1"/>
  <c r="D418" i="7" s="1"/>
  <c r="D419" i="7" s="1" a="1"/>
  <c r="D419" i="7" s="1"/>
  <c r="D420" i="7" s="1" a="1"/>
  <c r="D420" i="7" s="1"/>
  <c r="D421" i="7" s="1" a="1"/>
  <c r="D421" i="7" s="1"/>
  <c r="D422" i="7" s="1" a="1"/>
  <c r="D422" i="7" s="1"/>
  <c r="D423" i="7" s="1" a="1"/>
  <c r="D423" i="7" s="1"/>
  <c r="D424" i="7" s="1" a="1"/>
  <c r="D424" i="7" s="1"/>
  <c r="D425" i="7" a="1"/>
  <c r="D425" i="7" s="1"/>
  <c r="D426" i="7" s="1" a="1"/>
  <c r="D426" i="7" s="1"/>
  <c r="D427" i="7" s="1" a="1"/>
  <c r="D427" i="7" s="1"/>
  <c r="D428" i="7" s="1" a="1"/>
  <c r="D428" i="7" s="1"/>
  <c r="D429" i="7" s="1" a="1"/>
  <c r="D429" i="7" s="1"/>
  <c r="D430" i="7" s="1" a="1"/>
  <c r="D430" i="7" s="1"/>
  <c r="D431" i="7" s="1" a="1"/>
  <c r="D431" i="7" s="1"/>
  <c r="D432" i="7" s="1" a="1"/>
  <c r="D432" i="7" s="1"/>
  <c r="D433" i="7" s="1" a="1"/>
  <c r="D433" i="7" s="1"/>
  <c r="D434" i="7" s="1" a="1"/>
  <c r="D434" i="7" s="1"/>
  <c r="D435" i="7" s="1" a="1"/>
  <c r="D435" i="7" s="1"/>
  <c r="E425" i="7" a="1"/>
  <c r="E425" i="7" s="1"/>
  <c r="E426" i="7" s="1" a="1"/>
  <c r="E426" i="7" s="1"/>
  <c r="E427" i="7" s="1" a="1"/>
  <c r="E427" i="7" s="1"/>
  <c r="E428" i="7" s="1" a="1"/>
  <c r="E428" i="7" s="1"/>
  <c r="E429" i="7" s="1" a="1"/>
  <c r="E429" i="7" s="1"/>
  <c r="E430" i="7" s="1" a="1"/>
  <c r="E430" i="7" s="1"/>
  <c r="E431" i="7" s="1" a="1"/>
  <c r="E431" i="7" s="1"/>
  <c r="E432" i="7" s="1" a="1"/>
  <c r="E432" i="7" s="1"/>
  <c r="E433" i="7" s="1" a="1"/>
  <c r="E433" i="7" s="1"/>
  <c r="E434" i="7" s="1" a="1"/>
  <c r="E434" i="7" s="1"/>
  <c r="E435" i="7" s="1" a="1"/>
  <c r="E435" i="7" s="1"/>
  <c r="E436" i="7" s="1" a="1"/>
  <c r="E436" i="7" s="1"/>
  <c r="E437" i="7" s="1" a="1"/>
  <c r="E437" i="7" s="1"/>
  <c r="E438" i="7" s="1" a="1"/>
  <c r="E438" i="7" s="1"/>
  <c r="E439" i="7" s="1" a="1"/>
  <c r="E439" i="7" s="1"/>
  <c r="E440" i="7" s="1" a="1"/>
  <c r="E440" i="7" s="1"/>
  <c r="E441" i="7" s="1" a="1"/>
  <c r="E441" i="7" s="1"/>
  <c r="E442" i="7" s="1" a="1"/>
  <c r="E442" i="7" s="1"/>
  <c r="E443" i="7" s="1" a="1"/>
  <c r="E443" i="7" s="1"/>
  <c r="E444" i="7" s="1" a="1"/>
  <c r="E444" i="7" s="1"/>
  <c r="E445" i="7" s="1" a="1"/>
  <c r="E445" i="7" s="1"/>
  <c r="E446" i="7" s="1" a="1"/>
  <c r="E446" i="7" s="1"/>
  <c r="E447" i="7" s="1" a="1"/>
  <c r="E447" i="7" s="1"/>
  <c r="E448" i="7" s="1" a="1"/>
  <c r="E448" i="7" s="1"/>
  <c r="E449" i="7" s="1" a="1"/>
  <c r="E449" i="7" s="1"/>
  <c r="E450" i="7" s="1" a="1"/>
  <c r="E450" i="7" s="1"/>
  <c r="E451" i="7" s="1" a="1"/>
  <c r="E451" i="7" s="1"/>
  <c r="E452" i="7" s="1" a="1"/>
  <c r="E452" i="7" s="1"/>
  <c r="E453" i="7" s="1" a="1"/>
  <c r="E453" i="7" s="1"/>
  <c r="E454" i="7" s="1" a="1"/>
  <c r="E454" i="7" s="1"/>
  <c r="E455" i="7" s="1" a="1"/>
  <c r="E455" i="7" s="1"/>
  <c r="E456" i="7" s="1" a="1"/>
  <c r="E456" i="7" s="1"/>
  <c r="E457" i="7" s="1" a="1"/>
  <c r="E457" i="7" s="1"/>
  <c r="E458" i="7" s="1" a="1"/>
  <c r="E458" i="7" s="1"/>
  <c r="E459" i="7" s="1" a="1"/>
  <c r="E459" i="7" s="1"/>
  <c r="E460" i="7" s="1" a="1"/>
  <c r="E460" i="7" s="1"/>
  <c r="E461" i="7" s="1" a="1"/>
  <c r="E461" i="7" s="1"/>
  <c r="E462" i="7" s="1" a="1"/>
  <c r="E462" i="7" s="1"/>
  <c r="E463" i="7" s="1" a="1"/>
  <c r="E463" i="7" s="1"/>
  <c r="E464" i="7" s="1" a="1"/>
  <c r="E464" i="7" s="1"/>
  <c r="E465" i="7" s="1" a="1"/>
  <c r="E465" i="7" s="1"/>
  <c r="E466" i="7" s="1" a="1"/>
  <c r="E466" i="7" s="1"/>
  <c r="E467" i="7" s="1" a="1"/>
  <c r="E467" i="7" s="1"/>
  <c r="E468" i="7" s="1" a="1"/>
  <c r="E468" i="7" s="1"/>
  <c r="E469" i="7" s="1" a="1"/>
  <c r="E469" i="7" s="1"/>
  <c r="E470" i="7" s="1" a="1"/>
  <c r="E470" i="7" s="1"/>
  <c r="E471" i="7" s="1" a="1"/>
  <c r="E471" i="7" s="1"/>
  <c r="E472" i="7" s="1" a="1"/>
  <c r="E472" i="7" s="1"/>
  <c r="E473" i="7" s="1" a="1"/>
  <c r="E473" i="7" s="1"/>
  <c r="E474" i="7" s="1" a="1"/>
  <c r="E474" i="7" s="1"/>
  <c r="E475" i="7" s="1" a="1"/>
  <c r="E475" i="7" s="1"/>
  <c r="E476" i="7" s="1" a="1"/>
  <c r="E476" i="7" s="1"/>
  <c r="E477" i="7" s="1" a="1"/>
  <c r="E477" i="7" s="1"/>
  <c r="E478" i="7" s="1" a="1"/>
  <c r="E478" i="7" s="1"/>
  <c r="E479" i="7" s="1" a="1"/>
  <c r="E479" i="7" s="1"/>
  <c r="E480" i="7" s="1" a="1"/>
  <c r="E480" i="7" s="1"/>
  <c r="E481" i="7" s="1" a="1"/>
  <c r="E481" i="7" s="1"/>
  <c r="E482" i="7" s="1" a="1"/>
  <c r="E482" i="7" s="1"/>
  <c r="E483" i="7" s="1" a="1"/>
  <c r="E483" i="7" s="1"/>
  <c r="E484" i="7" s="1" a="1"/>
  <c r="E484" i="7" s="1"/>
  <c r="D461" i="7" a="1"/>
  <c r="D461" i="7"/>
  <c r="D462" i="7" a="1"/>
  <c r="D462" i="7" s="1"/>
  <c r="D463" i="7" s="1" a="1"/>
  <c r="D463" i="7"/>
  <c r="D464" i="7" s="1" a="1"/>
  <c r="D464" i="7" s="1"/>
  <c r="D465" i="7" s="1" a="1"/>
  <c r="D465" i="7" s="1"/>
  <c r="D466" i="7" s="1" a="1"/>
  <c r="D466" i="7" s="1"/>
  <c r="D467" i="7" s="1" a="1"/>
  <c r="D467" i="7" s="1"/>
  <c r="D468" i="7" s="1" a="1"/>
  <c r="D468" i="7" s="1"/>
  <c r="D469" i="7" s="1" a="1"/>
  <c r="D469" i="7" s="1"/>
  <c r="D470" i="7" s="1" a="1"/>
  <c r="D470" i="7" s="1"/>
  <c r="D471" i="7" s="1" a="1"/>
  <c r="D471" i="7" s="1"/>
  <c r="D472" i="7" s="1" a="1"/>
  <c r="D472" i="7" s="1"/>
  <c r="D473" i="7" s="1" a="1"/>
  <c r="D473" i="7" s="1"/>
  <c r="D474" i="7" s="1" a="1"/>
  <c r="D474" i="7" s="1"/>
  <c r="D475" i="7" s="1" a="1"/>
  <c r="D475" i="7" s="1"/>
  <c r="D476" i="7" s="1" a="1"/>
  <c r="D476" i="7" s="1"/>
  <c r="D477" i="7" s="1" a="1"/>
  <c r="D477" i="7" s="1"/>
  <c r="D478" i="7" s="1" a="1"/>
  <c r="D478" i="7" s="1"/>
  <c r="D479" i="7" s="1" a="1"/>
  <c r="D479" i="7" s="1"/>
  <c r="D480" i="7" s="1" a="1"/>
  <c r="D480" i="7" s="1"/>
  <c r="D481" i="7" s="1" a="1"/>
  <c r="D481" i="7" s="1"/>
  <c r="D482" i="7" s="1" a="1"/>
  <c r="D482" i="7" s="1"/>
  <c r="D483" i="7" s="1" a="1"/>
  <c r="D483" i="7" s="1"/>
  <c r="D484" i="7" s="1" a="1"/>
  <c r="D484" i="7" s="1"/>
  <c r="D485" i="7" a="1"/>
  <c r="D485" i="7" s="1"/>
  <c r="D486" i="7" s="1" a="1"/>
  <c r="D486" i="7" s="1"/>
  <c r="D487" i="7" s="1" a="1"/>
  <c r="D487" i="7" s="1"/>
  <c r="D488" i="7" s="1" a="1"/>
  <c r="D488" i="7" s="1"/>
  <c r="D489" i="7" s="1" a="1"/>
  <c r="D489" i="7" s="1"/>
  <c r="D490" i="7" s="1" a="1"/>
  <c r="D490" i="7" s="1"/>
  <c r="D491" i="7" s="1" a="1"/>
  <c r="D491" i="7" s="1"/>
  <c r="D492" i="7" s="1" a="1"/>
  <c r="D492" i="7" s="1"/>
  <c r="D493" i="7" s="1" a="1"/>
  <c r="D493" i="7" s="1"/>
  <c r="D494" i="7" s="1" a="1"/>
  <c r="D494" i="7" s="1"/>
  <c r="D495" i="7" s="1" a="1"/>
  <c r="D495" i="7" s="1"/>
  <c r="D496" i="7" s="1" a="1"/>
  <c r="D496" i="7" s="1"/>
  <c r="E485" i="7" a="1"/>
  <c r="E485" i="7" s="1"/>
  <c r="E486" i="7" s="1" a="1"/>
  <c r="E486" i="7" s="1"/>
  <c r="E487" i="7" s="1" a="1"/>
  <c r="E487" i="7" s="1"/>
  <c r="E488" i="7" s="1" a="1"/>
  <c r="E488" i="7" s="1"/>
  <c r="E489" i="7" s="1" a="1"/>
  <c r="E489" i="7" s="1"/>
  <c r="E490" i="7" s="1" a="1"/>
  <c r="E490" i="7" s="1"/>
  <c r="E491" i="7" s="1" a="1"/>
  <c r="E491" i="7" s="1"/>
  <c r="E492" i="7" s="1" a="1"/>
  <c r="E492" i="7" s="1"/>
  <c r="E493" i="7" s="1" a="1"/>
  <c r="E493" i="7" s="1"/>
  <c r="E494" i="7" s="1" a="1"/>
  <c r="E494" i="7" s="1"/>
  <c r="E495" i="7" s="1" a="1"/>
  <c r="E495" i="7" s="1"/>
  <c r="E496" i="7" s="1" a="1"/>
  <c r="E496" i="7" s="1"/>
  <c r="D497" i="7" a="1"/>
  <c r="D497" i="7" s="1"/>
  <c r="D498" i="7" s="1" a="1"/>
  <c r="D498" i="7" s="1"/>
  <c r="D499" i="7" s="1" a="1"/>
  <c r="D499" i="7" s="1"/>
  <c r="D500" i="7" s="1" a="1"/>
  <c r="D500" i="7" s="1"/>
  <c r="D501" i="7" s="1" a="1"/>
  <c r="D501" i="7" s="1"/>
  <c r="D502" i="7" s="1" a="1"/>
  <c r="D502" i="7" s="1"/>
  <c r="D503" i="7" s="1" a="1"/>
  <c r="D503" i="7" s="1"/>
  <c r="D504" i="7" s="1" a="1"/>
  <c r="D504" i="7" s="1"/>
  <c r="D505" i="7" s="1" a="1"/>
  <c r="D505" i="7" s="1"/>
  <c r="D506" i="7" s="1" a="1"/>
  <c r="D506" i="7" s="1"/>
  <c r="D507" i="7" s="1" a="1"/>
  <c r="D507" i="7" s="1"/>
  <c r="D508" i="7" s="1" a="1"/>
  <c r="D508" i="7" s="1"/>
  <c r="E497" i="7" a="1"/>
  <c r="E497" i="7" s="1"/>
  <c r="E498" i="7" s="1" a="1"/>
  <c r="E498" i="7" s="1"/>
  <c r="E499" i="7" s="1" a="1"/>
  <c r="E499" i="7" s="1"/>
  <c r="E500" i="7" s="1" a="1"/>
  <c r="E500" i="7" s="1"/>
  <c r="E501" i="7" s="1" a="1"/>
  <c r="E501" i="7" s="1"/>
  <c r="E502" i="7" s="1" a="1"/>
  <c r="E502" i="7" s="1"/>
  <c r="E503" i="7" s="1" a="1"/>
  <c r="E503" i="7" s="1"/>
  <c r="E504" i="7" s="1" a="1"/>
  <c r="E504" i="7" s="1"/>
  <c r="E505" i="7" s="1" a="1"/>
  <c r="E505" i="7" s="1"/>
  <c r="E506" i="7" s="1" a="1"/>
  <c r="E506" i="7" s="1"/>
  <c r="E507" i="7" s="1" a="1"/>
  <c r="E507" i="7" s="1"/>
  <c r="E508" i="7" s="1" a="1"/>
  <c r="E508" i="7" s="1"/>
  <c r="D509" i="7" a="1"/>
  <c r="D509" i="7" s="1"/>
  <c r="D510" i="7" s="1" a="1"/>
  <c r="D510" i="7" s="1"/>
  <c r="D511" i="7" s="1" a="1"/>
  <c r="D511" i="7" s="1"/>
  <c r="D512" i="7" s="1" a="1"/>
  <c r="D512" i="7" s="1"/>
  <c r="D513" i="7" s="1" a="1"/>
  <c r="D513" i="7" s="1"/>
  <c r="D514" i="7" s="1" a="1"/>
  <c r="D514" i="7" s="1"/>
  <c r="D515" i="7" s="1" a="1"/>
  <c r="D515" i="7" s="1"/>
  <c r="D516" i="7" s="1" a="1"/>
  <c r="D516" i="7" s="1"/>
  <c r="D517" i="7" s="1" a="1"/>
  <c r="D517" i="7" s="1"/>
  <c r="D518" i="7" s="1" a="1"/>
  <c r="D518" i="7" s="1"/>
  <c r="D519" i="7" s="1" a="1"/>
  <c r="D519" i="7" s="1"/>
  <c r="D520" i="7" s="1" a="1"/>
  <c r="D520" i="7" s="1"/>
  <c r="E509" i="7" a="1"/>
  <c r="E509" i="7" s="1"/>
  <c r="E510" i="7" s="1" a="1"/>
  <c r="E510" i="7" s="1"/>
  <c r="E511" i="7" s="1" a="1"/>
  <c r="E511" i="7" s="1"/>
  <c r="E512" i="7" s="1" a="1"/>
  <c r="E512" i="7" s="1"/>
  <c r="E513" i="7" s="1" a="1"/>
  <c r="E513" i="7" s="1"/>
  <c r="E514" i="7" s="1" a="1"/>
  <c r="E514" i="7" s="1"/>
  <c r="E515" i="7" s="1" a="1"/>
  <c r="E515" i="7" s="1"/>
  <c r="E516" i="7" s="1" a="1"/>
  <c r="E516" i="7" s="1"/>
  <c r="E517" i="7" s="1" a="1"/>
  <c r="E517" i="7" s="1"/>
  <c r="E518" i="7" s="1" a="1"/>
  <c r="E518" i="7" s="1"/>
  <c r="E519" i="7" s="1" a="1"/>
  <c r="E519" i="7" s="1"/>
  <c r="E520" i="7" s="1" a="1"/>
  <c r="E520" i="7" s="1"/>
  <c r="E521" i="7" s="1" a="1"/>
  <c r="E521" i="7" s="1"/>
  <c r="E522" i="7" s="1" a="1"/>
  <c r="E522" i="7" s="1"/>
  <c r="E523" i="7" s="1" a="1"/>
  <c r="E523" i="7" s="1"/>
  <c r="E524" i="7" s="1" a="1"/>
  <c r="E524" i="7" s="1"/>
  <c r="E525" i="7" s="1" a="1"/>
  <c r="E525" i="7" s="1"/>
  <c r="E526" i="7" s="1" a="1"/>
  <c r="E526" i="7" s="1"/>
  <c r="E527" i="7" s="1" a="1"/>
  <c r="E527" i="7" s="1"/>
  <c r="E528" i="7" s="1" a="1"/>
  <c r="E528" i="7" s="1"/>
  <c r="E529" i="7" s="1" a="1"/>
  <c r="E529" i="7" s="1"/>
  <c r="E530" i="7" s="1" a="1"/>
  <c r="E530" i="7" s="1"/>
  <c r="D521" i="7" a="1"/>
  <c r="D521" i="7" s="1"/>
  <c r="D522" i="7" s="1" a="1"/>
  <c r="D522" i="7" s="1"/>
  <c r="D523" i="7" s="1" a="1"/>
  <c r="D523" i="7" s="1"/>
  <c r="D524" i="7" s="1" a="1"/>
  <c r="D524" i="7" s="1"/>
  <c r="D525" i="7" s="1" a="1"/>
  <c r="D525" i="7" s="1"/>
  <c r="D526" i="7" s="1" a="1"/>
  <c r="D526" i="7" s="1"/>
  <c r="D527" i="7" s="1" a="1"/>
  <c r="D527" i="7" s="1"/>
  <c r="D528" i="7" s="1" a="1"/>
  <c r="D528" i="7" s="1"/>
  <c r="D529" i="7" s="1" a="1"/>
  <c r="D529" i="7" s="1"/>
  <c r="D530" i="7" s="1" a="1"/>
  <c r="D530" i="7" s="1"/>
  <c r="D531" i="7" a="1"/>
  <c r="D531" i="7"/>
  <c r="D532" i="7" s="1" a="1"/>
  <c r="D532" i="7" s="1"/>
  <c r="D533" i="7" s="1" a="1"/>
  <c r="D533" i="7" s="1"/>
  <c r="D534" i="7" s="1" a="1"/>
  <c r="D534" i="7" s="1"/>
  <c r="D535" i="7" s="1" a="1"/>
  <c r="D535" i="7" s="1"/>
  <c r="D536" i="7" s="1" a="1"/>
  <c r="D536" i="7" s="1"/>
  <c r="D537" i="7" s="1" a="1"/>
  <c r="D537" i="7" s="1"/>
  <c r="D538" i="7" s="1" a="1"/>
  <c r="D538" i="7" s="1"/>
  <c r="D539" i="7" s="1" a="1"/>
  <c r="D539" i="7" s="1"/>
  <c r="D540" i="7" s="1" a="1"/>
  <c r="D540" i="7" s="1"/>
  <c r="D541" i="7" s="1" a="1"/>
  <c r="D541" i="7" s="1"/>
  <c r="D542" i="7" s="1" a="1"/>
  <c r="D542" i="7" s="1"/>
  <c r="E531" i="7" a="1"/>
  <c r="E531" i="7" s="1"/>
  <c r="E532" i="7" s="1" a="1"/>
  <c r="E532" i="7" s="1"/>
  <c r="E533" i="7" s="1" a="1"/>
  <c r="E533" i="7" s="1"/>
  <c r="E534" i="7" s="1" a="1"/>
  <c r="E534" i="7" s="1"/>
  <c r="E535" i="7" s="1" a="1"/>
  <c r="E535" i="7" s="1"/>
  <c r="E536" i="7" s="1" a="1"/>
  <c r="E536" i="7" s="1"/>
  <c r="E537" i="7" s="1" a="1"/>
  <c r="E537" i="7" s="1"/>
  <c r="E538" i="7" s="1" a="1"/>
  <c r="E538" i="7" s="1"/>
  <c r="E539" i="7" s="1" a="1"/>
  <c r="E539" i="7" s="1"/>
  <c r="E540" i="7" s="1" a="1"/>
  <c r="E540" i="7" s="1"/>
  <c r="E541" i="7" s="1" a="1"/>
  <c r="E541" i="7" s="1"/>
  <c r="E542" i="7" s="1" a="1"/>
  <c r="E542" i="7" s="1"/>
  <c r="D543" i="7" a="1"/>
  <c r="D543" i="7" s="1"/>
  <c r="E543" i="7" a="1"/>
  <c r="E543" i="7" s="1"/>
  <c r="E544" i="7" a="1"/>
  <c r="E544" i="7" s="1"/>
  <c r="E545" i="7" s="1" a="1"/>
  <c r="E545" i="7" s="1"/>
  <c r="E546" i="7" s="1" a="1"/>
  <c r="E546" i="7" s="1"/>
  <c r="E547" i="7" s="1" a="1"/>
  <c r="E547" i="7" s="1"/>
  <c r="E548" i="7" s="1" a="1"/>
  <c r="E548" i="7" s="1"/>
  <c r="E549" i="7" s="1" a="1"/>
  <c r="E549" i="7" s="1"/>
  <c r="E550" i="7" s="1" a="1"/>
  <c r="E550" i="7" s="1"/>
  <c r="E551" i="7" s="1" a="1"/>
  <c r="E551" i="7" s="1"/>
  <c r="E553" i="7" a="1"/>
  <c r="E553" i="7" s="1"/>
  <c r="E554" i="7" s="1" a="1"/>
  <c r="E554" i="7" s="1"/>
  <c r="E555" i="7" a="1"/>
  <c r="E555" i="7" s="1"/>
  <c r="E565" i="7" a="1"/>
  <c r="E565" i="7" s="1"/>
  <c r="E566" i="7" s="1" a="1"/>
  <c r="E566" i="7" s="1"/>
  <c r="E567" i="7" s="1" a="1"/>
  <c r="E567" i="7" s="1"/>
  <c r="I567" i="7" s="1"/>
  <c r="D579" i="7" a="1"/>
  <c r="D579" i="7"/>
  <c r="E579" i="7" a="1"/>
  <c r="E579" i="7" s="1"/>
  <c r="E580" i="7" s="1" a="1"/>
  <c r="E580" i="7" s="1"/>
  <c r="E581" i="7" s="1" a="1"/>
  <c r="E581" i="7" s="1"/>
  <c r="E582" i="7" s="1" a="1"/>
  <c r="E582" i="7" s="1"/>
  <c r="E583" i="7" s="1" a="1"/>
  <c r="E583" i="7" s="1"/>
  <c r="E584" i="7" s="1" a="1"/>
  <c r="E584" i="7" s="1"/>
  <c r="E585" i="7" s="1" a="1"/>
  <c r="E585" i="7" s="1"/>
  <c r="D591" i="7" a="1"/>
  <c r="D591" i="7" s="1"/>
  <c r="D592" i="7" s="1" a="1"/>
  <c r="D592" i="7" s="1"/>
  <c r="D606" i="7" a="1"/>
  <c r="D606" i="7" s="1"/>
  <c r="D607" i="7" a="1"/>
  <c r="D607" i="7" s="1"/>
  <c r="D608" i="7" s="1" a="1"/>
  <c r="D608" i="7" s="1"/>
  <c r="D609" i="7" s="1" a="1"/>
  <c r="D609" i="7" s="1"/>
  <c r="D642" i="7" a="1"/>
  <c r="D642" i="7" s="1"/>
  <c r="H642" i="7" s="1"/>
  <c r="D653" i="7" a="1"/>
  <c r="D653" i="7" s="1"/>
  <c r="D654" i="7" a="1"/>
  <c r="D654" i="7" s="1"/>
  <c r="H654" i="7" s="1"/>
  <c r="D655" i="7" a="1"/>
  <c r="D655" i="7" s="1"/>
  <c r="D656" i="7" s="1" a="1"/>
  <c r="D656" i="7" s="1"/>
  <c r="D657" i="7" s="1" a="1"/>
  <c r="D657" i="7" s="1"/>
  <c r="D658" i="7" s="1" a="1"/>
  <c r="D658" i="7" s="1"/>
  <c r="D659" i="7" s="1" a="1"/>
  <c r="D659" i="7" s="1"/>
  <c r="D660" i="7" s="1" a="1"/>
  <c r="D660" i="7" s="1"/>
  <c r="D661" i="7" s="1" a="1"/>
  <c r="D661" i="7" s="1"/>
  <c r="D662" i="7" s="1" a="1"/>
  <c r="D662" i="7" s="1"/>
  <c r="D663" i="7" s="1" a="1"/>
  <c r="D663" i="7" s="1"/>
  <c r="D664" i="7" s="1" a="1"/>
  <c r="D664" i="7" s="1"/>
  <c r="D665" i="7" a="1"/>
  <c r="D665" i="7" s="1"/>
  <c r="D666" i="7" s="1" a="1"/>
  <c r="D666" i="7" s="1"/>
  <c r="D667" i="7" s="1" a="1"/>
  <c r="D667" i="7" s="1"/>
  <c r="D668" i="7" s="1" a="1"/>
  <c r="D668" i="7" s="1"/>
  <c r="D669" i="7" s="1" a="1"/>
  <c r="D669" i="7" s="1"/>
  <c r="D670" i="7" s="1" a="1"/>
  <c r="D670" i="7" s="1"/>
  <c r="D671" i="7" s="1" a="1"/>
  <c r="D671" i="7" s="1"/>
  <c r="D672" i="7" s="1" a="1"/>
  <c r="D672" i="7" s="1"/>
  <c r="D673" i="7" s="1" a="1"/>
  <c r="D673" i="7" s="1"/>
  <c r="D674" i="7" s="1" a="1"/>
  <c r="D674" i="7" s="1"/>
  <c r="D675" i="7" s="1" a="1"/>
  <c r="D675" i="7" s="1"/>
  <c r="D676" i="7" s="1" a="1"/>
  <c r="D676" i="7" s="1"/>
  <c r="D677" i="7" a="1"/>
  <c r="D677" i="7" s="1"/>
  <c r="D678" i="7" s="1" a="1"/>
  <c r="D678" i="7" s="1"/>
  <c r="D689" i="7" a="1"/>
  <c r="D689" i="7" s="1"/>
  <c r="D690" i="7" a="1"/>
  <c r="D690" i="7" s="1"/>
  <c r="D691" i="7" s="1" a="1"/>
  <c r="D691" i="7" s="1"/>
  <c r="D692" i="7" s="1" a="1"/>
  <c r="D692" i="7" s="1"/>
  <c r="D693" i="7" s="1" a="1"/>
  <c r="D693" i="7" s="1"/>
  <c r="D694" i="7" s="1" a="1"/>
  <c r="D694" i="7" s="1"/>
  <c r="D695" i="7" s="1" a="1"/>
  <c r="D695" i="7" s="1"/>
  <c r="D696" i="7" s="1" a="1"/>
  <c r="D696" i="7" s="1"/>
  <c r="D697" i="7" s="1" a="1"/>
  <c r="D697" i="7" s="1"/>
  <c r="D698" i="7" s="1" a="1"/>
  <c r="D698" i="7" s="1"/>
  <c r="D699" i="7" s="1" a="1"/>
  <c r="D699" i="7" s="1"/>
  <c r="D700" i="7" s="1" a="1"/>
  <c r="D700" i="7" s="1"/>
  <c r="D701" i="7" a="1"/>
  <c r="D701" i="7" s="1"/>
  <c r="D702" i="7" s="1" a="1"/>
  <c r="D702" i="7" s="1"/>
  <c r="D703" i="7" s="1" a="1"/>
  <c r="D703" i="7" s="1"/>
  <c r="D704" i="7" s="1" a="1"/>
  <c r="D704" i="7" s="1"/>
  <c r="D705" i="7" s="1" a="1"/>
  <c r="D705" i="7" s="1"/>
  <c r="D706" i="7" s="1" a="1"/>
  <c r="D706" i="7" s="1"/>
  <c r="D707" i="7" s="1" a="1"/>
  <c r="D707" i="7" s="1"/>
  <c r="D708" i="7" s="1" a="1"/>
  <c r="D708" i="7" s="1"/>
  <c r="D709" i="7" s="1" a="1"/>
  <c r="D709" i="7" s="1"/>
  <c r="E701" i="7" a="1"/>
  <c r="E701" i="7"/>
  <c r="E702" i="7" s="1" a="1"/>
  <c r="E702" i="7" s="1"/>
  <c r="E703" i="7" s="1" a="1"/>
  <c r="E703" i="7" s="1"/>
  <c r="E704" i="7" s="1" a="1"/>
  <c r="E704" i="7" s="1"/>
  <c r="D710" i="7" a="1"/>
  <c r="D710" i="7" s="1"/>
  <c r="E710" i="7" a="1"/>
  <c r="E710" i="7"/>
  <c r="D711" i="7" a="1"/>
  <c r="D711" i="7" s="1"/>
  <c r="D712" i="7" s="1" a="1"/>
  <c r="D712" i="7" s="1"/>
  <c r="D713" i="7" s="1" a="1"/>
  <c r="D713" i="7" s="1"/>
  <c r="E711" i="7" a="1"/>
  <c r="E711" i="7" s="1"/>
  <c r="E712" i="7" s="1" a="1"/>
  <c r="E712" i="7" s="1"/>
  <c r="D714" i="7" a="1"/>
  <c r="D714" i="7" s="1"/>
  <c r="E714" i="7" a="1"/>
  <c r="E714" i="7"/>
  <c r="E715" i="7" s="1" a="1"/>
  <c r="E715" i="7" s="1"/>
  <c r="E716" i="7" s="1" a="1"/>
  <c r="E716" i="7" s="1"/>
  <c r="E717" i="7" s="1" a="1"/>
  <c r="E717" i="7" s="1"/>
  <c r="D715" i="7" a="1"/>
  <c r="D715" i="7" s="1"/>
  <c r="D716" i="7" s="1" a="1"/>
  <c r="D716" i="7" s="1"/>
  <c r="D717" i="7" s="1" a="1"/>
  <c r="D717" i="7" s="1"/>
  <c r="D718" i="7" s="1" a="1"/>
  <c r="D718" i="7" s="1"/>
  <c r="D719" i="7" a="1"/>
  <c r="D719" i="7" s="1"/>
  <c r="D720" i="7" s="1" a="1"/>
  <c r="D720" i="7" s="1"/>
  <c r="D721" i="7" s="1" a="1"/>
  <c r="D721" i="7" s="1"/>
  <c r="D722" i="7" s="1" a="1"/>
  <c r="D722" i="7" s="1"/>
  <c r="D723" i="7" s="1" a="1"/>
  <c r="D723" i="7" s="1"/>
  <c r="D724" i="7" s="1" a="1"/>
  <c r="D724" i="7" s="1"/>
  <c r="H724" i="7" s="1"/>
  <c r="D725" i="7" a="1"/>
  <c r="D725" i="7" s="1"/>
  <c r="D726" i="7" s="1" a="1"/>
  <c r="D726" i="7" s="1"/>
  <c r="D727" i="7" s="1" a="1"/>
  <c r="D727" i="7" s="1"/>
  <c r="D728" i="7" s="1" a="1"/>
  <c r="D728" i="7" s="1"/>
  <c r="D729" i="7" s="1" a="1"/>
  <c r="D729" i="7" s="1"/>
  <c r="D730" i="7" s="1" a="1"/>
  <c r="D730" i="7" s="1"/>
  <c r="D731" i="7" s="1" a="1"/>
  <c r="D731" i="7" s="1"/>
  <c r="E725" i="7" a="1"/>
  <c r="E725" i="7"/>
  <c r="E726" i="7" s="1" a="1"/>
  <c r="E726" i="7" s="1"/>
  <c r="E727" i="7" s="1" a="1"/>
  <c r="E727" i="7" s="1"/>
  <c r="E728" i="7" a="1"/>
  <c r="E728" i="7" s="1"/>
  <c r="E729" i="7" s="1" a="1"/>
  <c r="E729" i="7" s="1"/>
  <c r="E730" i="7" s="1" a="1"/>
  <c r="E730" i="7" s="1"/>
  <c r="E731" i="7" s="1" a="1"/>
  <c r="E731" i="7" s="1"/>
  <c r="E732" i="7" s="1" a="1"/>
  <c r="E732" i="7" s="1"/>
  <c r="E733" i="7" s="1" a="1"/>
  <c r="E733" i="7" s="1"/>
  <c r="E734" i="7" s="1" a="1"/>
  <c r="E734" i="7" s="1"/>
  <c r="E735" i="7" s="1" a="1"/>
  <c r="E735" i="7" s="1"/>
  <c r="E736" i="7" s="1" a="1"/>
  <c r="E736" i="7" s="1"/>
  <c r="D737" i="7" a="1"/>
  <c r="D737" i="7" s="1"/>
  <c r="D738" i="7" s="1" a="1"/>
  <c r="D738" i="7" s="1"/>
  <c r="D739" i="7" s="1" a="1"/>
  <c r="D739" i="7" s="1"/>
  <c r="D740" i="7" s="1" a="1"/>
  <c r="D740" i="7" s="1"/>
  <c r="D741" i="7" s="1" a="1"/>
  <c r="D741" i="7" s="1"/>
  <c r="D742" i="7" s="1" a="1"/>
  <c r="D742" i="7" s="1"/>
  <c r="D743" i="7" s="1" a="1"/>
  <c r="D743" i="7" s="1"/>
  <c r="E737" i="7" a="1"/>
  <c r="E737" i="7"/>
  <c r="E738" i="7" s="1" a="1"/>
  <c r="E738" i="7" s="1"/>
  <c r="E739" i="7" s="1" a="1"/>
  <c r="E739" i="7" s="1"/>
  <c r="E740" i="7" a="1"/>
  <c r="E740" i="7" s="1"/>
  <c r="E741" i="7" s="1" a="1"/>
  <c r="E741" i="7" s="1"/>
  <c r="E742" i="7" s="1" a="1"/>
  <c r="E742" i="7" s="1"/>
  <c r="E743" i="7" s="1" a="1"/>
  <c r="E743" i="7" s="1"/>
  <c r="E744" i="7" s="1" a="1"/>
  <c r="E744" i="7" s="1"/>
  <c r="E745" i="7" s="1" a="1"/>
  <c r="E745" i="7" s="1"/>
  <c r="E746" i="7" s="1" a="1"/>
  <c r="E746" i="7" s="1"/>
  <c r="E747" i="7" s="1" a="1"/>
  <c r="E747" i="7" s="1"/>
  <c r="E748" i="7" s="1" a="1"/>
  <c r="E748" i="7" s="1"/>
  <c r="D749" i="7" a="1"/>
  <c r="D749" i="7" s="1"/>
  <c r="D750" i="7" s="1" a="1"/>
  <c r="D750" i="7" s="1"/>
  <c r="E749" i="7" a="1"/>
  <c r="E749" i="7" s="1"/>
  <c r="E750" i="7" s="1" a="1"/>
  <c r="E750" i="7" s="1"/>
  <c r="E751" i="7" s="1" a="1"/>
  <c r="E751" i="7" s="1"/>
  <c r="E752" i="7" s="1" a="1"/>
  <c r="E752" i="7" s="1"/>
  <c r="E753" i="7" s="1" a="1"/>
  <c r="E753" i="7" s="1"/>
  <c r="E754" i="7" s="1" a="1"/>
  <c r="E754" i="7" s="1"/>
  <c r="E755" i="7" s="1" a="1"/>
  <c r="E755" i="7" s="1"/>
  <c r="E756" i="7" s="1" a="1"/>
  <c r="E756" i="7" s="1"/>
  <c r="E757" i="7" s="1" a="1"/>
  <c r="E757" i="7" s="1"/>
  <c r="E758" i="7" s="1" a="1"/>
  <c r="E758" i="7" s="1"/>
  <c r="E759" i="7" s="1" a="1"/>
  <c r="E759" i="7" s="1"/>
  <c r="D751" i="7" a="1"/>
  <c r="D751" i="7" s="1"/>
  <c r="D752" i="7" s="1" a="1"/>
  <c r="D752" i="7" s="1"/>
  <c r="D753" i="7" s="1" a="1"/>
  <c r="D753" i="7" s="1"/>
  <c r="D754" i="7" s="1" a="1"/>
  <c r="D754" i="7" s="1"/>
  <c r="D755" i="7" s="1" a="1"/>
  <c r="D755" i="7" s="1"/>
  <c r="D761" i="7" a="1"/>
  <c r="D761" i="7" s="1"/>
  <c r="E761" i="7" a="1"/>
  <c r="E761" i="7"/>
  <c r="E762" i="7" s="1" a="1"/>
  <c r="E762" i="7" s="1"/>
  <c r="E763" i="7" s="1" a="1"/>
  <c r="E763" i="7" s="1"/>
  <c r="D762" i="7" a="1"/>
  <c r="D762" i="7" s="1"/>
  <c r="D763" i="7" s="1" a="1"/>
  <c r="D763" i="7" s="1"/>
  <c r="D764" i="7" s="1" a="1"/>
  <c r="D764" i="7" s="1"/>
  <c r="D765" i="7" s="1" a="1"/>
  <c r="D765" i="7" s="1"/>
  <c r="D766" i="7" s="1" a="1"/>
  <c r="D766" i="7" s="1"/>
  <c r="D767" i="7" s="1" a="1"/>
  <c r="D767" i="7" s="1"/>
  <c r="D768" i="7" s="1" a="1"/>
  <c r="D768" i="7" s="1"/>
  <c r="E764" i="7" a="1"/>
  <c r="E764" i="7" s="1"/>
  <c r="E765" i="7" s="1" a="1"/>
  <c r="E765" i="7" s="1"/>
  <c r="E766" i="7" s="1" a="1"/>
  <c r="E766" i="7" s="1"/>
  <c r="E767" i="7" s="1" a="1"/>
  <c r="E767" i="7" s="1"/>
  <c r="E768" i="7" s="1" a="1"/>
  <c r="E768" i="7" s="1"/>
  <c r="E769" i="7" s="1" a="1"/>
  <c r="E769" i="7" s="1"/>
  <c r="D773" i="7" a="1"/>
  <c r="D773" i="7" s="1"/>
  <c r="D774" i="7" s="1" a="1"/>
  <c r="D774" i="7" s="1"/>
  <c r="D775" i="7" s="1" a="1"/>
  <c r="D775" i="7" s="1"/>
  <c r="D776" i="7" s="1" a="1"/>
  <c r="D776" i="7" s="1"/>
  <c r="D777" i="7" s="1" a="1"/>
  <c r="D777" i="7" s="1"/>
  <c r="D778" i="7" s="1" a="1"/>
  <c r="D778" i="7" s="1"/>
  <c r="D779" i="7" s="1" a="1"/>
  <c r="D779" i="7" s="1"/>
  <c r="D785" i="7" a="1"/>
  <c r="D785" i="7" s="1"/>
  <c r="D786" i="7" s="1" a="1"/>
  <c r="D786" i="7" s="1"/>
  <c r="D787" i="7" s="1" a="1"/>
  <c r="D787" i="7" s="1"/>
  <c r="E785" i="7" a="1"/>
  <c r="E785" i="7" s="1"/>
  <c r="E786" i="7" s="1" a="1"/>
  <c r="E786" i="7" s="1"/>
  <c r="E787" i="7" s="1" a="1"/>
  <c r="E787" i="7" s="1"/>
  <c r="E788" i="7" s="1" a="1"/>
  <c r="E788" i="7" s="1"/>
  <c r="E789" i="7" s="1" a="1"/>
  <c r="E789" i="7" s="1"/>
  <c r="E790" i="7" s="1" a="1"/>
  <c r="E790" i="7" s="1"/>
  <c r="E791" i="7" s="1" a="1"/>
  <c r="E791" i="7" s="1"/>
  <c r="E792" i="7" s="1" a="1"/>
  <c r="E792" i="7" s="1"/>
  <c r="D797" i="7" a="1"/>
  <c r="D797" i="7" s="1"/>
  <c r="D798" i="7" s="1" a="1"/>
  <c r="D798" i="7" s="1"/>
  <c r="D799" i="7" s="1" a="1"/>
  <c r="D799" i="7" s="1"/>
  <c r="D800" i="7" s="1" a="1"/>
  <c r="D800" i="7" s="1"/>
  <c r="D801" i="7" s="1" a="1"/>
  <c r="D801" i="7" s="1"/>
  <c r="D802" i="7" s="1" a="1"/>
  <c r="D802" i="7" s="1"/>
  <c r="D803" i="7" s="1" a="1"/>
  <c r="D803" i="7" s="1"/>
  <c r="D804" i="7" s="1" a="1"/>
  <c r="D804" i="7" s="1"/>
  <c r="D805" i="7" s="1" a="1"/>
  <c r="D805" i="7" s="1"/>
  <c r="D809" i="7" a="1"/>
  <c r="D809" i="7" s="1"/>
  <c r="E809" i="7" a="1"/>
  <c r="E809" i="7" s="1"/>
  <c r="E810" i="7" s="1" a="1"/>
  <c r="E810" i="7" s="1"/>
  <c r="E811" i="7" s="1" a="1"/>
  <c r="E811" i="7" s="1"/>
  <c r="E812" i="7" s="1" a="1"/>
  <c r="E812" i="7" s="1"/>
  <c r="E813" i="7" s="1" a="1"/>
  <c r="E813" i="7" s="1"/>
  <c r="E814" i="7" s="1" a="1"/>
  <c r="E814" i="7" s="1"/>
  <c r="E815" i="7" s="1" a="1"/>
  <c r="E815" i="7" s="1"/>
  <c r="E816" i="7" s="1" a="1"/>
  <c r="E816" i="7" s="1"/>
  <c r="E817" i="7" s="1" a="1"/>
  <c r="E817" i="7" s="1"/>
  <c r="D810" i="7" a="1"/>
  <c r="D810" i="7" s="1"/>
  <c r="D811" i="7" s="1" a="1"/>
  <c r="D811" i="7" s="1"/>
  <c r="D812" i="7" s="1" a="1"/>
  <c r="D812" i="7" s="1"/>
  <c r="D813" i="7" s="1" a="1"/>
  <c r="D813" i="7" s="1"/>
  <c r="D814" i="7" s="1" a="1"/>
  <c r="D814" i="7" s="1"/>
  <c r="D815" i="7" s="1" a="1"/>
  <c r="D815" i="7" s="1"/>
  <c r="D816" i="7" s="1" a="1"/>
  <c r="D816" i="7" s="1"/>
  <c r="D832" i="7" a="1"/>
  <c r="D832" i="7" s="1"/>
  <c r="E282" i="7" a="1"/>
  <c r="E282" i="7" s="1"/>
  <c r="I282" i="7" s="1"/>
  <c r="D282" i="7" a="1"/>
  <c r="D282" i="7" s="1"/>
  <c r="C366" i="7" a="1"/>
  <c r="C366" i="7" s="1"/>
  <c r="C367" i="7" s="1" a="1"/>
  <c r="C367" i="7" s="1"/>
  <c r="C368" i="7" s="1" a="1"/>
  <c r="C368" i="7" s="1"/>
  <c r="C485" i="7" a="1"/>
  <c r="C485" i="7" s="1"/>
  <c r="C486" i="7" s="1" a="1"/>
  <c r="C486" i="7" s="1"/>
  <c r="C487" i="7" s="1" a="1"/>
  <c r="C487" i="7" s="1"/>
  <c r="C488" i="7" s="1" a="1"/>
  <c r="C488" i="7" s="1"/>
  <c r="C489" i="7" s="1" a="1"/>
  <c r="C489" i="7" s="1"/>
  <c r="C490" i="7" s="1" a="1"/>
  <c r="C490" i="7" s="1"/>
  <c r="C491" i="7" s="1" a="1"/>
  <c r="C491" i="7" s="1"/>
  <c r="C492" i="7" s="1" a="1"/>
  <c r="C492" i="7" s="1"/>
  <c r="C493" i="7" s="1" a="1"/>
  <c r="C493" i="7" s="1"/>
  <c r="C494" i="7" s="1" a="1"/>
  <c r="C494" i="7" s="1"/>
  <c r="C495" i="7" s="1" a="1"/>
  <c r="C495" i="7" s="1"/>
  <c r="C496" i="7" s="1" a="1"/>
  <c r="C496" i="7" s="1"/>
  <c r="C497" i="7" s="1" a="1"/>
  <c r="C497" i="7" s="1"/>
  <c r="C498" i="7" s="1" a="1"/>
  <c r="C498" i="7" s="1"/>
  <c r="C499" i="7" s="1" a="1"/>
  <c r="C499" i="7" s="1"/>
  <c r="C500" i="7" s="1" a="1"/>
  <c r="C500" i="7" s="1"/>
  <c r="C501" i="7" s="1" a="1"/>
  <c r="C501" i="7" s="1"/>
  <c r="C502" i="7" s="1" a="1"/>
  <c r="C502" i="7" s="1"/>
  <c r="C503" i="7" s="1" a="1"/>
  <c r="C503" i="7" s="1"/>
  <c r="C504" i="7" s="1" a="1"/>
  <c r="C504" i="7" s="1"/>
  <c r="C505" i="7" s="1" a="1"/>
  <c r="C505" i="7" s="1"/>
  <c r="C506" i="7" s="1" a="1"/>
  <c r="C506" i="7" s="1"/>
  <c r="C507" i="7" s="1" a="1"/>
  <c r="C507" i="7" s="1"/>
  <c r="C508" i="7" s="1" a="1"/>
  <c r="C508" i="7" s="1"/>
  <c r="C509" i="7" a="1"/>
  <c r="C509" i="7" s="1"/>
  <c r="C510" i="7" s="1" a="1"/>
  <c r="C510" i="7" s="1"/>
  <c r="C511" i="7" s="1" a="1"/>
  <c r="C511" i="7" s="1"/>
  <c r="C512" i="7" s="1" a="1"/>
  <c r="C512" i="7" s="1"/>
  <c r="C513" i="7" s="1" a="1"/>
  <c r="C513" i="7" s="1"/>
  <c r="C514" i="7" s="1" a="1"/>
  <c r="C514" i="7" s="1"/>
  <c r="C515" i="7" s="1" a="1"/>
  <c r="C515" i="7" s="1"/>
  <c r="C516" i="7" s="1" a="1"/>
  <c r="C516" i="7" s="1"/>
  <c r="C517" i="7" s="1" a="1"/>
  <c r="C517" i="7" s="1"/>
  <c r="C518" i="7" s="1" a="1"/>
  <c r="C518" i="7" s="1"/>
  <c r="C519" i="7" s="1" a="1"/>
  <c r="C519" i="7" s="1"/>
  <c r="C520" i="7" s="1" a="1"/>
  <c r="C520" i="7" s="1"/>
  <c r="C521" i="7" a="1"/>
  <c r="C521" i="7"/>
  <c r="C522" i="7" s="1" a="1"/>
  <c r="C522" i="7" s="1"/>
  <c r="C523" i="7" s="1" a="1"/>
  <c r="C523" i="7" s="1"/>
  <c r="C524" i="7" s="1" a="1"/>
  <c r="C524" i="7" s="1"/>
  <c r="C531" i="7" a="1"/>
  <c r="C531" i="7" s="1"/>
  <c r="C532" i="7" s="1" a="1"/>
  <c r="C532" i="7" s="1"/>
  <c r="C533" i="7" s="1" a="1"/>
  <c r="C533" i="7" s="1"/>
  <c r="C534" i="7" s="1" a="1"/>
  <c r="C534" i="7" s="1"/>
  <c r="C535" i="7" a="1"/>
  <c r="C535" i="7" s="1"/>
  <c r="C536" i="7" s="1" a="1"/>
  <c r="C536" i="7" s="1"/>
  <c r="C537" i="7" s="1" a="1"/>
  <c r="C537" i="7" s="1"/>
  <c r="C538" i="7" s="1" a="1"/>
  <c r="C538" i="7" s="1"/>
  <c r="C539" i="7" s="1" a="1"/>
  <c r="C539" i="7" s="1"/>
  <c r="C540" i="7" s="1" a="1"/>
  <c r="C540" i="7" s="1"/>
  <c r="C541" i="7" s="1" a="1"/>
  <c r="C541" i="7" s="1"/>
  <c r="C542" i="7" s="1" a="1"/>
  <c r="C542" i="7" s="1"/>
  <c r="C543" i="7" a="1"/>
  <c r="C543" i="7" s="1"/>
  <c r="C544" i="7" a="1"/>
  <c r="C544" i="7" s="1"/>
  <c r="C579" i="7" a="1"/>
  <c r="C579" i="7" s="1"/>
  <c r="C591" i="7" a="1"/>
  <c r="C591" i="7"/>
  <c r="C606" i="7" a="1"/>
  <c r="C606" i="7" s="1"/>
  <c r="C607" i="7" s="1" a="1"/>
  <c r="C607" i="7" s="1"/>
  <c r="C630" i="7" a="1"/>
  <c r="C630" i="7" s="1"/>
  <c r="C631" i="7" s="1" a="1"/>
  <c r="C631" i="7"/>
  <c r="C689" i="7" a="1"/>
  <c r="C689" i="7" s="1"/>
  <c r="C690" i="7" a="1"/>
  <c r="C690" i="7" s="1"/>
  <c r="C701" i="7" a="1"/>
  <c r="C701" i="7" s="1"/>
  <c r="C702" i="7" s="1" a="1"/>
  <c r="C702" i="7" s="1"/>
  <c r="C703" i="7" s="1" a="1"/>
  <c r="C703" i="7"/>
  <c r="C704" i="7" s="1" a="1"/>
  <c r="C704" i="7" s="1"/>
  <c r="C705" i="7" s="1" a="1"/>
  <c r="C705" i="7" s="1"/>
  <c r="C706" i="7" s="1" a="1"/>
  <c r="C706" i="7" s="1"/>
  <c r="C707" i="7" s="1" a="1"/>
  <c r="C707" i="7" s="1"/>
  <c r="C708" i="7" s="1" a="1"/>
  <c r="C708" i="7" s="1"/>
  <c r="C709" i="7" s="1" a="1"/>
  <c r="C709" i="7" s="1"/>
  <c r="C710" i="7" a="1"/>
  <c r="C710" i="7" s="1"/>
  <c r="C711" i="7" s="1" a="1"/>
  <c r="C711" i="7"/>
  <c r="C712" i="7" s="1" a="1"/>
  <c r="C712" i="7" s="1"/>
  <c r="C713" i="7" s="1" a="1"/>
  <c r="C713" i="7" s="1"/>
  <c r="C714" i="7" a="1"/>
  <c r="C714" i="7" s="1"/>
  <c r="C715" i="7" s="1" a="1"/>
  <c r="C715" i="7" s="1"/>
  <c r="C716" i="7" s="1" a="1"/>
  <c r="C716" i="7" s="1"/>
  <c r="C717" i="7" s="1" a="1"/>
  <c r="C717" i="7" s="1"/>
  <c r="C718" i="7" s="1" a="1"/>
  <c r="C718" i="7" s="1"/>
  <c r="C719" i="7" s="1" a="1"/>
  <c r="C719" i="7" s="1"/>
  <c r="C720" i="7" s="1" a="1"/>
  <c r="C720" i="7" s="1"/>
  <c r="C721" i="7" s="1" a="1"/>
  <c r="C721" i="7" s="1"/>
  <c r="C722" i="7" s="1" a="1"/>
  <c r="C722" i="7" s="1"/>
  <c r="C725" i="7" a="1"/>
  <c r="C725" i="7" s="1"/>
  <c r="C726" i="7" s="1" a="1"/>
  <c r="C726" i="7" s="1"/>
  <c r="C727" i="7" s="1" a="1"/>
  <c r="C727" i="7" s="1"/>
  <c r="C728" i="7" a="1"/>
  <c r="C728" i="7" s="1"/>
  <c r="C729" i="7" s="1" a="1"/>
  <c r="C729" i="7" s="1"/>
  <c r="C730" i="7" s="1" a="1"/>
  <c r="C730" i="7" s="1"/>
  <c r="C731" i="7" s="1" a="1"/>
  <c r="C731" i="7" s="1"/>
  <c r="C732" i="7" s="1" a="1"/>
  <c r="C732" i="7" s="1"/>
  <c r="C733" i="7" s="1" a="1"/>
  <c r="C733" i="7" s="1"/>
  <c r="C734" i="7" s="1" a="1"/>
  <c r="C734" i="7" s="1"/>
  <c r="C737" i="7" a="1"/>
  <c r="C737" i="7" s="1"/>
  <c r="C738" i="7" a="1"/>
  <c r="C738" i="7" s="1"/>
  <c r="C739" i="7" s="1" a="1"/>
  <c r="C739" i="7" s="1"/>
  <c r="C740" i="7" s="1" a="1"/>
  <c r="C740" i="7" s="1"/>
  <c r="C741" i="7" s="1" a="1"/>
  <c r="C741" i="7" s="1"/>
  <c r="C742" i="7" s="1" a="1"/>
  <c r="C742" i="7" s="1"/>
  <c r="C743" i="7" s="1" a="1"/>
  <c r="C743" i="7" s="1"/>
  <c r="C744" i="7" s="1" a="1"/>
  <c r="C744" i="7" s="1"/>
  <c r="C745" i="7" s="1" a="1"/>
  <c r="C745" i="7" s="1"/>
  <c r="C746" i="7" s="1" a="1"/>
  <c r="C746" i="7" s="1"/>
  <c r="C747" i="7" s="1" a="1"/>
  <c r="C747" i="7" s="1"/>
  <c r="C748" i="7" s="1" a="1"/>
  <c r="C748" i="7" s="1"/>
  <c r="C749" i="7" a="1"/>
  <c r="C749" i="7" s="1"/>
  <c r="C750" i="7" s="1" a="1"/>
  <c r="C750" i="7" s="1"/>
  <c r="C751" i="7" s="1" a="1"/>
  <c r="C751" i="7" s="1"/>
  <c r="C752" i="7" s="1" a="1"/>
  <c r="C752" i="7" s="1"/>
  <c r="C753" i="7" s="1" a="1"/>
  <c r="C753" i="7" s="1"/>
  <c r="C754" i="7" s="1" a="1"/>
  <c r="C754" i="7" s="1"/>
  <c r="C755" i="7" s="1" a="1"/>
  <c r="C755" i="7" s="1"/>
  <c r="C756" i="7" s="1" a="1"/>
  <c r="C756" i="7" s="1"/>
  <c r="C757" i="7" s="1" a="1"/>
  <c r="C757" i="7" s="1"/>
  <c r="C758" i="7" s="1" a="1"/>
  <c r="C758" i="7" s="1"/>
  <c r="C759" i="7" s="1" a="1"/>
  <c r="C759" i="7" s="1"/>
  <c r="C761" i="7" a="1"/>
  <c r="C761" i="7" s="1"/>
  <c r="C762" i="7" s="1" a="1"/>
  <c r="C762" i="7" s="1"/>
  <c r="C763" i="7" s="1" a="1"/>
  <c r="C763" i="7" s="1"/>
  <c r="C764" i="7" s="1" a="1"/>
  <c r="C764" i="7" s="1"/>
  <c r="C765" i="7" s="1" a="1"/>
  <c r="C765" i="7" s="1"/>
  <c r="C766" i="7" s="1" a="1"/>
  <c r="C766" i="7" s="1"/>
  <c r="C767" i="7" s="1" a="1"/>
  <c r="C767" i="7" s="1"/>
  <c r="C773" i="7" a="1"/>
  <c r="C773" i="7" s="1"/>
  <c r="C774" i="7" s="1" a="1"/>
  <c r="C774" i="7" s="1"/>
  <c r="C775" i="7" s="1" a="1"/>
  <c r="C775" i="7" s="1"/>
  <c r="C776" i="7" s="1" a="1"/>
  <c r="C776" i="7" s="1"/>
  <c r="C777" i="7" s="1" a="1"/>
  <c r="C777" i="7" s="1"/>
  <c r="C785" i="7" a="1"/>
  <c r="C785" i="7" s="1"/>
  <c r="C786" i="7" s="1" a="1"/>
  <c r="C786" i="7" s="1"/>
  <c r="C787" i="7" s="1" a="1"/>
  <c r="C787" i="7" s="1"/>
  <c r="C788" i="7" s="1" a="1"/>
  <c r="C788" i="7" s="1"/>
  <c r="C789" i="7" s="1" a="1"/>
  <c r="C789" i="7" s="1"/>
  <c r="C790" i="7" s="1" a="1"/>
  <c r="C790" i="7" s="1"/>
  <c r="C791" i="7" s="1" a="1"/>
  <c r="C791" i="7" s="1"/>
  <c r="C792" i="7" s="1" a="1"/>
  <c r="C792" i="7" s="1"/>
  <c r="C793" i="7" s="1" a="1"/>
  <c r="C793" i="7" s="1"/>
  <c r="C794" i="7" s="1" a="1"/>
  <c r="C794" i="7" s="1"/>
  <c r="C795" i="7" s="1" a="1"/>
  <c r="C795" i="7" s="1"/>
  <c r="C796" i="7" s="1" a="1"/>
  <c r="C796" i="7" s="1"/>
  <c r="G796" i="7" s="1"/>
  <c r="C797" i="7" a="1"/>
  <c r="C797" i="7" s="1"/>
  <c r="C798" i="7" s="1" a="1"/>
  <c r="C798" i="7" s="1"/>
  <c r="C799" i="7" s="1" a="1"/>
  <c r="C799" i="7" s="1"/>
  <c r="C800" i="7" s="1" a="1"/>
  <c r="C800" i="7" s="1"/>
  <c r="C801" i="7" s="1" a="1"/>
  <c r="C801" i="7" s="1"/>
  <c r="C802" i="7" s="1" a="1"/>
  <c r="C802" i="7" s="1"/>
  <c r="C803" i="7" s="1" a="1"/>
  <c r="C803" i="7" s="1"/>
  <c r="C804" i="7" s="1" a="1"/>
  <c r="C804" i="7" s="1"/>
  <c r="C805" i="7" s="1" a="1"/>
  <c r="C805" i="7" s="1"/>
  <c r="C806" i="7" s="1" a="1"/>
  <c r="C806" i="7" s="1"/>
  <c r="C807" i="7" s="1" a="1"/>
  <c r="C807" i="7" s="1"/>
  <c r="C809" i="7" a="1"/>
  <c r="C809" i="7" s="1"/>
  <c r="C365" i="7" a="1"/>
  <c r="C365" i="7" s="1"/>
  <c r="G365" i="7" s="1"/>
  <c r="H293" i="7"/>
  <c r="I293" i="7"/>
  <c r="H294" i="7"/>
  <c r="I294" i="7"/>
  <c r="H295" i="7"/>
  <c r="I295" i="7"/>
  <c r="H296" i="7"/>
  <c r="I296" i="7"/>
  <c r="H297" i="7"/>
  <c r="I297" i="7"/>
  <c r="H298" i="7"/>
  <c r="I298" i="7"/>
  <c r="H299" i="7"/>
  <c r="I299" i="7"/>
  <c r="H300" i="7"/>
  <c r="I300" i="7"/>
  <c r="H301" i="7"/>
  <c r="I301" i="7"/>
  <c r="H302" i="7"/>
  <c r="I302" i="7"/>
  <c r="H303" i="7"/>
  <c r="I303" i="7"/>
  <c r="H304" i="7"/>
  <c r="I304" i="7"/>
  <c r="H305" i="7"/>
  <c r="I305" i="7"/>
  <c r="F306" i="7"/>
  <c r="H306" i="7"/>
  <c r="I306" i="7"/>
  <c r="H307" i="7"/>
  <c r="I307" i="7"/>
  <c r="H308" i="7"/>
  <c r="I308" i="7"/>
  <c r="H309" i="7"/>
  <c r="I309" i="7"/>
  <c r="H310" i="7"/>
  <c r="I310" i="7"/>
  <c r="H311" i="7"/>
  <c r="I311" i="7"/>
  <c r="H312" i="7"/>
  <c r="I312" i="7"/>
  <c r="H313" i="7"/>
  <c r="I313" i="7"/>
  <c r="H314" i="7"/>
  <c r="I314" i="7"/>
  <c r="H315" i="7"/>
  <c r="I315" i="7"/>
  <c r="H316" i="7"/>
  <c r="I316" i="7"/>
  <c r="H317" i="7"/>
  <c r="I317" i="7"/>
  <c r="H318" i="7"/>
  <c r="I318" i="7"/>
  <c r="H319" i="7"/>
  <c r="I319" i="7"/>
  <c r="H320" i="7"/>
  <c r="I320" i="7"/>
  <c r="H321" i="7"/>
  <c r="I321" i="7"/>
  <c r="H322" i="7"/>
  <c r="I322" i="7"/>
  <c r="H323" i="7"/>
  <c r="I323" i="7"/>
  <c r="H324" i="7"/>
  <c r="I324" i="7"/>
  <c r="H325" i="7"/>
  <c r="I325" i="7"/>
  <c r="H326" i="7"/>
  <c r="I326" i="7"/>
  <c r="H327" i="7"/>
  <c r="I327" i="7"/>
  <c r="H328" i="7"/>
  <c r="I328" i="7"/>
  <c r="H329" i="7"/>
  <c r="I329" i="7"/>
  <c r="H330" i="7"/>
  <c r="I330" i="7"/>
  <c r="H331" i="7"/>
  <c r="I331" i="7"/>
  <c r="H332" i="7"/>
  <c r="I332" i="7"/>
  <c r="H333" i="7"/>
  <c r="I333" i="7"/>
  <c r="H334" i="7"/>
  <c r="I334" i="7"/>
  <c r="H335" i="7"/>
  <c r="I335" i="7"/>
  <c r="H336" i="7"/>
  <c r="I336" i="7"/>
  <c r="H337" i="7"/>
  <c r="I337" i="7"/>
  <c r="H338" i="7"/>
  <c r="I338" i="7"/>
  <c r="H339" i="7"/>
  <c r="I339" i="7"/>
  <c r="H340" i="7"/>
  <c r="I340" i="7"/>
  <c r="H341" i="7"/>
  <c r="I341" i="7"/>
  <c r="H342" i="7"/>
  <c r="I342" i="7"/>
  <c r="H343" i="7"/>
  <c r="I343" i="7"/>
  <c r="H344" i="7"/>
  <c r="I344" i="7"/>
  <c r="H345" i="7"/>
  <c r="I345" i="7"/>
  <c r="H346" i="7"/>
  <c r="I346" i="7"/>
  <c r="H347" i="7"/>
  <c r="I347" i="7"/>
  <c r="H348" i="7"/>
  <c r="I348" i="7"/>
  <c r="H349" i="7"/>
  <c r="I349" i="7"/>
  <c r="H350" i="7"/>
  <c r="I350" i="7"/>
  <c r="H351" i="7"/>
  <c r="I351" i="7"/>
  <c r="H352" i="7"/>
  <c r="I352" i="7"/>
  <c r="H353" i="7"/>
  <c r="I353" i="7"/>
  <c r="H354" i="7"/>
  <c r="I354" i="7"/>
  <c r="H355" i="7"/>
  <c r="I355" i="7"/>
  <c r="H356" i="7"/>
  <c r="I356" i="7"/>
  <c r="I357" i="7"/>
  <c r="I358" i="7"/>
  <c r="I359" i="7"/>
  <c r="I360" i="7"/>
  <c r="I361" i="7"/>
  <c r="I362" i="7"/>
  <c r="I363" i="7"/>
  <c r="I364" i="7"/>
  <c r="H365" i="7"/>
  <c r="I365" i="7"/>
  <c r="H366" i="7"/>
  <c r="I366" i="7"/>
  <c r="G367" i="7"/>
  <c r="H367" i="7"/>
  <c r="I367" i="7"/>
  <c r="H368" i="7"/>
  <c r="I368" i="7"/>
  <c r="H369" i="7"/>
  <c r="I369" i="7"/>
  <c r="H370" i="7"/>
  <c r="I370" i="7"/>
  <c r="H371" i="7"/>
  <c r="I371" i="7"/>
  <c r="H372" i="7"/>
  <c r="I372" i="7"/>
  <c r="H373" i="7"/>
  <c r="I373" i="7"/>
  <c r="H374" i="7"/>
  <c r="I374" i="7"/>
  <c r="H375" i="7"/>
  <c r="I375" i="7"/>
  <c r="H376" i="7"/>
  <c r="I376" i="7"/>
  <c r="H377" i="7"/>
  <c r="I377" i="7"/>
  <c r="H378" i="7"/>
  <c r="I378" i="7"/>
  <c r="H379" i="7"/>
  <c r="I379" i="7"/>
  <c r="H380" i="7"/>
  <c r="I380" i="7"/>
  <c r="H381" i="7"/>
  <c r="I381" i="7"/>
  <c r="H382" i="7"/>
  <c r="I382" i="7"/>
  <c r="H383" i="7"/>
  <c r="I383" i="7"/>
  <c r="H384" i="7"/>
  <c r="I384" i="7"/>
  <c r="H385" i="7"/>
  <c r="I385" i="7"/>
  <c r="H386" i="7"/>
  <c r="I386" i="7"/>
  <c r="H387" i="7"/>
  <c r="I387" i="7"/>
  <c r="H388" i="7"/>
  <c r="I388" i="7"/>
  <c r="H389" i="7"/>
  <c r="I389" i="7"/>
  <c r="H390" i="7"/>
  <c r="I390" i="7"/>
  <c r="H391" i="7"/>
  <c r="I391" i="7"/>
  <c r="H392" i="7"/>
  <c r="I392" i="7"/>
  <c r="H393" i="7"/>
  <c r="I393" i="7"/>
  <c r="H394" i="7"/>
  <c r="I394" i="7"/>
  <c r="H395" i="7"/>
  <c r="I395" i="7"/>
  <c r="H396" i="7"/>
  <c r="I396" i="7"/>
  <c r="H397" i="7"/>
  <c r="I397" i="7"/>
  <c r="H398" i="7"/>
  <c r="I398" i="7"/>
  <c r="H399" i="7"/>
  <c r="I399" i="7"/>
  <c r="H400" i="7"/>
  <c r="I400" i="7"/>
  <c r="H401" i="7"/>
  <c r="I401" i="7"/>
  <c r="H402" i="7"/>
  <c r="I402" i="7"/>
  <c r="H403" i="7"/>
  <c r="I403" i="7"/>
  <c r="H404" i="7"/>
  <c r="I404" i="7"/>
  <c r="H405" i="7"/>
  <c r="I405" i="7"/>
  <c r="H406" i="7"/>
  <c r="I406" i="7"/>
  <c r="H407" i="7"/>
  <c r="I407" i="7"/>
  <c r="H408" i="7"/>
  <c r="I408" i="7"/>
  <c r="H409" i="7"/>
  <c r="I409" i="7"/>
  <c r="H410" i="7"/>
  <c r="I410" i="7"/>
  <c r="H411" i="7"/>
  <c r="I411" i="7"/>
  <c r="H412" i="7"/>
  <c r="I412" i="7"/>
  <c r="H413" i="7"/>
  <c r="I413" i="7"/>
  <c r="H414" i="7"/>
  <c r="I414" i="7"/>
  <c r="H415" i="7"/>
  <c r="I415" i="7"/>
  <c r="H416" i="7"/>
  <c r="I416" i="7"/>
  <c r="H417" i="7"/>
  <c r="I417" i="7"/>
  <c r="H418" i="7"/>
  <c r="I418" i="7"/>
  <c r="H419" i="7"/>
  <c r="I419" i="7"/>
  <c r="H420" i="7"/>
  <c r="I420" i="7"/>
  <c r="H421" i="7"/>
  <c r="I421" i="7"/>
  <c r="H422" i="7"/>
  <c r="I422" i="7"/>
  <c r="H423" i="7"/>
  <c r="I423" i="7"/>
  <c r="H424" i="7"/>
  <c r="I424" i="7"/>
  <c r="H425" i="7"/>
  <c r="I425" i="7"/>
  <c r="H426" i="7"/>
  <c r="I426" i="7"/>
  <c r="H427" i="7"/>
  <c r="I427" i="7"/>
  <c r="H428" i="7"/>
  <c r="I428" i="7"/>
  <c r="H429" i="7"/>
  <c r="I429" i="7"/>
  <c r="H430" i="7"/>
  <c r="I430" i="7"/>
  <c r="H431" i="7"/>
  <c r="I431" i="7"/>
  <c r="H432" i="7"/>
  <c r="I432" i="7"/>
  <c r="H433" i="7"/>
  <c r="I433" i="7"/>
  <c r="H434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H461" i="7"/>
  <c r="I461" i="7"/>
  <c r="H462" i="7"/>
  <c r="I462" i="7"/>
  <c r="H463" i="7"/>
  <c r="I463" i="7"/>
  <c r="H464" i="7"/>
  <c r="I464" i="7"/>
  <c r="H465" i="7"/>
  <c r="I465" i="7"/>
  <c r="H466" i="7"/>
  <c r="I466" i="7"/>
  <c r="H467" i="7"/>
  <c r="I467" i="7"/>
  <c r="H468" i="7"/>
  <c r="I468" i="7"/>
  <c r="H469" i="7"/>
  <c r="I469" i="7"/>
  <c r="H470" i="7"/>
  <c r="I470" i="7"/>
  <c r="H471" i="7"/>
  <c r="I471" i="7"/>
  <c r="H472" i="7"/>
  <c r="I472" i="7"/>
  <c r="H473" i="7"/>
  <c r="I473" i="7"/>
  <c r="H474" i="7"/>
  <c r="I474" i="7"/>
  <c r="H475" i="7"/>
  <c r="I475" i="7"/>
  <c r="H476" i="7"/>
  <c r="I476" i="7"/>
  <c r="H477" i="7"/>
  <c r="I477" i="7"/>
  <c r="H478" i="7"/>
  <c r="I478" i="7"/>
  <c r="H479" i="7"/>
  <c r="I479" i="7"/>
  <c r="H480" i="7"/>
  <c r="I480" i="7"/>
  <c r="H481" i="7"/>
  <c r="I481" i="7"/>
  <c r="H482" i="7"/>
  <c r="I482" i="7"/>
  <c r="H483" i="7"/>
  <c r="I483" i="7"/>
  <c r="H484" i="7"/>
  <c r="I484" i="7"/>
  <c r="G485" i="7"/>
  <c r="H485" i="7"/>
  <c r="I485" i="7"/>
  <c r="G486" i="7"/>
  <c r="H486" i="7"/>
  <c r="I486" i="7"/>
  <c r="G487" i="7"/>
  <c r="H487" i="7"/>
  <c r="I487" i="7"/>
  <c r="G488" i="7"/>
  <c r="H488" i="7"/>
  <c r="I488" i="7"/>
  <c r="G489" i="7"/>
  <c r="H489" i="7"/>
  <c r="I489" i="7"/>
  <c r="G490" i="7"/>
  <c r="H490" i="7"/>
  <c r="I490" i="7"/>
  <c r="G491" i="7"/>
  <c r="H491" i="7"/>
  <c r="I491" i="7"/>
  <c r="G492" i="7"/>
  <c r="H492" i="7"/>
  <c r="I492" i="7"/>
  <c r="G493" i="7"/>
  <c r="H493" i="7"/>
  <c r="I493" i="7"/>
  <c r="G494" i="7"/>
  <c r="H494" i="7"/>
  <c r="I494" i="7"/>
  <c r="G495" i="7"/>
  <c r="H495" i="7"/>
  <c r="I495" i="7"/>
  <c r="G496" i="7"/>
  <c r="H496" i="7"/>
  <c r="I496" i="7"/>
  <c r="G497" i="7"/>
  <c r="H497" i="7"/>
  <c r="I497" i="7"/>
  <c r="G498" i="7"/>
  <c r="H498" i="7"/>
  <c r="I498" i="7"/>
  <c r="G499" i="7"/>
  <c r="H499" i="7"/>
  <c r="I499" i="7"/>
  <c r="G500" i="7"/>
  <c r="H500" i="7"/>
  <c r="I500" i="7"/>
  <c r="G501" i="7"/>
  <c r="H501" i="7"/>
  <c r="I501" i="7"/>
  <c r="G502" i="7"/>
  <c r="H502" i="7"/>
  <c r="I502" i="7"/>
  <c r="G503" i="7"/>
  <c r="H503" i="7"/>
  <c r="I503" i="7"/>
  <c r="G504" i="7"/>
  <c r="H504" i="7"/>
  <c r="I504" i="7"/>
  <c r="G505" i="7"/>
  <c r="H505" i="7"/>
  <c r="I505" i="7"/>
  <c r="G506" i="7"/>
  <c r="H506" i="7"/>
  <c r="I506" i="7"/>
  <c r="G507" i="7"/>
  <c r="H507" i="7"/>
  <c r="I507" i="7"/>
  <c r="G508" i="7"/>
  <c r="H508" i="7"/>
  <c r="I508" i="7"/>
  <c r="G509" i="7"/>
  <c r="H509" i="7"/>
  <c r="I509" i="7"/>
  <c r="G510" i="7"/>
  <c r="H510" i="7"/>
  <c r="I510" i="7"/>
  <c r="G511" i="7"/>
  <c r="H511" i="7"/>
  <c r="I511" i="7"/>
  <c r="G512" i="7"/>
  <c r="H512" i="7"/>
  <c r="I512" i="7"/>
  <c r="G513" i="7"/>
  <c r="H513" i="7"/>
  <c r="I513" i="7"/>
  <c r="G514" i="7"/>
  <c r="H514" i="7"/>
  <c r="I514" i="7"/>
  <c r="G515" i="7"/>
  <c r="H515" i="7"/>
  <c r="I515" i="7"/>
  <c r="G516" i="7"/>
  <c r="H516" i="7"/>
  <c r="I516" i="7"/>
  <c r="G517" i="7"/>
  <c r="H517" i="7"/>
  <c r="I517" i="7"/>
  <c r="G518" i="7"/>
  <c r="H518" i="7"/>
  <c r="I518" i="7"/>
  <c r="G519" i="7"/>
  <c r="H519" i="7"/>
  <c r="I519" i="7"/>
  <c r="G520" i="7"/>
  <c r="H520" i="7"/>
  <c r="I520" i="7"/>
  <c r="G521" i="7"/>
  <c r="H521" i="7"/>
  <c r="I521" i="7"/>
  <c r="G522" i="7"/>
  <c r="H522" i="7"/>
  <c r="I522" i="7"/>
  <c r="G523" i="7"/>
  <c r="H523" i="7"/>
  <c r="I523" i="7"/>
  <c r="H524" i="7"/>
  <c r="I524" i="7"/>
  <c r="H525" i="7"/>
  <c r="I525" i="7"/>
  <c r="H526" i="7"/>
  <c r="I526" i="7"/>
  <c r="H527" i="7"/>
  <c r="I527" i="7"/>
  <c r="H528" i="7"/>
  <c r="I528" i="7"/>
  <c r="H529" i="7"/>
  <c r="I529" i="7"/>
  <c r="H530" i="7"/>
  <c r="I530" i="7"/>
  <c r="G531" i="7"/>
  <c r="H531" i="7"/>
  <c r="I531" i="7"/>
  <c r="G532" i="7"/>
  <c r="H532" i="7"/>
  <c r="I532" i="7"/>
  <c r="G533" i="7"/>
  <c r="H533" i="7"/>
  <c r="I533" i="7"/>
  <c r="G534" i="7"/>
  <c r="H534" i="7"/>
  <c r="I534" i="7"/>
  <c r="G535" i="7"/>
  <c r="H535" i="7"/>
  <c r="I535" i="7"/>
  <c r="G536" i="7"/>
  <c r="H536" i="7"/>
  <c r="I536" i="7"/>
  <c r="G537" i="7"/>
  <c r="H537" i="7"/>
  <c r="I537" i="7"/>
  <c r="G538" i="7"/>
  <c r="H538" i="7"/>
  <c r="I538" i="7"/>
  <c r="G539" i="7"/>
  <c r="H539" i="7"/>
  <c r="I539" i="7"/>
  <c r="G540" i="7"/>
  <c r="H540" i="7"/>
  <c r="I540" i="7"/>
  <c r="G541" i="7"/>
  <c r="H541" i="7"/>
  <c r="I541" i="7"/>
  <c r="G542" i="7"/>
  <c r="H542" i="7"/>
  <c r="I542" i="7"/>
  <c r="G543" i="7"/>
  <c r="I543" i="7"/>
  <c r="I544" i="7"/>
  <c r="I545" i="7"/>
  <c r="I546" i="7"/>
  <c r="I547" i="7"/>
  <c r="I548" i="7"/>
  <c r="I549" i="7"/>
  <c r="I550" i="7"/>
  <c r="I553" i="7"/>
  <c r="I554" i="7"/>
  <c r="I565" i="7"/>
  <c r="I566" i="7"/>
  <c r="I579" i="7"/>
  <c r="I580" i="7"/>
  <c r="I581" i="7"/>
  <c r="I582" i="7"/>
  <c r="I583" i="7"/>
  <c r="I584" i="7"/>
  <c r="H591" i="7"/>
  <c r="G606" i="7"/>
  <c r="H606" i="7"/>
  <c r="H607" i="7"/>
  <c r="H608" i="7"/>
  <c r="G630" i="7"/>
  <c r="H653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G689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G701" i="7"/>
  <c r="H701" i="7"/>
  <c r="I701" i="7"/>
  <c r="G702" i="7"/>
  <c r="H702" i="7"/>
  <c r="I702" i="7"/>
  <c r="G703" i="7"/>
  <c r="H703" i="7"/>
  <c r="I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I710" i="7"/>
  <c r="G711" i="7"/>
  <c r="H711" i="7"/>
  <c r="I711" i="7"/>
  <c r="G712" i="7"/>
  <c r="H712" i="7"/>
  <c r="G713" i="7"/>
  <c r="H713" i="7"/>
  <c r="G714" i="7"/>
  <c r="H714" i="7"/>
  <c r="I714" i="7"/>
  <c r="G715" i="7"/>
  <c r="H715" i="7"/>
  <c r="I715" i="7"/>
  <c r="G716" i="7"/>
  <c r="H716" i="7"/>
  <c r="I716" i="7"/>
  <c r="G717" i="7"/>
  <c r="H717" i="7"/>
  <c r="G718" i="7"/>
  <c r="H718" i="7"/>
  <c r="G719" i="7"/>
  <c r="H719" i="7"/>
  <c r="G720" i="7"/>
  <c r="H720" i="7"/>
  <c r="H721" i="7"/>
  <c r="H722" i="7"/>
  <c r="H723" i="7"/>
  <c r="G725" i="7"/>
  <c r="H725" i="7"/>
  <c r="I725" i="7"/>
  <c r="G726" i="7"/>
  <c r="H726" i="7"/>
  <c r="I726" i="7"/>
  <c r="G727" i="7"/>
  <c r="H727" i="7"/>
  <c r="I727" i="7"/>
  <c r="G728" i="7"/>
  <c r="H728" i="7"/>
  <c r="I728" i="7"/>
  <c r="G729" i="7"/>
  <c r="H729" i="7"/>
  <c r="I729" i="7"/>
  <c r="G730" i="7"/>
  <c r="H730" i="7"/>
  <c r="I730" i="7"/>
  <c r="G731" i="7"/>
  <c r="I731" i="7"/>
  <c r="G732" i="7"/>
  <c r="I732" i="7"/>
  <c r="G733" i="7"/>
  <c r="I733" i="7"/>
  <c r="I734" i="7"/>
  <c r="I735" i="7"/>
  <c r="I736" i="7"/>
  <c r="G737" i="7"/>
  <c r="H737" i="7"/>
  <c r="I737" i="7"/>
  <c r="G738" i="7"/>
  <c r="H738" i="7"/>
  <c r="I738" i="7"/>
  <c r="G739" i="7"/>
  <c r="H739" i="7"/>
  <c r="I739" i="7"/>
  <c r="G740" i="7"/>
  <c r="H740" i="7"/>
  <c r="I740" i="7"/>
  <c r="G741" i="7"/>
  <c r="H741" i="7"/>
  <c r="I741" i="7"/>
  <c r="G742" i="7"/>
  <c r="H742" i="7"/>
  <c r="I742" i="7"/>
  <c r="G743" i="7"/>
  <c r="I743" i="7"/>
  <c r="G744" i="7"/>
  <c r="I744" i="7"/>
  <c r="G745" i="7"/>
  <c r="I745" i="7"/>
  <c r="G746" i="7"/>
  <c r="I746" i="7"/>
  <c r="G747" i="7"/>
  <c r="I747" i="7"/>
  <c r="G748" i="7"/>
  <c r="I748" i="7"/>
  <c r="G749" i="7"/>
  <c r="H749" i="7"/>
  <c r="I749" i="7"/>
  <c r="G750" i="7"/>
  <c r="H750" i="7"/>
  <c r="I750" i="7"/>
  <c r="G751" i="7"/>
  <c r="H751" i="7"/>
  <c r="I751" i="7"/>
  <c r="G752" i="7"/>
  <c r="H752" i="7"/>
  <c r="I752" i="7"/>
  <c r="G753" i="7"/>
  <c r="H753" i="7"/>
  <c r="I753" i="7"/>
  <c r="G754" i="7"/>
  <c r="H754" i="7"/>
  <c r="I754" i="7"/>
  <c r="G755" i="7"/>
  <c r="I755" i="7"/>
  <c r="G756" i="7"/>
  <c r="I756" i="7"/>
  <c r="G757" i="7"/>
  <c r="G758" i="7"/>
  <c r="I758" i="7"/>
  <c r="G761" i="7"/>
  <c r="H761" i="7"/>
  <c r="I761" i="7"/>
  <c r="G762" i="7"/>
  <c r="H762" i="7"/>
  <c r="I762" i="7"/>
  <c r="G763" i="7"/>
  <c r="H763" i="7"/>
  <c r="I763" i="7"/>
  <c r="G764" i="7"/>
  <c r="H764" i="7"/>
  <c r="I764" i="7"/>
  <c r="G765" i="7"/>
  <c r="H765" i="7"/>
  <c r="I765" i="7"/>
  <c r="G766" i="7"/>
  <c r="H766" i="7"/>
  <c r="H767" i="7"/>
  <c r="I767" i="7"/>
  <c r="I768" i="7"/>
  <c r="G773" i="7"/>
  <c r="H773" i="7"/>
  <c r="G774" i="7"/>
  <c r="H774" i="7"/>
  <c r="G775" i="7"/>
  <c r="H775" i="7"/>
  <c r="H776" i="7"/>
  <c r="H777" i="7"/>
  <c r="H778" i="7"/>
  <c r="G785" i="7"/>
  <c r="H785" i="7"/>
  <c r="I785" i="7"/>
  <c r="G786" i="7"/>
  <c r="H786" i="7"/>
  <c r="I786" i="7"/>
  <c r="G787" i="7"/>
  <c r="G788" i="7"/>
  <c r="I788" i="7"/>
  <c r="G789" i="7"/>
  <c r="G790" i="7"/>
  <c r="I790" i="7"/>
  <c r="G791" i="7"/>
  <c r="G797" i="7"/>
  <c r="H797" i="7"/>
  <c r="G798" i="7"/>
  <c r="H798" i="7"/>
  <c r="G799" i="7"/>
  <c r="H799" i="7"/>
  <c r="G800" i="7"/>
  <c r="H800" i="7"/>
  <c r="G801" i="7"/>
  <c r="H801" i="7"/>
  <c r="G802" i="7"/>
  <c r="H804" i="7"/>
  <c r="H809" i="7"/>
  <c r="I809" i="7"/>
  <c r="H810" i="7"/>
  <c r="I810" i="7"/>
  <c r="H811" i="7"/>
  <c r="I811" i="7"/>
  <c r="H812" i="7"/>
  <c r="I812" i="7"/>
  <c r="H813" i="7"/>
  <c r="I813" i="7"/>
  <c r="H814" i="7"/>
  <c r="I814" i="7"/>
  <c r="H815" i="7"/>
  <c r="B114" i="7" a="1"/>
  <c r="B114" i="7" s="1"/>
  <c r="B141" i="7" a="1"/>
  <c r="B141" i="7" s="1"/>
  <c r="B174" i="7" a="1"/>
  <c r="B174" i="7" s="1"/>
  <c r="B186" i="7" a="1"/>
  <c r="B186" i="7" s="1"/>
  <c r="B201" i="7" a="1"/>
  <c r="B201" i="7" s="1"/>
  <c r="B210" i="7" a="1"/>
  <c r="B210" i="7" s="1"/>
  <c r="B229" i="7" a="1"/>
  <c r="B229" i="7" s="1"/>
  <c r="B282" i="7" a="1"/>
  <c r="B282" i="7" s="1"/>
  <c r="B293" i="7" a="1"/>
  <c r="B293" i="7" s="1"/>
  <c r="B294" i="7" s="1" a="1"/>
  <c r="B294" i="7" s="1"/>
  <c r="B306" i="7" a="1"/>
  <c r="B306" i="7" s="1"/>
  <c r="B307" i="7" s="1" a="1"/>
  <c r="B307" i="7"/>
  <c r="B308" i="7" s="1" a="1"/>
  <c r="B308" i="7" s="1"/>
  <c r="B318" i="7" a="1"/>
  <c r="B318" i="7" s="1"/>
  <c r="B327" i="7" a="1"/>
  <c r="B327" i="7" s="1"/>
  <c r="B365" i="7" a="1"/>
  <c r="B365" i="7" s="1"/>
  <c r="B377" i="7" a="1"/>
  <c r="B377" i="7" s="1"/>
  <c r="B389" i="7" a="1"/>
  <c r="B389" i="7" s="1"/>
  <c r="B401" i="7" a="1"/>
  <c r="B401" i="7" s="1"/>
  <c r="B413" i="7" a="1"/>
  <c r="B413" i="7" s="1"/>
  <c r="F413" i="7" s="1"/>
  <c r="B425" i="7" a="1"/>
  <c r="B425" i="7" s="1"/>
  <c r="B461" i="7" a="1"/>
  <c r="B461" i="7" s="1"/>
  <c r="B468" i="7" a="1"/>
  <c r="B468" i="7" s="1"/>
  <c r="F468" i="7" s="1"/>
  <c r="B485" i="7" a="1"/>
  <c r="B485" i="7" s="1"/>
  <c r="B486" i="7" s="1" a="1"/>
  <c r="B486" i="7" s="1"/>
  <c r="B497" i="7" a="1"/>
  <c r="B497" i="7" s="1"/>
  <c r="B509" i="7" a="1"/>
  <c r="B509" i="7" s="1"/>
  <c r="F509" i="7" s="1"/>
  <c r="B521" i="7" a="1"/>
  <c r="B521" i="7" s="1"/>
  <c r="B524" i="7" a="1"/>
  <c r="B524" i="7" s="1"/>
  <c r="F524" i="7" s="1"/>
  <c r="B525" i="7" a="1"/>
  <c r="B525" i="7" s="1"/>
  <c r="F525" i="7" s="1"/>
  <c r="B526" i="7" a="1"/>
  <c r="B526" i="7" s="1"/>
  <c r="B543" i="7" a="1"/>
  <c r="B543" i="7"/>
  <c r="B579" i="7" a="1"/>
  <c r="B579" i="7" s="1"/>
  <c r="B580" i="7" s="1" a="1"/>
  <c r="B580" i="7" s="1"/>
  <c r="B581" i="7" s="1" a="1"/>
  <c r="B581" i="7" s="1"/>
  <c r="B582" i="7" s="1" a="1"/>
  <c r="B582" i="7" s="1"/>
  <c r="B591" i="7" a="1"/>
  <c r="B591" i="7" s="1"/>
  <c r="B606" i="7" a="1"/>
  <c r="B606" i="7" s="1"/>
  <c r="B642" i="7" a="1"/>
  <c r="B642" i="7" s="1"/>
  <c r="B653" i="7" a="1"/>
  <c r="B653" i="7" s="1"/>
  <c r="B665" i="7" a="1"/>
  <c r="B665" i="7" s="1"/>
  <c r="B677" i="7" a="1"/>
  <c r="B677" i="7" s="1"/>
  <c r="B689" i="7" a="1"/>
  <c r="B689" i="7" s="1"/>
  <c r="B701" i="7" a="1"/>
  <c r="B701" i="7" s="1"/>
  <c r="B710" i="7" a="1"/>
  <c r="B710" i="7" s="1"/>
  <c r="B714" i="7" a="1"/>
  <c r="B714" i="7" s="1"/>
  <c r="B725" i="7" a="1"/>
  <c r="B725" i="7" s="1"/>
  <c r="B726" i="7" s="1" a="1"/>
  <c r="B726" i="7" s="1"/>
  <c r="B727" i="7" s="1" a="1"/>
  <c r="B727" i="7" s="1"/>
  <c r="B728" i="7" s="1" a="1"/>
  <c r="B728" i="7" s="1"/>
  <c r="B729" i="7" s="1" a="1"/>
  <c r="B729" i="7" s="1"/>
  <c r="B730" i="7" s="1" a="1"/>
  <c r="B730" i="7" s="1"/>
  <c r="B731" i="7" s="1" a="1"/>
  <c r="B731" i="7" s="1"/>
  <c r="B732" i="7" s="1" a="1"/>
  <c r="B732" i="7" s="1"/>
  <c r="B737" i="7" a="1"/>
  <c r="B737" i="7" s="1"/>
  <c r="B749" i="7" a="1"/>
  <c r="B749" i="7" s="1"/>
  <c r="B761" i="7" a="1"/>
  <c r="B761" i="7" s="1"/>
  <c r="B773" i="7" a="1"/>
  <c r="B773" i="7" s="1"/>
  <c r="B785" i="7" a="1"/>
  <c r="B785" i="7" s="1"/>
  <c r="B786" i="7" s="1" a="1"/>
  <c r="B786" i="7" s="1"/>
  <c r="B787" i="7" s="1" a="1"/>
  <c r="B787" i="7" s="1"/>
  <c r="B788" i="7" s="1" a="1"/>
  <c r="B788" i="7" s="1"/>
  <c r="B809" i="7" a="1"/>
  <c r="B809" i="7" s="1"/>
  <c r="B7" i="7" a="1"/>
  <c r="B7" i="7" s="1"/>
  <c r="F7" i="7" s="1"/>
  <c r="B6" i="7" a="1"/>
  <c r="B6" i="7" s="1"/>
  <c r="F6" i="7" s="1"/>
  <c r="B328" i="7" l="1" a="1"/>
  <c r="B328" i="7" s="1"/>
  <c r="F327" i="7"/>
  <c r="F201" i="7"/>
  <c r="B202" i="7" a="1"/>
  <c r="B202" i="7" s="1"/>
  <c r="F229" i="7"/>
  <c r="B230" i="7" a="1"/>
  <c r="B230" i="7" s="1"/>
  <c r="B592" i="7" a="1"/>
  <c r="B592" i="7" s="1"/>
  <c r="F591" i="7"/>
  <c r="B6" i="8"/>
  <c r="L7" i="7"/>
  <c r="F6" i="8" s="1"/>
  <c r="B8" i="7" a="1"/>
  <c r="B8" i="7" s="1"/>
  <c r="B810" i="7" a="1"/>
  <c r="B810" i="7" s="1"/>
  <c r="F809" i="7"/>
  <c r="B711" i="7" a="1"/>
  <c r="B711" i="7" s="1"/>
  <c r="F710" i="7"/>
  <c r="B544" i="7" a="1"/>
  <c r="B544" i="7" s="1"/>
  <c r="F543" i="7"/>
  <c r="B426" i="7" a="1"/>
  <c r="B426" i="7" s="1"/>
  <c r="F425" i="7"/>
  <c r="B175" i="7" a="1"/>
  <c r="B175" i="7" s="1"/>
  <c r="F174" i="7"/>
  <c r="F787" i="7"/>
  <c r="F785" i="7"/>
  <c r="F730" i="7"/>
  <c r="F728" i="7"/>
  <c r="F726" i="7"/>
  <c r="D483" i="8"/>
  <c r="N484" i="7"/>
  <c r="H483" i="8" s="1"/>
  <c r="B789" i="7" a="1"/>
  <c r="B789" i="7" s="1"/>
  <c r="F788" i="7"/>
  <c r="B702" i="7" a="1"/>
  <c r="B702" i="7" s="1"/>
  <c r="F701" i="7"/>
  <c r="B607" i="7" a="1"/>
  <c r="B607" i="7" s="1"/>
  <c r="F606" i="7"/>
  <c r="B510" i="7" a="1"/>
  <c r="B510" i="7" s="1"/>
  <c r="B414" i="7" a="1"/>
  <c r="B414" i="7" s="1"/>
  <c r="B142" i="7" a="1"/>
  <c r="B142" i="7" s="1"/>
  <c r="F141" i="7"/>
  <c r="D738" i="8"/>
  <c r="N739" i="7"/>
  <c r="H738" i="8" s="1"/>
  <c r="F581" i="7"/>
  <c r="F307" i="7"/>
  <c r="E302" i="8"/>
  <c r="O303" i="7"/>
  <c r="I302" i="8" s="1"/>
  <c r="F293" i="7"/>
  <c r="E700" i="8"/>
  <c r="O701" i="7"/>
  <c r="I700" i="8" s="1"/>
  <c r="C691" i="7" a="1"/>
  <c r="C691" i="7" s="1"/>
  <c r="G690" i="7"/>
  <c r="C545" i="7" a="1"/>
  <c r="C545" i="7" s="1"/>
  <c r="G544" i="7"/>
  <c r="C369" i="7" a="1"/>
  <c r="C369" i="7" s="1"/>
  <c r="G368" i="7"/>
  <c r="B774" i="7" a="1"/>
  <c r="B774" i="7" s="1"/>
  <c r="F773" i="7"/>
  <c r="B678" i="7" a="1"/>
  <c r="B678" i="7" s="1"/>
  <c r="F677" i="7"/>
  <c r="B527" i="7" a="1"/>
  <c r="B527" i="7" s="1"/>
  <c r="F526" i="7"/>
  <c r="B498" i="7" a="1"/>
  <c r="B498" i="7" s="1"/>
  <c r="F497" i="7"/>
  <c r="B319" i="7" a="1"/>
  <c r="B319" i="7" s="1"/>
  <c r="F318" i="7"/>
  <c r="F580" i="7"/>
  <c r="E540" i="8"/>
  <c r="O541" i="7"/>
  <c r="I540" i="8" s="1"/>
  <c r="D345" i="8"/>
  <c r="N346" i="7"/>
  <c r="H345" i="8" s="1"/>
  <c r="E316" i="8"/>
  <c r="O317" i="7"/>
  <c r="I316" i="8" s="1"/>
  <c r="C810" i="7" a="1"/>
  <c r="C810" i="7" s="1"/>
  <c r="G809" i="7"/>
  <c r="B762" i="7" a="1"/>
  <c r="B762" i="7" s="1"/>
  <c r="F761" i="7"/>
  <c r="B750" i="7" a="1"/>
  <c r="B750" i="7" s="1"/>
  <c r="F749" i="7"/>
  <c r="B666" i="7" a="1"/>
  <c r="B666" i="7" s="1"/>
  <c r="F665" i="7"/>
  <c r="B487" i="7" a="1"/>
  <c r="B487" i="7" s="1"/>
  <c r="F486" i="7"/>
  <c r="B402" i="7" a="1"/>
  <c r="B402" i="7" s="1"/>
  <c r="F401" i="7"/>
  <c r="B309" i="7" a="1"/>
  <c r="B309" i="7" s="1"/>
  <c r="F308" i="7"/>
  <c r="B307" i="8" s="1"/>
  <c r="F786" i="7"/>
  <c r="F731" i="7"/>
  <c r="F729" i="7"/>
  <c r="F727" i="7"/>
  <c r="F725" i="7"/>
  <c r="B690" i="7" a="1"/>
  <c r="B690" i="7" s="1"/>
  <c r="F689" i="7"/>
  <c r="B5" i="8"/>
  <c r="L6" i="7"/>
  <c r="F5" i="8" s="1"/>
  <c r="B738" i="7" a="1"/>
  <c r="B738" i="7" s="1"/>
  <c r="F737" i="7"/>
  <c r="B654" i="7" a="1"/>
  <c r="B654" i="7" s="1"/>
  <c r="F653" i="7"/>
  <c r="B523" i="8"/>
  <c r="L524" i="7"/>
  <c r="F523" i="8" s="1"/>
  <c r="B469" i="7" a="1"/>
  <c r="B469" i="7" s="1"/>
  <c r="B390" i="7" a="1"/>
  <c r="B390" i="7" s="1"/>
  <c r="F389" i="7"/>
  <c r="E732" i="8"/>
  <c r="O733" i="7"/>
  <c r="I732" i="8" s="1"/>
  <c r="D722" i="8"/>
  <c r="N723" i="7"/>
  <c r="H722" i="8" s="1"/>
  <c r="F579" i="7"/>
  <c r="E444" i="8"/>
  <c r="O445" i="7"/>
  <c r="I444" i="8" s="1"/>
  <c r="B583" i="7" a="1"/>
  <c r="B583" i="7" s="1"/>
  <c r="F582" i="7"/>
  <c r="B467" i="8"/>
  <c r="L468" i="7"/>
  <c r="F467" i="8" s="1"/>
  <c r="B378" i="7" a="1"/>
  <c r="B378" i="7" s="1"/>
  <c r="F377" i="7"/>
  <c r="B295" i="7" a="1"/>
  <c r="B295" i="7" s="1"/>
  <c r="F294" i="7"/>
  <c r="D727" i="8"/>
  <c r="N728" i="7"/>
  <c r="H727" i="8" s="1"/>
  <c r="D711" i="8"/>
  <c r="N712" i="7"/>
  <c r="H711" i="8" s="1"/>
  <c r="C705" i="8"/>
  <c r="M706" i="7"/>
  <c r="G705" i="8" s="1"/>
  <c r="F485" i="7"/>
  <c r="L485" i="7" s="1"/>
  <c r="F484" i="8" s="1"/>
  <c r="C778" i="7" a="1"/>
  <c r="C778" i="7" s="1"/>
  <c r="G777" i="7"/>
  <c r="B733" i="7" a="1"/>
  <c r="B733" i="7" s="1"/>
  <c r="F732" i="7"/>
  <c r="B715" i="7" a="1"/>
  <c r="B715" i="7" s="1"/>
  <c r="F714" i="7"/>
  <c r="B643" i="7" a="1"/>
  <c r="B643" i="7" s="1"/>
  <c r="F642" i="7"/>
  <c r="B522" i="7" a="1"/>
  <c r="B522" i="7" s="1"/>
  <c r="F521" i="7"/>
  <c r="B520" i="8" s="1"/>
  <c r="B462" i="7" a="1"/>
  <c r="B462" i="7" s="1"/>
  <c r="F461" i="7"/>
  <c r="B366" i="7" a="1"/>
  <c r="B366" i="7" s="1"/>
  <c r="F365" i="7"/>
  <c r="B283" i="7" a="1"/>
  <c r="B283" i="7" s="1"/>
  <c r="F282" i="7"/>
  <c r="B281" i="8" s="1"/>
  <c r="B187" i="7" a="1"/>
  <c r="B187" i="7" s="1"/>
  <c r="F186" i="7"/>
  <c r="E764" i="8"/>
  <c r="O765" i="7"/>
  <c r="I764" i="8" s="1"/>
  <c r="G776" i="7"/>
  <c r="E748" i="8"/>
  <c r="O749" i="7"/>
  <c r="I748" i="8" s="1"/>
  <c r="E476" i="8"/>
  <c r="O477" i="7"/>
  <c r="I476" i="8" s="1"/>
  <c r="E416" i="8"/>
  <c r="O417" i="7"/>
  <c r="I416" i="8" s="1"/>
  <c r="O328" i="7"/>
  <c r="I327" i="8" s="1"/>
  <c r="E327" i="8"/>
  <c r="D810" i="8"/>
  <c r="N811" i="7"/>
  <c r="H810" i="8" s="1"/>
  <c r="C772" i="8"/>
  <c r="M773" i="7"/>
  <c r="G772" i="8" s="1"/>
  <c r="D695" i="8"/>
  <c r="N696" i="7"/>
  <c r="H695" i="8" s="1"/>
  <c r="D690" i="8"/>
  <c r="N691" i="7"/>
  <c r="H690" i="8" s="1"/>
  <c r="D658" i="8"/>
  <c r="N659" i="7"/>
  <c r="H658" i="8" s="1"/>
  <c r="G366" i="7"/>
  <c r="D814" i="8"/>
  <c r="N815" i="7"/>
  <c r="H814" i="8" s="1"/>
  <c r="C800" i="8"/>
  <c r="M801" i="7"/>
  <c r="G800" i="8" s="1"/>
  <c r="D706" i="8"/>
  <c r="N707" i="7"/>
  <c r="H706" i="8" s="1"/>
  <c r="E524" i="8"/>
  <c r="O525" i="7"/>
  <c r="I524" i="8" s="1"/>
  <c r="E470" i="8"/>
  <c r="O471" i="7"/>
  <c r="I470" i="8" s="1"/>
  <c r="C735" i="7" a="1"/>
  <c r="C735" i="7" s="1"/>
  <c r="G734" i="7"/>
  <c r="D674" i="8"/>
  <c r="N675" i="7"/>
  <c r="H674" i="8" s="1"/>
  <c r="E508" i="8"/>
  <c r="O509" i="7"/>
  <c r="I508" i="8" s="1"/>
  <c r="B211" i="7" a="1"/>
  <c r="B211" i="7" s="1"/>
  <c r="F210" i="7"/>
  <c r="D775" i="8"/>
  <c r="N776" i="7"/>
  <c r="H775" i="8" s="1"/>
  <c r="B115" i="7" a="1"/>
  <c r="B115" i="7" s="1"/>
  <c r="F114" i="7"/>
  <c r="G721" i="7"/>
  <c r="D663" i="8"/>
  <c r="N664" i="7"/>
  <c r="H663" i="8" s="1"/>
  <c r="E502" i="8"/>
  <c r="O503" i="7"/>
  <c r="I502" i="8" s="1"/>
  <c r="E430" i="8"/>
  <c r="O431" i="7"/>
  <c r="I430" i="8" s="1"/>
  <c r="C525" i="7" a="1"/>
  <c r="C525" i="7" s="1"/>
  <c r="G524" i="7"/>
  <c r="D535" i="8"/>
  <c r="N536" i="7"/>
  <c r="H535" i="8" s="1"/>
  <c r="D519" i="8"/>
  <c r="N520" i="7"/>
  <c r="H519" i="8" s="1"/>
  <c r="D331" i="8"/>
  <c r="N332" i="7"/>
  <c r="H331" i="8" s="1"/>
  <c r="D679" i="7" a="1"/>
  <c r="D679" i="7" s="1"/>
  <c r="H678" i="7"/>
  <c r="D544" i="7" a="1"/>
  <c r="D544" i="7" s="1"/>
  <c r="H543" i="7"/>
  <c r="N543" i="7" s="1"/>
  <c r="H542" i="8" s="1"/>
  <c r="D436" i="7" a="1"/>
  <c r="D436" i="7" s="1"/>
  <c r="H435" i="7"/>
  <c r="N435" i="7" s="1"/>
  <c r="H434" i="8" s="1"/>
  <c r="D358" i="7" a="1"/>
  <c r="D358" i="7" s="1"/>
  <c r="H357" i="7"/>
  <c r="N357" i="7" s="1"/>
  <c r="H356" i="8" s="1"/>
  <c r="C580" i="7" a="1"/>
  <c r="C580" i="7" s="1"/>
  <c r="G579" i="7"/>
  <c r="D643" i="7" a="1"/>
  <c r="D643" i="7" s="1"/>
  <c r="E568" i="7" a="1"/>
  <c r="E568" i="7" s="1"/>
  <c r="I551" i="7"/>
  <c r="E552" i="7" a="1"/>
  <c r="E552" i="7" s="1"/>
  <c r="I552" i="7" s="1"/>
  <c r="O552" i="7" s="1"/>
  <c r="I551" i="8" s="1"/>
  <c r="D530" i="8"/>
  <c r="N531" i="7"/>
  <c r="H530" i="8" s="1"/>
  <c r="D514" i="8"/>
  <c r="N515" i="7"/>
  <c r="H514" i="8" s="1"/>
  <c r="D496" i="8"/>
  <c r="N497" i="7"/>
  <c r="H496" i="8" s="1"/>
  <c r="D490" i="8"/>
  <c r="N491" i="7"/>
  <c r="H490" i="8" s="1"/>
  <c r="D464" i="8"/>
  <c r="N465" i="7"/>
  <c r="H464" i="8" s="1"/>
  <c r="D402" i="8"/>
  <c r="N403" i="7"/>
  <c r="H402" i="8" s="1"/>
  <c r="D388" i="8"/>
  <c r="N389" i="7"/>
  <c r="H388" i="8" s="1"/>
  <c r="D374" i="8"/>
  <c r="N375" i="7"/>
  <c r="H374" i="8" s="1"/>
  <c r="E283" i="7" a="1"/>
  <c r="E283" i="7" s="1"/>
  <c r="E813" i="8"/>
  <c r="O814" i="7"/>
  <c r="I813" i="8" s="1"/>
  <c r="D813" i="8"/>
  <c r="N814" i="7"/>
  <c r="H813" i="8" s="1"/>
  <c r="E812" i="8"/>
  <c r="O813" i="7"/>
  <c r="I812" i="8" s="1"/>
  <c r="D812" i="8"/>
  <c r="N813" i="7"/>
  <c r="H812" i="8" s="1"/>
  <c r="E811" i="8"/>
  <c r="O812" i="7"/>
  <c r="I811" i="8" s="1"/>
  <c r="D811" i="8"/>
  <c r="N812" i="7"/>
  <c r="H811" i="8" s="1"/>
  <c r="E810" i="8"/>
  <c r="O811" i="7"/>
  <c r="I810" i="8" s="1"/>
  <c r="E809" i="8"/>
  <c r="O810" i="7"/>
  <c r="I809" i="8" s="1"/>
  <c r="D809" i="8"/>
  <c r="N810" i="7"/>
  <c r="H809" i="8" s="1"/>
  <c r="E808" i="8"/>
  <c r="O809" i="7"/>
  <c r="I808" i="8" s="1"/>
  <c r="D808" i="8"/>
  <c r="N809" i="7"/>
  <c r="H808" i="8" s="1"/>
  <c r="C808" i="8"/>
  <c r="M809" i="7"/>
  <c r="G808" i="8" s="1"/>
  <c r="B808" i="8"/>
  <c r="L809" i="7"/>
  <c r="F808" i="8" s="1"/>
  <c r="D803" i="8"/>
  <c r="N804" i="7"/>
  <c r="H803" i="8" s="1"/>
  <c r="C801" i="8"/>
  <c r="M802" i="7"/>
  <c r="G801" i="8" s="1"/>
  <c r="D800" i="8"/>
  <c r="N801" i="7"/>
  <c r="H800" i="8" s="1"/>
  <c r="D799" i="8"/>
  <c r="N800" i="7"/>
  <c r="H799" i="8" s="1"/>
  <c r="C799" i="8"/>
  <c r="M800" i="7"/>
  <c r="G799" i="8" s="1"/>
  <c r="D798" i="8"/>
  <c r="N799" i="7"/>
  <c r="H798" i="8" s="1"/>
  <c r="C798" i="8"/>
  <c r="M799" i="7"/>
  <c r="G798" i="8" s="1"/>
  <c r="D797" i="8"/>
  <c r="N798" i="7"/>
  <c r="H797" i="8" s="1"/>
  <c r="C797" i="8"/>
  <c r="M798" i="7"/>
  <c r="G797" i="8" s="1"/>
  <c r="D796" i="8"/>
  <c r="N797" i="7"/>
  <c r="H796" i="8" s="1"/>
  <c r="C796" i="8"/>
  <c r="M797" i="7"/>
  <c r="G796" i="8" s="1"/>
  <c r="C790" i="8"/>
  <c r="M791" i="7"/>
  <c r="G790" i="8" s="1"/>
  <c r="E789" i="8"/>
  <c r="O790" i="7"/>
  <c r="I789" i="8" s="1"/>
  <c r="C789" i="8"/>
  <c r="M790" i="7"/>
  <c r="G789" i="8" s="1"/>
  <c r="C788" i="8"/>
  <c r="M789" i="7"/>
  <c r="G788" i="8" s="1"/>
  <c r="E787" i="8"/>
  <c r="O788" i="7"/>
  <c r="I787" i="8" s="1"/>
  <c r="C787" i="8"/>
  <c r="M788" i="7"/>
  <c r="G787" i="8" s="1"/>
  <c r="C786" i="8"/>
  <c r="M787" i="7"/>
  <c r="G786" i="8" s="1"/>
  <c r="B786" i="8"/>
  <c r="L787" i="7"/>
  <c r="F786" i="8" s="1"/>
  <c r="E785" i="8"/>
  <c r="O786" i="7"/>
  <c r="I785" i="8" s="1"/>
  <c r="D785" i="8"/>
  <c r="N786" i="7"/>
  <c r="H785" i="8" s="1"/>
  <c r="C785" i="8"/>
  <c r="M786" i="7"/>
  <c r="G785" i="8" s="1"/>
  <c r="E784" i="8"/>
  <c r="O785" i="7"/>
  <c r="I784" i="8" s="1"/>
  <c r="D784" i="8"/>
  <c r="N785" i="7"/>
  <c r="H784" i="8" s="1"/>
  <c r="C784" i="8"/>
  <c r="M785" i="7"/>
  <c r="G784" i="8" s="1"/>
  <c r="B784" i="8"/>
  <c r="L785" i="7"/>
  <c r="F784" i="8" s="1"/>
  <c r="D777" i="8"/>
  <c r="N778" i="7"/>
  <c r="H777" i="8" s="1"/>
  <c r="D776" i="8"/>
  <c r="N777" i="7"/>
  <c r="H776" i="8" s="1"/>
  <c r="C776" i="8"/>
  <c r="M777" i="7"/>
  <c r="G776" i="8" s="1"/>
  <c r="C775" i="8"/>
  <c r="M776" i="7"/>
  <c r="G775" i="8" s="1"/>
  <c r="D774" i="8"/>
  <c r="N775" i="7"/>
  <c r="H774" i="8" s="1"/>
  <c r="C774" i="8"/>
  <c r="M775" i="7"/>
  <c r="G774" i="8" s="1"/>
  <c r="D773" i="8"/>
  <c r="N774" i="7"/>
  <c r="H773" i="8" s="1"/>
  <c r="C773" i="8"/>
  <c r="M774" i="7"/>
  <c r="G773" i="8" s="1"/>
  <c r="D772" i="8"/>
  <c r="N773" i="7"/>
  <c r="H772" i="8" s="1"/>
  <c r="B772" i="8"/>
  <c r="L773" i="7"/>
  <c r="F772" i="8" s="1"/>
  <c r="E767" i="8"/>
  <c r="O768" i="7"/>
  <c r="I767" i="8" s="1"/>
  <c r="E766" i="8"/>
  <c r="O767" i="7"/>
  <c r="I766" i="8" s="1"/>
  <c r="D766" i="8"/>
  <c r="N767" i="7"/>
  <c r="H766" i="8" s="1"/>
  <c r="D765" i="8"/>
  <c r="N766" i="7"/>
  <c r="H765" i="8" s="1"/>
  <c r="C765" i="8"/>
  <c r="M766" i="7"/>
  <c r="G765" i="8" s="1"/>
  <c r="D764" i="8"/>
  <c r="N765" i="7"/>
  <c r="H764" i="8" s="1"/>
  <c r="C764" i="8"/>
  <c r="M765" i="7"/>
  <c r="G764" i="8" s="1"/>
  <c r="E763" i="8"/>
  <c r="O764" i="7"/>
  <c r="I763" i="8" s="1"/>
  <c r="D763" i="8"/>
  <c r="N764" i="7"/>
  <c r="H763" i="8" s="1"/>
  <c r="C763" i="8"/>
  <c r="M764" i="7"/>
  <c r="G763" i="8" s="1"/>
  <c r="E762" i="8"/>
  <c r="O763" i="7"/>
  <c r="I762" i="8" s="1"/>
  <c r="D762" i="8"/>
  <c r="N763" i="7"/>
  <c r="H762" i="8" s="1"/>
  <c r="C762" i="8"/>
  <c r="M763" i="7"/>
  <c r="G762" i="8" s="1"/>
  <c r="E761" i="8"/>
  <c r="O762" i="7"/>
  <c r="I761" i="8" s="1"/>
  <c r="D761" i="8"/>
  <c r="N762" i="7"/>
  <c r="H761" i="8" s="1"/>
  <c r="C761" i="8"/>
  <c r="M762" i="7"/>
  <c r="G761" i="8" s="1"/>
  <c r="E760" i="8"/>
  <c r="O761" i="7"/>
  <c r="I760" i="8" s="1"/>
  <c r="D760" i="8"/>
  <c r="N761" i="7"/>
  <c r="H760" i="8" s="1"/>
  <c r="C760" i="8"/>
  <c r="M761" i="7"/>
  <c r="G760" i="8" s="1"/>
  <c r="B760" i="8"/>
  <c r="L761" i="7"/>
  <c r="F760" i="8" s="1"/>
  <c r="E757" i="8"/>
  <c r="O758" i="7"/>
  <c r="I757" i="8" s="1"/>
  <c r="C757" i="8"/>
  <c r="M758" i="7"/>
  <c r="G757" i="8" s="1"/>
  <c r="C756" i="8"/>
  <c r="M757" i="7"/>
  <c r="G756" i="8" s="1"/>
  <c r="E755" i="8"/>
  <c r="O756" i="7"/>
  <c r="I755" i="8" s="1"/>
  <c r="C755" i="8"/>
  <c r="M756" i="7"/>
  <c r="G755" i="8" s="1"/>
  <c r="E754" i="8"/>
  <c r="O755" i="7"/>
  <c r="I754" i="8" s="1"/>
  <c r="C754" i="8"/>
  <c r="M755" i="7"/>
  <c r="G754" i="8" s="1"/>
  <c r="E753" i="8"/>
  <c r="O754" i="7"/>
  <c r="I753" i="8" s="1"/>
  <c r="D753" i="8"/>
  <c r="N754" i="7"/>
  <c r="H753" i="8" s="1"/>
  <c r="C753" i="8"/>
  <c r="M754" i="7"/>
  <c r="G753" i="8" s="1"/>
  <c r="E752" i="8"/>
  <c r="O753" i="7"/>
  <c r="I752" i="8" s="1"/>
  <c r="D752" i="8"/>
  <c r="N753" i="7"/>
  <c r="H752" i="8" s="1"/>
  <c r="C752" i="8"/>
  <c r="M753" i="7"/>
  <c r="G752" i="8" s="1"/>
  <c r="E751" i="8"/>
  <c r="O752" i="7"/>
  <c r="I751" i="8" s="1"/>
  <c r="D751" i="8"/>
  <c r="N752" i="7"/>
  <c r="H751" i="8" s="1"/>
  <c r="C751" i="8"/>
  <c r="M752" i="7"/>
  <c r="G751" i="8" s="1"/>
  <c r="E750" i="8"/>
  <c r="O751" i="7"/>
  <c r="I750" i="8" s="1"/>
  <c r="D750" i="8"/>
  <c r="N751" i="7"/>
  <c r="H750" i="8" s="1"/>
  <c r="C750" i="8"/>
  <c r="M751" i="7"/>
  <c r="G750" i="8" s="1"/>
  <c r="E749" i="8"/>
  <c r="O750" i="7"/>
  <c r="I749" i="8" s="1"/>
  <c r="D749" i="8"/>
  <c r="N750" i="7"/>
  <c r="H749" i="8" s="1"/>
  <c r="C749" i="8"/>
  <c r="M750" i="7"/>
  <c r="G749" i="8" s="1"/>
  <c r="D748" i="8"/>
  <c r="N749" i="7"/>
  <c r="H748" i="8" s="1"/>
  <c r="C748" i="8"/>
  <c r="M749" i="7"/>
  <c r="G748" i="8" s="1"/>
  <c r="B748" i="8"/>
  <c r="L749" i="7"/>
  <c r="F748" i="8" s="1"/>
  <c r="E747" i="8"/>
  <c r="O748" i="7"/>
  <c r="I747" i="8" s="1"/>
  <c r="C747" i="8"/>
  <c r="M748" i="7"/>
  <c r="G747" i="8" s="1"/>
  <c r="E746" i="8"/>
  <c r="O747" i="7"/>
  <c r="I746" i="8" s="1"/>
  <c r="C746" i="8"/>
  <c r="M747" i="7"/>
  <c r="G746" i="8" s="1"/>
  <c r="E745" i="8"/>
  <c r="O746" i="7"/>
  <c r="I745" i="8" s="1"/>
  <c r="C745" i="8"/>
  <c r="M746" i="7"/>
  <c r="G745" i="8" s="1"/>
  <c r="E744" i="8"/>
  <c r="O745" i="7"/>
  <c r="I744" i="8" s="1"/>
  <c r="C744" i="8"/>
  <c r="M745" i="7"/>
  <c r="G744" i="8" s="1"/>
  <c r="E743" i="8"/>
  <c r="O744" i="7"/>
  <c r="I743" i="8" s="1"/>
  <c r="C743" i="8"/>
  <c r="M744" i="7"/>
  <c r="G743" i="8" s="1"/>
  <c r="E742" i="8"/>
  <c r="O743" i="7"/>
  <c r="I742" i="8" s="1"/>
  <c r="C742" i="8"/>
  <c r="M743" i="7"/>
  <c r="G742" i="8" s="1"/>
  <c r="E741" i="8"/>
  <c r="O742" i="7"/>
  <c r="I741" i="8" s="1"/>
  <c r="D741" i="8"/>
  <c r="N742" i="7"/>
  <c r="H741" i="8" s="1"/>
  <c r="C741" i="8"/>
  <c r="M742" i="7"/>
  <c r="G741" i="8" s="1"/>
  <c r="E740" i="8"/>
  <c r="O741" i="7"/>
  <c r="I740" i="8" s="1"/>
  <c r="D740" i="8"/>
  <c r="N741" i="7"/>
  <c r="H740" i="8" s="1"/>
  <c r="C740" i="8"/>
  <c r="M741" i="7"/>
  <c r="G740" i="8" s="1"/>
  <c r="E739" i="8"/>
  <c r="O740" i="7"/>
  <c r="I739" i="8" s="1"/>
  <c r="D739" i="8"/>
  <c r="N740" i="7"/>
  <c r="H739" i="8" s="1"/>
  <c r="C739" i="8"/>
  <c r="M740" i="7"/>
  <c r="G739" i="8" s="1"/>
  <c r="E738" i="8"/>
  <c r="O739" i="7"/>
  <c r="I738" i="8" s="1"/>
  <c r="C738" i="8"/>
  <c r="M739" i="7"/>
  <c r="G738" i="8" s="1"/>
  <c r="E737" i="8"/>
  <c r="O738" i="7"/>
  <c r="I737" i="8" s="1"/>
  <c r="D737" i="8"/>
  <c r="N738" i="7"/>
  <c r="H737" i="8" s="1"/>
  <c r="C737" i="8"/>
  <c r="M738" i="7"/>
  <c r="G737" i="8" s="1"/>
  <c r="E736" i="8"/>
  <c r="O737" i="7"/>
  <c r="I736" i="8" s="1"/>
  <c r="D736" i="8"/>
  <c r="N737" i="7"/>
  <c r="H736" i="8" s="1"/>
  <c r="C736" i="8"/>
  <c r="M737" i="7"/>
  <c r="G736" i="8" s="1"/>
  <c r="B736" i="8"/>
  <c r="L737" i="7"/>
  <c r="F736" i="8" s="1"/>
  <c r="E735" i="8"/>
  <c r="O736" i="7"/>
  <c r="I735" i="8" s="1"/>
  <c r="E734" i="8"/>
  <c r="O735" i="7"/>
  <c r="I734" i="8" s="1"/>
  <c r="E733" i="8"/>
  <c r="O734" i="7"/>
  <c r="I733" i="8" s="1"/>
  <c r="C733" i="8"/>
  <c r="M734" i="7"/>
  <c r="G733" i="8" s="1"/>
  <c r="C732" i="8"/>
  <c r="M733" i="7"/>
  <c r="G732" i="8" s="1"/>
  <c r="E731" i="8"/>
  <c r="O732" i="7"/>
  <c r="I731" i="8" s="1"/>
  <c r="C731" i="8"/>
  <c r="M732" i="7"/>
  <c r="G731" i="8" s="1"/>
  <c r="E730" i="8"/>
  <c r="O731" i="7"/>
  <c r="I730" i="8" s="1"/>
  <c r="C730" i="8"/>
  <c r="M731" i="7"/>
  <c r="G730" i="8" s="1"/>
  <c r="B730" i="8"/>
  <c r="L731" i="7"/>
  <c r="F730" i="8" s="1"/>
  <c r="E729" i="8"/>
  <c r="O730" i="7"/>
  <c r="I729" i="8" s="1"/>
  <c r="D729" i="8"/>
  <c r="N730" i="7"/>
  <c r="H729" i="8" s="1"/>
  <c r="C729" i="8"/>
  <c r="M730" i="7"/>
  <c r="G729" i="8" s="1"/>
  <c r="E728" i="8"/>
  <c r="O729" i="7"/>
  <c r="I728" i="8" s="1"/>
  <c r="D728" i="8"/>
  <c r="N729" i="7"/>
  <c r="H728" i="8" s="1"/>
  <c r="C728" i="8"/>
  <c r="M729" i="7"/>
  <c r="G728" i="8" s="1"/>
  <c r="B728" i="8"/>
  <c r="L729" i="7"/>
  <c r="F728" i="8" s="1"/>
  <c r="E727" i="8"/>
  <c r="O728" i="7"/>
  <c r="I727" i="8" s="1"/>
  <c r="C727" i="8"/>
  <c r="M728" i="7"/>
  <c r="G727" i="8" s="1"/>
  <c r="E726" i="8"/>
  <c r="O727" i="7"/>
  <c r="I726" i="8" s="1"/>
  <c r="D726" i="8"/>
  <c r="N727" i="7"/>
  <c r="H726" i="8" s="1"/>
  <c r="C726" i="8"/>
  <c r="M727" i="7"/>
  <c r="G726" i="8" s="1"/>
  <c r="B726" i="8"/>
  <c r="L727" i="7"/>
  <c r="F726" i="8" s="1"/>
  <c r="E725" i="8"/>
  <c r="O726" i="7"/>
  <c r="I725" i="8" s="1"/>
  <c r="D725" i="8"/>
  <c r="N726" i="7"/>
  <c r="H725" i="8" s="1"/>
  <c r="C725" i="8"/>
  <c r="M726" i="7"/>
  <c r="G725" i="8" s="1"/>
  <c r="B725" i="8"/>
  <c r="L726" i="7"/>
  <c r="F725" i="8" s="1"/>
  <c r="E724" i="8"/>
  <c r="O725" i="7"/>
  <c r="I724" i="8" s="1"/>
  <c r="D724" i="8"/>
  <c r="N725" i="7"/>
  <c r="H724" i="8" s="1"/>
  <c r="C724" i="8"/>
  <c r="M725" i="7"/>
  <c r="G724" i="8" s="1"/>
  <c r="B724" i="8"/>
  <c r="L725" i="7"/>
  <c r="F724" i="8" s="1"/>
  <c r="D721" i="8"/>
  <c r="N722" i="7"/>
  <c r="H721" i="8" s="1"/>
  <c r="D720" i="8"/>
  <c r="N721" i="7"/>
  <c r="H720" i="8" s="1"/>
  <c r="C720" i="8"/>
  <c r="M721" i="7"/>
  <c r="G720" i="8" s="1"/>
  <c r="D719" i="8"/>
  <c r="N720" i="7"/>
  <c r="H719" i="8" s="1"/>
  <c r="C719" i="8"/>
  <c r="M720" i="7"/>
  <c r="G719" i="8" s="1"/>
  <c r="D718" i="8"/>
  <c r="N719" i="7"/>
  <c r="H718" i="8" s="1"/>
  <c r="C718" i="8"/>
  <c r="M719" i="7"/>
  <c r="G718" i="8" s="1"/>
  <c r="D717" i="8"/>
  <c r="N718" i="7"/>
  <c r="H717" i="8" s="1"/>
  <c r="C717" i="8"/>
  <c r="M718" i="7"/>
  <c r="G717" i="8" s="1"/>
  <c r="D716" i="8"/>
  <c r="N717" i="7"/>
  <c r="H716" i="8" s="1"/>
  <c r="C716" i="8"/>
  <c r="M717" i="7"/>
  <c r="G716" i="8" s="1"/>
  <c r="E715" i="8"/>
  <c r="O716" i="7"/>
  <c r="I715" i="8" s="1"/>
  <c r="D715" i="8"/>
  <c r="N716" i="7"/>
  <c r="H715" i="8" s="1"/>
  <c r="C715" i="8"/>
  <c r="M716" i="7"/>
  <c r="G715" i="8" s="1"/>
  <c r="E714" i="8"/>
  <c r="O715" i="7"/>
  <c r="I714" i="8" s="1"/>
  <c r="D714" i="8"/>
  <c r="N715" i="7"/>
  <c r="H714" i="8" s="1"/>
  <c r="C714" i="8"/>
  <c r="M715" i="7"/>
  <c r="G714" i="8" s="1"/>
  <c r="E713" i="8"/>
  <c r="O714" i="7"/>
  <c r="I713" i="8" s="1"/>
  <c r="D713" i="8"/>
  <c r="N714" i="7"/>
  <c r="H713" i="8" s="1"/>
  <c r="C713" i="8"/>
  <c r="M714" i="7"/>
  <c r="G713" i="8" s="1"/>
  <c r="D712" i="8"/>
  <c r="N713" i="7"/>
  <c r="H712" i="8" s="1"/>
  <c r="C712" i="8"/>
  <c r="M713" i="7"/>
  <c r="G712" i="8" s="1"/>
  <c r="C711" i="8"/>
  <c r="M712" i="7"/>
  <c r="G711" i="8" s="1"/>
  <c r="E710" i="8"/>
  <c r="O711" i="7"/>
  <c r="I710" i="8" s="1"/>
  <c r="D710" i="8"/>
  <c r="N711" i="7"/>
  <c r="H710" i="8" s="1"/>
  <c r="C710" i="8"/>
  <c r="M711" i="7"/>
  <c r="G710" i="8" s="1"/>
  <c r="E709" i="8"/>
  <c r="O710" i="7"/>
  <c r="I709" i="8" s="1"/>
  <c r="D709" i="8"/>
  <c r="N710" i="7"/>
  <c r="H709" i="8" s="1"/>
  <c r="C709" i="8"/>
  <c r="M710" i="7"/>
  <c r="G709" i="8" s="1"/>
  <c r="B709" i="8"/>
  <c r="L710" i="7"/>
  <c r="F709" i="8" s="1"/>
  <c r="D708" i="8"/>
  <c r="N709" i="7"/>
  <c r="H708" i="8" s="1"/>
  <c r="C708" i="8"/>
  <c r="M709" i="7"/>
  <c r="G708" i="8" s="1"/>
  <c r="D707" i="8"/>
  <c r="N708" i="7"/>
  <c r="H707" i="8" s="1"/>
  <c r="C707" i="8"/>
  <c r="M708" i="7"/>
  <c r="G707" i="8" s="1"/>
  <c r="C706" i="8"/>
  <c r="M707" i="7"/>
  <c r="G706" i="8" s="1"/>
  <c r="D705" i="8"/>
  <c r="N706" i="7"/>
  <c r="H705" i="8" s="1"/>
  <c r="D704" i="8"/>
  <c r="N705" i="7"/>
  <c r="H704" i="8" s="1"/>
  <c r="C704" i="8"/>
  <c r="M705" i="7"/>
  <c r="G704" i="8" s="1"/>
  <c r="D703" i="8"/>
  <c r="N704" i="7"/>
  <c r="H703" i="8" s="1"/>
  <c r="C703" i="8"/>
  <c r="M704" i="7"/>
  <c r="G703" i="8" s="1"/>
  <c r="E702" i="8"/>
  <c r="O703" i="7"/>
  <c r="I702" i="8" s="1"/>
  <c r="D702" i="8"/>
  <c r="N703" i="7"/>
  <c r="H702" i="8" s="1"/>
  <c r="C702" i="8"/>
  <c r="M703" i="7"/>
  <c r="G702" i="8" s="1"/>
  <c r="E701" i="8"/>
  <c r="O702" i="7"/>
  <c r="I701" i="8" s="1"/>
  <c r="D701" i="8"/>
  <c r="N702" i="7"/>
  <c r="H701" i="8" s="1"/>
  <c r="C701" i="8"/>
  <c r="M702" i="7"/>
  <c r="G701" i="8" s="1"/>
  <c r="D700" i="8"/>
  <c r="N701" i="7"/>
  <c r="H700" i="8" s="1"/>
  <c r="C700" i="8"/>
  <c r="M701" i="7"/>
  <c r="G700" i="8" s="1"/>
  <c r="B700" i="8"/>
  <c r="L701" i="7"/>
  <c r="F700" i="8" s="1"/>
  <c r="D699" i="8"/>
  <c r="N700" i="7"/>
  <c r="H699" i="8" s="1"/>
  <c r="D698" i="8"/>
  <c r="N699" i="7"/>
  <c r="H698" i="8" s="1"/>
  <c r="D697" i="8"/>
  <c r="N698" i="7"/>
  <c r="H697" i="8" s="1"/>
  <c r="D696" i="8"/>
  <c r="N697" i="7"/>
  <c r="H696" i="8" s="1"/>
  <c r="D694" i="8"/>
  <c r="N695" i="7"/>
  <c r="H694" i="8" s="1"/>
  <c r="D693" i="8"/>
  <c r="N694" i="7"/>
  <c r="H693" i="8" s="1"/>
  <c r="D692" i="8"/>
  <c r="N693" i="7"/>
  <c r="H692" i="8" s="1"/>
  <c r="D691" i="8"/>
  <c r="N692" i="7"/>
  <c r="H691" i="8" s="1"/>
  <c r="D689" i="8"/>
  <c r="N690" i="7"/>
  <c r="H689" i="8" s="1"/>
  <c r="C689" i="8"/>
  <c r="M690" i="7"/>
  <c r="G689" i="8" s="1"/>
  <c r="D688" i="8"/>
  <c r="N689" i="7"/>
  <c r="H688" i="8" s="1"/>
  <c r="C688" i="8"/>
  <c r="M689" i="7"/>
  <c r="G688" i="8" s="1"/>
  <c r="B688" i="8"/>
  <c r="L689" i="7"/>
  <c r="F688" i="8" s="1"/>
  <c r="D677" i="8"/>
  <c r="N678" i="7"/>
  <c r="H677" i="8" s="1"/>
  <c r="D676" i="8"/>
  <c r="N677" i="7"/>
  <c r="H676" i="8" s="1"/>
  <c r="B676" i="8"/>
  <c r="L677" i="7"/>
  <c r="F676" i="8" s="1"/>
  <c r="D675" i="8"/>
  <c r="N676" i="7"/>
  <c r="H675" i="8" s="1"/>
  <c r="D673" i="8"/>
  <c r="N674" i="7"/>
  <c r="H673" i="8" s="1"/>
  <c r="D672" i="8"/>
  <c r="N673" i="7"/>
  <c r="H672" i="8" s="1"/>
  <c r="D671" i="8"/>
  <c r="N672" i="7"/>
  <c r="H671" i="8" s="1"/>
  <c r="D670" i="8"/>
  <c r="N671" i="7"/>
  <c r="H670" i="8" s="1"/>
  <c r="D669" i="8"/>
  <c r="N670" i="7"/>
  <c r="H669" i="8" s="1"/>
  <c r="D668" i="8"/>
  <c r="N669" i="7"/>
  <c r="H668" i="8" s="1"/>
  <c r="D667" i="8"/>
  <c r="N668" i="7"/>
  <c r="H667" i="8" s="1"/>
  <c r="D666" i="8"/>
  <c r="N667" i="7"/>
  <c r="H666" i="8" s="1"/>
  <c r="D665" i="8"/>
  <c r="N666" i="7"/>
  <c r="H665" i="8" s="1"/>
  <c r="D664" i="8"/>
  <c r="N665" i="7"/>
  <c r="H664" i="8" s="1"/>
  <c r="B664" i="8"/>
  <c r="L665" i="7"/>
  <c r="F664" i="8" s="1"/>
  <c r="D662" i="8"/>
  <c r="N663" i="7"/>
  <c r="H662" i="8" s="1"/>
  <c r="D661" i="8"/>
  <c r="N662" i="7"/>
  <c r="H661" i="8" s="1"/>
  <c r="D660" i="8"/>
  <c r="N661" i="7"/>
  <c r="H660" i="8" s="1"/>
  <c r="D659" i="8"/>
  <c r="N660" i="7"/>
  <c r="H659" i="8" s="1"/>
  <c r="D657" i="8"/>
  <c r="N658" i="7"/>
  <c r="H657" i="8" s="1"/>
  <c r="D656" i="8"/>
  <c r="N657" i="7"/>
  <c r="H656" i="8" s="1"/>
  <c r="D655" i="8"/>
  <c r="N656" i="7"/>
  <c r="H655" i="8" s="1"/>
  <c r="D654" i="8"/>
  <c r="N655" i="7"/>
  <c r="H654" i="8" s="1"/>
  <c r="D652" i="8"/>
  <c r="N653" i="7"/>
  <c r="H652" i="8" s="1"/>
  <c r="B652" i="8"/>
  <c r="L653" i="7"/>
  <c r="F652" i="8" s="1"/>
  <c r="M630" i="7"/>
  <c r="G629" i="8" s="1"/>
  <c r="C629" i="8"/>
  <c r="D607" i="8"/>
  <c r="N608" i="7"/>
  <c r="H607" i="8" s="1"/>
  <c r="D606" i="8"/>
  <c r="N607" i="7"/>
  <c r="H606" i="8" s="1"/>
  <c r="D605" i="8"/>
  <c r="N606" i="7"/>
  <c r="H605" i="8" s="1"/>
  <c r="C605" i="8"/>
  <c r="M606" i="7"/>
  <c r="G605" i="8" s="1"/>
  <c r="B605" i="8"/>
  <c r="L606" i="7"/>
  <c r="F605" i="8" s="1"/>
  <c r="D590" i="8"/>
  <c r="N591" i="7"/>
  <c r="H590" i="8" s="1"/>
  <c r="B590" i="8"/>
  <c r="L591" i="7"/>
  <c r="F590" i="8" s="1"/>
  <c r="E583" i="8"/>
  <c r="O584" i="7"/>
  <c r="I583" i="8" s="1"/>
  <c r="E582" i="8"/>
  <c r="O583" i="7"/>
  <c r="I582" i="8" s="1"/>
  <c r="E581" i="8"/>
  <c r="O582" i="7"/>
  <c r="I581" i="8" s="1"/>
  <c r="B581" i="8"/>
  <c r="L582" i="7"/>
  <c r="F581" i="8" s="1"/>
  <c r="E580" i="8"/>
  <c r="O581" i="7"/>
  <c r="I580" i="8" s="1"/>
  <c r="B580" i="8"/>
  <c r="L581" i="7"/>
  <c r="F580" i="8" s="1"/>
  <c r="E579" i="8"/>
  <c r="O580" i="7"/>
  <c r="I579" i="8" s="1"/>
  <c r="E578" i="8"/>
  <c r="O579" i="7"/>
  <c r="I578" i="8" s="1"/>
  <c r="C578" i="8"/>
  <c r="M579" i="7"/>
  <c r="G578" i="8" s="1"/>
  <c r="B578" i="8"/>
  <c r="L579" i="7"/>
  <c r="F578" i="8" s="1"/>
  <c r="E565" i="8"/>
  <c r="O566" i="7"/>
  <c r="I565" i="8" s="1"/>
  <c r="E564" i="8"/>
  <c r="O565" i="7"/>
  <c r="I564" i="8" s="1"/>
  <c r="E553" i="8"/>
  <c r="O554" i="7"/>
  <c r="I553" i="8" s="1"/>
  <c r="E552" i="8"/>
  <c r="O553" i="7"/>
  <c r="I552" i="8" s="1"/>
  <c r="E551" i="8"/>
  <c r="E549" i="8"/>
  <c r="O550" i="7"/>
  <c r="I549" i="8" s="1"/>
  <c r="E548" i="8"/>
  <c r="O549" i="7"/>
  <c r="I548" i="8" s="1"/>
  <c r="E547" i="8"/>
  <c r="O548" i="7"/>
  <c r="I547" i="8" s="1"/>
  <c r="E546" i="8"/>
  <c r="O547" i="7"/>
  <c r="I546" i="8" s="1"/>
  <c r="E545" i="8"/>
  <c r="O546" i="7"/>
  <c r="I545" i="8" s="1"/>
  <c r="E544" i="8"/>
  <c r="O545" i="7"/>
  <c r="I544" i="8" s="1"/>
  <c r="E543" i="8"/>
  <c r="O544" i="7"/>
  <c r="I543" i="8" s="1"/>
  <c r="C543" i="8"/>
  <c r="M544" i="7"/>
  <c r="G543" i="8" s="1"/>
  <c r="E542" i="8"/>
  <c r="O543" i="7"/>
  <c r="I542" i="8" s="1"/>
  <c r="D542" i="8"/>
  <c r="C542" i="8"/>
  <c r="M543" i="7"/>
  <c r="G542" i="8" s="1"/>
  <c r="B542" i="8"/>
  <c r="L543" i="7"/>
  <c r="F542" i="8" s="1"/>
  <c r="E541" i="8"/>
  <c r="O542" i="7"/>
  <c r="I541" i="8" s="1"/>
  <c r="D541" i="8"/>
  <c r="N542" i="7"/>
  <c r="H541" i="8" s="1"/>
  <c r="C541" i="8"/>
  <c r="M542" i="7"/>
  <c r="G541" i="8" s="1"/>
  <c r="D540" i="8"/>
  <c r="N541" i="7"/>
  <c r="H540" i="8" s="1"/>
  <c r="C540" i="8"/>
  <c r="M541" i="7"/>
  <c r="G540" i="8" s="1"/>
  <c r="E539" i="8"/>
  <c r="O540" i="7"/>
  <c r="I539" i="8" s="1"/>
  <c r="D539" i="8"/>
  <c r="N540" i="7"/>
  <c r="H539" i="8" s="1"/>
  <c r="C539" i="8"/>
  <c r="M540" i="7"/>
  <c r="G539" i="8" s="1"/>
  <c r="E538" i="8"/>
  <c r="O539" i="7"/>
  <c r="I538" i="8" s="1"/>
  <c r="D538" i="8"/>
  <c r="N539" i="7"/>
  <c r="H538" i="8" s="1"/>
  <c r="C538" i="8"/>
  <c r="M539" i="7"/>
  <c r="G538" i="8" s="1"/>
  <c r="E537" i="8"/>
  <c r="O538" i="7"/>
  <c r="I537" i="8" s="1"/>
  <c r="D537" i="8"/>
  <c r="N538" i="7"/>
  <c r="H537" i="8" s="1"/>
  <c r="C537" i="8"/>
  <c r="M538" i="7"/>
  <c r="G537" i="8" s="1"/>
  <c r="E536" i="8"/>
  <c r="O537" i="7"/>
  <c r="I536" i="8" s="1"/>
  <c r="D536" i="8"/>
  <c r="N537" i="7"/>
  <c r="H536" i="8" s="1"/>
  <c r="C536" i="8"/>
  <c r="M537" i="7"/>
  <c r="G536" i="8" s="1"/>
  <c r="E535" i="8"/>
  <c r="O536" i="7"/>
  <c r="I535" i="8" s="1"/>
  <c r="C535" i="8"/>
  <c r="M536" i="7"/>
  <c r="G535" i="8" s="1"/>
  <c r="E534" i="8"/>
  <c r="O535" i="7"/>
  <c r="I534" i="8" s="1"/>
  <c r="D534" i="8"/>
  <c r="N535" i="7"/>
  <c r="H534" i="8" s="1"/>
  <c r="C534" i="8"/>
  <c r="M535" i="7"/>
  <c r="G534" i="8" s="1"/>
  <c r="E533" i="8"/>
  <c r="O534" i="7"/>
  <c r="I533" i="8" s="1"/>
  <c r="D533" i="8"/>
  <c r="N534" i="7"/>
  <c r="H533" i="8" s="1"/>
  <c r="C533" i="8"/>
  <c r="M534" i="7"/>
  <c r="G533" i="8" s="1"/>
  <c r="E532" i="8"/>
  <c r="O533" i="7"/>
  <c r="I532" i="8" s="1"/>
  <c r="D532" i="8"/>
  <c r="N533" i="7"/>
  <c r="H532" i="8" s="1"/>
  <c r="C532" i="8"/>
  <c r="M533" i="7"/>
  <c r="G532" i="8" s="1"/>
  <c r="E531" i="8"/>
  <c r="O532" i="7"/>
  <c r="I531" i="8" s="1"/>
  <c r="D531" i="8"/>
  <c r="N532" i="7"/>
  <c r="H531" i="8" s="1"/>
  <c r="C531" i="8"/>
  <c r="M532" i="7"/>
  <c r="G531" i="8" s="1"/>
  <c r="E530" i="8"/>
  <c r="O531" i="7"/>
  <c r="I530" i="8" s="1"/>
  <c r="C530" i="8"/>
  <c r="M531" i="7"/>
  <c r="G530" i="8" s="1"/>
  <c r="E529" i="8"/>
  <c r="O530" i="7"/>
  <c r="I529" i="8" s="1"/>
  <c r="D529" i="8"/>
  <c r="N530" i="7"/>
  <c r="H529" i="8" s="1"/>
  <c r="E528" i="8"/>
  <c r="O529" i="7"/>
  <c r="I528" i="8" s="1"/>
  <c r="D528" i="8"/>
  <c r="N529" i="7"/>
  <c r="H528" i="8" s="1"/>
  <c r="E527" i="8"/>
  <c r="O528" i="7"/>
  <c r="I527" i="8" s="1"/>
  <c r="D527" i="8"/>
  <c r="N528" i="7"/>
  <c r="H527" i="8" s="1"/>
  <c r="E526" i="8"/>
  <c r="O527" i="7"/>
  <c r="I526" i="8" s="1"/>
  <c r="D526" i="8"/>
  <c r="N527" i="7"/>
  <c r="H526" i="8" s="1"/>
  <c r="E525" i="8"/>
  <c r="O526" i="7"/>
  <c r="I525" i="8" s="1"/>
  <c r="D525" i="8"/>
  <c r="N526" i="7"/>
  <c r="H525" i="8" s="1"/>
  <c r="B525" i="8"/>
  <c r="L526" i="7"/>
  <c r="F525" i="8" s="1"/>
  <c r="D524" i="8"/>
  <c r="N525" i="7"/>
  <c r="H524" i="8" s="1"/>
  <c r="B524" i="8"/>
  <c r="L525" i="7"/>
  <c r="F524" i="8" s="1"/>
  <c r="E523" i="8"/>
  <c r="O524" i="7"/>
  <c r="I523" i="8" s="1"/>
  <c r="D523" i="8"/>
  <c r="N524" i="7"/>
  <c r="H523" i="8" s="1"/>
  <c r="C523" i="8"/>
  <c r="M524" i="7"/>
  <c r="G523" i="8" s="1"/>
  <c r="E522" i="8"/>
  <c r="O523" i="7"/>
  <c r="I522" i="8" s="1"/>
  <c r="D522" i="8"/>
  <c r="N523" i="7"/>
  <c r="H522" i="8" s="1"/>
  <c r="C522" i="8"/>
  <c r="M523" i="7"/>
  <c r="G522" i="8" s="1"/>
  <c r="E521" i="8"/>
  <c r="O522" i="7"/>
  <c r="I521" i="8" s="1"/>
  <c r="D521" i="8"/>
  <c r="N522" i="7"/>
  <c r="H521" i="8" s="1"/>
  <c r="C521" i="8"/>
  <c r="M522" i="7"/>
  <c r="G521" i="8" s="1"/>
  <c r="E520" i="8"/>
  <c r="O521" i="7"/>
  <c r="I520" i="8" s="1"/>
  <c r="D520" i="8"/>
  <c r="N521" i="7"/>
  <c r="H520" i="8" s="1"/>
  <c r="C520" i="8"/>
  <c r="M521" i="7"/>
  <c r="G520" i="8" s="1"/>
  <c r="L521" i="7"/>
  <c r="F520" i="8" s="1"/>
  <c r="E519" i="8"/>
  <c r="O520" i="7"/>
  <c r="I519" i="8" s="1"/>
  <c r="C519" i="8"/>
  <c r="M520" i="7"/>
  <c r="G519" i="8" s="1"/>
  <c r="E518" i="8"/>
  <c r="O519" i="7"/>
  <c r="I518" i="8" s="1"/>
  <c r="D518" i="8"/>
  <c r="N519" i="7"/>
  <c r="H518" i="8" s="1"/>
  <c r="C518" i="8"/>
  <c r="M519" i="7"/>
  <c r="G518" i="8" s="1"/>
  <c r="E517" i="8"/>
  <c r="O518" i="7"/>
  <c r="I517" i="8" s="1"/>
  <c r="D517" i="8"/>
  <c r="N518" i="7"/>
  <c r="H517" i="8" s="1"/>
  <c r="C517" i="8"/>
  <c r="M518" i="7"/>
  <c r="G517" i="8" s="1"/>
  <c r="E516" i="8"/>
  <c r="O517" i="7"/>
  <c r="I516" i="8" s="1"/>
  <c r="D516" i="8"/>
  <c r="N517" i="7"/>
  <c r="H516" i="8" s="1"/>
  <c r="C516" i="8"/>
  <c r="M517" i="7"/>
  <c r="G516" i="8" s="1"/>
  <c r="E515" i="8"/>
  <c r="O516" i="7"/>
  <c r="I515" i="8" s="1"/>
  <c r="D515" i="8"/>
  <c r="N516" i="7"/>
  <c r="H515" i="8" s="1"/>
  <c r="C515" i="8"/>
  <c r="M516" i="7"/>
  <c r="G515" i="8" s="1"/>
  <c r="E514" i="8"/>
  <c r="O515" i="7"/>
  <c r="I514" i="8" s="1"/>
  <c r="C514" i="8"/>
  <c r="M515" i="7"/>
  <c r="G514" i="8" s="1"/>
  <c r="E513" i="8"/>
  <c r="O514" i="7"/>
  <c r="I513" i="8" s="1"/>
  <c r="D513" i="8"/>
  <c r="N514" i="7"/>
  <c r="H513" i="8" s="1"/>
  <c r="C513" i="8"/>
  <c r="M514" i="7"/>
  <c r="G513" i="8" s="1"/>
  <c r="E512" i="8"/>
  <c r="O513" i="7"/>
  <c r="I512" i="8" s="1"/>
  <c r="D512" i="8"/>
  <c r="N513" i="7"/>
  <c r="H512" i="8" s="1"/>
  <c r="C512" i="8"/>
  <c r="M513" i="7"/>
  <c r="G512" i="8" s="1"/>
  <c r="E511" i="8"/>
  <c r="O512" i="7"/>
  <c r="I511" i="8" s="1"/>
  <c r="D511" i="8"/>
  <c r="N512" i="7"/>
  <c r="H511" i="8" s="1"/>
  <c r="C511" i="8"/>
  <c r="M512" i="7"/>
  <c r="G511" i="8" s="1"/>
  <c r="E510" i="8"/>
  <c r="O511" i="7"/>
  <c r="I510" i="8" s="1"/>
  <c r="D510" i="8"/>
  <c r="N511" i="7"/>
  <c r="H510" i="8" s="1"/>
  <c r="C510" i="8"/>
  <c r="M511" i="7"/>
  <c r="G510" i="8" s="1"/>
  <c r="E509" i="8"/>
  <c r="O510" i="7"/>
  <c r="I509" i="8" s="1"/>
  <c r="D509" i="8"/>
  <c r="N510" i="7"/>
  <c r="H509" i="8" s="1"/>
  <c r="C509" i="8"/>
  <c r="M510" i="7"/>
  <c r="G509" i="8" s="1"/>
  <c r="D508" i="8"/>
  <c r="N509" i="7"/>
  <c r="H508" i="8" s="1"/>
  <c r="C508" i="8"/>
  <c r="M509" i="7"/>
  <c r="G508" i="8" s="1"/>
  <c r="B508" i="8"/>
  <c r="L509" i="7"/>
  <c r="F508" i="8" s="1"/>
  <c r="E507" i="8"/>
  <c r="O508" i="7"/>
  <c r="I507" i="8" s="1"/>
  <c r="D507" i="8"/>
  <c r="N508" i="7"/>
  <c r="H507" i="8" s="1"/>
  <c r="C507" i="8"/>
  <c r="M508" i="7"/>
  <c r="G507" i="8" s="1"/>
  <c r="E506" i="8"/>
  <c r="O507" i="7"/>
  <c r="I506" i="8" s="1"/>
  <c r="D506" i="8"/>
  <c r="N507" i="7"/>
  <c r="H506" i="8" s="1"/>
  <c r="C506" i="8"/>
  <c r="M507" i="7"/>
  <c r="G506" i="8" s="1"/>
  <c r="E505" i="8"/>
  <c r="O506" i="7"/>
  <c r="I505" i="8" s="1"/>
  <c r="D505" i="8"/>
  <c r="N506" i="7"/>
  <c r="H505" i="8" s="1"/>
  <c r="C505" i="8"/>
  <c r="M506" i="7"/>
  <c r="G505" i="8" s="1"/>
  <c r="E504" i="8"/>
  <c r="O505" i="7"/>
  <c r="I504" i="8" s="1"/>
  <c r="D504" i="8"/>
  <c r="N505" i="7"/>
  <c r="H504" i="8" s="1"/>
  <c r="C504" i="8"/>
  <c r="M505" i="7"/>
  <c r="G504" i="8" s="1"/>
  <c r="E503" i="8"/>
  <c r="O504" i="7"/>
  <c r="I503" i="8" s="1"/>
  <c r="D503" i="8"/>
  <c r="N504" i="7"/>
  <c r="H503" i="8" s="1"/>
  <c r="C503" i="8"/>
  <c r="M504" i="7"/>
  <c r="G503" i="8" s="1"/>
  <c r="D502" i="8"/>
  <c r="N503" i="7"/>
  <c r="H502" i="8" s="1"/>
  <c r="C502" i="8"/>
  <c r="M503" i="7"/>
  <c r="G502" i="8" s="1"/>
  <c r="E501" i="8"/>
  <c r="O502" i="7"/>
  <c r="I501" i="8" s="1"/>
  <c r="D501" i="8"/>
  <c r="N502" i="7"/>
  <c r="H501" i="8" s="1"/>
  <c r="C501" i="8"/>
  <c r="M502" i="7"/>
  <c r="G501" i="8" s="1"/>
  <c r="E500" i="8"/>
  <c r="O501" i="7"/>
  <c r="I500" i="8" s="1"/>
  <c r="D500" i="8"/>
  <c r="N501" i="7"/>
  <c r="H500" i="8" s="1"/>
  <c r="C500" i="8"/>
  <c r="M501" i="7"/>
  <c r="G500" i="8" s="1"/>
  <c r="E499" i="8"/>
  <c r="O500" i="7"/>
  <c r="I499" i="8" s="1"/>
  <c r="D499" i="8"/>
  <c r="N500" i="7"/>
  <c r="H499" i="8" s="1"/>
  <c r="M500" i="7"/>
  <c r="G499" i="8" s="1"/>
  <c r="C499" i="8"/>
  <c r="E498" i="8"/>
  <c r="O499" i="7"/>
  <c r="I498" i="8" s="1"/>
  <c r="D498" i="8"/>
  <c r="N499" i="7"/>
  <c r="H498" i="8" s="1"/>
  <c r="C498" i="8"/>
  <c r="M499" i="7"/>
  <c r="G498" i="8" s="1"/>
  <c r="E497" i="8"/>
  <c r="O498" i="7"/>
  <c r="I497" i="8" s="1"/>
  <c r="D497" i="8"/>
  <c r="N498" i="7"/>
  <c r="H497" i="8" s="1"/>
  <c r="C497" i="8"/>
  <c r="M498" i="7"/>
  <c r="G497" i="8" s="1"/>
  <c r="E496" i="8"/>
  <c r="O497" i="7"/>
  <c r="I496" i="8" s="1"/>
  <c r="C496" i="8"/>
  <c r="M497" i="7"/>
  <c r="G496" i="8" s="1"/>
  <c r="B496" i="8"/>
  <c r="L497" i="7"/>
  <c r="F496" i="8" s="1"/>
  <c r="E495" i="8"/>
  <c r="O496" i="7"/>
  <c r="I495" i="8" s="1"/>
  <c r="D495" i="8"/>
  <c r="N496" i="7"/>
  <c r="H495" i="8" s="1"/>
  <c r="M496" i="7"/>
  <c r="G495" i="8" s="1"/>
  <c r="C495" i="8"/>
  <c r="E494" i="8"/>
  <c r="O495" i="7"/>
  <c r="I494" i="8" s="1"/>
  <c r="D494" i="8"/>
  <c r="N495" i="7"/>
  <c r="H494" i="8" s="1"/>
  <c r="C494" i="8"/>
  <c r="M495" i="7"/>
  <c r="G494" i="8" s="1"/>
  <c r="E493" i="8"/>
  <c r="O494" i="7"/>
  <c r="I493" i="8" s="1"/>
  <c r="D493" i="8"/>
  <c r="N494" i="7"/>
  <c r="H493" i="8" s="1"/>
  <c r="C493" i="8"/>
  <c r="M494" i="7"/>
  <c r="G493" i="8" s="1"/>
  <c r="E492" i="8"/>
  <c r="O493" i="7"/>
  <c r="I492" i="8" s="1"/>
  <c r="D492" i="8"/>
  <c r="N493" i="7"/>
  <c r="H492" i="8" s="1"/>
  <c r="C492" i="8"/>
  <c r="M493" i="7"/>
  <c r="G492" i="8" s="1"/>
  <c r="E491" i="8"/>
  <c r="O492" i="7"/>
  <c r="I491" i="8" s="1"/>
  <c r="D491" i="8"/>
  <c r="N492" i="7"/>
  <c r="H491" i="8" s="1"/>
  <c r="C491" i="8"/>
  <c r="M492" i="7"/>
  <c r="G491" i="8" s="1"/>
  <c r="E490" i="8"/>
  <c r="O491" i="7"/>
  <c r="I490" i="8" s="1"/>
  <c r="C490" i="8"/>
  <c r="M491" i="7"/>
  <c r="G490" i="8" s="1"/>
  <c r="E489" i="8"/>
  <c r="O490" i="7"/>
  <c r="I489" i="8" s="1"/>
  <c r="D489" i="8"/>
  <c r="N490" i="7"/>
  <c r="H489" i="8" s="1"/>
  <c r="C489" i="8"/>
  <c r="M490" i="7"/>
  <c r="G489" i="8" s="1"/>
  <c r="E488" i="8"/>
  <c r="O489" i="7"/>
  <c r="I488" i="8" s="1"/>
  <c r="D488" i="8"/>
  <c r="N489" i="7"/>
  <c r="H488" i="8" s="1"/>
  <c r="C488" i="8"/>
  <c r="M489" i="7"/>
  <c r="G488" i="8" s="1"/>
  <c r="E487" i="8"/>
  <c r="O488" i="7"/>
  <c r="I487" i="8" s="1"/>
  <c r="D487" i="8"/>
  <c r="N488" i="7"/>
  <c r="H487" i="8" s="1"/>
  <c r="C487" i="8"/>
  <c r="M488" i="7"/>
  <c r="G487" i="8" s="1"/>
  <c r="E486" i="8"/>
  <c r="O487" i="7"/>
  <c r="I486" i="8" s="1"/>
  <c r="D486" i="8"/>
  <c r="N487" i="7"/>
  <c r="H486" i="8" s="1"/>
  <c r="C486" i="8"/>
  <c r="M487" i="7"/>
  <c r="G486" i="8" s="1"/>
  <c r="E485" i="8"/>
  <c r="O486" i="7"/>
  <c r="I485" i="8" s="1"/>
  <c r="D485" i="8"/>
  <c r="N486" i="7"/>
  <c r="H485" i="8" s="1"/>
  <c r="C485" i="8"/>
  <c r="M486" i="7"/>
  <c r="G485" i="8" s="1"/>
  <c r="B485" i="8"/>
  <c r="L486" i="7"/>
  <c r="F485" i="8" s="1"/>
  <c r="E484" i="8"/>
  <c r="O485" i="7"/>
  <c r="I484" i="8" s="1"/>
  <c r="D484" i="8"/>
  <c r="N485" i="7"/>
  <c r="H484" i="8" s="1"/>
  <c r="C484" i="8"/>
  <c r="M485" i="7"/>
  <c r="G484" i="8" s="1"/>
  <c r="B484" i="8"/>
  <c r="E483" i="8"/>
  <c r="O484" i="7"/>
  <c r="I483" i="8" s="1"/>
  <c r="E482" i="8"/>
  <c r="O483" i="7"/>
  <c r="I482" i="8" s="1"/>
  <c r="D482" i="8"/>
  <c r="N483" i="7"/>
  <c r="H482" i="8" s="1"/>
  <c r="E481" i="8"/>
  <c r="O482" i="7"/>
  <c r="I481" i="8" s="1"/>
  <c r="D481" i="8"/>
  <c r="N482" i="7"/>
  <c r="H481" i="8" s="1"/>
  <c r="E480" i="8"/>
  <c r="O481" i="7"/>
  <c r="I480" i="8" s="1"/>
  <c r="D480" i="8"/>
  <c r="N481" i="7"/>
  <c r="H480" i="8" s="1"/>
  <c r="E479" i="8"/>
  <c r="O480" i="7"/>
  <c r="I479" i="8" s="1"/>
  <c r="D479" i="8"/>
  <c r="N480" i="7"/>
  <c r="H479" i="8" s="1"/>
  <c r="E478" i="8"/>
  <c r="O479" i="7"/>
  <c r="I478" i="8" s="1"/>
  <c r="D478" i="8"/>
  <c r="N479" i="7"/>
  <c r="H478" i="8" s="1"/>
  <c r="E477" i="8"/>
  <c r="O478" i="7"/>
  <c r="I477" i="8" s="1"/>
  <c r="D477" i="8"/>
  <c r="N478" i="7"/>
  <c r="H477" i="8" s="1"/>
  <c r="D476" i="8"/>
  <c r="N477" i="7"/>
  <c r="H476" i="8" s="1"/>
  <c r="E475" i="8"/>
  <c r="O476" i="7"/>
  <c r="I475" i="8" s="1"/>
  <c r="D475" i="8"/>
  <c r="N476" i="7"/>
  <c r="H475" i="8" s="1"/>
  <c r="E474" i="8"/>
  <c r="O475" i="7"/>
  <c r="I474" i="8" s="1"/>
  <c r="D474" i="8"/>
  <c r="N475" i="7"/>
  <c r="H474" i="8" s="1"/>
  <c r="E473" i="8"/>
  <c r="O474" i="7"/>
  <c r="I473" i="8" s="1"/>
  <c r="D473" i="8"/>
  <c r="N474" i="7"/>
  <c r="H473" i="8" s="1"/>
  <c r="E472" i="8"/>
  <c r="O473" i="7"/>
  <c r="I472" i="8" s="1"/>
  <c r="D472" i="8"/>
  <c r="N473" i="7"/>
  <c r="H472" i="8" s="1"/>
  <c r="E471" i="8"/>
  <c r="O472" i="7"/>
  <c r="I471" i="8" s="1"/>
  <c r="D471" i="8"/>
  <c r="N472" i="7"/>
  <c r="H471" i="8" s="1"/>
  <c r="D470" i="8"/>
  <c r="N471" i="7"/>
  <c r="H470" i="8" s="1"/>
  <c r="E469" i="8"/>
  <c r="O470" i="7"/>
  <c r="I469" i="8" s="1"/>
  <c r="D469" i="8"/>
  <c r="N470" i="7"/>
  <c r="H469" i="8" s="1"/>
  <c r="E468" i="8"/>
  <c r="O469" i="7"/>
  <c r="I468" i="8" s="1"/>
  <c r="D468" i="8"/>
  <c r="N469" i="7"/>
  <c r="H468" i="8" s="1"/>
  <c r="E467" i="8"/>
  <c r="O468" i="7"/>
  <c r="I467" i="8" s="1"/>
  <c r="D467" i="8"/>
  <c r="N468" i="7"/>
  <c r="H467" i="8" s="1"/>
  <c r="E466" i="8"/>
  <c r="O467" i="7"/>
  <c r="I466" i="8" s="1"/>
  <c r="D466" i="8"/>
  <c r="N467" i="7"/>
  <c r="H466" i="8" s="1"/>
  <c r="E465" i="8"/>
  <c r="O466" i="7"/>
  <c r="I465" i="8" s="1"/>
  <c r="D465" i="8"/>
  <c r="N466" i="7"/>
  <c r="H465" i="8" s="1"/>
  <c r="E464" i="8"/>
  <c r="O465" i="7"/>
  <c r="I464" i="8" s="1"/>
  <c r="E463" i="8"/>
  <c r="O464" i="7"/>
  <c r="I463" i="8" s="1"/>
  <c r="D463" i="8"/>
  <c r="N464" i="7"/>
  <c r="H463" i="8" s="1"/>
  <c r="E462" i="8"/>
  <c r="O463" i="7"/>
  <c r="I462" i="8" s="1"/>
  <c r="D462" i="8"/>
  <c r="N463" i="7"/>
  <c r="H462" i="8" s="1"/>
  <c r="E461" i="8"/>
  <c r="O462" i="7"/>
  <c r="I461" i="8" s="1"/>
  <c r="D461" i="8"/>
  <c r="N462" i="7"/>
  <c r="H461" i="8" s="1"/>
  <c r="E460" i="8"/>
  <c r="O461" i="7"/>
  <c r="I460" i="8" s="1"/>
  <c r="D460" i="8"/>
  <c r="N461" i="7"/>
  <c r="H460" i="8" s="1"/>
  <c r="B460" i="8"/>
  <c r="L461" i="7"/>
  <c r="F460" i="8" s="1"/>
  <c r="E459" i="8"/>
  <c r="O460" i="7"/>
  <c r="I459" i="8" s="1"/>
  <c r="E458" i="8"/>
  <c r="O459" i="7"/>
  <c r="I458" i="8" s="1"/>
  <c r="E457" i="8"/>
  <c r="O458" i="7"/>
  <c r="I457" i="8" s="1"/>
  <c r="E456" i="8"/>
  <c r="O457" i="7"/>
  <c r="I456" i="8" s="1"/>
  <c r="E455" i="8"/>
  <c r="O456" i="7"/>
  <c r="I455" i="8" s="1"/>
  <c r="E454" i="8"/>
  <c r="O455" i="7"/>
  <c r="I454" i="8" s="1"/>
  <c r="E453" i="8"/>
  <c r="O454" i="7"/>
  <c r="I453" i="8" s="1"/>
  <c r="E452" i="8"/>
  <c r="O453" i="7"/>
  <c r="I452" i="8" s="1"/>
  <c r="E451" i="8"/>
  <c r="O452" i="7"/>
  <c r="I451" i="8" s="1"/>
  <c r="E450" i="8"/>
  <c r="O451" i="7"/>
  <c r="I450" i="8" s="1"/>
  <c r="E449" i="8"/>
  <c r="O450" i="7"/>
  <c r="I449" i="8" s="1"/>
  <c r="E448" i="8"/>
  <c r="O449" i="7"/>
  <c r="I448" i="8" s="1"/>
  <c r="E447" i="8"/>
  <c r="O448" i="7"/>
  <c r="I447" i="8" s="1"/>
  <c r="E446" i="8"/>
  <c r="O447" i="7"/>
  <c r="I446" i="8" s="1"/>
  <c r="E445" i="8"/>
  <c r="O446" i="7"/>
  <c r="I445" i="8" s="1"/>
  <c r="E443" i="8"/>
  <c r="O444" i="7"/>
  <c r="I443" i="8" s="1"/>
  <c r="E442" i="8"/>
  <c r="O443" i="7"/>
  <c r="I442" i="8" s="1"/>
  <c r="E441" i="8"/>
  <c r="O442" i="7"/>
  <c r="I441" i="8" s="1"/>
  <c r="E440" i="8"/>
  <c r="O441" i="7"/>
  <c r="I440" i="8" s="1"/>
  <c r="E439" i="8"/>
  <c r="O440" i="7"/>
  <c r="I439" i="8" s="1"/>
  <c r="E438" i="8"/>
  <c r="O439" i="7"/>
  <c r="I438" i="8" s="1"/>
  <c r="E437" i="8"/>
  <c r="O438" i="7"/>
  <c r="I437" i="8" s="1"/>
  <c r="E436" i="8"/>
  <c r="O437" i="7"/>
  <c r="I436" i="8" s="1"/>
  <c r="E435" i="8"/>
  <c r="O436" i="7"/>
  <c r="I435" i="8" s="1"/>
  <c r="E434" i="8"/>
  <c r="O435" i="7"/>
  <c r="I434" i="8" s="1"/>
  <c r="D434" i="8"/>
  <c r="E433" i="8"/>
  <c r="O434" i="7"/>
  <c r="I433" i="8" s="1"/>
  <c r="D433" i="8"/>
  <c r="N434" i="7"/>
  <c r="H433" i="8" s="1"/>
  <c r="E432" i="8"/>
  <c r="O433" i="7"/>
  <c r="I432" i="8" s="1"/>
  <c r="D432" i="8"/>
  <c r="N433" i="7"/>
  <c r="H432" i="8" s="1"/>
  <c r="E431" i="8"/>
  <c r="O432" i="7"/>
  <c r="I431" i="8" s="1"/>
  <c r="D431" i="8"/>
  <c r="N432" i="7"/>
  <c r="H431" i="8" s="1"/>
  <c r="D430" i="8"/>
  <c r="N431" i="7"/>
  <c r="H430" i="8" s="1"/>
  <c r="E429" i="8"/>
  <c r="O430" i="7"/>
  <c r="I429" i="8" s="1"/>
  <c r="D429" i="8"/>
  <c r="N430" i="7"/>
  <c r="H429" i="8" s="1"/>
  <c r="E428" i="8"/>
  <c r="O429" i="7"/>
  <c r="I428" i="8" s="1"/>
  <c r="D428" i="8"/>
  <c r="N429" i="7"/>
  <c r="H428" i="8" s="1"/>
  <c r="E427" i="8"/>
  <c r="O428" i="7"/>
  <c r="I427" i="8" s="1"/>
  <c r="D427" i="8"/>
  <c r="N428" i="7"/>
  <c r="H427" i="8" s="1"/>
  <c r="E426" i="8"/>
  <c r="O427" i="7"/>
  <c r="I426" i="8" s="1"/>
  <c r="D426" i="8"/>
  <c r="N427" i="7"/>
  <c r="H426" i="8" s="1"/>
  <c r="E425" i="8"/>
  <c r="O426" i="7"/>
  <c r="I425" i="8" s="1"/>
  <c r="D425" i="8"/>
  <c r="N426" i="7"/>
  <c r="H425" i="8" s="1"/>
  <c r="E424" i="8"/>
  <c r="O425" i="7"/>
  <c r="I424" i="8" s="1"/>
  <c r="D424" i="8"/>
  <c r="N425" i="7"/>
  <c r="H424" i="8" s="1"/>
  <c r="B424" i="8"/>
  <c r="L425" i="7"/>
  <c r="F424" i="8" s="1"/>
  <c r="E423" i="8"/>
  <c r="O424" i="7"/>
  <c r="I423" i="8" s="1"/>
  <c r="D423" i="8"/>
  <c r="N424" i="7"/>
  <c r="H423" i="8" s="1"/>
  <c r="E422" i="8"/>
  <c r="O423" i="7"/>
  <c r="I422" i="8" s="1"/>
  <c r="D422" i="8"/>
  <c r="N423" i="7"/>
  <c r="H422" i="8" s="1"/>
  <c r="E421" i="8"/>
  <c r="O422" i="7"/>
  <c r="I421" i="8" s="1"/>
  <c r="D421" i="8"/>
  <c r="N422" i="7"/>
  <c r="H421" i="8" s="1"/>
  <c r="E420" i="8"/>
  <c r="O421" i="7"/>
  <c r="I420" i="8" s="1"/>
  <c r="D420" i="8"/>
  <c r="N421" i="7"/>
  <c r="H420" i="8" s="1"/>
  <c r="E419" i="8"/>
  <c r="O420" i="7"/>
  <c r="I419" i="8" s="1"/>
  <c r="D419" i="8"/>
  <c r="N420" i="7"/>
  <c r="H419" i="8" s="1"/>
  <c r="E418" i="8"/>
  <c r="O419" i="7"/>
  <c r="I418" i="8" s="1"/>
  <c r="D418" i="8"/>
  <c r="N419" i="7"/>
  <c r="H418" i="8" s="1"/>
  <c r="E417" i="8"/>
  <c r="O418" i="7"/>
  <c r="I417" i="8" s="1"/>
  <c r="D417" i="8"/>
  <c r="N418" i="7"/>
  <c r="H417" i="8" s="1"/>
  <c r="D416" i="8"/>
  <c r="N417" i="7"/>
  <c r="H416" i="8" s="1"/>
  <c r="E415" i="8"/>
  <c r="O416" i="7"/>
  <c r="I415" i="8" s="1"/>
  <c r="D415" i="8"/>
  <c r="N416" i="7"/>
  <c r="H415" i="8" s="1"/>
  <c r="E414" i="8"/>
  <c r="O415" i="7"/>
  <c r="I414" i="8" s="1"/>
  <c r="D414" i="8"/>
  <c r="N415" i="7"/>
  <c r="H414" i="8" s="1"/>
  <c r="E413" i="8"/>
  <c r="O414" i="7"/>
  <c r="I413" i="8" s="1"/>
  <c r="D413" i="8"/>
  <c r="N414" i="7"/>
  <c r="H413" i="8" s="1"/>
  <c r="E412" i="8"/>
  <c r="O413" i="7"/>
  <c r="I412" i="8" s="1"/>
  <c r="D412" i="8"/>
  <c r="N413" i="7"/>
  <c r="H412" i="8" s="1"/>
  <c r="B412" i="8"/>
  <c r="L413" i="7"/>
  <c r="F412" i="8" s="1"/>
  <c r="E411" i="8"/>
  <c r="O412" i="7"/>
  <c r="I411" i="8" s="1"/>
  <c r="D411" i="8"/>
  <c r="N412" i="7"/>
  <c r="H411" i="8" s="1"/>
  <c r="E410" i="8"/>
  <c r="O411" i="7"/>
  <c r="I410" i="8" s="1"/>
  <c r="D410" i="8"/>
  <c r="N411" i="7"/>
  <c r="H410" i="8" s="1"/>
  <c r="E409" i="8"/>
  <c r="O410" i="7"/>
  <c r="I409" i="8" s="1"/>
  <c r="D409" i="8"/>
  <c r="N410" i="7"/>
  <c r="H409" i="8" s="1"/>
  <c r="E408" i="8"/>
  <c r="O409" i="7"/>
  <c r="I408" i="8" s="1"/>
  <c r="D408" i="8"/>
  <c r="N409" i="7"/>
  <c r="H408" i="8" s="1"/>
  <c r="E407" i="8"/>
  <c r="O408" i="7"/>
  <c r="I407" i="8" s="1"/>
  <c r="D407" i="8"/>
  <c r="N408" i="7"/>
  <c r="H407" i="8" s="1"/>
  <c r="E406" i="8"/>
  <c r="O407" i="7"/>
  <c r="I406" i="8" s="1"/>
  <c r="D406" i="8"/>
  <c r="N407" i="7"/>
  <c r="H406" i="8" s="1"/>
  <c r="E405" i="8"/>
  <c r="O406" i="7"/>
  <c r="I405" i="8" s="1"/>
  <c r="D405" i="8"/>
  <c r="N406" i="7"/>
  <c r="H405" i="8" s="1"/>
  <c r="E404" i="8"/>
  <c r="O405" i="7"/>
  <c r="I404" i="8" s="1"/>
  <c r="D404" i="8"/>
  <c r="N405" i="7"/>
  <c r="H404" i="8" s="1"/>
  <c r="E403" i="8"/>
  <c r="O404" i="7"/>
  <c r="I403" i="8" s="1"/>
  <c r="D403" i="8"/>
  <c r="N404" i="7"/>
  <c r="H403" i="8" s="1"/>
  <c r="E402" i="8"/>
  <c r="O403" i="7"/>
  <c r="I402" i="8" s="1"/>
  <c r="E401" i="8"/>
  <c r="O402" i="7"/>
  <c r="I401" i="8" s="1"/>
  <c r="D401" i="8"/>
  <c r="N402" i="7"/>
  <c r="H401" i="8" s="1"/>
  <c r="E400" i="8"/>
  <c r="O401" i="7"/>
  <c r="I400" i="8" s="1"/>
  <c r="D400" i="8"/>
  <c r="N401" i="7"/>
  <c r="H400" i="8" s="1"/>
  <c r="B400" i="8"/>
  <c r="L401" i="7"/>
  <c r="F400" i="8" s="1"/>
  <c r="E399" i="8"/>
  <c r="O400" i="7"/>
  <c r="I399" i="8" s="1"/>
  <c r="D399" i="8"/>
  <c r="N400" i="7"/>
  <c r="H399" i="8" s="1"/>
  <c r="E398" i="8"/>
  <c r="O399" i="7"/>
  <c r="I398" i="8" s="1"/>
  <c r="D398" i="8"/>
  <c r="N399" i="7"/>
  <c r="H398" i="8" s="1"/>
  <c r="E397" i="8"/>
  <c r="O398" i="7"/>
  <c r="I397" i="8" s="1"/>
  <c r="D397" i="8"/>
  <c r="N398" i="7"/>
  <c r="H397" i="8" s="1"/>
  <c r="E396" i="8"/>
  <c r="O397" i="7"/>
  <c r="I396" i="8" s="1"/>
  <c r="D396" i="8"/>
  <c r="N397" i="7"/>
  <c r="H396" i="8" s="1"/>
  <c r="E395" i="8"/>
  <c r="O396" i="7"/>
  <c r="I395" i="8" s="1"/>
  <c r="D395" i="8"/>
  <c r="N396" i="7"/>
  <c r="H395" i="8" s="1"/>
  <c r="E394" i="8"/>
  <c r="O395" i="7"/>
  <c r="I394" i="8" s="1"/>
  <c r="D394" i="8"/>
  <c r="N395" i="7"/>
  <c r="H394" i="8" s="1"/>
  <c r="E393" i="8"/>
  <c r="O394" i="7"/>
  <c r="I393" i="8" s="1"/>
  <c r="D393" i="8"/>
  <c r="N394" i="7"/>
  <c r="H393" i="8" s="1"/>
  <c r="E392" i="8"/>
  <c r="O393" i="7"/>
  <c r="I392" i="8" s="1"/>
  <c r="D392" i="8"/>
  <c r="N393" i="7"/>
  <c r="H392" i="8" s="1"/>
  <c r="E391" i="8"/>
  <c r="O392" i="7"/>
  <c r="I391" i="8" s="1"/>
  <c r="D391" i="8"/>
  <c r="N392" i="7"/>
  <c r="H391" i="8" s="1"/>
  <c r="E390" i="8"/>
  <c r="O391" i="7"/>
  <c r="I390" i="8" s="1"/>
  <c r="D390" i="8"/>
  <c r="N391" i="7"/>
  <c r="H390" i="8" s="1"/>
  <c r="E389" i="8"/>
  <c r="O390" i="7"/>
  <c r="I389" i="8" s="1"/>
  <c r="D389" i="8"/>
  <c r="N390" i="7"/>
  <c r="H389" i="8" s="1"/>
  <c r="E388" i="8"/>
  <c r="O389" i="7"/>
  <c r="I388" i="8" s="1"/>
  <c r="B388" i="8"/>
  <c r="L389" i="7"/>
  <c r="F388" i="8" s="1"/>
  <c r="E387" i="8"/>
  <c r="O388" i="7"/>
  <c r="I387" i="8" s="1"/>
  <c r="D387" i="8"/>
  <c r="N388" i="7"/>
  <c r="H387" i="8" s="1"/>
  <c r="E386" i="8"/>
  <c r="O387" i="7"/>
  <c r="I386" i="8" s="1"/>
  <c r="D386" i="8"/>
  <c r="N387" i="7"/>
  <c r="H386" i="8" s="1"/>
  <c r="E385" i="8"/>
  <c r="O386" i="7"/>
  <c r="I385" i="8" s="1"/>
  <c r="D385" i="8"/>
  <c r="N386" i="7"/>
  <c r="H385" i="8" s="1"/>
  <c r="E384" i="8"/>
  <c r="O385" i="7"/>
  <c r="I384" i="8" s="1"/>
  <c r="D384" i="8"/>
  <c r="N385" i="7"/>
  <c r="H384" i="8" s="1"/>
  <c r="E383" i="8"/>
  <c r="O384" i="7"/>
  <c r="I383" i="8" s="1"/>
  <c r="D383" i="8"/>
  <c r="N384" i="7"/>
  <c r="H383" i="8" s="1"/>
  <c r="E382" i="8"/>
  <c r="O383" i="7"/>
  <c r="I382" i="8" s="1"/>
  <c r="D382" i="8"/>
  <c r="N383" i="7"/>
  <c r="H382" i="8" s="1"/>
  <c r="E381" i="8"/>
  <c r="O382" i="7"/>
  <c r="I381" i="8" s="1"/>
  <c r="D381" i="8"/>
  <c r="N382" i="7"/>
  <c r="H381" i="8" s="1"/>
  <c r="E380" i="8"/>
  <c r="O381" i="7"/>
  <c r="I380" i="8" s="1"/>
  <c r="D380" i="8"/>
  <c r="N381" i="7"/>
  <c r="H380" i="8" s="1"/>
  <c r="E379" i="8"/>
  <c r="O380" i="7"/>
  <c r="I379" i="8" s="1"/>
  <c r="D379" i="8"/>
  <c r="N380" i="7"/>
  <c r="H379" i="8" s="1"/>
  <c r="E378" i="8"/>
  <c r="O379" i="7"/>
  <c r="I378" i="8" s="1"/>
  <c r="D378" i="8"/>
  <c r="N379" i="7"/>
  <c r="H378" i="8" s="1"/>
  <c r="E377" i="8"/>
  <c r="O378" i="7"/>
  <c r="I377" i="8" s="1"/>
  <c r="D377" i="8"/>
  <c r="N378" i="7"/>
  <c r="H377" i="8" s="1"/>
  <c r="E376" i="8"/>
  <c r="O377" i="7"/>
  <c r="I376" i="8" s="1"/>
  <c r="D376" i="8"/>
  <c r="N377" i="7"/>
  <c r="H376" i="8" s="1"/>
  <c r="B376" i="8"/>
  <c r="L377" i="7"/>
  <c r="F376" i="8" s="1"/>
  <c r="E375" i="8"/>
  <c r="O376" i="7"/>
  <c r="I375" i="8" s="1"/>
  <c r="D375" i="8"/>
  <c r="N376" i="7"/>
  <c r="H375" i="8" s="1"/>
  <c r="E374" i="8"/>
  <c r="O375" i="7"/>
  <c r="I374" i="8" s="1"/>
  <c r="E373" i="8"/>
  <c r="O374" i="7"/>
  <c r="I373" i="8" s="1"/>
  <c r="D373" i="8"/>
  <c r="N374" i="7"/>
  <c r="H373" i="8" s="1"/>
  <c r="E372" i="8"/>
  <c r="O373" i="7"/>
  <c r="I372" i="8" s="1"/>
  <c r="D372" i="8"/>
  <c r="N373" i="7"/>
  <c r="H372" i="8" s="1"/>
  <c r="E371" i="8"/>
  <c r="O372" i="7"/>
  <c r="I371" i="8" s="1"/>
  <c r="D371" i="8"/>
  <c r="N372" i="7"/>
  <c r="H371" i="8" s="1"/>
  <c r="E370" i="8"/>
  <c r="O371" i="7"/>
  <c r="I370" i="8" s="1"/>
  <c r="D370" i="8"/>
  <c r="N371" i="7"/>
  <c r="H370" i="8" s="1"/>
  <c r="E369" i="8"/>
  <c r="O370" i="7"/>
  <c r="I369" i="8" s="1"/>
  <c r="D369" i="8"/>
  <c r="N370" i="7"/>
  <c r="H369" i="8" s="1"/>
  <c r="E368" i="8"/>
  <c r="O369" i="7"/>
  <c r="I368" i="8" s="1"/>
  <c r="D368" i="8"/>
  <c r="N369" i="7"/>
  <c r="H368" i="8" s="1"/>
  <c r="E367" i="8"/>
  <c r="O368" i="7"/>
  <c r="I367" i="8" s="1"/>
  <c r="D367" i="8"/>
  <c r="N368" i="7"/>
  <c r="H367" i="8" s="1"/>
  <c r="C367" i="8"/>
  <c r="M368" i="7"/>
  <c r="G367" i="8" s="1"/>
  <c r="E366" i="8"/>
  <c r="O367" i="7"/>
  <c r="I366" i="8" s="1"/>
  <c r="D366" i="8"/>
  <c r="N367" i="7"/>
  <c r="H366" i="8" s="1"/>
  <c r="C366" i="8"/>
  <c r="M367" i="7"/>
  <c r="G366" i="8" s="1"/>
  <c r="E365" i="8"/>
  <c r="O366" i="7"/>
  <c r="I365" i="8" s="1"/>
  <c r="D365" i="8"/>
  <c r="N366" i="7"/>
  <c r="H365" i="8" s="1"/>
  <c r="C365" i="8"/>
  <c r="M366" i="7"/>
  <c r="G365" i="8" s="1"/>
  <c r="E364" i="8"/>
  <c r="O365" i="7"/>
  <c r="I364" i="8" s="1"/>
  <c r="D364" i="8"/>
  <c r="N365" i="7"/>
  <c r="H364" i="8" s="1"/>
  <c r="B364" i="8"/>
  <c r="L365" i="7"/>
  <c r="F364" i="8" s="1"/>
  <c r="E363" i="8"/>
  <c r="O364" i="7"/>
  <c r="I363" i="8" s="1"/>
  <c r="E362" i="8"/>
  <c r="O363" i="7"/>
  <c r="I362" i="8" s="1"/>
  <c r="E361" i="8"/>
  <c r="O362" i="7"/>
  <c r="I361" i="8" s="1"/>
  <c r="E360" i="8"/>
  <c r="O361" i="7"/>
  <c r="I360" i="8" s="1"/>
  <c r="E359" i="8"/>
  <c r="O360" i="7"/>
  <c r="I359" i="8" s="1"/>
  <c r="E358" i="8"/>
  <c r="O359" i="7"/>
  <c r="I358" i="8" s="1"/>
  <c r="E357" i="8"/>
  <c r="O358" i="7"/>
  <c r="I357" i="8" s="1"/>
  <c r="E356" i="8"/>
  <c r="O357" i="7"/>
  <c r="I356" i="8" s="1"/>
  <c r="D356" i="8"/>
  <c r="E355" i="8"/>
  <c r="O356" i="7"/>
  <c r="I355" i="8" s="1"/>
  <c r="D355" i="8"/>
  <c r="N356" i="7"/>
  <c r="H355" i="8" s="1"/>
  <c r="E354" i="8"/>
  <c r="O355" i="7"/>
  <c r="I354" i="8" s="1"/>
  <c r="D354" i="8"/>
  <c r="N355" i="7"/>
  <c r="H354" i="8" s="1"/>
  <c r="E353" i="8"/>
  <c r="O354" i="7"/>
  <c r="I353" i="8" s="1"/>
  <c r="D353" i="8"/>
  <c r="N354" i="7"/>
  <c r="H353" i="8" s="1"/>
  <c r="E352" i="8"/>
  <c r="O353" i="7"/>
  <c r="I352" i="8" s="1"/>
  <c r="D352" i="8"/>
  <c r="N353" i="7"/>
  <c r="H352" i="8" s="1"/>
  <c r="E351" i="8"/>
  <c r="O352" i="7"/>
  <c r="I351" i="8" s="1"/>
  <c r="D351" i="8"/>
  <c r="N352" i="7"/>
  <c r="H351" i="8" s="1"/>
  <c r="E350" i="8"/>
  <c r="O351" i="7"/>
  <c r="I350" i="8" s="1"/>
  <c r="D350" i="8"/>
  <c r="N351" i="7"/>
  <c r="H350" i="8" s="1"/>
  <c r="E349" i="8"/>
  <c r="O350" i="7"/>
  <c r="I349" i="8" s="1"/>
  <c r="D349" i="8"/>
  <c r="N350" i="7"/>
  <c r="H349" i="8" s="1"/>
  <c r="E348" i="8"/>
  <c r="O349" i="7"/>
  <c r="I348" i="8" s="1"/>
  <c r="D348" i="8"/>
  <c r="N349" i="7"/>
  <c r="H348" i="8" s="1"/>
  <c r="E347" i="8"/>
  <c r="O348" i="7"/>
  <c r="I347" i="8" s="1"/>
  <c r="D347" i="8"/>
  <c r="N348" i="7"/>
  <c r="H347" i="8" s="1"/>
  <c r="E346" i="8"/>
  <c r="O347" i="7"/>
  <c r="I346" i="8" s="1"/>
  <c r="D346" i="8"/>
  <c r="N347" i="7"/>
  <c r="H346" i="8" s="1"/>
  <c r="E345" i="8"/>
  <c r="O346" i="7"/>
  <c r="I345" i="8" s="1"/>
  <c r="E344" i="8"/>
  <c r="O345" i="7"/>
  <c r="I344" i="8" s="1"/>
  <c r="D344" i="8"/>
  <c r="N345" i="7"/>
  <c r="H344" i="8" s="1"/>
  <c r="E343" i="8"/>
  <c r="O344" i="7"/>
  <c r="I343" i="8" s="1"/>
  <c r="D343" i="8"/>
  <c r="N344" i="7"/>
  <c r="H343" i="8" s="1"/>
  <c r="E342" i="8"/>
  <c r="O343" i="7"/>
  <c r="I342" i="8" s="1"/>
  <c r="D342" i="8"/>
  <c r="N343" i="7"/>
  <c r="H342" i="8" s="1"/>
  <c r="E341" i="8"/>
  <c r="O342" i="7"/>
  <c r="I341" i="8" s="1"/>
  <c r="D341" i="8"/>
  <c r="N342" i="7"/>
  <c r="H341" i="8" s="1"/>
  <c r="E340" i="8"/>
  <c r="O341" i="7"/>
  <c r="I340" i="8" s="1"/>
  <c r="D340" i="8"/>
  <c r="N341" i="7"/>
  <c r="H340" i="8" s="1"/>
  <c r="E339" i="8"/>
  <c r="O340" i="7"/>
  <c r="I339" i="8" s="1"/>
  <c r="D339" i="8"/>
  <c r="N340" i="7"/>
  <c r="H339" i="8" s="1"/>
  <c r="E338" i="8"/>
  <c r="O339" i="7"/>
  <c r="I338" i="8" s="1"/>
  <c r="D338" i="8"/>
  <c r="N339" i="7"/>
  <c r="H338" i="8" s="1"/>
  <c r="E337" i="8"/>
  <c r="O338" i="7"/>
  <c r="I337" i="8" s="1"/>
  <c r="D337" i="8"/>
  <c r="N338" i="7"/>
  <c r="H337" i="8" s="1"/>
  <c r="E336" i="8"/>
  <c r="O337" i="7"/>
  <c r="I336" i="8" s="1"/>
  <c r="D336" i="8"/>
  <c r="N337" i="7"/>
  <c r="H336" i="8" s="1"/>
  <c r="E335" i="8"/>
  <c r="O336" i="7"/>
  <c r="I335" i="8" s="1"/>
  <c r="D335" i="8"/>
  <c r="N336" i="7"/>
  <c r="H335" i="8" s="1"/>
  <c r="E334" i="8"/>
  <c r="O335" i="7"/>
  <c r="I334" i="8" s="1"/>
  <c r="D334" i="8"/>
  <c r="N335" i="7"/>
  <c r="H334" i="8" s="1"/>
  <c r="E333" i="8"/>
  <c r="O334" i="7"/>
  <c r="I333" i="8" s="1"/>
  <c r="D333" i="8"/>
  <c r="N334" i="7"/>
  <c r="H333" i="8" s="1"/>
  <c r="E332" i="8"/>
  <c r="O333" i="7"/>
  <c r="I332" i="8" s="1"/>
  <c r="D332" i="8"/>
  <c r="N333" i="7"/>
  <c r="H332" i="8" s="1"/>
  <c r="E331" i="8"/>
  <c r="O332" i="7"/>
  <c r="I331" i="8" s="1"/>
  <c r="E330" i="8"/>
  <c r="O331" i="7"/>
  <c r="I330" i="8" s="1"/>
  <c r="D330" i="8"/>
  <c r="N331" i="7"/>
  <c r="H330" i="8" s="1"/>
  <c r="E329" i="8"/>
  <c r="O330" i="7"/>
  <c r="I329" i="8" s="1"/>
  <c r="D329" i="8"/>
  <c r="N330" i="7"/>
  <c r="H329" i="8" s="1"/>
  <c r="E328" i="8"/>
  <c r="O329" i="7"/>
  <c r="I328" i="8" s="1"/>
  <c r="D328" i="8"/>
  <c r="N329" i="7"/>
  <c r="H328" i="8" s="1"/>
  <c r="D327" i="8"/>
  <c r="N328" i="7"/>
  <c r="H327" i="8" s="1"/>
  <c r="E326" i="8"/>
  <c r="O327" i="7"/>
  <c r="I326" i="8" s="1"/>
  <c r="D326" i="8"/>
  <c r="N327" i="7"/>
  <c r="H326" i="8" s="1"/>
  <c r="B326" i="8"/>
  <c r="L327" i="7"/>
  <c r="F326" i="8" s="1"/>
  <c r="E325" i="8"/>
  <c r="O326" i="7"/>
  <c r="I325" i="8" s="1"/>
  <c r="D325" i="8"/>
  <c r="N326" i="7"/>
  <c r="H325" i="8" s="1"/>
  <c r="E324" i="8"/>
  <c r="O325" i="7"/>
  <c r="I324" i="8" s="1"/>
  <c r="D324" i="8"/>
  <c r="N325" i="7"/>
  <c r="H324" i="8" s="1"/>
  <c r="E323" i="8"/>
  <c r="O324" i="7"/>
  <c r="I323" i="8" s="1"/>
  <c r="D323" i="8"/>
  <c r="N324" i="7"/>
  <c r="H323" i="8" s="1"/>
  <c r="E322" i="8"/>
  <c r="O323" i="7"/>
  <c r="I322" i="8" s="1"/>
  <c r="D322" i="8"/>
  <c r="N323" i="7"/>
  <c r="H322" i="8" s="1"/>
  <c r="E321" i="8"/>
  <c r="O322" i="7"/>
  <c r="I321" i="8" s="1"/>
  <c r="D321" i="8"/>
  <c r="N322" i="7"/>
  <c r="H321" i="8" s="1"/>
  <c r="E320" i="8"/>
  <c r="O321" i="7"/>
  <c r="I320" i="8" s="1"/>
  <c r="D320" i="8"/>
  <c r="N321" i="7"/>
  <c r="H320" i="8" s="1"/>
  <c r="E319" i="8"/>
  <c r="O320" i="7"/>
  <c r="I319" i="8" s="1"/>
  <c r="D319" i="8"/>
  <c r="N320" i="7"/>
  <c r="H319" i="8" s="1"/>
  <c r="E318" i="8"/>
  <c r="O319" i="7"/>
  <c r="I318" i="8" s="1"/>
  <c r="D318" i="8"/>
  <c r="N319" i="7"/>
  <c r="H318" i="8" s="1"/>
  <c r="E317" i="8"/>
  <c r="O318" i="7"/>
  <c r="I317" i="8" s="1"/>
  <c r="D317" i="8"/>
  <c r="N318" i="7"/>
  <c r="H317" i="8" s="1"/>
  <c r="B317" i="8"/>
  <c r="L318" i="7"/>
  <c r="F317" i="8" s="1"/>
  <c r="D316" i="8"/>
  <c r="N317" i="7"/>
  <c r="H316" i="8" s="1"/>
  <c r="E315" i="8"/>
  <c r="O316" i="7"/>
  <c r="I315" i="8" s="1"/>
  <c r="D315" i="8"/>
  <c r="N316" i="7"/>
  <c r="H315" i="8" s="1"/>
  <c r="E314" i="8"/>
  <c r="O315" i="7"/>
  <c r="I314" i="8" s="1"/>
  <c r="D314" i="8"/>
  <c r="N315" i="7"/>
  <c r="H314" i="8" s="1"/>
  <c r="E313" i="8"/>
  <c r="O314" i="7"/>
  <c r="I313" i="8" s="1"/>
  <c r="D313" i="8"/>
  <c r="N314" i="7"/>
  <c r="H313" i="8" s="1"/>
  <c r="E312" i="8"/>
  <c r="O313" i="7"/>
  <c r="I312" i="8" s="1"/>
  <c r="D312" i="8"/>
  <c r="N313" i="7"/>
  <c r="H312" i="8" s="1"/>
  <c r="E311" i="8"/>
  <c r="O312" i="7"/>
  <c r="I311" i="8" s="1"/>
  <c r="D311" i="8"/>
  <c r="N312" i="7"/>
  <c r="H311" i="8" s="1"/>
  <c r="E310" i="8"/>
  <c r="O311" i="7"/>
  <c r="I310" i="8" s="1"/>
  <c r="D310" i="8"/>
  <c r="N311" i="7"/>
  <c r="H310" i="8" s="1"/>
  <c r="E309" i="8"/>
  <c r="O310" i="7"/>
  <c r="I309" i="8" s="1"/>
  <c r="D309" i="8"/>
  <c r="N310" i="7"/>
  <c r="H309" i="8" s="1"/>
  <c r="E308" i="8"/>
  <c r="O309" i="7"/>
  <c r="I308" i="8" s="1"/>
  <c r="D308" i="8"/>
  <c r="N309" i="7"/>
  <c r="H308" i="8" s="1"/>
  <c r="E307" i="8"/>
  <c r="O308" i="7"/>
  <c r="I307" i="8" s="1"/>
  <c r="D307" i="8"/>
  <c r="N308" i="7"/>
  <c r="H307" i="8" s="1"/>
  <c r="L308" i="7"/>
  <c r="F307" i="8" s="1"/>
  <c r="E306" i="8"/>
  <c r="O307" i="7"/>
  <c r="I306" i="8" s="1"/>
  <c r="D306" i="8"/>
  <c r="N307" i="7"/>
  <c r="H306" i="8" s="1"/>
  <c r="E305" i="8"/>
  <c r="O306" i="7"/>
  <c r="I305" i="8" s="1"/>
  <c r="D305" i="8"/>
  <c r="N306" i="7"/>
  <c r="H305" i="8" s="1"/>
  <c r="B305" i="8"/>
  <c r="L306" i="7"/>
  <c r="F305" i="8" s="1"/>
  <c r="E304" i="8"/>
  <c r="O305" i="7"/>
  <c r="I304" i="8" s="1"/>
  <c r="D304" i="8"/>
  <c r="N305" i="7"/>
  <c r="H304" i="8" s="1"/>
  <c r="E303" i="8"/>
  <c r="O304" i="7"/>
  <c r="I303" i="8" s="1"/>
  <c r="D303" i="8"/>
  <c r="N304" i="7"/>
  <c r="H303" i="8" s="1"/>
  <c r="D302" i="8"/>
  <c r="N303" i="7"/>
  <c r="H302" i="8" s="1"/>
  <c r="E301" i="8"/>
  <c r="O302" i="7"/>
  <c r="I301" i="8" s="1"/>
  <c r="D301" i="8"/>
  <c r="N302" i="7"/>
  <c r="H301" i="8" s="1"/>
  <c r="E300" i="8"/>
  <c r="O301" i="7"/>
  <c r="I300" i="8" s="1"/>
  <c r="D300" i="8"/>
  <c r="N301" i="7"/>
  <c r="H300" i="8" s="1"/>
  <c r="E299" i="8"/>
  <c r="O300" i="7"/>
  <c r="I299" i="8" s="1"/>
  <c r="D299" i="8"/>
  <c r="N300" i="7"/>
  <c r="H299" i="8" s="1"/>
  <c r="E298" i="8"/>
  <c r="O299" i="7"/>
  <c r="I298" i="8" s="1"/>
  <c r="D298" i="8"/>
  <c r="N299" i="7"/>
  <c r="H298" i="8" s="1"/>
  <c r="E297" i="8"/>
  <c r="O298" i="7"/>
  <c r="I297" i="8" s="1"/>
  <c r="D297" i="8"/>
  <c r="N298" i="7"/>
  <c r="H297" i="8" s="1"/>
  <c r="E296" i="8"/>
  <c r="O297" i="7"/>
  <c r="I296" i="8" s="1"/>
  <c r="D296" i="8"/>
  <c r="N297" i="7"/>
  <c r="H296" i="8" s="1"/>
  <c r="E295" i="8"/>
  <c r="O296" i="7"/>
  <c r="I295" i="8" s="1"/>
  <c r="D295" i="8"/>
  <c r="N296" i="7"/>
  <c r="H295" i="8" s="1"/>
  <c r="E294" i="8"/>
  <c r="O295" i="7"/>
  <c r="I294" i="8" s="1"/>
  <c r="D294" i="8"/>
  <c r="N295" i="7"/>
  <c r="H294" i="8" s="1"/>
  <c r="E293" i="8"/>
  <c r="O294" i="7"/>
  <c r="I293" i="8" s="1"/>
  <c r="D293" i="8"/>
  <c r="N294" i="7"/>
  <c r="H293" i="8" s="1"/>
  <c r="B293" i="8"/>
  <c r="L294" i="7"/>
  <c r="F293" i="8" s="1"/>
  <c r="E292" i="8"/>
  <c r="O293" i="7"/>
  <c r="I292" i="8" s="1"/>
  <c r="D292" i="8"/>
  <c r="N293" i="7"/>
  <c r="H292" i="8" s="1"/>
  <c r="L282" i="7"/>
  <c r="F281" i="8" s="1"/>
  <c r="B209" i="8"/>
  <c r="L210" i="7"/>
  <c r="F209" i="8" s="1"/>
  <c r="B185" i="8"/>
  <c r="L186" i="7"/>
  <c r="F185" i="8" s="1"/>
  <c r="B173" i="8"/>
  <c r="L174" i="7"/>
  <c r="F173" i="8" s="1"/>
  <c r="B113" i="8"/>
  <c r="L114" i="7"/>
  <c r="F113" i="8" s="1"/>
  <c r="C364" i="8"/>
  <c r="M365" i="7"/>
  <c r="G364" i="8" s="1"/>
  <c r="C795" i="8"/>
  <c r="M796" i="7"/>
  <c r="G795" i="8" s="1"/>
  <c r="H282" i="7"/>
  <c r="D283" i="7" a="1"/>
  <c r="D283" i="7" s="1"/>
  <c r="E281" i="8"/>
  <c r="O282" i="7"/>
  <c r="I281" i="8" s="1"/>
  <c r="D723" i="8"/>
  <c r="N724" i="7"/>
  <c r="H723" i="8" s="1"/>
  <c r="D653" i="8"/>
  <c r="N654" i="7"/>
  <c r="H653" i="8" s="1"/>
  <c r="D641" i="8"/>
  <c r="N642" i="7"/>
  <c r="H641" i="8" s="1"/>
  <c r="E566" i="8"/>
  <c r="O567" i="7"/>
  <c r="I566" i="8" s="1"/>
  <c r="E550" i="8"/>
  <c r="O551" i="7"/>
  <c r="I550" i="8" s="1"/>
  <c r="E793" i="7" a="1"/>
  <c r="E793" i="7" s="1"/>
  <c r="I792" i="7"/>
  <c r="I759" i="7"/>
  <c r="E760" i="7" a="1"/>
  <c r="E760" i="7" s="1"/>
  <c r="I760" i="7" s="1"/>
  <c r="H805" i="7"/>
  <c r="D806" i="7" a="1"/>
  <c r="D806" i="7" s="1"/>
  <c r="I815" i="7"/>
  <c r="H802" i="7"/>
  <c r="I789" i="7"/>
  <c r="D817" i="7" a="1"/>
  <c r="D817" i="7" s="1"/>
  <c r="H816" i="7"/>
  <c r="D756" i="7" a="1"/>
  <c r="D756" i="7" s="1"/>
  <c r="H755" i="7"/>
  <c r="D732" i="7" a="1"/>
  <c r="D732" i="7" s="1"/>
  <c r="H731" i="7"/>
  <c r="E713" i="7" a="1"/>
  <c r="E713" i="7" s="1"/>
  <c r="I713" i="7" s="1"/>
  <c r="I712" i="7"/>
  <c r="E705" i="7" a="1"/>
  <c r="E705" i="7" s="1"/>
  <c r="I704" i="7"/>
  <c r="D833" i="7" a="1"/>
  <c r="D833" i="7" s="1"/>
  <c r="H832" i="7"/>
  <c r="E770" i="7" a="1"/>
  <c r="E770" i="7" s="1"/>
  <c r="I769" i="7"/>
  <c r="E818" i="7" a="1"/>
  <c r="E818" i="7" s="1"/>
  <c r="I817" i="7"/>
  <c r="I816" i="7"/>
  <c r="H803" i="7"/>
  <c r="I791" i="7"/>
  <c r="I787" i="7"/>
  <c r="I766" i="7"/>
  <c r="I757" i="7"/>
  <c r="D788" i="7" a="1"/>
  <c r="D788" i="7" s="1"/>
  <c r="H787" i="7"/>
  <c r="D780" i="7" a="1"/>
  <c r="D780" i="7" s="1"/>
  <c r="H779" i="7"/>
  <c r="D769" i="7" a="1"/>
  <c r="D769" i="7" s="1"/>
  <c r="H768" i="7"/>
  <c r="D744" i="7" a="1"/>
  <c r="D744" i="7" s="1"/>
  <c r="H743" i="7"/>
  <c r="E718" i="7" a="1"/>
  <c r="E718" i="7" s="1"/>
  <c r="I717" i="7"/>
  <c r="H592" i="7"/>
  <c r="D593" i="7" a="1"/>
  <c r="D593" i="7" s="1"/>
  <c r="E586" i="7" a="1"/>
  <c r="E586" i="7" s="1"/>
  <c r="I585" i="7"/>
  <c r="H609" i="7"/>
  <c r="D610" i="7" a="1"/>
  <c r="D610" i="7" s="1"/>
  <c r="D580" i="7" a="1"/>
  <c r="D580" i="7" s="1"/>
  <c r="H579" i="7"/>
  <c r="I555" i="7"/>
  <c r="E556" i="7" a="1"/>
  <c r="E556" i="7" s="1"/>
  <c r="C723" i="7" a="1"/>
  <c r="C723" i="7" s="1"/>
  <c r="G722" i="7"/>
  <c r="C808" i="7" a="1"/>
  <c r="C808" i="7" s="1"/>
  <c r="G808" i="7" s="1"/>
  <c r="G807" i="7"/>
  <c r="C768" i="7" a="1"/>
  <c r="C768" i="7" s="1"/>
  <c r="G767" i="7"/>
  <c r="C760" i="7" a="1"/>
  <c r="C760" i="7" s="1"/>
  <c r="G760" i="7" s="1"/>
  <c r="G759" i="7"/>
  <c r="G806" i="7"/>
  <c r="G805" i="7"/>
  <c r="G804" i="7"/>
  <c r="G803" i="7"/>
  <c r="G795" i="7"/>
  <c r="G794" i="7"/>
  <c r="G793" i="7"/>
  <c r="G792" i="7"/>
  <c r="C592" i="7" a="1"/>
  <c r="C592" i="7" s="1"/>
  <c r="G591" i="7"/>
  <c r="C632" i="7" a="1"/>
  <c r="C632" i="7" s="1"/>
  <c r="G631" i="7"/>
  <c r="C608" i="7" a="1"/>
  <c r="C608" i="7" s="1"/>
  <c r="G607" i="7"/>
  <c r="E716" i="8" l="1"/>
  <c r="O717" i="7"/>
  <c r="I716" i="8" s="1"/>
  <c r="D786" i="8"/>
  <c r="N787" i="7"/>
  <c r="H786" i="8" s="1"/>
  <c r="E569" i="7" a="1"/>
  <c r="E569" i="7" s="1"/>
  <c r="I568" i="7"/>
  <c r="D578" i="8"/>
  <c r="N579" i="7"/>
  <c r="H578" i="8" s="1"/>
  <c r="D284" i="7" a="1"/>
  <c r="D284" i="7" s="1"/>
  <c r="H283" i="7"/>
  <c r="F211" i="7"/>
  <c r="B212" i="7" a="1"/>
  <c r="B212" i="7" s="1"/>
  <c r="B188" i="7" a="1"/>
  <c r="B188" i="7" s="1"/>
  <c r="F187" i="7"/>
  <c r="D644" i="7" a="1"/>
  <c r="D644" i="7" s="1"/>
  <c r="H643" i="7"/>
  <c r="D545" i="7" a="1"/>
  <c r="D545" i="7" s="1"/>
  <c r="H544" i="7"/>
  <c r="B641" i="8"/>
  <c r="L642" i="7"/>
  <c r="F641" i="8" s="1"/>
  <c r="B296" i="7" a="1"/>
  <c r="B296" i="7" s="1"/>
  <c r="F295" i="7"/>
  <c r="C581" i="7" a="1"/>
  <c r="C581" i="7" s="1"/>
  <c r="G580" i="7"/>
  <c r="D680" i="7" a="1"/>
  <c r="D680" i="7" s="1"/>
  <c r="H679" i="7"/>
  <c r="E284" i="7" a="1"/>
  <c r="E284" i="7" s="1"/>
  <c r="I283" i="7"/>
  <c r="D359" i="7" a="1"/>
  <c r="D359" i="7" s="1"/>
  <c r="H358" i="7"/>
  <c r="B731" i="8"/>
  <c r="L732" i="7"/>
  <c r="F731" i="8" s="1"/>
  <c r="B655" i="7" a="1"/>
  <c r="B655" i="7" s="1"/>
  <c r="F654" i="7"/>
  <c r="B579" i="8"/>
  <c r="L580" i="7"/>
  <c r="F579" i="8" s="1"/>
  <c r="B679" i="7" a="1"/>
  <c r="B679" i="7" s="1"/>
  <c r="F678" i="7"/>
  <c r="C692" i="7" a="1"/>
  <c r="C692" i="7" s="1"/>
  <c r="G691" i="7"/>
  <c r="B729" i="8"/>
  <c r="L730" i="7"/>
  <c r="F729" i="8" s="1"/>
  <c r="B545" i="7" a="1"/>
  <c r="B545" i="7" s="1"/>
  <c r="F544" i="7"/>
  <c r="C736" i="7" a="1"/>
  <c r="C736" i="7" s="1"/>
  <c r="G736" i="7" s="1"/>
  <c r="G735" i="7"/>
  <c r="B463" i="7" a="1"/>
  <c r="B463" i="7" s="1"/>
  <c r="F462" i="7"/>
  <c r="B734" i="7" a="1"/>
  <c r="B734" i="7" s="1"/>
  <c r="F733" i="7"/>
  <c r="B488" i="7" a="1"/>
  <c r="B488" i="7" s="1"/>
  <c r="F487" i="7"/>
  <c r="C811" i="7" a="1"/>
  <c r="C811" i="7" s="1"/>
  <c r="G810" i="7"/>
  <c r="B703" i="7" a="1"/>
  <c r="B703" i="7" s="1"/>
  <c r="F702" i="7"/>
  <c r="B593" i="7" a="1"/>
  <c r="B593" i="7" s="1"/>
  <c r="F592" i="7"/>
  <c r="D437" i="7" a="1"/>
  <c r="D437" i="7" s="1"/>
  <c r="H436" i="7"/>
  <c r="B584" i="7" a="1"/>
  <c r="B584" i="7" s="1"/>
  <c r="F583" i="7"/>
  <c r="B739" i="7" a="1"/>
  <c r="B739" i="7" s="1"/>
  <c r="F738" i="7"/>
  <c r="B320" i="7" a="1"/>
  <c r="B320" i="7" s="1"/>
  <c r="F319" i="7"/>
  <c r="B775" i="7" a="1"/>
  <c r="B775" i="7" s="1"/>
  <c r="F774" i="7"/>
  <c r="B140" i="8"/>
  <c r="L141" i="7"/>
  <c r="F140" i="8" s="1"/>
  <c r="B787" i="8"/>
  <c r="L788" i="7"/>
  <c r="F787" i="8" s="1"/>
  <c r="B712" i="7" a="1"/>
  <c r="B712" i="7" s="1"/>
  <c r="F711" i="7"/>
  <c r="B231" i="7" a="1"/>
  <c r="B231" i="7" s="1"/>
  <c r="F230" i="7"/>
  <c r="B523" i="7" a="1"/>
  <c r="B523" i="7" s="1"/>
  <c r="F523" i="7" s="1"/>
  <c r="F522" i="7"/>
  <c r="C779" i="7" a="1"/>
  <c r="C779" i="7" s="1"/>
  <c r="G778" i="7"/>
  <c r="B391" i="7" a="1"/>
  <c r="B391" i="7" s="1"/>
  <c r="F390" i="7"/>
  <c r="B785" i="8"/>
  <c r="L786" i="7"/>
  <c r="F785" i="8" s="1"/>
  <c r="B667" i="7" a="1"/>
  <c r="B667" i="7" s="1"/>
  <c r="F666" i="7"/>
  <c r="B292" i="8"/>
  <c r="L293" i="7"/>
  <c r="F292" i="8" s="1"/>
  <c r="B143" i="7" a="1"/>
  <c r="B143" i="7" s="1"/>
  <c r="F142" i="7"/>
  <c r="B790" i="7" a="1"/>
  <c r="B790" i="7" s="1"/>
  <c r="F789" i="7"/>
  <c r="B228" i="8"/>
  <c r="L229" i="7"/>
  <c r="F228" i="8" s="1"/>
  <c r="B470" i="7" a="1"/>
  <c r="B470" i="7" s="1"/>
  <c r="F469" i="7"/>
  <c r="B499" i="7" a="1"/>
  <c r="B499" i="7" s="1"/>
  <c r="F498" i="7"/>
  <c r="C370" i="7" a="1"/>
  <c r="C370" i="7" s="1"/>
  <c r="G369" i="7"/>
  <c r="B415" i="7" a="1"/>
  <c r="B415" i="7" s="1"/>
  <c r="F414" i="7"/>
  <c r="B176" i="7" a="1"/>
  <c r="B176" i="7" s="1"/>
  <c r="F175" i="7"/>
  <c r="B811" i="7" a="1"/>
  <c r="B811" i="7" s="1"/>
  <c r="F810" i="7"/>
  <c r="B203" i="7" a="1"/>
  <c r="B203" i="7" s="1"/>
  <c r="F202" i="7"/>
  <c r="D754" i="8"/>
  <c r="N755" i="7"/>
  <c r="H754" i="8" s="1"/>
  <c r="B284" i="7" a="1"/>
  <c r="B284" i="7" s="1"/>
  <c r="F283" i="7"/>
  <c r="B644" i="7" a="1"/>
  <c r="B644" i="7" s="1"/>
  <c r="F643" i="7"/>
  <c r="B310" i="7" a="1"/>
  <c r="B310" i="7" s="1"/>
  <c r="F309" i="7"/>
  <c r="B751" i="7" a="1"/>
  <c r="B751" i="7" s="1"/>
  <c r="F750" i="7"/>
  <c r="B511" i="7" a="1"/>
  <c r="B511" i="7" s="1"/>
  <c r="F510" i="7"/>
  <c r="B9" i="7" a="1"/>
  <c r="B9" i="7" s="1"/>
  <c r="F8" i="7"/>
  <c r="B200" i="8"/>
  <c r="L201" i="7"/>
  <c r="F200" i="8" s="1"/>
  <c r="C526" i="7" a="1"/>
  <c r="C526" i="7" s="1"/>
  <c r="G525" i="7"/>
  <c r="B713" i="8"/>
  <c r="L714" i="7"/>
  <c r="F713" i="8" s="1"/>
  <c r="B379" i="7" a="1"/>
  <c r="B379" i="7" s="1"/>
  <c r="F378" i="7"/>
  <c r="B691" i="7" a="1"/>
  <c r="B691" i="7" s="1"/>
  <c r="F690" i="7"/>
  <c r="B528" i="7" a="1"/>
  <c r="B528" i="7" s="1"/>
  <c r="F527" i="7"/>
  <c r="C546" i="7" a="1"/>
  <c r="C546" i="7" s="1"/>
  <c r="G545" i="7"/>
  <c r="B306" i="8"/>
  <c r="L307" i="7"/>
  <c r="F306" i="8" s="1"/>
  <c r="B427" i="7" a="1"/>
  <c r="B427" i="7" s="1"/>
  <c r="F426" i="7"/>
  <c r="D802" i="8"/>
  <c r="N803" i="7"/>
  <c r="H802" i="8" s="1"/>
  <c r="B116" i="7" a="1"/>
  <c r="B116" i="7" s="1"/>
  <c r="F115" i="7"/>
  <c r="B367" i="7" a="1"/>
  <c r="B367" i="7" s="1"/>
  <c r="F366" i="7"/>
  <c r="B716" i="7" a="1"/>
  <c r="B716" i="7" s="1"/>
  <c r="F715" i="7"/>
  <c r="B403" i="7" a="1"/>
  <c r="B403" i="7" s="1"/>
  <c r="F402" i="7"/>
  <c r="B763" i="7" a="1"/>
  <c r="B763" i="7" s="1"/>
  <c r="F762" i="7"/>
  <c r="B608" i="7" a="1"/>
  <c r="B608" i="7" s="1"/>
  <c r="F607" i="7"/>
  <c r="B727" i="8"/>
  <c r="L728" i="7"/>
  <c r="F727" i="8" s="1"/>
  <c r="F328" i="7"/>
  <c r="B329" i="7" a="1"/>
  <c r="B329" i="7" s="1"/>
  <c r="C606" i="8"/>
  <c r="M607" i="7"/>
  <c r="G606" i="8" s="1"/>
  <c r="C630" i="8"/>
  <c r="M631" i="7"/>
  <c r="G630" i="8" s="1"/>
  <c r="C590" i="8"/>
  <c r="M591" i="7"/>
  <c r="G590" i="8" s="1"/>
  <c r="C791" i="8"/>
  <c r="M792" i="7"/>
  <c r="G791" i="8" s="1"/>
  <c r="C792" i="8"/>
  <c r="M793" i="7"/>
  <c r="G792" i="8" s="1"/>
  <c r="C793" i="8"/>
  <c r="M794" i="7"/>
  <c r="G793" i="8" s="1"/>
  <c r="C794" i="8"/>
  <c r="M795" i="7"/>
  <c r="G794" i="8" s="1"/>
  <c r="C802" i="8"/>
  <c r="M803" i="7"/>
  <c r="G802" i="8" s="1"/>
  <c r="C803" i="8"/>
  <c r="M804" i="7"/>
  <c r="G803" i="8" s="1"/>
  <c r="C804" i="8"/>
  <c r="M805" i="7"/>
  <c r="G804" i="8" s="1"/>
  <c r="C805" i="8"/>
  <c r="M806" i="7"/>
  <c r="G805" i="8" s="1"/>
  <c r="C758" i="8"/>
  <c r="M759" i="7"/>
  <c r="G758" i="8" s="1"/>
  <c r="C759" i="8"/>
  <c r="M760" i="7"/>
  <c r="G759" i="8" s="1"/>
  <c r="C766" i="8"/>
  <c r="M767" i="7"/>
  <c r="G766" i="8" s="1"/>
  <c r="C806" i="8"/>
  <c r="M807" i="7"/>
  <c r="G806" i="8" s="1"/>
  <c r="C807" i="8"/>
  <c r="M808" i="7"/>
  <c r="G807" i="8" s="1"/>
  <c r="C721" i="8"/>
  <c r="M722" i="7"/>
  <c r="G721" i="8" s="1"/>
  <c r="E554" i="8"/>
  <c r="O555" i="7"/>
  <c r="I554" i="8" s="1"/>
  <c r="D608" i="8"/>
  <c r="N609" i="7"/>
  <c r="H608" i="8" s="1"/>
  <c r="E584" i="8"/>
  <c r="O585" i="7"/>
  <c r="I584" i="8" s="1"/>
  <c r="D591" i="8"/>
  <c r="N592" i="7"/>
  <c r="H591" i="8" s="1"/>
  <c r="D742" i="8"/>
  <c r="N743" i="7"/>
  <c r="H742" i="8" s="1"/>
  <c r="D767" i="8"/>
  <c r="N768" i="7"/>
  <c r="H767" i="8" s="1"/>
  <c r="D778" i="8"/>
  <c r="N779" i="7"/>
  <c r="H778" i="8" s="1"/>
  <c r="E756" i="8"/>
  <c r="O757" i="7"/>
  <c r="I756" i="8" s="1"/>
  <c r="E765" i="8"/>
  <c r="O766" i="7"/>
  <c r="I765" i="8" s="1"/>
  <c r="E786" i="8"/>
  <c r="O787" i="7"/>
  <c r="I786" i="8" s="1"/>
  <c r="E790" i="8"/>
  <c r="O791" i="7"/>
  <c r="I790" i="8" s="1"/>
  <c r="E815" i="8"/>
  <c r="O816" i="7"/>
  <c r="I815" i="8" s="1"/>
  <c r="E816" i="8"/>
  <c r="O817" i="7"/>
  <c r="I816" i="8" s="1"/>
  <c r="E768" i="8"/>
  <c r="O769" i="7"/>
  <c r="I768" i="8" s="1"/>
  <c r="D831" i="8"/>
  <c r="N832" i="7"/>
  <c r="H831" i="8" s="1"/>
  <c r="E703" i="8"/>
  <c r="O704" i="7"/>
  <c r="I703" i="8" s="1"/>
  <c r="E711" i="8"/>
  <c r="O712" i="7"/>
  <c r="I711" i="8" s="1"/>
  <c r="E712" i="8"/>
  <c r="O713" i="7"/>
  <c r="I712" i="8" s="1"/>
  <c r="D730" i="8"/>
  <c r="N731" i="7"/>
  <c r="H730" i="8" s="1"/>
  <c r="D815" i="8"/>
  <c r="N816" i="7"/>
  <c r="H815" i="8" s="1"/>
  <c r="E788" i="8"/>
  <c r="O789" i="7"/>
  <c r="I788" i="8" s="1"/>
  <c r="D801" i="8"/>
  <c r="N802" i="7"/>
  <c r="H801" i="8" s="1"/>
  <c r="E814" i="8"/>
  <c r="O815" i="7"/>
  <c r="I814" i="8" s="1"/>
  <c r="D804" i="8"/>
  <c r="N805" i="7"/>
  <c r="H804" i="8" s="1"/>
  <c r="E759" i="8"/>
  <c r="O760" i="7"/>
  <c r="I759" i="8" s="1"/>
  <c r="E758" i="8"/>
  <c r="O759" i="7"/>
  <c r="I758" i="8" s="1"/>
  <c r="E791" i="8"/>
  <c r="O792" i="7"/>
  <c r="I791" i="8" s="1"/>
  <c r="D281" i="8"/>
  <c r="N282" i="7"/>
  <c r="H281" i="8" s="1"/>
  <c r="E587" i="7" a="1"/>
  <c r="E587" i="7" s="1"/>
  <c r="I586" i="7"/>
  <c r="D770" i="7" a="1"/>
  <c r="D770" i="7" s="1"/>
  <c r="H769" i="7"/>
  <c r="E819" i="7" a="1"/>
  <c r="E819" i="7" s="1"/>
  <c r="I818" i="7"/>
  <c r="D757" i="7" a="1"/>
  <c r="D757" i="7" s="1"/>
  <c r="H756" i="7"/>
  <c r="H580" i="7"/>
  <c r="D581" i="7" a="1"/>
  <c r="D581" i="7" s="1"/>
  <c r="E719" i="7" a="1"/>
  <c r="E719" i="7" s="1"/>
  <c r="I718" i="7"/>
  <c r="D789" i="7" a="1"/>
  <c r="D789" i="7" s="1"/>
  <c r="H788" i="7"/>
  <c r="D834" i="7" a="1"/>
  <c r="D834" i="7" s="1"/>
  <c r="H833" i="7"/>
  <c r="D745" i="7" a="1"/>
  <c r="D745" i="7" s="1"/>
  <c r="H744" i="7"/>
  <c r="E771" i="7" a="1"/>
  <c r="E771" i="7" s="1"/>
  <c r="I770" i="7"/>
  <c r="E706" i="7" a="1"/>
  <c r="E706" i="7" s="1"/>
  <c r="I705" i="7"/>
  <c r="D733" i="7" a="1"/>
  <c r="D733" i="7" s="1"/>
  <c r="H732" i="7"/>
  <c r="D818" i="7" a="1"/>
  <c r="D818" i="7" s="1"/>
  <c r="H817" i="7"/>
  <c r="D807" i="7" a="1"/>
  <c r="D807" i="7" s="1"/>
  <c r="H806" i="7"/>
  <c r="D781" i="7" a="1"/>
  <c r="D781" i="7" s="1"/>
  <c r="H780" i="7"/>
  <c r="E557" i="7" a="1"/>
  <c r="E557" i="7" s="1"/>
  <c r="I556" i="7"/>
  <c r="D611" i="7" a="1"/>
  <c r="D611" i="7" s="1"/>
  <c r="H610" i="7"/>
  <c r="D594" i="7" a="1"/>
  <c r="D594" i="7" s="1"/>
  <c r="H593" i="7"/>
  <c r="E794" i="7" a="1"/>
  <c r="E794" i="7" s="1"/>
  <c r="I793" i="7"/>
  <c r="C593" i="7" a="1"/>
  <c r="C593" i="7" s="1"/>
  <c r="G592" i="7"/>
  <c r="C609" i="7" a="1"/>
  <c r="C609" i="7" s="1"/>
  <c r="G608" i="7"/>
  <c r="C769" i="7" a="1"/>
  <c r="C769" i="7" s="1"/>
  <c r="G768" i="7"/>
  <c r="C633" i="7" a="1"/>
  <c r="C633" i="7" s="1"/>
  <c r="G632" i="7"/>
  <c r="C724" i="7" a="1"/>
  <c r="C724" i="7" s="1"/>
  <c r="G724" i="7" s="1"/>
  <c r="G723" i="7"/>
  <c r="B609" i="7" l="1" a="1"/>
  <c r="B609" i="7" s="1"/>
  <c r="F608" i="7"/>
  <c r="B380" i="7" a="1"/>
  <c r="B380" i="7" s="1"/>
  <c r="F379" i="7"/>
  <c r="B645" i="7" a="1"/>
  <c r="B645" i="7" s="1"/>
  <c r="F644" i="7"/>
  <c r="B500" i="7" a="1"/>
  <c r="B500" i="7" s="1"/>
  <c r="F499" i="7"/>
  <c r="B392" i="7" a="1"/>
  <c r="B392" i="7" s="1"/>
  <c r="F391" i="7"/>
  <c r="B321" i="7" a="1"/>
  <c r="B321" i="7" s="1"/>
  <c r="F320" i="7"/>
  <c r="B735" i="7" a="1"/>
  <c r="B735" i="7" s="1"/>
  <c r="F734" i="7"/>
  <c r="D681" i="7" a="1"/>
  <c r="D681" i="7" s="1"/>
  <c r="H680" i="7"/>
  <c r="D546" i="7" a="1"/>
  <c r="D546" i="7" s="1"/>
  <c r="H545" i="7"/>
  <c r="D743" i="8"/>
  <c r="N744" i="7"/>
  <c r="H743" i="8" s="1"/>
  <c r="B761" i="8"/>
  <c r="L762" i="7"/>
  <c r="F761" i="8" s="1"/>
  <c r="B114" i="8"/>
  <c r="L115" i="7"/>
  <c r="F114" i="8" s="1"/>
  <c r="C544" i="8"/>
  <c r="M545" i="7"/>
  <c r="G544" i="8" s="1"/>
  <c r="L510" i="7"/>
  <c r="F509" i="8" s="1"/>
  <c r="B509" i="8"/>
  <c r="B282" i="8"/>
  <c r="L283" i="7"/>
  <c r="F282" i="8" s="1"/>
  <c r="B174" i="8"/>
  <c r="L175" i="7"/>
  <c r="F174" i="8" s="1"/>
  <c r="B468" i="8"/>
  <c r="L469" i="7"/>
  <c r="F468" i="8" s="1"/>
  <c r="M778" i="7"/>
  <c r="G777" i="8" s="1"/>
  <c r="C777" i="8"/>
  <c r="B737" i="8"/>
  <c r="L738" i="7"/>
  <c r="F737" i="8" s="1"/>
  <c r="L702" i="7"/>
  <c r="F701" i="8" s="1"/>
  <c r="B701" i="8"/>
  <c r="B461" i="8"/>
  <c r="L462" i="7"/>
  <c r="F461" i="8" s="1"/>
  <c r="C690" i="8"/>
  <c r="M691" i="7"/>
  <c r="G690" i="8" s="1"/>
  <c r="C579" i="8"/>
  <c r="M580" i="7"/>
  <c r="G579" i="8" s="1"/>
  <c r="D642" i="8"/>
  <c r="N643" i="7"/>
  <c r="H642" i="8" s="1"/>
  <c r="B764" i="7" a="1"/>
  <c r="B764" i="7" s="1"/>
  <c r="F763" i="7"/>
  <c r="C547" i="7" a="1"/>
  <c r="C547" i="7" s="1"/>
  <c r="G546" i="7"/>
  <c r="B285" i="7" a="1"/>
  <c r="B285" i="7" s="1"/>
  <c r="F284" i="7"/>
  <c r="B471" i="7" a="1"/>
  <c r="B471" i="7" s="1"/>
  <c r="F470" i="7"/>
  <c r="B740" i="7" a="1"/>
  <c r="B740" i="7" s="1"/>
  <c r="F739" i="7"/>
  <c r="B464" i="7" a="1"/>
  <c r="B464" i="7" s="1"/>
  <c r="F463" i="7"/>
  <c r="C582" i="7" a="1"/>
  <c r="C582" i="7" s="1"/>
  <c r="G581" i="7"/>
  <c r="D645" i="7" a="1"/>
  <c r="D645" i="7" s="1"/>
  <c r="H644" i="7"/>
  <c r="B117" i="7" a="1"/>
  <c r="B117" i="7" s="1"/>
  <c r="F116" i="7"/>
  <c r="B512" i="7" a="1"/>
  <c r="B512" i="7" s="1"/>
  <c r="F511" i="7"/>
  <c r="B177" i="7" a="1"/>
  <c r="B177" i="7" s="1"/>
  <c r="F176" i="7"/>
  <c r="C780" i="7" a="1"/>
  <c r="C780" i="7" s="1"/>
  <c r="G779" i="7"/>
  <c r="B704" i="7" a="1"/>
  <c r="B704" i="7" s="1"/>
  <c r="F703" i="7"/>
  <c r="C693" i="7" a="1"/>
  <c r="C693" i="7" s="1"/>
  <c r="G692" i="7"/>
  <c r="B330" i="7" a="1"/>
  <c r="B330" i="7" s="1"/>
  <c r="F329" i="7"/>
  <c r="B401" i="8"/>
  <c r="L402" i="7"/>
  <c r="F401" i="8" s="1"/>
  <c r="B526" i="8"/>
  <c r="L527" i="7"/>
  <c r="F526" i="8" s="1"/>
  <c r="M525" i="7"/>
  <c r="G524" i="8" s="1"/>
  <c r="C524" i="8"/>
  <c r="B749" i="8"/>
  <c r="L750" i="7"/>
  <c r="F749" i="8" s="1"/>
  <c r="L414" i="7"/>
  <c r="F413" i="8" s="1"/>
  <c r="B413" i="8"/>
  <c r="B665" i="8"/>
  <c r="L666" i="7"/>
  <c r="F665" i="8" s="1"/>
  <c r="B521" i="8"/>
  <c r="L522" i="7"/>
  <c r="F521" i="8" s="1"/>
  <c r="B582" i="8"/>
  <c r="L583" i="7"/>
  <c r="F582" i="8" s="1"/>
  <c r="M810" i="7"/>
  <c r="G809" i="8" s="1"/>
  <c r="C809" i="8"/>
  <c r="C734" i="8"/>
  <c r="M735" i="7"/>
  <c r="G734" i="8" s="1"/>
  <c r="B677" i="8"/>
  <c r="L678" i="7"/>
  <c r="F677" i="8" s="1"/>
  <c r="D357" i="8"/>
  <c r="N358" i="7"/>
  <c r="H357" i="8" s="1"/>
  <c r="B294" i="8"/>
  <c r="L295" i="7"/>
  <c r="F294" i="8" s="1"/>
  <c r="B186" i="8"/>
  <c r="L187" i="7"/>
  <c r="F186" i="8" s="1"/>
  <c r="E567" i="8"/>
  <c r="O568" i="7"/>
  <c r="I567" i="8" s="1"/>
  <c r="B327" i="8"/>
  <c r="L328" i="7"/>
  <c r="F327" i="8" s="1"/>
  <c r="F528" i="7"/>
  <c r="B529" i="7" a="1"/>
  <c r="B529" i="7" s="1"/>
  <c r="B752" i="7" a="1"/>
  <c r="B752" i="7" s="1"/>
  <c r="F751" i="7"/>
  <c r="B668" i="7" a="1"/>
  <c r="B668" i="7" s="1"/>
  <c r="F667" i="7"/>
  <c r="B585" i="7" a="1"/>
  <c r="B585" i="7" s="1"/>
  <c r="F584" i="7"/>
  <c r="M736" i="7"/>
  <c r="G735" i="8" s="1"/>
  <c r="C735" i="8"/>
  <c r="D360" i="7" a="1"/>
  <c r="D360" i="7" s="1"/>
  <c r="H359" i="7"/>
  <c r="B189" i="7" a="1"/>
  <c r="B189" i="7" s="1"/>
  <c r="F188" i="7"/>
  <c r="E570" i="7" a="1"/>
  <c r="E570" i="7" s="1"/>
  <c r="I569" i="7"/>
  <c r="B404" i="7" a="1"/>
  <c r="B404" i="7" s="1"/>
  <c r="F403" i="7"/>
  <c r="C527" i="7" a="1"/>
  <c r="C527" i="7" s="1"/>
  <c r="G526" i="7"/>
  <c r="B416" i="7" a="1"/>
  <c r="B416" i="7" s="1"/>
  <c r="F415" i="7"/>
  <c r="L523" i="7"/>
  <c r="F522" i="8" s="1"/>
  <c r="B522" i="8"/>
  <c r="C812" i="7" a="1"/>
  <c r="C812" i="7" s="1"/>
  <c r="G811" i="7"/>
  <c r="B680" i="7" a="1"/>
  <c r="B680" i="7" s="1"/>
  <c r="F679" i="7"/>
  <c r="B297" i="7" a="1"/>
  <c r="B297" i="7" s="1"/>
  <c r="F296" i="7"/>
  <c r="L715" i="7"/>
  <c r="F714" i="8" s="1"/>
  <c r="B714" i="8"/>
  <c r="B425" i="8"/>
  <c r="L426" i="7"/>
  <c r="F425" i="8" s="1"/>
  <c r="B689" i="8"/>
  <c r="L690" i="7"/>
  <c r="F689" i="8" s="1"/>
  <c r="L309" i="7"/>
  <c r="F308" i="8" s="1"/>
  <c r="B308" i="8"/>
  <c r="B201" i="8"/>
  <c r="L202" i="7"/>
  <c r="F201" i="8" s="1"/>
  <c r="M369" i="7"/>
  <c r="G368" i="8" s="1"/>
  <c r="C368" i="8"/>
  <c r="L789" i="7"/>
  <c r="F788" i="8" s="1"/>
  <c r="B788" i="8"/>
  <c r="B229" i="8"/>
  <c r="L230" i="7"/>
  <c r="F229" i="8" s="1"/>
  <c r="B773" i="8"/>
  <c r="L774" i="7"/>
  <c r="F773" i="8" s="1"/>
  <c r="D435" i="8"/>
  <c r="N436" i="7"/>
  <c r="H435" i="8" s="1"/>
  <c r="L487" i="7"/>
  <c r="F486" i="8" s="1"/>
  <c r="B486" i="8"/>
  <c r="B543" i="8"/>
  <c r="L544" i="7"/>
  <c r="F543" i="8" s="1"/>
  <c r="E282" i="8"/>
  <c r="O283" i="7"/>
  <c r="I282" i="8" s="1"/>
  <c r="B213" i="7" a="1"/>
  <c r="B213" i="7" s="1"/>
  <c r="F212" i="7"/>
  <c r="B717" i="7" a="1"/>
  <c r="B717" i="7" s="1"/>
  <c r="F716" i="7"/>
  <c r="B692" i="7" a="1"/>
  <c r="B692" i="7" s="1"/>
  <c r="F691" i="7"/>
  <c r="B204" i="7" a="1"/>
  <c r="B204" i="7" s="1"/>
  <c r="F203" i="7"/>
  <c r="B791" i="7" a="1"/>
  <c r="B791" i="7" s="1"/>
  <c r="F790" i="7"/>
  <c r="B776" i="7" a="1"/>
  <c r="B776" i="7" s="1"/>
  <c r="F775" i="7"/>
  <c r="B489" i="7" a="1"/>
  <c r="B489" i="7" s="1"/>
  <c r="F488" i="7"/>
  <c r="E285" i="7" a="1"/>
  <c r="E285" i="7" s="1"/>
  <c r="I284" i="7"/>
  <c r="B210" i="8"/>
  <c r="L211" i="7"/>
  <c r="F210" i="8" s="1"/>
  <c r="B428" i="7" a="1"/>
  <c r="B428" i="7" s="1"/>
  <c r="F427" i="7"/>
  <c r="B311" i="7" a="1"/>
  <c r="B311" i="7" s="1"/>
  <c r="F310" i="7"/>
  <c r="C371" i="7" a="1"/>
  <c r="C371" i="7" s="1"/>
  <c r="G370" i="7"/>
  <c r="B232" i="7" a="1"/>
  <c r="B232" i="7" s="1"/>
  <c r="F231" i="7"/>
  <c r="D438" i="7" a="1"/>
  <c r="D438" i="7" s="1"/>
  <c r="H437" i="7"/>
  <c r="B546" i="7" a="1"/>
  <c r="B546" i="7" s="1"/>
  <c r="F545" i="7"/>
  <c r="L607" i="7"/>
  <c r="F606" i="8" s="1"/>
  <c r="B606" i="8"/>
  <c r="L366" i="7"/>
  <c r="F365" i="8" s="1"/>
  <c r="B365" i="8"/>
  <c r="B377" i="8"/>
  <c r="L378" i="7"/>
  <c r="F377" i="8" s="1"/>
  <c r="B7" i="8"/>
  <c r="L8" i="7"/>
  <c r="F7" i="8" s="1"/>
  <c r="B642" i="8"/>
  <c r="L643" i="7"/>
  <c r="F642" i="8" s="1"/>
  <c r="B809" i="8"/>
  <c r="L810" i="7"/>
  <c r="F809" i="8" s="1"/>
  <c r="B497" i="8"/>
  <c r="L498" i="7"/>
  <c r="F497" i="8" s="1"/>
  <c r="L142" i="7"/>
  <c r="F141" i="8" s="1"/>
  <c r="B141" i="8"/>
  <c r="B389" i="8"/>
  <c r="L390" i="7"/>
  <c r="F389" i="8" s="1"/>
  <c r="L711" i="7"/>
  <c r="F710" i="8" s="1"/>
  <c r="B710" i="8"/>
  <c r="B318" i="8"/>
  <c r="L319" i="7"/>
  <c r="F318" i="8" s="1"/>
  <c r="B591" i="8"/>
  <c r="L592" i="7"/>
  <c r="F591" i="8" s="1"/>
  <c r="L733" i="7"/>
  <c r="F732" i="8" s="1"/>
  <c r="B732" i="8"/>
  <c r="L654" i="7"/>
  <c r="F653" i="8" s="1"/>
  <c r="B653" i="8"/>
  <c r="D678" i="8"/>
  <c r="N679" i="7"/>
  <c r="H678" i="8" s="1"/>
  <c r="D543" i="8"/>
  <c r="N544" i="7"/>
  <c r="H543" i="8" s="1"/>
  <c r="N283" i="7"/>
  <c r="H282" i="8" s="1"/>
  <c r="D282" i="8"/>
  <c r="B368" i="7" a="1"/>
  <c r="B368" i="7" s="1"/>
  <c r="F367" i="7"/>
  <c r="B10" i="7" a="1"/>
  <c r="B10" i="7" s="1"/>
  <c r="F9" i="7"/>
  <c r="B812" i="7" a="1"/>
  <c r="B812" i="7" s="1"/>
  <c r="F811" i="7"/>
  <c r="B144" i="7" a="1"/>
  <c r="B144" i="7" s="1"/>
  <c r="F143" i="7"/>
  <c r="B713" i="7" a="1"/>
  <c r="B713" i="7" s="1"/>
  <c r="F713" i="7" s="1"/>
  <c r="F712" i="7"/>
  <c r="B594" i="7" a="1"/>
  <c r="B594" i="7" s="1"/>
  <c r="F593" i="7"/>
  <c r="B656" i="7" a="1"/>
  <c r="B656" i="7" s="1"/>
  <c r="F655" i="7"/>
  <c r="D285" i="7" a="1"/>
  <c r="D285" i="7" s="1"/>
  <c r="H284" i="7"/>
  <c r="C722" i="8"/>
  <c r="M723" i="7"/>
  <c r="G722" i="8" s="1"/>
  <c r="C723" i="8"/>
  <c r="M724" i="7"/>
  <c r="G723" i="8" s="1"/>
  <c r="C631" i="8"/>
  <c r="M632" i="7"/>
  <c r="G631" i="8" s="1"/>
  <c r="C767" i="8"/>
  <c r="M768" i="7"/>
  <c r="G767" i="8" s="1"/>
  <c r="C607" i="8"/>
  <c r="M608" i="7"/>
  <c r="G607" i="8" s="1"/>
  <c r="C591" i="8"/>
  <c r="M592" i="7"/>
  <c r="G591" i="8" s="1"/>
  <c r="E792" i="8"/>
  <c r="O793" i="7"/>
  <c r="I792" i="8" s="1"/>
  <c r="D592" i="8"/>
  <c r="N593" i="7"/>
  <c r="H592" i="8" s="1"/>
  <c r="D609" i="8"/>
  <c r="N610" i="7"/>
  <c r="H609" i="8" s="1"/>
  <c r="E555" i="8"/>
  <c r="O556" i="7"/>
  <c r="I555" i="8" s="1"/>
  <c r="D779" i="8"/>
  <c r="N780" i="7"/>
  <c r="H779" i="8" s="1"/>
  <c r="D805" i="8"/>
  <c r="N806" i="7"/>
  <c r="H805" i="8" s="1"/>
  <c r="D816" i="8"/>
  <c r="N817" i="7"/>
  <c r="H816" i="8" s="1"/>
  <c r="D731" i="8"/>
  <c r="N732" i="7"/>
  <c r="H731" i="8" s="1"/>
  <c r="E704" i="8"/>
  <c r="O705" i="7"/>
  <c r="I704" i="8" s="1"/>
  <c r="E769" i="8"/>
  <c r="O770" i="7"/>
  <c r="I769" i="8" s="1"/>
  <c r="D832" i="8"/>
  <c r="N833" i="7"/>
  <c r="H832" i="8" s="1"/>
  <c r="D787" i="8"/>
  <c r="N788" i="7"/>
  <c r="H787" i="8" s="1"/>
  <c r="E717" i="8"/>
  <c r="O718" i="7"/>
  <c r="I717" i="8" s="1"/>
  <c r="D579" i="8"/>
  <c r="N580" i="7"/>
  <c r="H579" i="8" s="1"/>
  <c r="D755" i="8"/>
  <c r="N756" i="7"/>
  <c r="H755" i="8" s="1"/>
  <c r="E817" i="8"/>
  <c r="O818" i="7"/>
  <c r="I817" i="8" s="1"/>
  <c r="D768" i="8"/>
  <c r="N769" i="7"/>
  <c r="H768" i="8" s="1"/>
  <c r="E585" i="8"/>
  <c r="O586" i="7"/>
  <c r="I585" i="8" s="1"/>
  <c r="E795" i="7" a="1"/>
  <c r="E795" i="7" s="1"/>
  <c r="I794" i="7"/>
  <c r="E558" i="7" a="1"/>
  <c r="E558" i="7" s="1"/>
  <c r="I557" i="7"/>
  <c r="D819" i="7" a="1"/>
  <c r="D819" i="7" s="1"/>
  <c r="H818" i="7"/>
  <c r="D746" i="7" a="1"/>
  <c r="D746" i="7" s="1"/>
  <c r="H745" i="7"/>
  <c r="D790" i="7" a="1"/>
  <c r="D790" i="7" s="1"/>
  <c r="H789" i="7"/>
  <c r="E820" i="7" a="1"/>
  <c r="E820" i="7" s="1"/>
  <c r="I819" i="7"/>
  <c r="D612" i="7" a="1"/>
  <c r="D612" i="7" s="1"/>
  <c r="H611" i="7"/>
  <c r="D808" i="7" a="1"/>
  <c r="D808" i="7" s="1"/>
  <c r="H808" i="7" s="1"/>
  <c r="H807" i="7"/>
  <c r="E772" i="7" a="1"/>
  <c r="E772" i="7" s="1"/>
  <c r="I771" i="7"/>
  <c r="H834" i="7"/>
  <c r="D835" i="7" a="1"/>
  <c r="D835" i="7" s="1"/>
  <c r="D758" i="7" a="1"/>
  <c r="D758" i="7" s="1"/>
  <c r="H757" i="7"/>
  <c r="D771" i="7" a="1"/>
  <c r="D771" i="7" s="1"/>
  <c r="H770" i="7"/>
  <c r="D782" i="7" a="1"/>
  <c r="D782" i="7" s="1"/>
  <c r="H781" i="7"/>
  <c r="D734" i="7" a="1"/>
  <c r="D734" i="7" s="1"/>
  <c r="H733" i="7"/>
  <c r="E720" i="7" a="1"/>
  <c r="E720" i="7" s="1"/>
  <c r="I719" i="7"/>
  <c r="H581" i="7"/>
  <c r="D582" i="7" a="1"/>
  <c r="D582" i="7" s="1"/>
  <c r="D595" i="7" a="1"/>
  <c r="D595" i="7" s="1"/>
  <c r="H594" i="7"/>
  <c r="E707" i="7" a="1"/>
  <c r="E707" i="7" s="1"/>
  <c r="I706" i="7"/>
  <c r="E588" i="7" a="1"/>
  <c r="E588" i="7" s="1"/>
  <c r="I587" i="7"/>
  <c r="G609" i="7"/>
  <c r="C610" i="7" a="1"/>
  <c r="C610" i="7" s="1"/>
  <c r="C594" i="7" a="1"/>
  <c r="C594" i="7" s="1"/>
  <c r="G593" i="7"/>
  <c r="C634" i="7" a="1"/>
  <c r="C634" i="7" s="1"/>
  <c r="G633" i="7"/>
  <c r="C770" i="7" a="1"/>
  <c r="C770" i="7" s="1"/>
  <c r="G769" i="7"/>
  <c r="F594" i="7" l="1"/>
  <c r="B595" i="7" a="1"/>
  <c r="B595" i="7" s="1"/>
  <c r="D439" i="7" a="1"/>
  <c r="D439" i="7" s="1"/>
  <c r="H438" i="7"/>
  <c r="B777" i="7" a="1"/>
  <c r="B777" i="7" s="1"/>
  <c r="F776" i="7"/>
  <c r="B681" i="7" a="1"/>
  <c r="B681" i="7" s="1"/>
  <c r="F680" i="7"/>
  <c r="D361" i="7" a="1"/>
  <c r="D361" i="7" s="1"/>
  <c r="H360" i="7"/>
  <c r="B705" i="7" a="1"/>
  <c r="B705" i="7" s="1"/>
  <c r="F704" i="7"/>
  <c r="B741" i="7" a="1"/>
  <c r="B741" i="7" s="1"/>
  <c r="F740" i="7"/>
  <c r="D547" i="7" a="1"/>
  <c r="D547" i="7" s="1"/>
  <c r="H546" i="7"/>
  <c r="E556" i="8"/>
  <c r="O557" i="7"/>
  <c r="I556" i="8" s="1"/>
  <c r="B711" i="8"/>
  <c r="L712" i="7"/>
  <c r="F711" i="8" s="1"/>
  <c r="L367" i="7"/>
  <c r="F366" i="8" s="1"/>
  <c r="B366" i="8"/>
  <c r="B230" i="8"/>
  <c r="L231" i="7"/>
  <c r="F230" i="8" s="1"/>
  <c r="B789" i="8"/>
  <c r="L790" i="7"/>
  <c r="F789" i="8" s="1"/>
  <c r="B211" i="8"/>
  <c r="L212" i="7"/>
  <c r="F211" i="8" s="1"/>
  <c r="M811" i="7"/>
  <c r="G810" i="8" s="1"/>
  <c r="C810" i="8"/>
  <c r="B402" i="8"/>
  <c r="L403" i="7"/>
  <c r="F402" i="8" s="1"/>
  <c r="B530" i="7" a="1"/>
  <c r="B530" i="7" s="1"/>
  <c r="F529" i="7"/>
  <c r="M779" i="7"/>
  <c r="G778" i="8" s="1"/>
  <c r="C778" i="8"/>
  <c r="D643" i="8"/>
  <c r="N644" i="7"/>
  <c r="H643" i="8" s="1"/>
  <c r="B469" i="8"/>
  <c r="L470" i="7"/>
  <c r="F469" i="8" s="1"/>
  <c r="D679" i="8"/>
  <c r="N680" i="7"/>
  <c r="H679" i="8" s="1"/>
  <c r="B498" i="8"/>
  <c r="L499" i="7"/>
  <c r="F498" i="8" s="1"/>
  <c r="B369" i="7" a="1"/>
  <c r="B369" i="7" s="1"/>
  <c r="F368" i="7"/>
  <c r="B792" i="7" a="1"/>
  <c r="B792" i="7" s="1"/>
  <c r="F791" i="7"/>
  <c r="C813" i="7" a="1"/>
  <c r="C813" i="7" s="1"/>
  <c r="G812" i="7"/>
  <c r="C781" i="7" a="1"/>
  <c r="C781" i="7" s="1"/>
  <c r="G780" i="7"/>
  <c r="B472" i="7" a="1"/>
  <c r="B472" i="7" s="1"/>
  <c r="F471" i="7"/>
  <c r="D682" i="7" a="1"/>
  <c r="D682" i="7" s="1"/>
  <c r="H681" i="7"/>
  <c r="B501" i="7" a="1"/>
  <c r="B501" i="7" s="1"/>
  <c r="F500" i="7"/>
  <c r="B712" i="8"/>
  <c r="L713" i="7"/>
  <c r="F712" i="8" s="1"/>
  <c r="B233" i="7" a="1"/>
  <c r="B233" i="7" s="1"/>
  <c r="F232" i="7"/>
  <c r="B214" i="7" a="1"/>
  <c r="B214" i="7" s="1"/>
  <c r="F213" i="7"/>
  <c r="B405" i="7" a="1"/>
  <c r="B405" i="7" s="1"/>
  <c r="F404" i="7"/>
  <c r="B527" i="8"/>
  <c r="L528" i="7"/>
  <c r="F527" i="8" s="1"/>
  <c r="D646" i="7" a="1"/>
  <c r="D646" i="7" s="1"/>
  <c r="H645" i="7"/>
  <c r="D283" i="8"/>
  <c r="N284" i="7"/>
  <c r="H283" i="8" s="1"/>
  <c r="B142" i="8"/>
  <c r="L143" i="7"/>
  <c r="F142" i="8" s="1"/>
  <c r="M370" i="7"/>
  <c r="G369" i="8" s="1"/>
  <c r="C369" i="8"/>
  <c r="E283" i="8"/>
  <c r="O284" i="7"/>
  <c r="I283" i="8" s="1"/>
  <c r="B202" i="8"/>
  <c r="L203" i="7"/>
  <c r="F202" i="8" s="1"/>
  <c r="O569" i="7"/>
  <c r="I568" i="8" s="1"/>
  <c r="E568" i="8"/>
  <c r="B583" i="8"/>
  <c r="L584" i="7"/>
  <c r="F583" i="8" s="1"/>
  <c r="L329" i="7"/>
  <c r="F328" i="8" s="1"/>
  <c r="B328" i="8"/>
  <c r="B175" i="8"/>
  <c r="L176" i="7"/>
  <c r="F175" i="8" s="1"/>
  <c r="C580" i="8"/>
  <c r="M581" i="7"/>
  <c r="G580" i="8" s="1"/>
  <c r="B283" i="8"/>
  <c r="L284" i="7"/>
  <c r="F283" i="8" s="1"/>
  <c r="B733" i="8"/>
  <c r="L734" i="7"/>
  <c r="F733" i="8" s="1"/>
  <c r="B643" i="8"/>
  <c r="L644" i="7"/>
  <c r="F643" i="8" s="1"/>
  <c r="B145" i="7" a="1"/>
  <c r="B145" i="7" s="1"/>
  <c r="F144" i="7"/>
  <c r="E286" i="7" a="1"/>
  <c r="E286" i="7" s="1"/>
  <c r="I285" i="7"/>
  <c r="E571" i="7" a="1"/>
  <c r="E571" i="7" s="1"/>
  <c r="I570" i="7"/>
  <c r="B331" i="7" a="1"/>
  <c r="B331" i="7" s="1"/>
  <c r="F330" i="7"/>
  <c r="C583" i="7" a="1"/>
  <c r="C583" i="7" s="1"/>
  <c r="G582" i="7"/>
  <c r="B646" i="7" a="1"/>
  <c r="B646" i="7" s="1"/>
  <c r="F645" i="7"/>
  <c r="D286" i="7" a="1"/>
  <c r="D286" i="7" s="1"/>
  <c r="H285" i="7"/>
  <c r="C372" i="7" a="1"/>
  <c r="C372" i="7" s="1"/>
  <c r="G371" i="7"/>
  <c r="B205" i="7" a="1"/>
  <c r="B205" i="7" s="1"/>
  <c r="F204" i="7"/>
  <c r="B586" i="7" a="1"/>
  <c r="B586" i="7" s="1"/>
  <c r="F585" i="7"/>
  <c r="B178" i="7" a="1"/>
  <c r="B178" i="7" s="1"/>
  <c r="F177" i="7"/>
  <c r="B286" i="7" a="1"/>
  <c r="B286" i="7" s="1"/>
  <c r="F285" i="7"/>
  <c r="B736" i="7" a="1"/>
  <c r="B736" i="7" s="1"/>
  <c r="F736" i="7" s="1"/>
  <c r="F735" i="7"/>
  <c r="D806" i="8"/>
  <c r="N807" i="7"/>
  <c r="H806" i="8" s="1"/>
  <c r="L655" i="7"/>
  <c r="F654" i="8" s="1"/>
  <c r="B654" i="8"/>
  <c r="B810" i="8"/>
  <c r="L811" i="7"/>
  <c r="F810" i="8" s="1"/>
  <c r="L545" i="7"/>
  <c r="F544" i="8" s="1"/>
  <c r="B544" i="8"/>
  <c r="L310" i="7"/>
  <c r="F309" i="8" s="1"/>
  <c r="B309" i="8"/>
  <c r="B487" i="8"/>
  <c r="L488" i="7"/>
  <c r="F487" i="8" s="1"/>
  <c r="L691" i="7"/>
  <c r="F690" i="8" s="1"/>
  <c r="B690" i="8"/>
  <c r="B295" i="8"/>
  <c r="L296" i="7"/>
  <c r="F295" i="8" s="1"/>
  <c r="L415" i="7"/>
  <c r="F414" i="8" s="1"/>
  <c r="B414" i="8"/>
  <c r="B187" i="8"/>
  <c r="L188" i="7"/>
  <c r="F187" i="8" s="1"/>
  <c r="B666" i="8"/>
  <c r="L667" i="7"/>
  <c r="F666" i="8" s="1"/>
  <c r="C691" i="8"/>
  <c r="M692" i="7"/>
  <c r="G691" i="8" s="1"/>
  <c r="L511" i="7"/>
  <c r="F510" i="8" s="1"/>
  <c r="B510" i="8"/>
  <c r="B462" i="8"/>
  <c r="L463" i="7"/>
  <c r="F462" i="8" s="1"/>
  <c r="M546" i="7"/>
  <c r="G545" i="8" s="1"/>
  <c r="C545" i="8"/>
  <c r="B319" i="8"/>
  <c r="L320" i="7"/>
  <c r="F319" i="8" s="1"/>
  <c r="L379" i="7"/>
  <c r="F378" i="8" s="1"/>
  <c r="B378" i="8"/>
  <c r="B657" i="7" a="1"/>
  <c r="B657" i="7" s="1"/>
  <c r="F656" i="7"/>
  <c r="B547" i="7" a="1"/>
  <c r="B547" i="7" s="1"/>
  <c r="F546" i="7"/>
  <c r="B490" i="7" a="1"/>
  <c r="B490" i="7" s="1"/>
  <c r="F489" i="7"/>
  <c r="B298" i="7" a="1"/>
  <c r="B298" i="7" s="1"/>
  <c r="F297" i="7"/>
  <c r="B190" i="7" a="1"/>
  <c r="B190" i="7" s="1"/>
  <c r="F189" i="7"/>
  <c r="C694" i="7" a="1"/>
  <c r="C694" i="7" s="1"/>
  <c r="G693" i="7"/>
  <c r="B465" i="7" a="1"/>
  <c r="B465" i="7" s="1"/>
  <c r="F464" i="7"/>
  <c r="B381" i="7" a="1"/>
  <c r="B381" i="7" s="1"/>
  <c r="F380" i="7"/>
  <c r="B813" i="7" a="1"/>
  <c r="B813" i="7" s="1"/>
  <c r="F812" i="7"/>
  <c r="B312" i="7" a="1"/>
  <c r="B312" i="7" s="1"/>
  <c r="F311" i="7"/>
  <c r="B693" i="7" a="1"/>
  <c r="B693" i="7" s="1"/>
  <c r="F692" i="7"/>
  <c r="B417" i="7" a="1"/>
  <c r="B417" i="7" s="1"/>
  <c r="F416" i="7"/>
  <c r="B669" i="7" a="1"/>
  <c r="B669" i="7" s="1"/>
  <c r="F668" i="7"/>
  <c r="F512" i="7"/>
  <c r="B513" i="7" a="1"/>
  <c r="B513" i="7" s="1"/>
  <c r="C548" i="7" a="1"/>
  <c r="C548" i="7" s="1"/>
  <c r="G547" i="7"/>
  <c r="B322" i="7" a="1"/>
  <c r="B322" i="7" s="1"/>
  <c r="F321" i="7"/>
  <c r="D610" i="8"/>
  <c r="N611" i="7"/>
  <c r="H610" i="8" s="1"/>
  <c r="B592" i="8"/>
  <c r="L593" i="7"/>
  <c r="F592" i="8" s="1"/>
  <c r="L9" i="7"/>
  <c r="F8" i="8" s="1"/>
  <c r="B8" i="8"/>
  <c r="D436" i="8"/>
  <c r="N437" i="7"/>
  <c r="H436" i="8" s="1"/>
  <c r="B426" i="8"/>
  <c r="L427" i="7"/>
  <c r="F426" i="8" s="1"/>
  <c r="B774" i="8"/>
  <c r="L775" i="7"/>
  <c r="F774" i="8" s="1"/>
  <c r="B715" i="8"/>
  <c r="L716" i="7"/>
  <c r="F715" i="8" s="1"/>
  <c r="L679" i="7"/>
  <c r="F678" i="8" s="1"/>
  <c r="B678" i="8"/>
  <c r="M526" i="7"/>
  <c r="G525" i="8" s="1"/>
  <c r="C525" i="8"/>
  <c r="D358" i="8"/>
  <c r="N359" i="7"/>
  <c r="H358" i="8" s="1"/>
  <c r="B750" i="8"/>
  <c r="L751" i="7"/>
  <c r="F750" i="8" s="1"/>
  <c r="L703" i="7"/>
  <c r="F702" i="8" s="1"/>
  <c r="B702" i="8"/>
  <c r="B115" i="8"/>
  <c r="L116" i="7"/>
  <c r="F115" i="8" s="1"/>
  <c r="B738" i="8"/>
  <c r="L739" i="7"/>
  <c r="F738" i="8" s="1"/>
  <c r="B762" i="8"/>
  <c r="L763" i="7"/>
  <c r="F762" i="8" s="1"/>
  <c r="D544" i="8"/>
  <c r="N545" i="7"/>
  <c r="H544" i="8" s="1"/>
  <c r="B390" i="8"/>
  <c r="L391" i="7"/>
  <c r="F390" i="8" s="1"/>
  <c r="B607" i="8"/>
  <c r="L608" i="7"/>
  <c r="F607" i="8" s="1"/>
  <c r="B11" i="7" a="1"/>
  <c r="B11" i="7" s="1"/>
  <c r="F10" i="7"/>
  <c r="B429" i="7" a="1"/>
  <c r="B429" i="7" s="1"/>
  <c r="F428" i="7"/>
  <c r="B718" i="7" a="1"/>
  <c r="B718" i="7" s="1"/>
  <c r="F717" i="7"/>
  <c r="C528" i="7" a="1"/>
  <c r="C528" i="7" s="1"/>
  <c r="G527" i="7"/>
  <c r="B753" i="7" a="1"/>
  <c r="B753" i="7" s="1"/>
  <c r="F752" i="7"/>
  <c r="B118" i="7" a="1"/>
  <c r="B118" i="7" s="1"/>
  <c r="F117" i="7"/>
  <c r="B765" i="7" a="1"/>
  <c r="B765" i="7" s="1"/>
  <c r="F764" i="7"/>
  <c r="B393" i="7" a="1"/>
  <c r="B393" i="7" s="1"/>
  <c r="F392" i="7"/>
  <c r="B610" i="7" a="1"/>
  <c r="B610" i="7" s="1"/>
  <c r="F609" i="7"/>
  <c r="C768" i="8"/>
  <c r="M769" i="7"/>
  <c r="G768" i="8" s="1"/>
  <c r="C632" i="8"/>
  <c r="M633" i="7"/>
  <c r="G632" i="8" s="1"/>
  <c r="C592" i="8"/>
  <c r="M593" i="7"/>
  <c r="G592" i="8" s="1"/>
  <c r="C608" i="8"/>
  <c r="M609" i="7"/>
  <c r="G608" i="8" s="1"/>
  <c r="E586" i="8"/>
  <c r="O587" i="7"/>
  <c r="I586" i="8" s="1"/>
  <c r="E705" i="8"/>
  <c r="O706" i="7"/>
  <c r="I705" i="8" s="1"/>
  <c r="D593" i="8"/>
  <c r="N594" i="7"/>
  <c r="H593" i="8" s="1"/>
  <c r="D580" i="8"/>
  <c r="N581" i="7"/>
  <c r="H580" i="8" s="1"/>
  <c r="E718" i="8"/>
  <c r="O719" i="7"/>
  <c r="I718" i="8" s="1"/>
  <c r="D732" i="8"/>
  <c r="N733" i="7"/>
  <c r="H732" i="8" s="1"/>
  <c r="D780" i="8"/>
  <c r="N781" i="7"/>
  <c r="H780" i="8" s="1"/>
  <c r="D769" i="8"/>
  <c r="N770" i="7"/>
  <c r="H769" i="8" s="1"/>
  <c r="D756" i="8"/>
  <c r="N757" i="7"/>
  <c r="H756" i="8" s="1"/>
  <c r="D833" i="8"/>
  <c r="N834" i="7"/>
  <c r="H833" i="8" s="1"/>
  <c r="E770" i="8"/>
  <c r="O771" i="7"/>
  <c r="I770" i="8" s="1"/>
  <c r="D807" i="8"/>
  <c r="N808" i="7"/>
  <c r="H807" i="8" s="1"/>
  <c r="E818" i="8"/>
  <c r="O819" i="7"/>
  <c r="I818" i="8" s="1"/>
  <c r="D788" i="8"/>
  <c r="N789" i="7"/>
  <c r="H788" i="8" s="1"/>
  <c r="D744" i="8"/>
  <c r="N745" i="7"/>
  <c r="H744" i="8" s="1"/>
  <c r="D817" i="8"/>
  <c r="N818" i="7"/>
  <c r="H817" i="8" s="1"/>
  <c r="E793" i="8"/>
  <c r="O794" i="7"/>
  <c r="I793" i="8" s="1"/>
  <c r="D759" i="7" a="1"/>
  <c r="D759" i="7" s="1"/>
  <c r="H758" i="7"/>
  <c r="E773" i="7" a="1"/>
  <c r="E773" i="7" s="1"/>
  <c r="I772" i="7"/>
  <c r="H790" i="7"/>
  <c r="D791" i="7" a="1"/>
  <c r="D791" i="7" s="1"/>
  <c r="D836" i="7" a="1"/>
  <c r="D836" i="7" s="1"/>
  <c r="H835" i="7"/>
  <c r="I707" i="7"/>
  <c r="E708" i="7" a="1"/>
  <c r="E708" i="7" s="1"/>
  <c r="D735" i="7" a="1"/>
  <c r="D735" i="7" s="1"/>
  <c r="H734" i="7"/>
  <c r="D747" i="7" a="1"/>
  <c r="D747" i="7" s="1"/>
  <c r="H746" i="7"/>
  <c r="E559" i="7" a="1"/>
  <c r="E559" i="7" s="1"/>
  <c r="I558" i="7"/>
  <c r="E589" i="7" a="1"/>
  <c r="E589" i="7" s="1"/>
  <c r="I588" i="7"/>
  <c r="D596" i="7" a="1"/>
  <c r="D596" i="7" s="1"/>
  <c r="H595" i="7"/>
  <c r="E721" i="7" a="1"/>
  <c r="E721" i="7" s="1"/>
  <c r="I720" i="7"/>
  <c r="D772" i="7" a="1"/>
  <c r="D772" i="7" s="1"/>
  <c r="H772" i="7" s="1"/>
  <c r="H771" i="7"/>
  <c r="E821" i="7" a="1"/>
  <c r="E821" i="7" s="1"/>
  <c r="I820" i="7"/>
  <c r="H582" i="7"/>
  <c r="D583" i="7" a="1"/>
  <c r="D583" i="7" s="1"/>
  <c r="D783" i="7" a="1"/>
  <c r="D783" i="7" s="1"/>
  <c r="H782" i="7"/>
  <c r="D613" i="7" a="1"/>
  <c r="D613" i="7" s="1"/>
  <c r="H612" i="7"/>
  <c r="D820" i="7" a="1"/>
  <c r="D820" i="7" s="1"/>
  <c r="H819" i="7"/>
  <c r="E796" i="7" a="1"/>
  <c r="E796" i="7" s="1"/>
  <c r="I795" i="7"/>
  <c r="C635" i="7" a="1"/>
  <c r="C635" i="7" s="1"/>
  <c r="G634" i="7"/>
  <c r="C595" i="7" a="1"/>
  <c r="C595" i="7" s="1"/>
  <c r="G594" i="7"/>
  <c r="C611" i="7" a="1"/>
  <c r="C611" i="7" s="1"/>
  <c r="G610" i="7"/>
  <c r="C771" i="7" a="1"/>
  <c r="C771" i="7" s="1"/>
  <c r="G770" i="7"/>
  <c r="B611" i="7" l="1" a="1"/>
  <c r="B611" i="7" s="1"/>
  <c r="F610" i="7"/>
  <c r="F11" i="7"/>
  <c r="B12" i="7" a="1"/>
  <c r="B12" i="7" s="1"/>
  <c r="B694" i="7" a="1"/>
  <c r="B694" i="7" s="1"/>
  <c r="F693" i="7"/>
  <c r="B491" i="7" a="1"/>
  <c r="B491" i="7" s="1"/>
  <c r="F490" i="7"/>
  <c r="B206" i="7" a="1"/>
  <c r="B206" i="7" s="1"/>
  <c r="F205" i="7"/>
  <c r="B146" i="7" a="1"/>
  <c r="B146" i="7" s="1"/>
  <c r="F145" i="7"/>
  <c r="B502" i="7" a="1"/>
  <c r="B502" i="7" s="1"/>
  <c r="F501" i="7"/>
  <c r="C814" i="7" a="1"/>
  <c r="C814" i="7" s="1"/>
  <c r="G813" i="7"/>
  <c r="D770" i="8"/>
  <c r="N771" i="7"/>
  <c r="H770" i="8" s="1"/>
  <c r="B391" i="8"/>
  <c r="L392" i="7"/>
  <c r="F391" i="8" s="1"/>
  <c r="M527" i="7"/>
  <c r="G526" i="8" s="1"/>
  <c r="C526" i="8"/>
  <c r="B514" i="7" a="1"/>
  <c r="B514" i="7" s="1"/>
  <c r="F513" i="7"/>
  <c r="B310" i="8"/>
  <c r="L311" i="7"/>
  <c r="F310" i="8" s="1"/>
  <c r="C692" i="8"/>
  <c r="M693" i="7"/>
  <c r="G692" i="8" s="1"/>
  <c r="B545" i="8"/>
  <c r="L546" i="7"/>
  <c r="F545" i="8" s="1"/>
  <c r="B284" i="8"/>
  <c r="L285" i="7"/>
  <c r="F284" i="8" s="1"/>
  <c r="M371" i="7"/>
  <c r="G370" i="8" s="1"/>
  <c r="C370" i="8"/>
  <c r="B329" i="8"/>
  <c r="L330" i="7"/>
  <c r="F329" i="8" s="1"/>
  <c r="B212" i="8"/>
  <c r="L213" i="7"/>
  <c r="F212" i="8" s="1"/>
  <c r="N681" i="7"/>
  <c r="H680" i="8" s="1"/>
  <c r="D680" i="8"/>
  <c r="L791" i="7"/>
  <c r="F790" i="8" s="1"/>
  <c r="B790" i="8"/>
  <c r="D545" i="8"/>
  <c r="N546" i="7"/>
  <c r="H545" i="8" s="1"/>
  <c r="B679" i="8"/>
  <c r="L680" i="7"/>
  <c r="F679" i="8" s="1"/>
  <c r="B394" i="7" a="1"/>
  <c r="B394" i="7" s="1"/>
  <c r="F393" i="7"/>
  <c r="B313" i="7" a="1"/>
  <c r="B313" i="7" s="1"/>
  <c r="F312" i="7"/>
  <c r="B548" i="7" a="1"/>
  <c r="B548" i="7" s="1"/>
  <c r="F547" i="7"/>
  <c r="C373" i="7" a="1"/>
  <c r="C373" i="7" s="1"/>
  <c r="G372" i="7"/>
  <c r="B215" i="7" a="1"/>
  <c r="B215" i="7" s="1"/>
  <c r="F214" i="7"/>
  <c r="B793" i="7" a="1"/>
  <c r="B793" i="7" s="1"/>
  <c r="F792" i="7"/>
  <c r="B682" i="7" a="1"/>
  <c r="B682" i="7" s="1"/>
  <c r="F681" i="7"/>
  <c r="C529" i="7" a="1"/>
  <c r="C529" i="7" s="1"/>
  <c r="G528" i="7"/>
  <c r="B511" i="8"/>
  <c r="L512" i="7"/>
  <c r="F511" i="8" s="1"/>
  <c r="C695" i="7" a="1"/>
  <c r="C695" i="7" s="1"/>
  <c r="G694" i="7"/>
  <c r="B287" i="7" a="1"/>
  <c r="B287" i="7" s="1"/>
  <c r="F286" i="7"/>
  <c r="B332" i="7" a="1"/>
  <c r="B332" i="7" s="1"/>
  <c r="F331" i="7"/>
  <c r="D683" i="7" a="1"/>
  <c r="D683" i="7" s="1"/>
  <c r="H682" i="7"/>
  <c r="D548" i="7" a="1"/>
  <c r="D548" i="7" s="1"/>
  <c r="H547" i="7"/>
  <c r="D834" i="8"/>
  <c r="N835" i="7"/>
  <c r="H834" i="8" s="1"/>
  <c r="B763" i="8"/>
  <c r="L764" i="7"/>
  <c r="F763" i="8" s="1"/>
  <c r="B716" i="8"/>
  <c r="L717" i="7"/>
  <c r="F716" i="8" s="1"/>
  <c r="B667" i="8"/>
  <c r="L668" i="7"/>
  <c r="F667" i="8" s="1"/>
  <c r="B811" i="8"/>
  <c r="L812" i="7"/>
  <c r="F811" i="8" s="1"/>
  <c r="B188" i="8"/>
  <c r="L189" i="7"/>
  <c r="F188" i="8" s="1"/>
  <c r="B655" i="8"/>
  <c r="L656" i="7"/>
  <c r="F655" i="8" s="1"/>
  <c r="B176" i="8"/>
  <c r="L177" i="7"/>
  <c r="F176" i="8" s="1"/>
  <c r="N285" i="7"/>
  <c r="H284" i="8" s="1"/>
  <c r="D284" i="8"/>
  <c r="E569" i="8"/>
  <c r="O570" i="7"/>
  <c r="I569" i="8" s="1"/>
  <c r="N645" i="7"/>
  <c r="H644" i="8" s="1"/>
  <c r="D644" i="8"/>
  <c r="B231" i="8"/>
  <c r="L232" i="7"/>
  <c r="F231" i="8" s="1"/>
  <c r="B470" i="8"/>
  <c r="L471" i="7"/>
  <c r="F470" i="8" s="1"/>
  <c r="B367" i="8"/>
  <c r="L368" i="7"/>
  <c r="F367" i="8" s="1"/>
  <c r="B739" i="8"/>
  <c r="L740" i="7"/>
  <c r="F739" i="8" s="1"/>
  <c r="B775" i="8"/>
  <c r="L776" i="7"/>
  <c r="F775" i="8" s="1"/>
  <c r="B719" i="7" a="1"/>
  <c r="B719" i="7" s="1"/>
  <c r="F718" i="7"/>
  <c r="B814" i="7" a="1"/>
  <c r="B814" i="7" s="1"/>
  <c r="F813" i="7"/>
  <c r="B658" i="7" a="1"/>
  <c r="B658" i="7" s="1"/>
  <c r="F657" i="7"/>
  <c r="D287" i="7" a="1"/>
  <c r="D287" i="7" s="1"/>
  <c r="H286" i="7"/>
  <c r="D647" i="7" a="1"/>
  <c r="D647" i="7" s="1"/>
  <c r="H646" i="7"/>
  <c r="B473" i="7" a="1"/>
  <c r="B473" i="7" s="1"/>
  <c r="F472" i="7"/>
  <c r="B742" i="7" a="1"/>
  <c r="B742" i="7" s="1"/>
  <c r="F741" i="7"/>
  <c r="B778" i="7" a="1"/>
  <c r="B778" i="7" s="1"/>
  <c r="F777" i="7"/>
  <c r="B766" i="7" a="1"/>
  <c r="B766" i="7" s="1"/>
  <c r="F765" i="7"/>
  <c r="B670" i="7" a="1"/>
  <c r="B670" i="7" s="1"/>
  <c r="F669" i="7"/>
  <c r="B191" i="7" a="1"/>
  <c r="B191" i="7" s="1"/>
  <c r="F190" i="7"/>
  <c r="B179" i="7" a="1"/>
  <c r="B179" i="7" s="1"/>
  <c r="F178" i="7"/>
  <c r="I571" i="7"/>
  <c r="E572" i="7" a="1"/>
  <c r="E572" i="7" s="1"/>
  <c r="B234" i="7" a="1"/>
  <c r="B234" i="7" s="1"/>
  <c r="F233" i="7"/>
  <c r="B370" i="7" a="1"/>
  <c r="B370" i="7" s="1"/>
  <c r="F369" i="7"/>
  <c r="D818" i="8"/>
  <c r="N819" i="7"/>
  <c r="H818" i="8" s="1"/>
  <c r="D594" i="8"/>
  <c r="N595" i="7"/>
  <c r="H594" i="8" s="1"/>
  <c r="B116" i="8"/>
  <c r="L117" i="7"/>
  <c r="F116" i="8" s="1"/>
  <c r="B427" i="8"/>
  <c r="L428" i="7"/>
  <c r="F427" i="8" s="1"/>
  <c r="B320" i="8"/>
  <c r="L321" i="7"/>
  <c r="F320" i="8" s="1"/>
  <c r="B415" i="8"/>
  <c r="L416" i="7"/>
  <c r="F415" i="8" s="1"/>
  <c r="B379" i="8"/>
  <c r="L380" i="7"/>
  <c r="F379" i="8" s="1"/>
  <c r="B296" i="8"/>
  <c r="L297" i="7"/>
  <c r="F296" i="8" s="1"/>
  <c r="L585" i="7"/>
  <c r="F584" i="8" s="1"/>
  <c r="B584" i="8"/>
  <c r="L645" i="7"/>
  <c r="F644" i="8" s="1"/>
  <c r="B644" i="8"/>
  <c r="E284" i="8"/>
  <c r="O285" i="7"/>
  <c r="I284" i="8" s="1"/>
  <c r="M780" i="7"/>
  <c r="G779" i="8" s="1"/>
  <c r="C779" i="8"/>
  <c r="B703" i="8"/>
  <c r="L704" i="7"/>
  <c r="F703" i="8" s="1"/>
  <c r="D437" i="8"/>
  <c r="N438" i="7"/>
  <c r="H437" i="8" s="1"/>
  <c r="B430" i="7" a="1"/>
  <c r="B430" i="7" s="1"/>
  <c r="F429" i="7"/>
  <c r="B418" i="7" a="1"/>
  <c r="B418" i="7" s="1"/>
  <c r="F417" i="7"/>
  <c r="B299" i="7" a="1"/>
  <c r="B299" i="7" s="1"/>
  <c r="F298" i="7"/>
  <c r="B647" i="7" a="1"/>
  <c r="B647" i="7" s="1"/>
  <c r="F646" i="7"/>
  <c r="C782" i="7" a="1"/>
  <c r="C782" i="7" s="1"/>
  <c r="G781" i="7"/>
  <c r="B706" i="7" a="1"/>
  <c r="B706" i="7" s="1"/>
  <c r="F705" i="7"/>
  <c r="D440" i="7" a="1"/>
  <c r="D440" i="7" s="1"/>
  <c r="H439" i="7"/>
  <c r="B119" i="7" a="1"/>
  <c r="B119" i="7" s="1"/>
  <c r="F118" i="7"/>
  <c r="B323" i="7" a="1"/>
  <c r="B323" i="7" s="1"/>
  <c r="F322" i="7"/>
  <c r="B382" i="7" a="1"/>
  <c r="B382" i="7" s="1"/>
  <c r="F381" i="7"/>
  <c r="B587" i="7" a="1"/>
  <c r="B587" i="7" s="1"/>
  <c r="F586" i="7"/>
  <c r="E287" i="7" a="1"/>
  <c r="E287" i="7" s="1"/>
  <c r="I286" i="7"/>
  <c r="L609" i="7"/>
  <c r="F608" i="8" s="1"/>
  <c r="B608" i="8"/>
  <c r="B751" i="8"/>
  <c r="L752" i="7"/>
  <c r="F751" i="8" s="1"/>
  <c r="B9" i="8"/>
  <c r="L10" i="7"/>
  <c r="F9" i="8" s="1"/>
  <c r="M547" i="7"/>
  <c r="G546" i="8" s="1"/>
  <c r="C546" i="8"/>
  <c r="B691" i="8"/>
  <c r="L692" i="7"/>
  <c r="F691" i="8" s="1"/>
  <c r="B463" i="8"/>
  <c r="L464" i="7"/>
  <c r="F463" i="8" s="1"/>
  <c r="L489" i="7"/>
  <c r="F488" i="8" s="1"/>
  <c r="B488" i="8"/>
  <c r="B734" i="8"/>
  <c r="L735" i="7"/>
  <c r="F734" i="8" s="1"/>
  <c r="B203" i="8"/>
  <c r="L204" i="7"/>
  <c r="F203" i="8" s="1"/>
  <c r="M582" i="7"/>
  <c r="G581" i="8" s="1"/>
  <c r="C581" i="8"/>
  <c r="B143" i="8"/>
  <c r="L144" i="7"/>
  <c r="F143" i="8" s="1"/>
  <c r="B403" i="8"/>
  <c r="L404" i="7"/>
  <c r="F403" i="8" s="1"/>
  <c r="B499" i="8"/>
  <c r="L500" i="7"/>
  <c r="F499" i="8" s="1"/>
  <c r="C811" i="8"/>
  <c r="M812" i="7"/>
  <c r="G811" i="8" s="1"/>
  <c r="B528" i="8"/>
  <c r="L529" i="7"/>
  <c r="F528" i="8" s="1"/>
  <c r="D359" i="8"/>
  <c r="N360" i="7"/>
  <c r="H359" i="8" s="1"/>
  <c r="B596" i="7" a="1"/>
  <c r="B596" i="7" s="1"/>
  <c r="F595" i="7"/>
  <c r="B754" i="7" a="1"/>
  <c r="B754" i="7" s="1"/>
  <c r="F753" i="7"/>
  <c r="C549" i="7" a="1"/>
  <c r="C549" i="7" s="1"/>
  <c r="G548" i="7"/>
  <c r="B466" i="7" a="1"/>
  <c r="B466" i="7" s="1"/>
  <c r="F465" i="7"/>
  <c r="B735" i="8"/>
  <c r="L736" i="7"/>
  <c r="F735" i="8" s="1"/>
  <c r="C584" i="7" a="1"/>
  <c r="C584" i="7" s="1"/>
  <c r="G583" i="7"/>
  <c r="B406" i="7" a="1"/>
  <c r="B406" i="7" s="1"/>
  <c r="F405" i="7"/>
  <c r="B531" i="7" a="1"/>
  <c r="B531" i="7" s="1"/>
  <c r="F530" i="7"/>
  <c r="D362" i="7" a="1"/>
  <c r="D362" i="7" s="1"/>
  <c r="H361" i="7"/>
  <c r="B593" i="8"/>
  <c r="L594" i="7"/>
  <c r="F593" i="8" s="1"/>
  <c r="C769" i="8"/>
  <c r="M770" i="7"/>
  <c r="G769" i="8" s="1"/>
  <c r="M610" i="7"/>
  <c r="G609" i="8" s="1"/>
  <c r="C609" i="8"/>
  <c r="M594" i="7"/>
  <c r="G593" i="8" s="1"/>
  <c r="C593" i="8"/>
  <c r="M634" i="7"/>
  <c r="G633" i="8" s="1"/>
  <c r="C633" i="8"/>
  <c r="E794" i="8"/>
  <c r="O795" i="7"/>
  <c r="I794" i="8" s="1"/>
  <c r="D611" i="8"/>
  <c r="N612" i="7"/>
  <c r="H611" i="8" s="1"/>
  <c r="D781" i="8"/>
  <c r="N782" i="7"/>
  <c r="H781" i="8" s="1"/>
  <c r="D581" i="8"/>
  <c r="N582" i="7"/>
  <c r="H581" i="8" s="1"/>
  <c r="E819" i="8"/>
  <c r="O820" i="7"/>
  <c r="I819" i="8" s="1"/>
  <c r="D771" i="8"/>
  <c r="N772" i="7"/>
  <c r="H771" i="8" s="1"/>
  <c r="E719" i="8"/>
  <c r="O720" i="7"/>
  <c r="I719" i="8" s="1"/>
  <c r="E587" i="8"/>
  <c r="O588" i="7"/>
  <c r="I587" i="8" s="1"/>
  <c r="E557" i="8"/>
  <c r="O558" i="7"/>
  <c r="I557" i="8" s="1"/>
  <c r="D745" i="8"/>
  <c r="N746" i="7"/>
  <c r="H745" i="8" s="1"/>
  <c r="D733" i="8"/>
  <c r="N734" i="7"/>
  <c r="H733" i="8" s="1"/>
  <c r="E706" i="8"/>
  <c r="O707" i="7"/>
  <c r="I706" i="8" s="1"/>
  <c r="D789" i="8"/>
  <c r="N790" i="7"/>
  <c r="H789" i="8" s="1"/>
  <c r="E771" i="8"/>
  <c r="O772" i="7"/>
  <c r="I771" i="8" s="1"/>
  <c r="D757" i="8"/>
  <c r="N758" i="7"/>
  <c r="H757" i="8" s="1"/>
  <c r="H613" i="7"/>
  <c r="D614" i="7" a="1"/>
  <c r="D614" i="7" s="1"/>
  <c r="I589" i="7"/>
  <c r="E590" i="7" a="1"/>
  <c r="E590" i="7" s="1"/>
  <c r="D837" i="7" a="1"/>
  <c r="D837" i="7" s="1"/>
  <c r="H836" i="7"/>
  <c r="D584" i="7" a="1"/>
  <c r="D584" i="7" s="1"/>
  <c r="H583" i="7"/>
  <c r="D792" i="7" a="1"/>
  <c r="D792" i="7" s="1"/>
  <c r="H791" i="7"/>
  <c r="E822" i="7" a="1"/>
  <c r="E822" i="7" s="1"/>
  <c r="I821" i="7"/>
  <c r="E560" i="7" a="1"/>
  <c r="E560" i="7" s="1"/>
  <c r="I559" i="7"/>
  <c r="D736" i="7" a="1"/>
  <c r="D736" i="7" s="1"/>
  <c r="H736" i="7" s="1"/>
  <c r="H735" i="7"/>
  <c r="D760" i="7" a="1"/>
  <c r="D760" i="7" s="1"/>
  <c r="H760" i="7" s="1"/>
  <c r="H759" i="7"/>
  <c r="E797" i="7" a="1"/>
  <c r="E797" i="7" s="1"/>
  <c r="I796" i="7"/>
  <c r="D821" i="7" a="1"/>
  <c r="D821" i="7" s="1"/>
  <c r="H820" i="7"/>
  <c r="D784" i="7" a="1"/>
  <c r="D784" i="7" s="1"/>
  <c r="H784" i="7" s="1"/>
  <c r="H783" i="7"/>
  <c r="H596" i="7"/>
  <c r="D597" i="7" a="1"/>
  <c r="D597" i="7" s="1"/>
  <c r="E709" i="7" a="1"/>
  <c r="E709" i="7" s="1"/>
  <c r="I709" i="7" s="1"/>
  <c r="I708" i="7"/>
  <c r="E722" i="7" a="1"/>
  <c r="E722" i="7" s="1"/>
  <c r="I721" i="7"/>
  <c r="D748" i="7" a="1"/>
  <c r="D748" i="7" s="1"/>
  <c r="H748" i="7" s="1"/>
  <c r="H747" i="7"/>
  <c r="E774" i="7" a="1"/>
  <c r="E774" i="7" s="1"/>
  <c r="I773" i="7"/>
  <c r="C772" i="7" a="1"/>
  <c r="C772" i="7" s="1"/>
  <c r="G772" i="7" s="1"/>
  <c r="G771" i="7"/>
  <c r="C596" i="7" a="1"/>
  <c r="C596" i="7" s="1"/>
  <c r="G595" i="7"/>
  <c r="C636" i="7" a="1"/>
  <c r="C636" i="7" s="1"/>
  <c r="G635" i="7"/>
  <c r="C612" i="7" a="1"/>
  <c r="C612" i="7" s="1"/>
  <c r="G611" i="7"/>
  <c r="C550" i="7" l="1" a="1"/>
  <c r="C550" i="7" s="1"/>
  <c r="G549" i="7"/>
  <c r="D441" i="7" a="1"/>
  <c r="D441" i="7" s="1"/>
  <c r="H440" i="7"/>
  <c r="B180" i="7" a="1"/>
  <c r="B180" i="7" s="1"/>
  <c r="F179" i="7"/>
  <c r="D288" i="7" a="1"/>
  <c r="D288" i="7" s="1"/>
  <c r="H287" i="7"/>
  <c r="G695" i="7"/>
  <c r="C696" i="7" a="1"/>
  <c r="C696" i="7" s="1"/>
  <c r="B314" i="7" a="1"/>
  <c r="B314" i="7" s="1"/>
  <c r="F313" i="7"/>
  <c r="M583" i="7"/>
  <c r="G582" i="8" s="1"/>
  <c r="C582" i="8"/>
  <c r="L753" i="7"/>
  <c r="F752" i="8" s="1"/>
  <c r="B752" i="8"/>
  <c r="B380" i="8"/>
  <c r="L381" i="7"/>
  <c r="F380" i="8" s="1"/>
  <c r="B704" i="8"/>
  <c r="L705" i="7"/>
  <c r="F704" i="8" s="1"/>
  <c r="B416" i="8"/>
  <c r="L417" i="7"/>
  <c r="F416" i="8" s="1"/>
  <c r="B368" i="8"/>
  <c r="L369" i="7"/>
  <c r="F368" i="8" s="1"/>
  <c r="L190" i="7"/>
  <c r="F189" i="8" s="1"/>
  <c r="B189" i="8"/>
  <c r="L741" i="7"/>
  <c r="F740" i="8" s="1"/>
  <c r="B740" i="8"/>
  <c r="L657" i="7"/>
  <c r="F656" i="8" s="1"/>
  <c r="B656" i="8"/>
  <c r="N682" i="7"/>
  <c r="H681" i="8" s="1"/>
  <c r="D681" i="8"/>
  <c r="B213" i="8"/>
  <c r="L214" i="7"/>
  <c r="F213" i="8" s="1"/>
  <c r="B392" i="8"/>
  <c r="L393" i="7"/>
  <c r="F392" i="8" s="1"/>
  <c r="B512" i="8"/>
  <c r="L513" i="7"/>
  <c r="F512" i="8" s="1"/>
  <c r="C812" i="8"/>
  <c r="M813" i="7"/>
  <c r="G812" i="8" s="1"/>
  <c r="B489" i="8"/>
  <c r="L490" i="7"/>
  <c r="F489" i="8" s="1"/>
  <c r="C585" i="7" a="1"/>
  <c r="C585" i="7" s="1"/>
  <c r="G584" i="7"/>
  <c r="B383" i="7" a="1"/>
  <c r="B383" i="7" s="1"/>
  <c r="F382" i="7"/>
  <c r="B419" i="7" a="1"/>
  <c r="B419" i="7" s="1"/>
  <c r="F418" i="7"/>
  <c r="B192" i="7" a="1"/>
  <c r="B192" i="7" s="1"/>
  <c r="F191" i="7"/>
  <c r="B659" i="7" a="1"/>
  <c r="B659" i="7" s="1"/>
  <c r="F658" i="7"/>
  <c r="B216" i="7" a="1"/>
  <c r="B216" i="7" s="1"/>
  <c r="F215" i="7"/>
  <c r="B515" i="7" a="1"/>
  <c r="B515" i="7" s="1"/>
  <c r="F514" i="7"/>
  <c r="C815" i="7" a="1"/>
  <c r="C815" i="7" s="1"/>
  <c r="G814" i="7"/>
  <c r="B492" i="7" a="1"/>
  <c r="B492" i="7" s="1"/>
  <c r="F491" i="7"/>
  <c r="E588" i="8"/>
  <c r="O589" i="7"/>
  <c r="I588" i="8" s="1"/>
  <c r="B755" i="7" a="1"/>
  <c r="B755" i="7" s="1"/>
  <c r="F754" i="7"/>
  <c r="B707" i="7" a="1"/>
  <c r="B707" i="7" s="1"/>
  <c r="F706" i="7"/>
  <c r="B371" i="7" a="1"/>
  <c r="B371" i="7" s="1"/>
  <c r="F370" i="7"/>
  <c r="B743" i="7" a="1"/>
  <c r="B743" i="7" s="1"/>
  <c r="F742" i="7"/>
  <c r="D684" i="7" a="1"/>
  <c r="D684" i="7" s="1"/>
  <c r="H683" i="7"/>
  <c r="B395" i="7" a="1"/>
  <c r="B395" i="7" s="1"/>
  <c r="F394" i="7"/>
  <c r="D360" i="8"/>
  <c r="N361" i="7"/>
  <c r="H360" i="8" s="1"/>
  <c r="B594" i="8"/>
  <c r="L595" i="7"/>
  <c r="F594" i="8" s="1"/>
  <c r="B321" i="8"/>
  <c r="L322" i="7"/>
  <c r="F321" i="8" s="1"/>
  <c r="C780" i="8"/>
  <c r="M781" i="7"/>
  <c r="G780" i="8" s="1"/>
  <c r="B428" i="8"/>
  <c r="L429" i="7"/>
  <c r="F428" i="8" s="1"/>
  <c r="B232" i="8"/>
  <c r="L233" i="7"/>
  <c r="F232" i="8" s="1"/>
  <c r="L669" i="7"/>
  <c r="F668" i="8" s="1"/>
  <c r="B668" i="8"/>
  <c r="B471" i="8"/>
  <c r="L472" i="7"/>
  <c r="F471" i="8" s="1"/>
  <c r="L813" i="7"/>
  <c r="F812" i="8" s="1"/>
  <c r="B812" i="8"/>
  <c r="B330" i="8"/>
  <c r="L331" i="7"/>
  <c r="F330" i="8" s="1"/>
  <c r="C527" i="8"/>
  <c r="M528" i="7"/>
  <c r="G527" i="8" s="1"/>
  <c r="M372" i="7"/>
  <c r="G371" i="8" s="1"/>
  <c r="C371" i="8"/>
  <c r="L501" i="7"/>
  <c r="F500" i="8" s="1"/>
  <c r="B500" i="8"/>
  <c r="L693" i="7"/>
  <c r="F692" i="8" s="1"/>
  <c r="B692" i="8"/>
  <c r="B324" i="7" a="1"/>
  <c r="B324" i="7" s="1"/>
  <c r="F323" i="7"/>
  <c r="B431" i="7" a="1"/>
  <c r="B431" i="7" s="1"/>
  <c r="F430" i="7"/>
  <c r="B671" i="7" a="1"/>
  <c r="B671" i="7" s="1"/>
  <c r="F670" i="7"/>
  <c r="B815" i="7" a="1"/>
  <c r="B815" i="7" s="1"/>
  <c r="F814" i="7"/>
  <c r="C530" i="7" a="1"/>
  <c r="C530" i="7" s="1"/>
  <c r="G530" i="7" s="1"/>
  <c r="G529" i="7"/>
  <c r="C374" i="7" a="1"/>
  <c r="C374" i="7" s="1"/>
  <c r="G373" i="7"/>
  <c r="B503" i="7" a="1"/>
  <c r="B503" i="7" s="1"/>
  <c r="F502" i="7"/>
  <c r="B695" i="7" a="1"/>
  <c r="B695" i="7" s="1"/>
  <c r="F694" i="7"/>
  <c r="D759" i="8"/>
  <c r="N760" i="7"/>
  <c r="H759" i="8" s="1"/>
  <c r="B597" i="7" a="1"/>
  <c r="B597" i="7" s="1"/>
  <c r="F596" i="7"/>
  <c r="C783" i="7" a="1"/>
  <c r="C783" i="7" s="1"/>
  <c r="G782" i="7"/>
  <c r="B235" i="7" a="1"/>
  <c r="B235" i="7" s="1"/>
  <c r="F234" i="7"/>
  <c r="B474" i="7" a="1"/>
  <c r="B474" i="7" s="1"/>
  <c r="F473" i="7"/>
  <c r="B333" i="7" a="1"/>
  <c r="B333" i="7" s="1"/>
  <c r="F332" i="7"/>
  <c r="B529" i="8"/>
  <c r="L530" i="7"/>
  <c r="F529" i="8" s="1"/>
  <c r="L465" i="7"/>
  <c r="F464" i="8" s="1"/>
  <c r="B464" i="8"/>
  <c r="O286" i="7"/>
  <c r="I285" i="8" s="1"/>
  <c r="E285" i="8"/>
  <c r="B117" i="8"/>
  <c r="L118" i="7"/>
  <c r="F117" i="8" s="1"/>
  <c r="B645" i="8"/>
  <c r="L646" i="7"/>
  <c r="F645" i="8" s="1"/>
  <c r="E573" i="7" a="1"/>
  <c r="E573" i="7" s="1"/>
  <c r="I572" i="7"/>
  <c r="L765" i="7"/>
  <c r="F764" i="8" s="1"/>
  <c r="B764" i="8"/>
  <c r="D645" i="8"/>
  <c r="N646" i="7"/>
  <c r="H645" i="8" s="1"/>
  <c r="B717" i="8"/>
  <c r="L718" i="7"/>
  <c r="F717" i="8" s="1"/>
  <c r="B285" i="8"/>
  <c r="L286" i="7"/>
  <c r="F285" i="8" s="1"/>
  <c r="B680" i="8"/>
  <c r="L681" i="7"/>
  <c r="F680" i="8" s="1"/>
  <c r="L547" i="7"/>
  <c r="F546" i="8" s="1"/>
  <c r="B546" i="8"/>
  <c r="B144" i="8"/>
  <c r="L145" i="7"/>
  <c r="F144" i="8" s="1"/>
  <c r="B13" i="7" a="1"/>
  <c r="B13" i="7" s="1"/>
  <c r="F12" i="7"/>
  <c r="B467" i="7" a="1"/>
  <c r="B467" i="7" s="1"/>
  <c r="F467" i="7" s="1"/>
  <c r="F466" i="7"/>
  <c r="B120" i="7" a="1"/>
  <c r="B120" i="7" s="1"/>
  <c r="F119" i="7"/>
  <c r="B767" i="7" a="1"/>
  <c r="B767" i="7" s="1"/>
  <c r="F766" i="7"/>
  <c r="B720" i="7" a="1"/>
  <c r="B720" i="7" s="1"/>
  <c r="F719" i="7"/>
  <c r="B683" i="7" a="1"/>
  <c r="B683" i="7" s="1"/>
  <c r="F682" i="7"/>
  <c r="B147" i="7" a="1"/>
  <c r="B147" i="7" s="1"/>
  <c r="F146" i="7"/>
  <c r="B10" i="8"/>
  <c r="L11" i="7"/>
  <c r="F10" i="8" s="1"/>
  <c r="D363" i="7" a="1"/>
  <c r="D363" i="7" s="1"/>
  <c r="H362" i="7"/>
  <c r="B532" i="7" a="1"/>
  <c r="B532" i="7" s="1"/>
  <c r="F531" i="7"/>
  <c r="E288" i="7" a="1"/>
  <c r="E288" i="7" s="1"/>
  <c r="I287" i="7"/>
  <c r="B648" i="7" a="1"/>
  <c r="B648" i="7" s="1"/>
  <c r="F647" i="7"/>
  <c r="E570" i="8"/>
  <c r="O571" i="7"/>
  <c r="I570" i="8" s="1"/>
  <c r="D648" i="7" a="1"/>
  <c r="D648" i="7" s="1"/>
  <c r="H647" i="7"/>
  <c r="B288" i="7" a="1"/>
  <c r="B288" i="7" s="1"/>
  <c r="F287" i="7"/>
  <c r="B549" i="7" a="1"/>
  <c r="B549" i="7" s="1"/>
  <c r="F548" i="7"/>
  <c r="B404" i="8"/>
  <c r="L405" i="7"/>
  <c r="F404" i="8" s="1"/>
  <c r="C547" i="8"/>
  <c r="M548" i="7"/>
  <c r="G547" i="8" s="1"/>
  <c r="B585" i="8"/>
  <c r="L586" i="7"/>
  <c r="F585" i="8" s="1"/>
  <c r="D438" i="8"/>
  <c r="N439" i="7"/>
  <c r="H438" i="8" s="1"/>
  <c r="L298" i="7"/>
  <c r="F297" i="8" s="1"/>
  <c r="B297" i="8"/>
  <c r="B177" i="8"/>
  <c r="L178" i="7"/>
  <c r="F177" i="8" s="1"/>
  <c r="B776" i="8"/>
  <c r="L777" i="7"/>
  <c r="F776" i="8" s="1"/>
  <c r="D285" i="8"/>
  <c r="N286" i="7"/>
  <c r="H285" i="8" s="1"/>
  <c r="D546" i="8"/>
  <c r="N547" i="7"/>
  <c r="H546" i="8" s="1"/>
  <c r="C693" i="8"/>
  <c r="M694" i="7"/>
  <c r="G693" i="8" s="1"/>
  <c r="B791" i="8"/>
  <c r="L792" i="7"/>
  <c r="F791" i="8" s="1"/>
  <c r="B311" i="8"/>
  <c r="L312" i="7"/>
  <c r="F311" i="8" s="1"/>
  <c r="B204" i="8"/>
  <c r="L205" i="7"/>
  <c r="F204" i="8" s="1"/>
  <c r="B609" i="8"/>
  <c r="L610" i="7"/>
  <c r="F609" i="8" s="1"/>
  <c r="B407" i="7" a="1"/>
  <c r="B407" i="7" s="1"/>
  <c r="F406" i="7"/>
  <c r="B588" i="7" a="1"/>
  <c r="B588" i="7" s="1"/>
  <c r="F587" i="7"/>
  <c r="B300" i="7" a="1"/>
  <c r="B300" i="7" s="1"/>
  <c r="F299" i="7"/>
  <c r="B779" i="7" a="1"/>
  <c r="B779" i="7" s="1"/>
  <c r="F778" i="7"/>
  <c r="D549" i="7" a="1"/>
  <c r="D549" i="7" s="1"/>
  <c r="H548" i="7"/>
  <c r="B794" i="7" a="1"/>
  <c r="B794" i="7" s="1"/>
  <c r="F793" i="7"/>
  <c r="B207" i="7" a="1"/>
  <c r="B207" i="7" s="1"/>
  <c r="F206" i="7"/>
  <c r="B612" i="7" a="1"/>
  <c r="B612" i="7" s="1"/>
  <c r="F611" i="7"/>
  <c r="C610" i="8"/>
  <c r="M611" i="7"/>
  <c r="G610" i="8" s="1"/>
  <c r="C634" i="8"/>
  <c r="M635" i="7"/>
  <c r="G634" i="8" s="1"/>
  <c r="C594" i="8"/>
  <c r="M595" i="7"/>
  <c r="G594" i="8" s="1"/>
  <c r="C770" i="8"/>
  <c r="M771" i="7"/>
  <c r="G770" i="8" s="1"/>
  <c r="C771" i="8"/>
  <c r="M772" i="7"/>
  <c r="G771" i="8" s="1"/>
  <c r="E772" i="8"/>
  <c r="O773" i="7"/>
  <c r="I772" i="8" s="1"/>
  <c r="D746" i="8"/>
  <c r="N747" i="7"/>
  <c r="H746" i="8" s="1"/>
  <c r="D747" i="8"/>
  <c r="N748" i="7"/>
  <c r="H747" i="8" s="1"/>
  <c r="E720" i="8"/>
  <c r="O721" i="7"/>
  <c r="I720" i="8" s="1"/>
  <c r="E707" i="8"/>
  <c r="O708" i="7"/>
  <c r="I707" i="8" s="1"/>
  <c r="E708" i="8"/>
  <c r="O709" i="7"/>
  <c r="I708" i="8" s="1"/>
  <c r="D595" i="8"/>
  <c r="N596" i="7"/>
  <c r="H595" i="8" s="1"/>
  <c r="D782" i="8"/>
  <c r="N783" i="7"/>
  <c r="H782" i="8" s="1"/>
  <c r="D783" i="8"/>
  <c r="N784" i="7"/>
  <c r="H783" i="8" s="1"/>
  <c r="D819" i="8"/>
  <c r="N820" i="7"/>
  <c r="H819" i="8" s="1"/>
  <c r="E795" i="8"/>
  <c r="O796" i="7"/>
  <c r="I795" i="8" s="1"/>
  <c r="D758" i="8"/>
  <c r="N759" i="7"/>
  <c r="H758" i="8" s="1"/>
  <c r="D734" i="8"/>
  <c r="N735" i="7"/>
  <c r="H734" i="8" s="1"/>
  <c r="D735" i="8"/>
  <c r="N736" i="7"/>
  <c r="H735" i="8" s="1"/>
  <c r="E558" i="8"/>
  <c r="O559" i="7"/>
  <c r="I558" i="8" s="1"/>
  <c r="E820" i="8"/>
  <c r="O821" i="7"/>
  <c r="I820" i="8" s="1"/>
  <c r="D790" i="8"/>
  <c r="N791" i="7"/>
  <c r="H790" i="8" s="1"/>
  <c r="D582" i="8"/>
  <c r="N583" i="7"/>
  <c r="H582" i="8" s="1"/>
  <c r="D835" i="8"/>
  <c r="N836" i="7"/>
  <c r="H835" i="8" s="1"/>
  <c r="D612" i="8"/>
  <c r="N613" i="7"/>
  <c r="H612" i="8" s="1"/>
  <c r="E775" i="7" a="1"/>
  <c r="E775" i="7" s="1"/>
  <c r="I774" i="7"/>
  <c r="E591" i="7" a="1"/>
  <c r="E591" i="7" s="1"/>
  <c r="I590" i="7"/>
  <c r="D822" i="7" a="1"/>
  <c r="D822" i="7" s="1"/>
  <c r="H821" i="7"/>
  <c r="E798" i="7" a="1"/>
  <c r="E798" i="7" s="1"/>
  <c r="I797" i="7"/>
  <c r="E823" i="7" a="1"/>
  <c r="E823" i="7" s="1"/>
  <c r="I822" i="7"/>
  <c r="H584" i="7"/>
  <c r="D585" i="7" a="1"/>
  <c r="D585" i="7" s="1"/>
  <c r="E723" i="7" a="1"/>
  <c r="E723" i="7" s="1"/>
  <c r="I722" i="7"/>
  <c r="D598" i="7" a="1"/>
  <c r="D598" i="7" s="1"/>
  <c r="H597" i="7"/>
  <c r="D615" i="7" a="1"/>
  <c r="D615" i="7" s="1"/>
  <c r="H614" i="7"/>
  <c r="E561" i="7" a="1"/>
  <c r="E561" i="7" s="1"/>
  <c r="I560" i="7"/>
  <c r="D793" i="7" a="1"/>
  <c r="D793" i="7" s="1"/>
  <c r="H792" i="7"/>
  <c r="H837" i="7"/>
  <c r="D838" i="7" a="1"/>
  <c r="D838" i="7" s="1"/>
  <c r="C637" i="7" a="1"/>
  <c r="C637" i="7" s="1"/>
  <c r="G636" i="7"/>
  <c r="C597" i="7" a="1"/>
  <c r="C597" i="7" s="1"/>
  <c r="G596" i="7"/>
  <c r="G612" i="7"/>
  <c r="C613" i="7" a="1"/>
  <c r="C613" i="7" s="1"/>
  <c r="D550" i="7" l="1" a="1"/>
  <c r="D550" i="7" s="1"/>
  <c r="H549" i="7"/>
  <c r="B289" i="7" a="1"/>
  <c r="B289" i="7" s="1"/>
  <c r="F288" i="7"/>
  <c r="B148" i="7" a="1"/>
  <c r="B148" i="7" s="1"/>
  <c r="F147" i="7"/>
  <c r="B334" i="7" a="1"/>
  <c r="B334" i="7" s="1"/>
  <c r="F333" i="7"/>
  <c r="C375" i="7" a="1"/>
  <c r="C375" i="7" s="1"/>
  <c r="G374" i="7"/>
  <c r="B396" i="7" a="1"/>
  <c r="B396" i="7" s="1"/>
  <c r="F395" i="7"/>
  <c r="C816" i="7" a="1"/>
  <c r="C816" i="7" s="1"/>
  <c r="G815" i="7"/>
  <c r="E796" i="8"/>
  <c r="O797" i="7"/>
  <c r="I796" i="8" s="1"/>
  <c r="L611" i="7"/>
  <c r="F610" i="8" s="1"/>
  <c r="B610" i="8"/>
  <c r="B777" i="8"/>
  <c r="L778" i="7"/>
  <c r="F777" i="8" s="1"/>
  <c r="D646" i="8"/>
  <c r="N647" i="7"/>
  <c r="H646" i="8" s="1"/>
  <c r="L531" i="7"/>
  <c r="F530" i="8" s="1"/>
  <c r="B530" i="8"/>
  <c r="B681" i="8"/>
  <c r="L682" i="7"/>
  <c r="F681" i="8" s="1"/>
  <c r="B465" i="8"/>
  <c r="L466" i="7"/>
  <c r="F465" i="8" s="1"/>
  <c r="L473" i="7"/>
  <c r="F472" i="8" s="1"/>
  <c r="B472" i="8"/>
  <c r="C528" i="8"/>
  <c r="M529" i="7"/>
  <c r="G528" i="8" s="1"/>
  <c r="L323" i="7"/>
  <c r="F322" i="8" s="1"/>
  <c r="B322" i="8"/>
  <c r="D682" i="8"/>
  <c r="N683" i="7"/>
  <c r="H682" i="8" s="1"/>
  <c r="B753" i="8"/>
  <c r="L754" i="7"/>
  <c r="F753" i="8" s="1"/>
  <c r="B513" i="8"/>
  <c r="L514" i="7"/>
  <c r="F513" i="8" s="1"/>
  <c r="B417" i="8"/>
  <c r="L418" i="7"/>
  <c r="F417" i="8" s="1"/>
  <c r="N287" i="7"/>
  <c r="H286" i="8" s="1"/>
  <c r="D286" i="8"/>
  <c r="B780" i="7" a="1"/>
  <c r="B780" i="7" s="1"/>
  <c r="F779" i="7"/>
  <c r="B533" i="7" a="1"/>
  <c r="B533" i="7" s="1"/>
  <c r="F532" i="7"/>
  <c r="B466" i="8"/>
  <c r="L467" i="7"/>
  <c r="F466" i="8" s="1"/>
  <c r="C529" i="8"/>
  <c r="M530" i="7"/>
  <c r="G529" i="8" s="1"/>
  <c r="D685" i="7" a="1"/>
  <c r="D685" i="7" s="1"/>
  <c r="H684" i="7"/>
  <c r="B516" i="7" a="1"/>
  <c r="B516" i="7" s="1"/>
  <c r="F515" i="7"/>
  <c r="D289" i="7" a="1"/>
  <c r="D289" i="7" s="1"/>
  <c r="H288" i="7"/>
  <c r="B613" i="7" a="1"/>
  <c r="B613" i="7" s="1"/>
  <c r="F612" i="7"/>
  <c r="D649" i="7" a="1"/>
  <c r="D649" i="7" s="1"/>
  <c r="H648" i="7"/>
  <c r="B684" i="7" a="1"/>
  <c r="B684" i="7" s="1"/>
  <c r="F683" i="7"/>
  <c r="B475" i="7" a="1"/>
  <c r="B475" i="7" s="1"/>
  <c r="F474" i="7"/>
  <c r="B325" i="7" a="1"/>
  <c r="B325" i="7" s="1"/>
  <c r="F324" i="7"/>
  <c r="B756" i="7" a="1"/>
  <c r="B756" i="7" s="1"/>
  <c r="F755" i="7"/>
  <c r="B420" i="7" a="1"/>
  <c r="B420" i="7" s="1"/>
  <c r="F419" i="7"/>
  <c r="D791" i="8"/>
  <c r="N792" i="7"/>
  <c r="H791" i="8" s="1"/>
  <c r="L206" i="7"/>
  <c r="F205" i="8" s="1"/>
  <c r="B205" i="8"/>
  <c r="B298" i="8"/>
  <c r="L299" i="7"/>
  <c r="F298" i="8" s="1"/>
  <c r="D361" i="8"/>
  <c r="N362" i="7"/>
  <c r="H361" i="8" s="1"/>
  <c r="L719" i="7"/>
  <c r="F718" i="8" s="1"/>
  <c r="B718" i="8"/>
  <c r="B11" i="8"/>
  <c r="L12" i="7"/>
  <c r="F11" i="8" s="1"/>
  <c r="E571" i="8"/>
  <c r="O572" i="7"/>
  <c r="I571" i="8" s="1"/>
  <c r="B233" i="8"/>
  <c r="L234" i="7"/>
  <c r="F233" i="8" s="1"/>
  <c r="B693" i="8"/>
  <c r="L694" i="7"/>
  <c r="F693" i="8" s="1"/>
  <c r="L814" i="7"/>
  <c r="F813" i="8" s="1"/>
  <c r="B813" i="8"/>
  <c r="L742" i="7"/>
  <c r="F741" i="8" s="1"/>
  <c r="B741" i="8"/>
  <c r="B214" i="8"/>
  <c r="L215" i="7"/>
  <c r="F214" i="8" s="1"/>
  <c r="B381" i="8"/>
  <c r="L382" i="7"/>
  <c r="F381" i="8" s="1"/>
  <c r="B178" i="8"/>
  <c r="L179" i="7"/>
  <c r="F178" i="8" s="1"/>
  <c r="B301" i="7" a="1"/>
  <c r="B301" i="7" s="1"/>
  <c r="F300" i="7"/>
  <c r="B721" i="7" a="1"/>
  <c r="B721" i="7" s="1"/>
  <c r="F720" i="7"/>
  <c r="E574" i="7" a="1"/>
  <c r="E574" i="7" s="1"/>
  <c r="I573" i="7"/>
  <c r="B696" i="7" a="1"/>
  <c r="B696" i="7" s="1"/>
  <c r="F695" i="7"/>
  <c r="B744" i="7" a="1"/>
  <c r="B744" i="7" s="1"/>
  <c r="F743" i="7"/>
  <c r="B384" i="7" a="1"/>
  <c r="B384" i="7" s="1"/>
  <c r="F383" i="7"/>
  <c r="B181" i="7" a="1"/>
  <c r="B181" i="7" s="1"/>
  <c r="F180" i="7"/>
  <c r="B208" i="7" a="1"/>
  <c r="B208" i="7" s="1"/>
  <c r="F207" i="7"/>
  <c r="D364" i="7" a="1"/>
  <c r="D364" i="7" s="1"/>
  <c r="H364" i="7" s="1"/>
  <c r="H363" i="7"/>
  <c r="B14" i="7" a="1"/>
  <c r="B14" i="7" s="1"/>
  <c r="F13" i="7"/>
  <c r="B236" i="7" a="1"/>
  <c r="B236" i="7" s="1"/>
  <c r="F235" i="7"/>
  <c r="B816" i="7" a="1"/>
  <c r="B816" i="7" s="1"/>
  <c r="F815" i="7"/>
  <c r="B217" i="7" a="1"/>
  <c r="B217" i="7" s="1"/>
  <c r="F216" i="7"/>
  <c r="B792" i="8"/>
  <c r="L793" i="7"/>
  <c r="F792" i="8" s="1"/>
  <c r="L587" i="7"/>
  <c r="F586" i="8" s="1"/>
  <c r="B586" i="8"/>
  <c r="B547" i="8"/>
  <c r="L548" i="7"/>
  <c r="F547" i="8" s="1"/>
  <c r="B646" i="8"/>
  <c r="L647" i="7"/>
  <c r="F646" i="8" s="1"/>
  <c r="L766" i="7"/>
  <c r="F765" i="8" s="1"/>
  <c r="B765" i="8"/>
  <c r="M782" i="7"/>
  <c r="G781" i="8" s="1"/>
  <c r="C781" i="8"/>
  <c r="L502" i="7"/>
  <c r="F501" i="8" s="1"/>
  <c r="B501" i="8"/>
  <c r="B669" i="8"/>
  <c r="L670" i="7"/>
  <c r="F669" i="8" s="1"/>
  <c r="B369" i="8"/>
  <c r="L370" i="7"/>
  <c r="F369" i="8" s="1"/>
  <c r="B490" i="8"/>
  <c r="L491" i="7"/>
  <c r="F490" i="8" s="1"/>
  <c r="B657" i="8"/>
  <c r="L658" i="7"/>
  <c r="F657" i="8" s="1"/>
  <c r="C583" i="8"/>
  <c r="M584" i="7"/>
  <c r="G583" i="8" s="1"/>
  <c r="L313" i="7"/>
  <c r="F312" i="8" s="1"/>
  <c r="B312" i="8"/>
  <c r="D439" i="8"/>
  <c r="N440" i="7"/>
  <c r="H439" i="8" s="1"/>
  <c r="B795" i="7" a="1"/>
  <c r="B795" i="7" s="1"/>
  <c r="F794" i="7"/>
  <c r="F549" i="7"/>
  <c r="B550" i="7" a="1"/>
  <c r="B550" i="7" s="1"/>
  <c r="B768" i="7" a="1"/>
  <c r="B768" i="7" s="1"/>
  <c r="F767" i="7"/>
  <c r="B504" i="7" a="1"/>
  <c r="B504" i="7" s="1"/>
  <c r="F503" i="7"/>
  <c r="B372" i="7" a="1"/>
  <c r="B372" i="7" s="1"/>
  <c r="F371" i="7"/>
  <c r="B660" i="7" a="1"/>
  <c r="B660" i="7" s="1"/>
  <c r="F659" i="7"/>
  <c r="G585" i="7"/>
  <c r="C586" i="7" a="1"/>
  <c r="C586" i="7" s="1"/>
  <c r="D442" i="7" a="1"/>
  <c r="D442" i="7" s="1"/>
  <c r="H441" i="7"/>
  <c r="D583" i="8"/>
  <c r="N584" i="7"/>
  <c r="H583" i="8" s="1"/>
  <c r="B589" i="7" a="1"/>
  <c r="B589" i="7" s="1"/>
  <c r="F588" i="7"/>
  <c r="B649" i="7" a="1"/>
  <c r="B649" i="7" s="1"/>
  <c r="F648" i="7"/>
  <c r="C784" i="7" a="1"/>
  <c r="C784" i="7" s="1"/>
  <c r="G784" i="7" s="1"/>
  <c r="G783" i="7"/>
  <c r="B672" i="7" a="1"/>
  <c r="B672" i="7" s="1"/>
  <c r="F671" i="7"/>
  <c r="B493" i="7" a="1"/>
  <c r="B493" i="7" s="1"/>
  <c r="F492" i="7"/>
  <c r="B315" i="7" a="1"/>
  <c r="B315" i="7" s="1"/>
  <c r="F314" i="7"/>
  <c r="N548" i="7"/>
  <c r="H547" i="8" s="1"/>
  <c r="D547" i="8"/>
  <c r="B405" i="8"/>
  <c r="L406" i="7"/>
  <c r="F405" i="8" s="1"/>
  <c r="B286" i="8"/>
  <c r="L287" i="7"/>
  <c r="F286" i="8" s="1"/>
  <c r="E286" i="8"/>
  <c r="O287" i="7"/>
  <c r="I286" i="8" s="1"/>
  <c r="B145" i="8"/>
  <c r="L146" i="7"/>
  <c r="F145" i="8" s="1"/>
  <c r="B118" i="8"/>
  <c r="L119" i="7"/>
  <c r="F118" i="8" s="1"/>
  <c r="L332" i="7"/>
  <c r="F331" i="8" s="1"/>
  <c r="B331" i="8"/>
  <c r="B595" i="8"/>
  <c r="L596" i="7"/>
  <c r="F595" i="8" s="1"/>
  <c r="M373" i="7"/>
  <c r="G372" i="8" s="1"/>
  <c r="C372" i="8"/>
  <c r="L430" i="7"/>
  <c r="F429" i="8" s="1"/>
  <c r="B429" i="8"/>
  <c r="B393" i="8"/>
  <c r="L394" i="7"/>
  <c r="F393" i="8" s="1"/>
  <c r="B705" i="8"/>
  <c r="L706" i="7"/>
  <c r="F705" i="8" s="1"/>
  <c r="C813" i="8"/>
  <c r="M814" i="7"/>
  <c r="G813" i="8" s="1"/>
  <c r="B190" i="8"/>
  <c r="L191" i="7"/>
  <c r="F190" i="8" s="1"/>
  <c r="C697" i="7" a="1"/>
  <c r="C697" i="7" s="1"/>
  <c r="G696" i="7"/>
  <c r="C548" i="8"/>
  <c r="M549" i="7"/>
  <c r="G548" i="8" s="1"/>
  <c r="B408" i="7" a="1"/>
  <c r="B408" i="7" s="1"/>
  <c r="F407" i="7"/>
  <c r="E289" i="7" a="1"/>
  <c r="E289" i="7" s="1"/>
  <c r="I288" i="7"/>
  <c r="B121" i="7" a="1"/>
  <c r="B121" i="7" s="1"/>
  <c r="F120" i="7"/>
  <c r="B598" i="7" a="1"/>
  <c r="B598" i="7" s="1"/>
  <c r="F597" i="7"/>
  <c r="B432" i="7" a="1"/>
  <c r="B432" i="7" s="1"/>
  <c r="F431" i="7"/>
  <c r="B708" i="7" a="1"/>
  <c r="B708" i="7" s="1"/>
  <c r="F707" i="7"/>
  <c r="B193" i="7" a="1"/>
  <c r="B193" i="7" s="1"/>
  <c r="F192" i="7"/>
  <c r="C694" i="8"/>
  <c r="M695" i="7"/>
  <c r="G694" i="8" s="1"/>
  <c r="C551" i="7" a="1"/>
  <c r="C551" i="7" s="1"/>
  <c r="G550" i="7"/>
  <c r="C611" i="8"/>
  <c r="M612" i="7"/>
  <c r="G611" i="8" s="1"/>
  <c r="C595" i="8"/>
  <c r="M596" i="7"/>
  <c r="G595" i="8" s="1"/>
  <c r="M636" i="7"/>
  <c r="G635" i="8" s="1"/>
  <c r="C635" i="8"/>
  <c r="D836" i="8"/>
  <c r="N837" i="7"/>
  <c r="H836" i="8" s="1"/>
  <c r="E559" i="8"/>
  <c r="O560" i="7"/>
  <c r="I559" i="8" s="1"/>
  <c r="D613" i="8"/>
  <c r="N614" i="7"/>
  <c r="H613" i="8" s="1"/>
  <c r="D596" i="8"/>
  <c r="N597" i="7"/>
  <c r="H596" i="8" s="1"/>
  <c r="E721" i="8"/>
  <c r="O722" i="7"/>
  <c r="I721" i="8" s="1"/>
  <c r="E821" i="8"/>
  <c r="O822" i="7"/>
  <c r="I821" i="8" s="1"/>
  <c r="D820" i="8"/>
  <c r="N821" i="7"/>
  <c r="H820" i="8" s="1"/>
  <c r="E589" i="8"/>
  <c r="O590" i="7"/>
  <c r="I589" i="8" s="1"/>
  <c r="E773" i="8"/>
  <c r="O774" i="7"/>
  <c r="I773" i="8" s="1"/>
  <c r="E562" i="7" a="1"/>
  <c r="E562" i="7" s="1"/>
  <c r="I561" i="7"/>
  <c r="E592" i="7" a="1"/>
  <c r="E592" i="7" s="1"/>
  <c r="I591" i="7"/>
  <c r="E776" i="7" a="1"/>
  <c r="E776" i="7" s="1"/>
  <c r="I775" i="7"/>
  <c r="D794" i="7" a="1"/>
  <c r="D794" i="7" s="1"/>
  <c r="H793" i="7"/>
  <c r="D823" i="7" a="1"/>
  <c r="D823" i="7" s="1"/>
  <c r="H822" i="7"/>
  <c r="D616" i="7" a="1"/>
  <c r="D616" i="7" s="1"/>
  <c r="H615" i="7"/>
  <c r="E824" i="7" a="1"/>
  <c r="E824" i="7" s="1"/>
  <c r="I823" i="7"/>
  <c r="D839" i="7" a="1"/>
  <c r="D839" i="7" s="1"/>
  <c r="H838" i="7"/>
  <c r="D586" i="7" a="1"/>
  <c r="D586" i="7" s="1"/>
  <c r="H585" i="7"/>
  <c r="E724" i="7" a="1"/>
  <c r="E724" i="7" s="1"/>
  <c r="I724" i="7" s="1"/>
  <c r="I723" i="7"/>
  <c r="D599" i="7" a="1"/>
  <c r="D599" i="7" s="1"/>
  <c r="H598" i="7"/>
  <c r="E799" i="7" a="1"/>
  <c r="E799" i="7" s="1"/>
  <c r="I798" i="7"/>
  <c r="C598" i="7" a="1"/>
  <c r="C598" i="7" s="1"/>
  <c r="G597" i="7"/>
  <c r="C638" i="7" a="1"/>
  <c r="C638" i="7" s="1"/>
  <c r="G637" i="7"/>
  <c r="C614" i="7" a="1"/>
  <c r="C614" i="7" s="1"/>
  <c r="G613" i="7"/>
  <c r="B433" i="7" l="1" a="1"/>
  <c r="B433" i="7" s="1"/>
  <c r="F432" i="7"/>
  <c r="M784" i="7"/>
  <c r="G783" i="8" s="1"/>
  <c r="C783" i="8"/>
  <c r="B505" i="7" a="1"/>
  <c r="B505" i="7" s="1"/>
  <c r="F504" i="7"/>
  <c r="B182" i="7" a="1"/>
  <c r="B182" i="7" s="1"/>
  <c r="F181" i="7"/>
  <c r="B476" i="7" a="1"/>
  <c r="B476" i="7" s="1"/>
  <c r="F475" i="7"/>
  <c r="D290" i="7" a="1"/>
  <c r="D290" i="7" s="1"/>
  <c r="H289" i="7"/>
  <c r="L597" i="7"/>
  <c r="F596" i="8" s="1"/>
  <c r="B596" i="8"/>
  <c r="B313" i="8"/>
  <c r="L314" i="7"/>
  <c r="F313" i="8" s="1"/>
  <c r="B647" i="8"/>
  <c r="L648" i="7"/>
  <c r="F647" i="8" s="1"/>
  <c r="C587" i="7" a="1"/>
  <c r="C587" i="7" s="1"/>
  <c r="G586" i="7"/>
  <c r="B766" i="8"/>
  <c r="L767" i="7"/>
  <c r="F766" i="8" s="1"/>
  <c r="B12" i="8"/>
  <c r="L13" i="7"/>
  <c r="F12" i="8" s="1"/>
  <c r="B382" i="8"/>
  <c r="L383" i="7"/>
  <c r="F382" i="8" s="1"/>
  <c r="B719" i="8"/>
  <c r="L720" i="7"/>
  <c r="F719" i="8" s="1"/>
  <c r="B418" i="8"/>
  <c r="L419" i="7"/>
  <c r="F418" i="8" s="1"/>
  <c r="B682" i="8"/>
  <c r="L683" i="7"/>
  <c r="F682" i="8" s="1"/>
  <c r="B514" i="8"/>
  <c r="L515" i="7"/>
  <c r="F514" i="8" s="1"/>
  <c r="B531" i="8"/>
  <c r="L532" i="7"/>
  <c r="F531" i="8" s="1"/>
  <c r="B332" i="8"/>
  <c r="L333" i="7"/>
  <c r="F332" i="8" s="1"/>
  <c r="B599" i="7" a="1"/>
  <c r="B599" i="7" s="1"/>
  <c r="F598" i="7"/>
  <c r="B650" i="7" a="1"/>
  <c r="B650" i="7" s="1"/>
  <c r="F649" i="7"/>
  <c r="C584" i="8"/>
  <c r="M585" i="7"/>
  <c r="G584" i="8" s="1"/>
  <c r="B15" i="7" a="1"/>
  <c r="B15" i="7" s="1"/>
  <c r="F14" i="7"/>
  <c r="B722" i="7" a="1"/>
  <c r="B722" i="7" s="1"/>
  <c r="F721" i="7"/>
  <c r="B685" i="7" a="1"/>
  <c r="B685" i="7" s="1"/>
  <c r="F684" i="7"/>
  <c r="B534" i="7" a="1"/>
  <c r="B534" i="7" s="1"/>
  <c r="F533" i="7"/>
  <c r="B335" i="7" a="1"/>
  <c r="B335" i="7" s="1"/>
  <c r="F334" i="7"/>
  <c r="B316" i="7" a="1"/>
  <c r="B316" i="7" s="1"/>
  <c r="F315" i="7"/>
  <c r="B769" i="7" a="1"/>
  <c r="B769" i="7" s="1"/>
  <c r="F768" i="7"/>
  <c r="B385" i="7" a="1"/>
  <c r="B385" i="7" s="1"/>
  <c r="F384" i="7"/>
  <c r="B421" i="7" a="1"/>
  <c r="B421" i="7" s="1"/>
  <c r="F420" i="7"/>
  <c r="B517" i="7" a="1"/>
  <c r="B517" i="7" s="1"/>
  <c r="F516" i="7"/>
  <c r="B191" i="8"/>
  <c r="L192" i="7"/>
  <c r="F191" i="8" s="1"/>
  <c r="B119" i="8"/>
  <c r="L120" i="7"/>
  <c r="F119" i="8" s="1"/>
  <c r="M696" i="7"/>
  <c r="G695" i="8" s="1"/>
  <c r="C695" i="8"/>
  <c r="B491" i="8"/>
  <c r="L492" i="7"/>
  <c r="F491" i="8" s="1"/>
  <c r="B587" i="8"/>
  <c r="L588" i="7"/>
  <c r="F587" i="8" s="1"/>
  <c r="B658" i="8"/>
  <c r="L659" i="7"/>
  <c r="F658" i="8" s="1"/>
  <c r="B551" i="7" a="1"/>
  <c r="B551" i="7" s="1"/>
  <c r="F550" i="7"/>
  <c r="B215" i="8"/>
  <c r="L216" i="7"/>
  <c r="F215" i="8" s="1"/>
  <c r="N363" i="7"/>
  <c r="H362" i="8" s="1"/>
  <c r="D362" i="8"/>
  <c r="L743" i="7"/>
  <c r="F742" i="8" s="1"/>
  <c r="B742" i="8"/>
  <c r="B299" i="8"/>
  <c r="L300" i="7"/>
  <c r="F299" i="8" s="1"/>
  <c r="L755" i="7"/>
  <c r="F754" i="8" s="1"/>
  <c r="B754" i="8"/>
  <c r="D647" i="8"/>
  <c r="N648" i="7"/>
  <c r="H647" i="8" s="1"/>
  <c r="N684" i="7"/>
  <c r="H683" i="8" s="1"/>
  <c r="D683" i="8"/>
  <c r="B778" i="8"/>
  <c r="L779" i="7"/>
  <c r="F778" i="8" s="1"/>
  <c r="C814" i="8"/>
  <c r="M815" i="7"/>
  <c r="G814" i="8" s="1"/>
  <c r="B146" i="8"/>
  <c r="L147" i="7"/>
  <c r="F146" i="8" s="1"/>
  <c r="B194" i="7" a="1"/>
  <c r="B194" i="7" s="1"/>
  <c r="F193" i="7"/>
  <c r="G697" i="7"/>
  <c r="C698" i="7" a="1"/>
  <c r="C698" i="7" s="1"/>
  <c r="B590" i="7" a="1"/>
  <c r="B590" i="7" s="1"/>
  <c r="F590" i="7" s="1"/>
  <c r="F589" i="7"/>
  <c r="B218" i="7" a="1"/>
  <c r="B218" i="7" s="1"/>
  <c r="F217" i="7"/>
  <c r="B745" i="7" a="1"/>
  <c r="B745" i="7" s="1"/>
  <c r="F744" i="7"/>
  <c r="B757" i="7" a="1"/>
  <c r="B757" i="7" s="1"/>
  <c r="F756" i="7"/>
  <c r="D686" i="7" a="1"/>
  <c r="D686" i="7" s="1"/>
  <c r="H685" i="7"/>
  <c r="B149" i="7" a="1"/>
  <c r="B149" i="7" s="1"/>
  <c r="F148" i="7"/>
  <c r="B122" i="7" a="1"/>
  <c r="B122" i="7" s="1"/>
  <c r="F121" i="7"/>
  <c r="B494" i="7" a="1"/>
  <c r="B494" i="7" s="1"/>
  <c r="F493" i="7"/>
  <c r="B661" i="7" a="1"/>
  <c r="B661" i="7" s="1"/>
  <c r="F660" i="7"/>
  <c r="B548" i="8"/>
  <c r="L549" i="7"/>
  <c r="F548" i="8" s="1"/>
  <c r="D363" i="8"/>
  <c r="N364" i="7"/>
  <c r="H363" i="8" s="1"/>
  <c r="B302" i="7" a="1"/>
  <c r="B302" i="7" s="1"/>
  <c r="F301" i="7"/>
  <c r="D650" i="7" a="1"/>
  <c r="D650" i="7" s="1"/>
  <c r="H649" i="7"/>
  <c r="B781" i="7" a="1"/>
  <c r="B781" i="7" s="1"/>
  <c r="F780" i="7"/>
  <c r="C817" i="7" a="1"/>
  <c r="C817" i="7" s="1"/>
  <c r="G816" i="7"/>
  <c r="B706" i="8"/>
  <c r="L707" i="7"/>
  <c r="F706" i="8" s="1"/>
  <c r="O288" i="7"/>
  <c r="I287" i="8" s="1"/>
  <c r="E287" i="8"/>
  <c r="L671" i="7"/>
  <c r="F670" i="8" s="1"/>
  <c r="B670" i="8"/>
  <c r="B370" i="8"/>
  <c r="L371" i="7"/>
  <c r="F370" i="8" s="1"/>
  <c r="B793" i="8"/>
  <c r="L794" i="7"/>
  <c r="F793" i="8" s="1"/>
  <c r="L815" i="7"/>
  <c r="F814" i="8" s="1"/>
  <c r="B814" i="8"/>
  <c r="B206" i="8"/>
  <c r="L207" i="7"/>
  <c r="F206" i="8" s="1"/>
  <c r="L695" i="7"/>
  <c r="F694" i="8" s="1"/>
  <c r="B694" i="8"/>
  <c r="B323" i="8"/>
  <c r="L324" i="7"/>
  <c r="F323" i="8" s="1"/>
  <c r="B611" i="8"/>
  <c r="L612" i="7"/>
  <c r="F611" i="8" s="1"/>
  <c r="B394" i="8"/>
  <c r="L395" i="7"/>
  <c r="F394" i="8" s="1"/>
  <c r="B287" i="8"/>
  <c r="L288" i="7"/>
  <c r="F287" i="8" s="1"/>
  <c r="E290" i="7" a="1"/>
  <c r="E290" i="7" s="1"/>
  <c r="I289" i="7"/>
  <c r="B373" i="7" a="1"/>
  <c r="B373" i="7" s="1"/>
  <c r="F372" i="7"/>
  <c r="B817" i="7" a="1"/>
  <c r="B817" i="7" s="1"/>
  <c r="F816" i="7"/>
  <c r="B697" i="7" a="1"/>
  <c r="B697" i="7" s="1"/>
  <c r="F696" i="7"/>
  <c r="B614" i="7" a="1"/>
  <c r="B614" i="7" s="1"/>
  <c r="F613" i="7"/>
  <c r="B290" i="7" a="1"/>
  <c r="B290" i="7" s="1"/>
  <c r="F289" i="7"/>
  <c r="B709" i="7" a="1"/>
  <c r="B709" i="7" s="1"/>
  <c r="F709" i="7" s="1"/>
  <c r="F708" i="7"/>
  <c r="B673" i="7" a="1"/>
  <c r="B673" i="7" s="1"/>
  <c r="F672" i="7"/>
  <c r="B796" i="7" a="1"/>
  <c r="B796" i="7" s="1"/>
  <c r="F795" i="7"/>
  <c r="B209" i="7" a="1"/>
  <c r="B209" i="7" s="1"/>
  <c r="F209" i="7" s="1"/>
  <c r="F208" i="7"/>
  <c r="B326" i="7" a="1"/>
  <c r="B326" i="7" s="1"/>
  <c r="F326" i="7" s="1"/>
  <c r="F325" i="7"/>
  <c r="B397" i="7" a="1"/>
  <c r="B397" i="7" s="1"/>
  <c r="F396" i="7"/>
  <c r="C549" i="8"/>
  <c r="M550" i="7"/>
  <c r="G549" i="8" s="1"/>
  <c r="B430" i="8"/>
  <c r="L431" i="7"/>
  <c r="F430" i="8" s="1"/>
  <c r="B406" i="8"/>
  <c r="L407" i="7"/>
  <c r="F406" i="8" s="1"/>
  <c r="C782" i="8"/>
  <c r="M783" i="7"/>
  <c r="G782" i="8" s="1"/>
  <c r="D440" i="8"/>
  <c r="N441" i="7"/>
  <c r="H440" i="8" s="1"/>
  <c r="L503" i="7"/>
  <c r="F502" i="8" s="1"/>
  <c r="B502" i="8"/>
  <c r="B234" i="8"/>
  <c r="L235" i="7"/>
  <c r="F234" i="8" s="1"/>
  <c r="B179" i="8"/>
  <c r="L180" i="7"/>
  <c r="F179" i="8" s="1"/>
  <c r="E572" i="8"/>
  <c r="O573" i="7"/>
  <c r="I572" i="8" s="1"/>
  <c r="B473" i="8"/>
  <c r="L474" i="7"/>
  <c r="F473" i="8" s="1"/>
  <c r="D287" i="8"/>
  <c r="N288" i="7"/>
  <c r="H287" i="8" s="1"/>
  <c r="M374" i="7"/>
  <c r="G373" i="8" s="1"/>
  <c r="C373" i="8"/>
  <c r="D548" i="8"/>
  <c r="N549" i="7"/>
  <c r="H548" i="8" s="1"/>
  <c r="G551" i="7"/>
  <c r="C552" i="7" a="1"/>
  <c r="C552" i="7" s="1"/>
  <c r="B409" i="7" a="1"/>
  <c r="B409" i="7" s="1"/>
  <c r="F408" i="7"/>
  <c r="D443" i="7" a="1"/>
  <c r="D443" i="7" s="1"/>
  <c r="H442" i="7"/>
  <c r="B237" i="7" a="1"/>
  <c r="B237" i="7" s="1"/>
  <c r="F236" i="7"/>
  <c r="E575" i="7" a="1"/>
  <c r="E575" i="7" s="1"/>
  <c r="I574" i="7"/>
  <c r="C376" i="7" a="1"/>
  <c r="C376" i="7" s="1"/>
  <c r="G375" i="7"/>
  <c r="D551" i="7" a="1"/>
  <c r="D551" i="7" s="1"/>
  <c r="H550" i="7"/>
  <c r="C612" i="8"/>
  <c r="M613" i="7"/>
  <c r="G612" i="8" s="1"/>
  <c r="C636" i="8"/>
  <c r="M637" i="7"/>
  <c r="G636" i="8" s="1"/>
  <c r="C596" i="8"/>
  <c r="M597" i="7"/>
  <c r="G596" i="8" s="1"/>
  <c r="E797" i="8"/>
  <c r="O798" i="7"/>
  <c r="I797" i="8" s="1"/>
  <c r="D597" i="8"/>
  <c r="N598" i="7"/>
  <c r="H597" i="8" s="1"/>
  <c r="E722" i="8"/>
  <c r="O723" i="7"/>
  <c r="I722" i="8" s="1"/>
  <c r="E723" i="8"/>
  <c r="O724" i="7"/>
  <c r="I723" i="8" s="1"/>
  <c r="D584" i="8"/>
  <c r="N585" i="7"/>
  <c r="H584" i="8" s="1"/>
  <c r="D837" i="8"/>
  <c r="N838" i="7"/>
  <c r="H837" i="8" s="1"/>
  <c r="E822" i="8"/>
  <c r="O823" i="7"/>
  <c r="I822" i="8" s="1"/>
  <c r="D614" i="8"/>
  <c r="N615" i="7"/>
  <c r="H614" i="8" s="1"/>
  <c r="D821" i="8"/>
  <c r="N822" i="7"/>
  <c r="H821" i="8" s="1"/>
  <c r="D792" i="8"/>
  <c r="N793" i="7"/>
  <c r="H792" i="8" s="1"/>
  <c r="E774" i="8"/>
  <c r="O775" i="7"/>
  <c r="I774" i="8" s="1"/>
  <c r="E590" i="8"/>
  <c r="O591" i="7"/>
  <c r="I590" i="8" s="1"/>
  <c r="E560" i="8"/>
  <c r="O561" i="7"/>
  <c r="I560" i="8" s="1"/>
  <c r="E800" i="7" a="1"/>
  <c r="E800" i="7" s="1"/>
  <c r="I799" i="7"/>
  <c r="D840" i="7" a="1"/>
  <c r="D840" i="7" s="1"/>
  <c r="H839" i="7"/>
  <c r="D824" i="7" a="1"/>
  <c r="D824" i="7" s="1"/>
  <c r="H823" i="7"/>
  <c r="E777" i="7" a="1"/>
  <c r="E777" i="7" s="1"/>
  <c r="I776" i="7"/>
  <c r="D587" i="7" a="1"/>
  <c r="D587" i="7" s="1"/>
  <c r="H586" i="7"/>
  <c r="E593" i="7" a="1"/>
  <c r="E593" i="7" s="1"/>
  <c r="I592" i="7"/>
  <c r="D600" i="7" a="1"/>
  <c r="D600" i="7" s="1"/>
  <c r="H599" i="7"/>
  <c r="E825" i="7" a="1"/>
  <c r="E825" i="7" s="1"/>
  <c r="I824" i="7"/>
  <c r="D795" i="7" a="1"/>
  <c r="D795" i="7" s="1"/>
  <c r="H794" i="7"/>
  <c r="D617" i="7" a="1"/>
  <c r="D617" i="7" s="1"/>
  <c r="H616" i="7"/>
  <c r="E563" i="7" a="1"/>
  <c r="E563" i="7" s="1"/>
  <c r="I562" i="7"/>
  <c r="C615" i="7" a="1"/>
  <c r="C615" i="7" s="1"/>
  <c r="G614" i="7"/>
  <c r="C599" i="7" a="1"/>
  <c r="C599" i="7" s="1"/>
  <c r="G598" i="7"/>
  <c r="C639" i="7" a="1"/>
  <c r="C639" i="7" s="1"/>
  <c r="G638" i="7"/>
  <c r="B410" i="7" l="1" a="1"/>
  <c r="B410" i="7" s="1"/>
  <c r="F409" i="7"/>
  <c r="B708" i="8"/>
  <c r="L709" i="7"/>
  <c r="F708" i="8" s="1"/>
  <c r="B782" i="7" a="1"/>
  <c r="B782" i="7" s="1"/>
  <c r="F781" i="7"/>
  <c r="B219" i="7" a="1"/>
  <c r="B219" i="7" s="1"/>
  <c r="F218" i="7"/>
  <c r="B686" i="7" a="1"/>
  <c r="B686" i="7" s="1"/>
  <c r="F685" i="7"/>
  <c r="B477" i="7" a="1"/>
  <c r="B477" i="7" s="1"/>
  <c r="F476" i="7"/>
  <c r="E573" i="8"/>
  <c r="O574" i="7"/>
  <c r="I573" i="8" s="1"/>
  <c r="C553" i="7" a="1"/>
  <c r="C553" i="7" s="1"/>
  <c r="G552" i="7"/>
  <c r="B207" i="8"/>
  <c r="L208" i="7"/>
  <c r="F207" i="8" s="1"/>
  <c r="B288" i="8"/>
  <c r="L289" i="7"/>
  <c r="F288" i="8" s="1"/>
  <c r="B371" i="8"/>
  <c r="L372" i="7"/>
  <c r="F371" i="8" s="1"/>
  <c r="D648" i="8"/>
  <c r="N649" i="7"/>
  <c r="H648" i="8" s="1"/>
  <c r="B659" i="8"/>
  <c r="L660" i="7"/>
  <c r="F659" i="8" s="1"/>
  <c r="D684" i="8"/>
  <c r="N685" i="7"/>
  <c r="H684" i="8" s="1"/>
  <c r="B588" i="8"/>
  <c r="L589" i="7"/>
  <c r="F588" i="8" s="1"/>
  <c r="B515" i="8"/>
  <c r="L516" i="7"/>
  <c r="F515" i="8" s="1"/>
  <c r="B314" i="8"/>
  <c r="L315" i="7"/>
  <c r="F314" i="8" s="1"/>
  <c r="B720" i="8"/>
  <c r="L721" i="7"/>
  <c r="F720" i="8" s="1"/>
  <c r="L598" i="7"/>
  <c r="F597" i="8" s="1"/>
  <c r="B597" i="8"/>
  <c r="B180" i="8"/>
  <c r="L181" i="7"/>
  <c r="F180" i="8" s="1"/>
  <c r="B208" i="8"/>
  <c r="L209" i="7"/>
  <c r="F208" i="8" s="1"/>
  <c r="B374" i="7" a="1"/>
  <c r="B374" i="7" s="1"/>
  <c r="F373" i="7"/>
  <c r="B662" i="7" a="1"/>
  <c r="B662" i="7" s="1"/>
  <c r="F661" i="7"/>
  <c r="B589" i="8"/>
  <c r="L590" i="7"/>
  <c r="F589" i="8" s="1"/>
  <c r="B317" i="7" a="1"/>
  <c r="B317" i="7" s="1"/>
  <c r="F317" i="7" s="1"/>
  <c r="F316" i="7"/>
  <c r="B600" i="7" a="1"/>
  <c r="B600" i="7" s="1"/>
  <c r="F599" i="7"/>
  <c r="B183" i="7" a="1"/>
  <c r="B183" i="7" s="1"/>
  <c r="F182" i="7"/>
  <c r="I575" i="7"/>
  <c r="E576" i="7" a="1"/>
  <c r="E576" i="7" s="1"/>
  <c r="C550" i="8"/>
  <c r="M551" i="7"/>
  <c r="G550" i="8" s="1"/>
  <c r="B291" i="7" a="1"/>
  <c r="B291" i="7" s="1"/>
  <c r="F290" i="7"/>
  <c r="H650" i="7"/>
  <c r="D651" i="7" a="1"/>
  <c r="D651" i="7" s="1"/>
  <c r="D687" i="7" a="1"/>
  <c r="D687" i="7" s="1"/>
  <c r="H686" i="7"/>
  <c r="B518" i="7" a="1"/>
  <c r="B518" i="7" s="1"/>
  <c r="F517" i="7"/>
  <c r="B723" i="7" a="1"/>
  <c r="B723" i="7" s="1"/>
  <c r="F722" i="7"/>
  <c r="D615" i="8"/>
  <c r="N616" i="7"/>
  <c r="H615" i="8" s="1"/>
  <c r="D822" i="8"/>
  <c r="N823" i="7"/>
  <c r="H822" i="8" s="1"/>
  <c r="B235" i="8"/>
  <c r="L236" i="7"/>
  <c r="F235" i="8" s="1"/>
  <c r="L795" i="7"/>
  <c r="F794" i="8" s="1"/>
  <c r="B794" i="8"/>
  <c r="B612" i="8"/>
  <c r="L613" i="7"/>
  <c r="F612" i="8" s="1"/>
  <c r="E288" i="8"/>
  <c r="O289" i="7"/>
  <c r="I288" i="8" s="1"/>
  <c r="B300" i="8"/>
  <c r="L301" i="7"/>
  <c r="F300" i="8" s="1"/>
  <c r="L493" i="7"/>
  <c r="F492" i="8" s="1"/>
  <c r="B492" i="8"/>
  <c r="B755" i="8"/>
  <c r="L756" i="7"/>
  <c r="F755" i="8" s="1"/>
  <c r="C699" i="7" a="1"/>
  <c r="C699" i="7" s="1"/>
  <c r="G698" i="7"/>
  <c r="L550" i="7"/>
  <c r="F549" i="8" s="1"/>
  <c r="B549" i="8"/>
  <c r="B419" i="8"/>
  <c r="L420" i="7"/>
  <c r="F419" i="8" s="1"/>
  <c r="B333" i="8"/>
  <c r="L334" i="7"/>
  <c r="F333" i="8" s="1"/>
  <c r="B13" i="8"/>
  <c r="L14" i="7"/>
  <c r="F13" i="8" s="1"/>
  <c r="B503" i="8"/>
  <c r="L504" i="7"/>
  <c r="F503" i="8" s="1"/>
  <c r="B238" i="7" a="1"/>
  <c r="B238" i="7" s="1"/>
  <c r="F237" i="7"/>
  <c r="B615" i="7" a="1"/>
  <c r="B615" i="7" s="1"/>
  <c r="F614" i="7"/>
  <c r="B303" i="7" a="1"/>
  <c r="B303" i="7" s="1"/>
  <c r="F302" i="7"/>
  <c r="B758" i="7" a="1"/>
  <c r="B758" i="7" s="1"/>
  <c r="F757" i="7"/>
  <c r="C696" i="8"/>
  <c r="M697" i="7"/>
  <c r="G696" i="8" s="1"/>
  <c r="B422" i="7" a="1"/>
  <c r="B422" i="7" s="1"/>
  <c r="F421" i="7"/>
  <c r="B506" i="7" a="1"/>
  <c r="B506" i="7" s="1"/>
  <c r="F505" i="7"/>
  <c r="B797" i="7" a="1"/>
  <c r="B797" i="7" s="1"/>
  <c r="F796" i="7"/>
  <c r="E291" i="7" a="1"/>
  <c r="E291" i="7" s="1"/>
  <c r="I290" i="7"/>
  <c r="B495" i="7" a="1"/>
  <c r="B495" i="7" s="1"/>
  <c r="F494" i="7"/>
  <c r="B552" i="7" a="1"/>
  <c r="B552" i="7" s="1"/>
  <c r="F551" i="7"/>
  <c r="B336" i="7" a="1"/>
  <c r="B336" i="7" s="1"/>
  <c r="F335" i="7"/>
  <c r="B16" i="7" a="1"/>
  <c r="B16" i="7" s="1"/>
  <c r="F15" i="7"/>
  <c r="D838" i="8"/>
  <c r="N839" i="7"/>
  <c r="H838" i="8" s="1"/>
  <c r="D549" i="8"/>
  <c r="N550" i="7"/>
  <c r="H549" i="8" s="1"/>
  <c r="D441" i="8"/>
  <c r="N442" i="7"/>
  <c r="H441" i="8" s="1"/>
  <c r="B395" i="8"/>
  <c r="L396" i="7"/>
  <c r="F395" i="8" s="1"/>
  <c r="B671" i="8"/>
  <c r="L672" i="7"/>
  <c r="F671" i="8" s="1"/>
  <c r="B695" i="8"/>
  <c r="L696" i="7"/>
  <c r="F695" i="8" s="1"/>
  <c r="C815" i="8"/>
  <c r="M816" i="7"/>
  <c r="G815" i="8" s="1"/>
  <c r="B120" i="8"/>
  <c r="L121" i="7"/>
  <c r="F120" i="8" s="1"/>
  <c r="B743" i="8"/>
  <c r="L744" i="7"/>
  <c r="F743" i="8" s="1"/>
  <c r="B192" i="8"/>
  <c r="L193" i="7"/>
  <c r="F192" i="8" s="1"/>
  <c r="B383" i="8"/>
  <c r="L384" i="7"/>
  <c r="F383" i="8" s="1"/>
  <c r="B532" i="8"/>
  <c r="L533" i="7"/>
  <c r="F532" i="8" s="1"/>
  <c r="C585" i="8"/>
  <c r="M586" i="7"/>
  <c r="G585" i="8" s="1"/>
  <c r="N289" i="7"/>
  <c r="H288" i="8" s="1"/>
  <c r="D288" i="8"/>
  <c r="D552" i="7" a="1"/>
  <c r="D552" i="7" s="1"/>
  <c r="H551" i="7"/>
  <c r="B398" i="7" a="1"/>
  <c r="B398" i="7" s="1"/>
  <c r="F397" i="7"/>
  <c r="B698" i="7" a="1"/>
  <c r="B698" i="7" s="1"/>
  <c r="F697" i="7"/>
  <c r="B123" i="7" a="1"/>
  <c r="B123" i="7" s="1"/>
  <c r="F122" i="7"/>
  <c r="B195" i="7" a="1"/>
  <c r="B195" i="7" s="1"/>
  <c r="F194" i="7"/>
  <c r="B535" i="7" a="1"/>
  <c r="B535" i="7" s="1"/>
  <c r="F534" i="7"/>
  <c r="D291" i="7" a="1"/>
  <c r="D291" i="7" s="1"/>
  <c r="H290" i="7"/>
  <c r="D444" i="7" a="1"/>
  <c r="D444" i="7" s="1"/>
  <c r="H443" i="7"/>
  <c r="B674" i="7" a="1"/>
  <c r="B674" i="7" s="1"/>
  <c r="F673" i="7"/>
  <c r="G817" i="7"/>
  <c r="C818" i="7" a="1"/>
  <c r="C818" i="7" s="1"/>
  <c r="B746" i="7" a="1"/>
  <c r="B746" i="7" s="1"/>
  <c r="F745" i="7"/>
  <c r="B386" i="7" a="1"/>
  <c r="B386" i="7" s="1"/>
  <c r="F385" i="7"/>
  <c r="C588" i="7" a="1"/>
  <c r="C588" i="7" s="1"/>
  <c r="G587" i="7"/>
  <c r="M375" i="7"/>
  <c r="G374" i="8" s="1"/>
  <c r="C374" i="8"/>
  <c r="B407" i="8"/>
  <c r="L408" i="7"/>
  <c r="F407" i="8" s="1"/>
  <c r="B324" i="8"/>
  <c r="L325" i="7"/>
  <c r="F324" i="8" s="1"/>
  <c r="B707" i="8"/>
  <c r="L708" i="7"/>
  <c r="F707" i="8" s="1"/>
  <c r="B815" i="8"/>
  <c r="L816" i="7"/>
  <c r="F815" i="8" s="1"/>
  <c r="B779" i="8"/>
  <c r="L780" i="7"/>
  <c r="F779" i="8" s="1"/>
  <c r="B147" i="8"/>
  <c r="L148" i="7"/>
  <c r="F147" i="8" s="1"/>
  <c r="B216" i="8"/>
  <c r="L217" i="7"/>
  <c r="F216" i="8" s="1"/>
  <c r="B767" i="8"/>
  <c r="L768" i="7"/>
  <c r="F767" i="8" s="1"/>
  <c r="B683" i="8"/>
  <c r="L684" i="7"/>
  <c r="F683" i="8" s="1"/>
  <c r="L649" i="7"/>
  <c r="F648" i="8" s="1"/>
  <c r="B648" i="8"/>
  <c r="B474" i="8"/>
  <c r="L475" i="7"/>
  <c r="F474" i="8" s="1"/>
  <c r="B431" i="8"/>
  <c r="L432" i="7"/>
  <c r="F431" i="8" s="1"/>
  <c r="C377" i="7" a="1"/>
  <c r="C377" i="7" s="1"/>
  <c r="G376" i="7"/>
  <c r="B325" i="8"/>
  <c r="L326" i="7"/>
  <c r="F325" i="8" s="1"/>
  <c r="B818" i="7" a="1"/>
  <c r="B818" i="7" s="1"/>
  <c r="F817" i="7"/>
  <c r="B150" i="7" a="1"/>
  <c r="B150" i="7" s="1"/>
  <c r="F149" i="7"/>
  <c r="B770" i="7" a="1"/>
  <c r="B770" i="7" s="1"/>
  <c r="F769" i="7"/>
  <c r="B651" i="7" a="1"/>
  <c r="B651" i="7" s="1"/>
  <c r="F650" i="7"/>
  <c r="B434" i="7" a="1"/>
  <c r="B434" i="7" s="1"/>
  <c r="F433" i="7"/>
  <c r="M638" i="7"/>
  <c r="G637" i="8" s="1"/>
  <c r="C637" i="8"/>
  <c r="M598" i="7"/>
  <c r="G597" i="8" s="1"/>
  <c r="C597" i="8"/>
  <c r="C613" i="8"/>
  <c r="M614" i="7"/>
  <c r="G613" i="8" s="1"/>
  <c r="E561" i="8"/>
  <c r="O562" i="7"/>
  <c r="I561" i="8" s="1"/>
  <c r="D793" i="8"/>
  <c r="N794" i="7"/>
  <c r="H793" i="8" s="1"/>
  <c r="E823" i="8"/>
  <c r="O824" i="7"/>
  <c r="I823" i="8" s="1"/>
  <c r="D598" i="8"/>
  <c r="N599" i="7"/>
  <c r="H598" i="8" s="1"/>
  <c r="E591" i="8"/>
  <c r="O592" i="7"/>
  <c r="I591" i="8" s="1"/>
  <c r="D585" i="8"/>
  <c r="N586" i="7"/>
  <c r="H585" i="8" s="1"/>
  <c r="E775" i="8"/>
  <c r="O776" i="7"/>
  <c r="I775" i="8" s="1"/>
  <c r="E798" i="8"/>
  <c r="O799" i="7"/>
  <c r="I798" i="8" s="1"/>
  <c r="D796" i="7" a="1"/>
  <c r="D796" i="7" s="1"/>
  <c r="H796" i="7" s="1"/>
  <c r="H795" i="7"/>
  <c r="D588" i="7" a="1"/>
  <c r="D588" i="7" s="1"/>
  <c r="H587" i="7"/>
  <c r="D825" i="7" a="1"/>
  <c r="D825" i="7" s="1"/>
  <c r="H824" i="7"/>
  <c r="I593" i="7"/>
  <c r="E594" i="7" a="1"/>
  <c r="E594" i="7" s="1"/>
  <c r="D841" i="7" a="1"/>
  <c r="D841" i="7" s="1"/>
  <c r="H840" i="7"/>
  <c r="I563" i="7"/>
  <c r="E564" i="7" a="1"/>
  <c r="E564" i="7" s="1"/>
  <c r="I564" i="7" s="1"/>
  <c r="E826" i="7" a="1"/>
  <c r="E826" i="7" s="1"/>
  <c r="I825" i="7"/>
  <c r="E778" i="7" a="1"/>
  <c r="E778" i="7" s="1"/>
  <c r="I777" i="7"/>
  <c r="H617" i="7"/>
  <c r="D618" i="7" a="1"/>
  <c r="D618" i="7" s="1"/>
  <c r="H600" i="7"/>
  <c r="D601" i="7" a="1"/>
  <c r="D601" i="7" s="1"/>
  <c r="E801" i="7" a="1"/>
  <c r="E801" i="7" s="1"/>
  <c r="I800" i="7"/>
  <c r="C600" i="7" a="1"/>
  <c r="C600" i="7" s="1"/>
  <c r="G599" i="7"/>
  <c r="C640" i="7" a="1"/>
  <c r="C640" i="7" s="1"/>
  <c r="G639" i="7"/>
  <c r="C616" i="7" a="1"/>
  <c r="C616" i="7" s="1"/>
  <c r="G615" i="7"/>
  <c r="B435" i="7" l="1" a="1"/>
  <c r="B435" i="7" s="1"/>
  <c r="F434" i="7"/>
  <c r="C589" i="7" a="1"/>
  <c r="C589" i="7" s="1"/>
  <c r="G588" i="7"/>
  <c r="B196" i="7" a="1"/>
  <c r="B196" i="7" s="1"/>
  <c r="F195" i="7"/>
  <c r="B337" i="7" a="1"/>
  <c r="B337" i="7" s="1"/>
  <c r="F336" i="7"/>
  <c r="B759" i="7" a="1"/>
  <c r="B759" i="7" s="1"/>
  <c r="F758" i="7"/>
  <c r="L317" i="7"/>
  <c r="F316" i="8" s="1"/>
  <c r="B316" i="8"/>
  <c r="B649" i="8"/>
  <c r="L650" i="7"/>
  <c r="F649" i="8" s="1"/>
  <c r="B384" i="8"/>
  <c r="L385" i="7"/>
  <c r="F384" i="8" s="1"/>
  <c r="D442" i="8"/>
  <c r="N443" i="7"/>
  <c r="H442" i="8" s="1"/>
  <c r="B121" i="8"/>
  <c r="L122" i="7"/>
  <c r="F121" i="8" s="1"/>
  <c r="B550" i="8"/>
  <c r="L551" i="7"/>
  <c r="F550" i="8" s="1"/>
  <c r="B504" i="8"/>
  <c r="L505" i="7"/>
  <c r="F504" i="8" s="1"/>
  <c r="B301" i="8"/>
  <c r="L302" i="7"/>
  <c r="F301" i="8" s="1"/>
  <c r="C697" i="8"/>
  <c r="M698" i="7"/>
  <c r="G697" i="8" s="1"/>
  <c r="N686" i="7"/>
  <c r="H685" i="8" s="1"/>
  <c r="D685" i="8"/>
  <c r="I576" i="7"/>
  <c r="E577" i="7" a="1"/>
  <c r="E577" i="7" s="1"/>
  <c r="C551" i="8"/>
  <c r="M552" i="7"/>
  <c r="G551" i="8" s="1"/>
  <c r="B217" i="8"/>
  <c r="L218" i="7"/>
  <c r="F217" i="8" s="1"/>
  <c r="B387" i="7" a="1"/>
  <c r="B387" i="7" s="1"/>
  <c r="F386" i="7"/>
  <c r="B124" i="7" a="1"/>
  <c r="B124" i="7" s="1"/>
  <c r="F123" i="7"/>
  <c r="B507" i="7" a="1"/>
  <c r="B507" i="7" s="1"/>
  <c r="F506" i="7"/>
  <c r="G699" i="7"/>
  <c r="C700" i="7" a="1"/>
  <c r="C700" i="7" s="1"/>
  <c r="G700" i="7" s="1"/>
  <c r="G553" i="7"/>
  <c r="C554" i="7" a="1"/>
  <c r="C554" i="7" s="1"/>
  <c r="B220" i="7" a="1"/>
  <c r="B220" i="7" s="1"/>
  <c r="F219" i="7"/>
  <c r="B652" i="7" a="1"/>
  <c r="B652" i="7" s="1"/>
  <c r="F652" i="7" s="1"/>
  <c r="F651" i="7"/>
  <c r="D445" i="7" a="1"/>
  <c r="D445" i="7" s="1"/>
  <c r="H444" i="7"/>
  <c r="B553" i="7" a="1"/>
  <c r="B553" i="7" s="1"/>
  <c r="F552" i="7"/>
  <c r="B304" i="7" a="1"/>
  <c r="B304" i="7" s="1"/>
  <c r="F303" i="7"/>
  <c r="D688" i="7" a="1"/>
  <c r="D688" i="7" s="1"/>
  <c r="H688" i="7" s="1"/>
  <c r="H687" i="7"/>
  <c r="E574" i="8"/>
  <c r="O575" i="7"/>
  <c r="I574" i="8" s="1"/>
  <c r="B768" i="8"/>
  <c r="L769" i="7"/>
  <c r="F768" i="8" s="1"/>
  <c r="C375" i="8"/>
  <c r="M376" i="7"/>
  <c r="G375" i="8" s="1"/>
  <c r="L745" i="7"/>
  <c r="F744" i="8" s="1"/>
  <c r="B744" i="8"/>
  <c r="D289" i="8"/>
  <c r="N290" i="7"/>
  <c r="H289" i="8" s="1"/>
  <c r="B696" i="8"/>
  <c r="L697" i="7"/>
  <c r="F696" i="8" s="1"/>
  <c r="L494" i="7"/>
  <c r="F493" i="8" s="1"/>
  <c r="B493" i="8"/>
  <c r="L421" i="7"/>
  <c r="F420" i="8" s="1"/>
  <c r="B420" i="8"/>
  <c r="B613" i="8"/>
  <c r="L614" i="7"/>
  <c r="F613" i="8" s="1"/>
  <c r="D652" i="7" a="1"/>
  <c r="D652" i="7" s="1"/>
  <c r="H652" i="7" s="1"/>
  <c r="H651" i="7"/>
  <c r="B181" i="8"/>
  <c r="L182" i="7"/>
  <c r="F181" i="8" s="1"/>
  <c r="L661" i="7"/>
  <c r="F660" i="8" s="1"/>
  <c r="B660" i="8"/>
  <c r="B780" i="8"/>
  <c r="L781" i="7"/>
  <c r="F780" i="8" s="1"/>
  <c r="B771" i="7" a="1"/>
  <c r="B771" i="7" s="1"/>
  <c r="F770" i="7"/>
  <c r="B747" i="7" a="1"/>
  <c r="B747" i="7" s="1"/>
  <c r="F746" i="7"/>
  <c r="B699" i="7" a="1"/>
  <c r="B699" i="7" s="1"/>
  <c r="F698" i="7"/>
  <c r="B423" i="7" a="1"/>
  <c r="B423" i="7" s="1"/>
  <c r="F422" i="7"/>
  <c r="B184" i="7" a="1"/>
  <c r="B184" i="7" s="1"/>
  <c r="F183" i="7"/>
  <c r="B663" i="7" a="1"/>
  <c r="B663" i="7" s="1"/>
  <c r="F662" i="7"/>
  <c r="B783" i="7" a="1"/>
  <c r="B783" i="7" s="1"/>
  <c r="F782" i="7"/>
  <c r="C378" i="7" a="1"/>
  <c r="C378" i="7" s="1"/>
  <c r="G377" i="7"/>
  <c r="D292" i="7" a="1"/>
  <c r="D292" i="7" s="1"/>
  <c r="H292" i="7" s="1"/>
  <c r="H291" i="7"/>
  <c r="B496" i="7" a="1"/>
  <c r="B496" i="7" s="1"/>
  <c r="F496" i="7" s="1"/>
  <c r="F495" i="7"/>
  <c r="B616" i="7" a="1"/>
  <c r="B616" i="7" s="1"/>
  <c r="F615" i="7"/>
  <c r="D649" i="8"/>
  <c r="N650" i="7"/>
  <c r="H649" i="8" s="1"/>
  <c r="B148" i="8"/>
  <c r="L149" i="7"/>
  <c r="F148" i="8" s="1"/>
  <c r="C819" i="7" a="1"/>
  <c r="C819" i="7" s="1"/>
  <c r="G818" i="7"/>
  <c r="B533" i="8"/>
  <c r="L534" i="7"/>
  <c r="F533" i="8" s="1"/>
  <c r="L397" i="7"/>
  <c r="F396" i="8" s="1"/>
  <c r="B396" i="8"/>
  <c r="B14" i="8"/>
  <c r="L15" i="7"/>
  <c r="F14" i="8" s="1"/>
  <c r="O290" i="7"/>
  <c r="I289" i="8" s="1"/>
  <c r="E289" i="8"/>
  <c r="B236" i="8"/>
  <c r="L237" i="7"/>
  <c r="F236" i="8" s="1"/>
  <c r="B721" i="8"/>
  <c r="L722" i="7"/>
  <c r="F721" i="8" s="1"/>
  <c r="B289" i="8"/>
  <c r="L290" i="7"/>
  <c r="F289" i="8" s="1"/>
  <c r="B598" i="8"/>
  <c r="L599" i="7"/>
  <c r="F598" i="8" s="1"/>
  <c r="B372" i="8"/>
  <c r="L373" i="7"/>
  <c r="F372" i="8" s="1"/>
  <c r="B475" i="8"/>
  <c r="L476" i="7"/>
  <c r="F475" i="8" s="1"/>
  <c r="B536" i="7" a="1"/>
  <c r="B536" i="7" s="1"/>
  <c r="F535" i="7"/>
  <c r="B17" i="7" a="1"/>
  <c r="B17" i="7" s="1"/>
  <c r="F16" i="7"/>
  <c r="B239" i="7" a="1"/>
  <c r="B239" i="7" s="1"/>
  <c r="F238" i="7"/>
  <c r="B292" i="7" a="1"/>
  <c r="B292" i="7" s="1"/>
  <c r="F292" i="7" s="1"/>
  <c r="F291" i="7"/>
  <c r="B375" i="7" a="1"/>
  <c r="B375" i="7" s="1"/>
  <c r="F374" i="7"/>
  <c r="B478" i="7" a="1"/>
  <c r="B478" i="7" s="1"/>
  <c r="F477" i="7"/>
  <c r="D599" i="8"/>
  <c r="N600" i="7"/>
  <c r="H599" i="8" s="1"/>
  <c r="B151" i="7" a="1"/>
  <c r="B151" i="7" s="1"/>
  <c r="F150" i="7"/>
  <c r="C816" i="8"/>
  <c r="M817" i="7"/>
  <c r="G816" i="8" s="1"/>
  <c r="B399" i="7" a="1"/>
  <c r="B399" i="7" s="1"/>
  <c r="F398" i="7"/>
  <c r="E292" i="7" a="1"/>
  <c r="E292" i="7" s="1"/>
  <c r="I292" i="7" s="1"/>
  <c r="I291" i="7"/>
  <c r="B724" i="7" a="1"/>
  <c r="B724" i="7" s="1"/>
  <c r="F724" i="7" s="1"/>
  <c r="F723" i="7"/>
  <c r="B601" i="7" a="1"/>
  <c r="B601" i="7" s="1"/>
  <c r="F600" i="7"/>
  <c r="B432" i="8"/>
  <c r="L433" i="7"/>
  <c r="F432" i="8" s="1"/>
  <c r="B816" i="8"/>
  <c r="L817" i="7"/>
  <c r="F816" i="8" s="1"/>
  <c r="C586" i="8"/>
  <c r="M587" i="7"/>
  <c r="G586" i="8" s="1"/>
  <c r="L673" i="7"/>
  <c r="F672" i="8" s="1"/>
  <c r="B672" i="8"/>
  <c r="L194" i="7"/>
  <c r="F193" i="8" s="1"/>
  <c r="B193" i="8"/>
  <c r="D550" i="8"/>
  <c r="N551" i="7"/>
  <c r="H550" i="8" s="1"/>
  <c r="B334" i="8"/>
  <c r="L335" i="7"/>
  <c r="F334" i="8" s="1"/>
  <c r="B795" i="8"/>
  <c r="L796" i="7"/>
  <c r="F795" i="8" s="1"/>
  <c r="L757" i="7"/>
  <c r="F756" i="8" s="1"/>
  <c r="B756" i="8"/>
  <c r="L517" i="7"/>
  <c r="F516" i="8" s="1"/>
  <c r="B516" i="8"/>
  <c r="L316" i="7"/>
  <c r="F315" i="8" s="1"/>
  <c r="B315" i="8"/>
  <c r="L685" i="7"/>
  <c r="F684" i="8" s="1"/>
  <c r="B684" i="8"/>
  <c r="B408" i="8"/>
  <c r="L409" i="7"/>
  <c r="F408" i="8" s="1"/>
  <c r="B819" i="7" a="1"/>
  <c r="B819" i="7" s="1"/>
  <c r="F818" i="7"/>
  <c r="B675" i="7" a="1"/>
  <c r="B675" i="7" s="1"/>
  <c r="F674" i="7"/>
  <c r="H552" i="7"/>
  <c r="D553" i="7" a="1"/>
  <c r="D553" i="7" s="1"/>
  <c r="B798" i="7" a="1"/>
  <c r="B798" i="7" s="1"/>
  <c r="F797" i="7"/>
  <c r="B519" i="7" a="1"/>
  <c r="B519" i="7" s="1"/>
  <c r="F518" i="7"/>
  <c r="B687" i="7" a="1"/>
  <c r="B687" i="7" s="1"/>
  <c r="F686" i="7"/>
  <c r="B411" i="7" a="1"/>
  <c r="B411" i="7" s="1"/>
  <c r="F410" i="7"/>
  <c r="C614" i="8"/>
  <c r="M615" i="7"/>
  <c r="G614" i="8" s="1"/>
  <c r="M639" i="7"/>
  <c r="G638" i="8" s="1"/>
  <c r="C638" i="8"/>
  <c r="C598" i="8"/>
  <c r="M599" i="7"/>
  <c r="G598" i="8" s="1"/>
  <c r="E799" i="8"/>
  <c r="O800" i="7"/>
  <c r="I799" i="8" s="1"/>
  <c r="D616" i="8"/>
  <c r="N617" i="7"/>
  <c r="H616" i="8" s="1"/>
  <c r="E776" i="8"/>
  <c r="O777" i="7"/>
  <c r="I776" i="8" s="1"/>
  <c r="E824" i="8"/>
  <c r="O825" i="7"/>
  <c r="I824" i="8" s="1"/>
  <c r="E563" i="8"/>
  <c r="O564" i="7"/>
  <c r="I563" i="8" s="1"/>
  <c r="E562" i="8"/>
  <c r="O563" i="7"/>
  <c r="I562" i="8" s="1"/>
  <c r="D839" i="8"/>
  <c r="N840" i="7"/>
  <c r="H839" i="8" s="1"/>
  <c r="E592" i="8"/>
  <c r="O593" i="7"/>
  <c r="I592" i="8" s="1"/>
  <c r="D823" i="8"/>
  <c r="N824" i="7"/>
  <c r="H823" i="8" s="1"/>
  <c r="D586" i="8"/>
  <c r="N587" i="7"/>
  <c r="H586" i="8" s="1"/>
  <c r="D794" i="8"/>
  <c r="N795" i="7"/>
  <c r="H794" i="8" s="1"/>
  <c r="D795" i="8"/>
  <c r="N796" i="7"/>
  <c r="H795" i="8" s="1"/>
  <c r="D602" i="7" a="1"/>
  <c r="D602" i="7" s="1"/>
  <c r="H601" i="7"/>
  <c r="D826" i="7" a="1"/>
  <c r="D826" i="7" s="1"/>
  <c r="H825" i="7"/>
  <c r="D619" i="7" a="1"/>
  <c r="D619" i="7" s="1"/>
  <c r="H618" i="7"/>
  <c r="E827" i="7" a="1"/>
  <c r="E827" i="7" s="1"/>
  <c r="I826" i="7"/>
  <c r="H588" i="7"/>
  <c r="D589" i="7" a="1"/>
  <c r="D589" i="7" s="1"/>
  <c r="H841" i="7"/>
  <c r="D842" i="7" a="1"/>
  <c r="D842" i="7" s="1"/>
  <c r="E595" i="7" a="1"/>
  <c r="E595" i="7" s="1"/>
  <c r="I594" i="7"/>
  <c r="E802" i="7" a="1"/>
  <c r="E802" i="7" s="1"/>
  <c r="I801" i="7"/>
  <c r="E779" i="7" a="1"/>
  <c r="E779" i="7" s="1"/>
  <c r="I778" i="7"/>
  <c r="C601" i="7" a="1"/>
  <c r="C601" i="7" s="1"/>
  <c r="G600" i="7"/>
  <c r="C641" i="7" a="1"/>
  <c r="C641" i="7" s="1"/>
  <c r="G640" i="7"/>
  <c r="C617" i="7" a="1"/>
  <c r="C617" i="7" s="1"/>
  <c r="G616" i="7"/>
  <c r="B820" i="7" l="1" a="1"/>
  <c r="B820" i="7" s="1"/>
  <c r="F819" i="7"/>
  <c r="B240" i="7" a="1"/>
  <c r="B240" i="7" s="1"/>
  <c r="F239" i="7"/>
  <c r="B784" i="7" a="1"/>
  <c r="B784" i="7" s="1"/>
  <c r="F784" i="7" s="1"/>
  <c r="F783" i="7"/>
  <c r="D687" i="8"/>
  <c r="N688" i="7"/>
  <c r="H687" i="8" s="1"/>
  <c r="B508" i="7" a="1"/>
  <c r="B508" i="7" s="1"/>
  <c r="F508" i="7" s="1"/>
  <c r="F507" i="7"/>
  <c r="L797" i="7"/>
  <c r="F796" i="8" s="1"/>
  <c r="B796" i="8"/>
  <c r="B397" i="8"/>
  <c r="L398" i="7"/>
  <c r="F397" i="8" s="1"/>
  <c r="B476" i="8"/>
  <c r="L477" i="7"/>
  <c r="F476" i="8" s="1"/>
  <c r="L16" i="7"/>
  <c r="F15" i="8" s="1"/>
  <c r="B15" i="8"/>
  <c r="C817" i="8"/>
  <c r="M818" i="7"/>
  <c r="G817" i="8" s="1"/>
  <c r="L495" i="7"/>
  <c r="F494" i="8" s="1"/>
  <c r="B494" i="8"/>
  <c r="B661" i="8"/>
  <c r="L662" i="7"/>
  <c r="F661" i="8" s="1"/>
  <c r="B745" i="8"/>
  <c r="L746" i="7"/>
  <c r="F745" i="8" s="1"/>
  <c r="B302" i="8"/>
  <c r="L303" i="7"/>
  <c r="F302" i="8" s="1"/>
  <c r="B218" i="8"/>
  <c r="L219" i="7"/>
  <c r="F218" i="8" s="1"/>
  <c r="B122" i="8"/>
  <c r="L123" i="7"/>
  <c r="F122" i="8" s="1"/>
  <c r="E578" i="7" a="1"/>
  <c r="E578" i="7" s="1"/>
  <c r="I578" i="7" s="1"/>
  <c r="I577" i="7"/>
  <c r="B335" i="8"/>
  <c r="L336" i="7"/>
  <c r="F335" i="8" s="1"/>
  <c r="B479" i="7" a="1"/>
  <c r="B479" i="7" s="1"/>
  <c r="F478" i="7"/>
  <c r="C820" i="7" a="1"/>
  <c r="C820" i="7" s="1"/>
  <c r="G819" i="7"/>
  <c r="B664" i="7" a="1"/>
  <c r="B664" i="7" s="1"/>
  <c r="F664" i="7" s="1"/>
  <c r="F663" i="7"/>
  <c r="B305" i="7" a="1"/>
  <c r="B305" i="7" s="1"/>
  <c r="F305" i="7" s="1"/>
  <c r="F304" i="7"/>
  <c r="B221" i="7" a="1"/>
  <c r="B221" i="7" s="1"/>
  <c r="F220" i="7"/>
  <c r="B125" i="7" a="1"/>
  <c r="B125" i="7" s="1"/>
  <c r="F124" i="7"/>
  <c r="E575" i="8"/>
  <c r="O576" i="7"/>
  <c r="I575" i="8" s="1"/>
  <c r="B338" i="7" a="1"/>
  <c r="B338" i="7" s="1"/>
  <c r="F337" i="7"/>
  <c r="B400" i="7" a="1"/>
  <c r="B400" i="7" s="1"/>
  <c r="F400" i="7" s="1"/>
  <c r="F399" i="7"/>
  <c r="B18" i="7" a="1"/>
  <c r="B18" i="7" s="1"/>
  <c r="F17" i="7"/>
  <c r="B495" i="8"/>
  <c r="L496" i="7"/>
  <c r="F495" i="8" s="1"/>
  <c r="B748" i="7" a="1"/>
  <c r="B748" i="7" s="1"/>
  <c r="F748" i="7" s="1"/>
  <c r="F747" i="7"/>
  <c r="B409" i="8"/>
  <c r="L410" i="7"/>
  <c r="F409" i="8" s="1"/>
  <c r="D554" i="7" a="1"/>
  <c r="D554" i="7" s="1"/>
  <c r="H553" i="7"/>
  <c r="B599" i="8"/>
  <c r="L600" i="7"/>
  <c r="F599" i="8" s="1"/>
  <c r="B373" i="8"/>
  <c r="L374" i="7"/>
  <c r="F373" i="8" s="1"/>
  <c r="B534" i="8"/>
  <c r="L535" i="7"/>
  <c r="F534" i="8" s="1"/>
  <c r="D290" i="8"/>
  <c r="N291" i="7"/>
  <c r="H290" i="8" s="1"/>
  <c r="B182" i="8"/>
  <c r="L183" i="7"/>
  <c r="F182" i="8" s="1"/>
  <c r="B769" i="8"/>
  <c r="L770" i="7"/>
  <c r="F769" i="8" s="1"/>
  <c r="D650" i="8"/>
  <c r="N651" i="7"/>
  <c r="H650" i="8" s="1"/>
  <c r="B551" i="8"/>
  <c r="L552" i="7"/>
  <c r="F551" i="8" s="1"/>
  <c r="G554" i="7"/>
  <c r="C555" i="7" a="1"/>
  <c r="C555" i="7" s="1"/>
  <c r="B385" i="8"/>
  <c r="L386" i="7"/>
  <c r="F385" i="8" s="1"/>
  <c r="B194" i="8"/>
  <c r="L195" i="7"/>
  <c r="F194" i="8" s="1"/>
  <c r="B412" i="7" a="1"/>
  <c r="B412" i="7" s="1"/>
  <c r="F412" i="7" s="1"/>
  <c r="F411" i="7"/>
  <c r="D551" i="8"/>
  <c r="N552" i="7"/>
  <c r="H551" i="8" s="1"/>
  <c r="B376" i="7" a="1"/>
  <c r="B376" i="7" s="1"/>
  <c r="F376" i="7" s="1"/>
  <c r="F375" i="7"/>
  <c r="D291" i="8"/>
  <c r="N292" i="7"/>
  <c r="H291" i="8" s="1"/>
  <c r="B772" i="7" a="1"/>
  <c r="B772" i="7" s="1"/>
  <c r="F772" i="7" s="1"/>
  <c r="F771" i="7"/>
  <c r="B554" i="7" a="1"/>
  <c r="B554" i="7" s="1"/>
  <c r="F553" i="7"/>
  <c r="C552" i="8"/>
  <c r="M553" i="7"/>
  <c r="G552" i="8" s="1"/>
  <c r="B197" i="7" a="1"/>
  <c r="B197" i="7" s="1"/>
  <c r="F196" i="7"/>
  <c r="B602" i="7" a="1"/>
  <c r="B602" i="7" s="1"/>
  <c r="F601" i="7"/>
  <c r="B537" i="7" a="1"/>
  <c r="B537" i="7" s="1"/>
  <c r="F536" i="7"/>
  <c r="B185" i="7" a="1"/>
  <c r="B185" i="7" s="1"/>
  <c r="F185" i="7" s="1"/>
  <c r="F184" i="7"/>
  <c r="D651" i="8"/>
  <c r="N652" i="7"/>
  <c r="H651" i="8" s="1"/>
  <c r="B388" i="7" a="1"/>
  <c r="B388" i="7" s="1"/>
  <c r="F388" i="7" s="1"/>
  <c r="F387" i="7"/>
  <c r="B685" i="8"/>
  <c r="L686" i="7"/>
  <c r="F685" i="8" s="1"/>
  <c r="B673" i="8"/>
  <c r="L674" i="7"/>
  <c r="F673" i="8" s="1"/>
  <c r="B722" i="8"/>
  <c r="L723" i="7"/>
  <c r="F722" i="8" s="1"/>
  <c r="B149" i="8"/>
  <c r="L150" i="7"/>
  <c r="F149" i="8" s="1"/>
  <c r="B290" i="8"/>
  <c r="L291" i="7"/>
  <c r="F290" i="8" s="1"/>
  <c r="C376" i="8"/>
  <c r="M377" i="7"/>
  <c r="G376" i="8" s="1"/>
  <c r="L422" i="7"/>
  <c r="F421" i="8" s="1"/>
  <c r="B421" i="8"/>
  <c r="N444" i="7"/>
  <c r="H443" i="8" s="1"/>
  <c r="D443" i="8"/>
  <c r="C699" i="8"/>
  <c r="M700" i="7"/>
  <c r="G699" i="8" s="1"/>
  <c r="C587" i="8"/>
  <c r="M588" i="7"/>
  <c r="G587" i="8" s="1"/>
  <c r="B799" i="7" a="1"/>
  <c r="B799" i="7" s="1"/>
  <c r="F798" i="7"/>
  <c r="B688" i="7" a="1"/>
  <c r="B688" i="7" s="1"/>
  <c r="F688" i="7" s="1"/>
  <c r="F687" i="7"/>
  <c r="B723" i="8"/>
  <c r="L724" i="7"/>
  <c r="F723" i="8" s="1"/>
  <c r="B291" i="8"/>
  <c r="L292" i="7"/>
  <c r="F291" i="8" s="1"/>
  <c r="B424" i="7" a="1"/>
  <c r="B424" i="7" s="1"/>
  <c r="F424" i="7" s="1"/>
  <c r="F423" i="7"/>
  <c r="C590" i="7" a="1"/>
  <c r="C590" i="7" s="1"/>
  <c r="G590" i="7" s="1"/>
  <c r="G589" i="7"/>
  <c r="B676" i="7" a="1"/>
  <c r="B676" i="7" s="1"/>
  <c r="F676" i="7" s="1"/>
  <c r="F675" i="7"/>
  <c r="B152" i="7" a="1"/>
  <c r="B152" i="7" s="1"/>
  <c r="F151" i="7"/>
  <c r="C379" i="7" a="1"/>
  <c r="C379" i="7" s="1"/>
  <c r="G378" i="7"/>
  <c r="D446" i="7" a="1"/>
  <c r="D446" i="7" s="1"/>
  <c r="H445" i="7"/>
  <c r="C698" i="8"/>
  <c r="M699" i="7"/>
  <c r="G698" i="8" s="1"/>
  <c r="L518" i="7"/>
  <c r="F517" i="8" s="1"/>
  <c r="B517" i="8"/>
  <c r="B817" i="8"/>
  <c r="L818" i="7"/>
  <c r="F817" i="8" s="1"/>
  <c r="E290" i="8"/>
  <c r="O291" i="7"/>
  <c r="I290" i="8" s="1"/>
  <c r="L238" i="7"/>
  <c r="F237" i="8" s="1"/>
  <c r="B237" i="8"/>
  <c r="L615" i="7"/>
  <c r="F614" i="8" s="1"/>
  <c r="B614" i="8"/>
  <c r="L782" i="7"/>
  <c r="F781" i="8" s="1"/>
  <c r="B781" i="8"/>
  <c r="B697" i="8"/>
  <c r="L698" i="7"/>
  <c r="F697" i="8" s="1"/>
  <c r="D686" i="8"/>
  <c r="N687" i="7"/>
  <c r="H686" i="8" s="1"/>
  <c r="L651" i="7"/>
  <c r="F650" i="8" s="1"/>
  <c r="B650" i="8"/>
  <c r="B505" i="8"/>
  <c r="L506" i="7"/>
  <c r="F505" i="8" s="1"/>
  <c r="B757" i="8"/>
  <c r="L758" i="7"/>
  <c r="F757" i="8" s="1"/>
  <c r="B433" i="8"/>
  <c r="L434" i="7"/>
  <c r="F433" i="8" s="1"/>
  <c r="B520" i="7" a="1"/>
  <c r="B520" i="7" s="1"/>
  <c r="F520" i="7" s="1"/>
  <c r="F519" i="7"/>
  <c r="O292" i="7"/>
  <c r="I291" i="8" s="1"/>
  <c r="E291" i="8"/>
  <c r="B617" i="7" a="1"/>
  <c r="B617" i="7" s="1"/>
  <c r="F616" i="7"/>
  <c r="B700" i="7" a="1"/>
  <c r="B700" i="7" s="1"/>
  <c r="F700" i="7" s="1"/>
  <c r="F699" i="7"/>
  <c r="B651" i="8"/>
  <c r="L652" i="7"/>
  <c r="F651" i="8" s="1"/>
  <c r="B760" i="7" a="1"/>
  <c r="B760" i="7" s="1"/>
  <c r="F760" i="7" s="1"/>
  <c r="F759" i="7"/>
  <c r="B436" i="7" a="1"/>
  <c r="B436" i="7" s="1"/>
  <c r="F435" i="7"/>
  <c r="C615" i="8"/>
  <c r="M616" i="7"/>
  <c r="G615" i="8" s="1"/>
  <c r="C639" i="8"/>
  <c r="M640" i="7"/>
  <c r="G639" i="8" s="1"/>
  <c r="C599" i="8"/>
  <c r="M600" i="7"/>
  <c r="G599" i="8" s="1"/>
  <c r="E777" i="8"/>
  <c r="O778" i="7"/>
  <c r="I777" i="8" s="1"/>
  <c r="E800" i="8"/>
  <c r="O801" i="7"/>
  <c r="I800" i="8" s="1"/>
  <c r="E593" i="8"/>
  <c r="O594" i="7"/>
  <c r="I593" i="8" s="1"/>
  <c r="D840" i="8"/>
  <c r="N841" i="7"/>
  <c r="H840" i="8" s="1"/>
  <c r="D587" i="8"/>
  <c r="N588" i="7"/>
  <c r="H587" i="8" s="1"/>
  <c r="E825" i="8"/>
  <c r="O826" i="7"/>
  <c r="I825" i="8" s="1"/>
  <c r="D617" i="8"/>
  <c r="N618" i="7"/>
  <c r="H617" i="8" s="1"/>
  <c r="D824" i="8"/>
  <c r="N825" i="7"/>
  <c r="H824" i="8" s="1"/>
  <c r="D600" i="8"/>
  <c r="N601" i="7"/>
  <c r="H600" i="8" s="1"/>
  <c r="E780" i="7" a="1"/>
  <c r="E780" i="7" s="1"/>
  <c r="I779" i="7"/>
  <c r="D590" i="7" a="1"/>
  <c r="D590" i="7" s="1"/>
  <c r="H590" i="7" s="1"/>
  <c r="H589" i="7"/>
  <c r="E596" i="7" a="1"/>
  <c r="E596" i="7" s="1"/>
  <c r="I595" i="7"/>
  <c r="H826" i="7"/>
  <c r="D827" i="7" a="1"/>
  <c r="D827" i="7" s="1"/>
  <c r="I827" i="7"/>
  <c r="E828" i="7" a="1"/>
  <c r="E828" i="7" s="1"/>
  <c r="D843" i="7" a="1"/>
  <c r="D843" i="7" s="1"/>
  <c r="H843" i="7" s="1"/>
  <c r="H842" i="7"/>
  <c r="I802" i="7"/>
  <c r="E803" i="7" a="1"/>
  <c r="E803" i="7" s="1"/>
  <c r="D620" i="7" a="1"/>
  <c r="D620" i="7" s="1"/>
  <c r="H619" i="7"/>
  <c r="D603" i="7" a="1"/>
  <c r="D603" i="7" s="1"/>
  <c r="H602" i="7"/>
  <c r="C618" i="7" a="1"/>
  <c r="C618" i="7" s="1"/>
  <c r="G617" i="7"/>
  <c r="G641" i="7"/>
  <c r="C642" i="7" a="1"/>
  <c r="C642" i="7" s="1"/>
  <c r="G601" i="7"/>
  <c r="C602" i="7" a="1"/>
  <c r="C602" i="7" s="1"/>
  <c r="B699" i="8" l="1"/>
  <c r="L700" i="7"/>
  <c r="F699" i="8" s="1"/>
  <c r="B538" i="7" a="1"/>
  <c r="B538" i="7" s="1"/>
  <c r="F537" i="7"/>
  <c r="B663" i="8"/>
  <c r="L664" i="7"/>
  <c r="F663" i="8" s="1"/>
  <c r="B507" i="8"/>
  <c r="L508" i="7"/>
  <c r="F507" i="8" s="1"/>
  <c r="B434" i="8"/>
  <c r="L435" i="7"/>
  <c r="F434" i="8" s="1"/>
  <c r="B615" i="8"/>
  <c r="L616" i="7"/>
  <c r="F615" i="8" s="1"/>
  <c r="N445" i="7"/>
  <c r="H444" i="8" s="1"/>
  <c r="D444" i="8"/>
  <c r="M589" i="7"/>
  <c r="G588" i="8" s="1"/>
  <c r="C588" i="8"/>
  <c r="L687" i="7"/>
  <c r="F686" i="8" s="1"/>
  <c r="B686" i="8"/>
  <c r="L387" i="7"/>
  <c r="F386" i="8" s="1"/>
  <c r="B386" i="8"/>
  <c r="B600" i="8"/>
  <c r="L601" i="7"/>
  <c r="F600" i="8" s="1"/>
  <c r="L771" i="7"/>
  <c r="F770" i="8" s="1"/>
  <c r="B770" i="8"/>
  <c r="B410" i="8"/>
  <c r="L411" i="7"/>
  <c r="F410" i="8" s="1"/>
  <c r="D552" i="8"/>
  <c r="N553" i="7"/>
  <c r="H552" i="8" s="1"/>
  <c r="B16" i="8"/>
  <c r="L17" i="7"/>
  <c r="F16" i="8" s="1"/>
  <c r="B123" i="8"/>
  <c r="L124" i="7"/>
  <c r="F123" i="8" s="1"/>
  <c r="C818" i="8"/>
  <c r="M819" i="7"/>
  <c r="G818" i="8" s="1"/>
  <c r="B618" i="7" a="1"/>
  <c r="B618" i="7" s="1"/>
  <c r="F617" i="7"/>
  <c r="B687" i="8"/>
  <c r="L688" i="7"/>
  <c r="F687" i="8" s="1"/>
  <c r="B603" i="7" a="1"/>
  <c r="B603" i="7" s="1"/>
  <c r="F602" i="7"/>
  <c r="B411" i="8"/>
  <c r="L412" i="7"/>
  <c r="F411" i="8" s="1"/>
  <c r="B19" i="7" a="1"/>
  <c r="B19" i="7" s="1"/>
  <c r="F18" i="7"/>
  <c r="B126" i="7" a="1"/>
  <c r="B126" i="7" s="1"/>
  <c r="F125" i="7"/>
  <c r="C821" i="7" a="1"/>
  <c r="C821" i="7" s="1"/>
  <c r="G820" i="7"/>
  <c r="C589" i="8"/>
  <c r="M590" i="7"/>
  <c r="G589" i="8" s="1"/>
  <c r="B387" i="8"/>
  <c r="L388" i="7"/>
  <c r="F387" i="8" s="1"/>
  <c r="B771" i="8"/>
  <c r="L772" i="7"/>
  <c r="F771" i="8" s="1"/>
  <c r="H554" i="7"/>
  <c r="D555" i="7" a="1"/>
  <c r="D555" i="7" s="1"/>
  <c r="B758" i="8"/>
  <c r="L759" i="7"/>
  <c r="F758" i="8" s="1"/>
  <c r="C377" i="8"/>
  <c r="M378" i="7"/>
  <c r="G377" i="8" s="1"/>
  <c r="L423" i="7"/>
  <c r="F422" i="8" s="1"/>
  <c r="B422" i="8"/>
  <c r="L798" i="7"/>
  <c r="F797" i="8" s="1"/>
  <c r="B797" i="8"/>
  <c r="B195" i="8"/>
  <c r="L196" i="7"/>
  <c r="F195" i="8" s="1"/>
  <c r="B398" i="8"/>
  <c r="L399" i="7"/>
  <c r="F398" i="8" s="1"/>
  <c r="B219" i="8"/>
  <c r="L220" i="7"/>
  <c r="F219" i="8" s="1"/>
  <c r="L478" i="7"/>
  <c r="F477" i="8" s="1"/>
  <c r="B477" i="8"/>
  <c r="B782" i="8"/>
  <c r="L783" i="7"/>
  <c r="F782" i="8" s="1"/>
  <c r="D447" i="7" a="1"/>
  <c r="D447" i="7" s="1"/>
  <c r="H446" i="7"/>
  <c r="B759" i="8"/>
  <c r="L760" i="7"/>
  <c r="F759" i="8" s="1"/>
  <c r="B423" i="8"/>
  <c r="L424" i="7"/>
  <c r="F423" i="8" s="1"/>
  <c r="B198" i="7" a="1"/>
  <c r="B198" i="7" s="1"/>
  <c r="F197" i="7"/>
  <c r="B222" i="7" a="1"/>
  <c r="B222" i="7" s="1"/>
  <c r="F221" i="7"/>
  <c r="B783" i="8"/>
  <c r="L784" i="7"/>
  <c r="F783" i="8" s="1"/>
  <c r="B437" i="7" a="1"/>
  <c r="B437" i="7" s="1"/>
  <c r="F436" i="7"/>
  <c r="C380" i="7" a="1"/>
  <c r="C380" i="7" s="1"/>
  <c r="G379" i="7"/>
  <c r="B800" i="7" a="1"/>
  <c r="B800" i="7" s="1"/>
  <c r="F799" i="7"/>
  <c r="B399" i="8"/>
  <c r="L400" i="7"/>
  <c r="F399" i="8" s="1"/>
  <c r="B480" i="7" a="1"/>
  <c r="B480" i="7" s="1"/>
  <c r="F479" i="7"/>
  <c r="L519" i="7"/>
  <c r="F518" i="8" s="1"/>
  <c r="B518" i="8"/>
  <c r="B150" i="8"/>
  <c r="L151" i="7"/>
  <c r="F150" i="8" s="1"/>
  <c r="B183" i="8"/>
  <c r="L184" i="7"/>
  <c r="F183" i="8" s="1"/>
  <c r="B374" i="8"/>
  <c r="L375" i="7"/>
  <c r="F374" i="8" s="1"/>
  <c r="B746" i="8"/>
  <c r="L747" i="7"/>
  <c r="F746" i="8" s="1"/>
  <c r="B336" i="8"/>
  <c r="L337" i="7"/>
  <c r="F336" i="8" s="1"/>
  <c r="B303" i="8"/>
  <c r="L304" i="7"/>
  <c r="F303" i="8" s="1"/>
  <c r="B238" i="8"/>
  <c r="L239" i="7"/>
  <c r="F238" i="8" s="1"/>
  <c r="B153" i="7" a="1"/>
  <c r="B153" i="7" s="1"/>
  <c r="F152" i="7"/>
  <c r="B375" i="8"/>
  <c r="L376" i="7"/>
  <c r="F375" i="8" s="1"/>
  <c r="B339" i="7" a="1"/>
  <c r="B339" i="7" s="1"/>
  <c r="F338" i="7"/>
  <c r="B304" i="8"/>
  <c r="L305" i="7"/>
  <c r="F304" i="8" s="1"/>
  <c r="B241" i="7" a="1"/>
  <c r="B241" i="7" s="1"/>
  <c r="F240" i="7"/>
  <c r="D842" i="8"/>
  <c r="N843" i="7"/>
  <c r="H842" i="8" s="1"/>
  <c r="B519" i="8"/>
  <c r="L520" i="7"/>
  <c r="F519" i="8" s="1"/>
  <c r="B184" i="8"/>
  <c r="L185" i="7"/>
  <c r="F184" i="8" s="1"/>
  <c r="B747" i="8"/>
  <c r="L748" i="7"/>
  <c r="F747" i="8" s="1"/>
  <c r="B698" i="8"/>
  <c r="L699" i="7"/>
  <c r="F698" i="8" s="1"/>
  <c r="B674" i="8"/>
  <c r="L675" i="7"/>
  <c r="F674" i="8" s="1"/>
  <c r="B535" i="8"/>
  <c r="L536" i="7"/>
  <c r="F535" i="8" s="1"/>
  <c r="L553" i="7"/>
  <c r="F552" i="8" s="1"/>
  <c r="B552" i="8"/>
  <c r="C556" i="7" a="1"/>
  <c r="C556" i="7" s="1"/>
  <c r="G555" i="7"/>
  <c r="L663" i="7"/>
  <c r="F662" i="8" s="1"/>
  <c r="B662" i="8"/>
  <c r="E576" i="8"/>
  <c r="O577" i="7"/>
  <c r="I576" i="8" s="1"/>
  <c r="B506" i="8"/>
  <c r="L507" i="7"/>
  <c r="F506" i="8" s="1"/>
  <c r="L819" i="7"/>
  <c r="F818" i="8" s="1"/>
  <c r="B818" i="8"/>
  <c r="B675" i="8"/>
  <c r="L676" i="7"/>
  <c r="F675" i="8" s="1"/>
  <c r="B555" i="7" a="1"/>
  <c r="B555" i="7" s="1"/>
  <c r="F554" i="7"/>
  <c r="C553" i="8"/>
  <c r="M554" i="7"/>
  <c r="G553" i="8" s="1"/>
  <c r="E577" i="8"/>
  <c r="O578" i="7"/>
  <c r="I577" i="8" s="1"/>
  <c r="B821" i="7" a="1"/>
  <c r="B821" i="7" s="1"/>
  <c r="F820" i="7"/>
  <c r="C600" i="8"/>
  <c r="M601" i="7"/>
  <c r="G600" i="8" s="1"/>
  <c r="C640" i="8"/>
  <c r="M641" i="7"/>
  <c r="G640" i="8" s="1"/>
  <c r="C616" i="8"/>
  <c r="M617" i="7"/>
  <c r="G616" i="8" s="1"/>
  <c r="D601" i="8"/>
  <c r="N602" i="7"/>
  <c r="H601" i="8" s="1"/>
  <c r="D618" i="8"/>
  <c r="N619" i="7"/>
  <c r="H618" i="8" s="1"/>
  <c r="E801" i="8"/>
  <c r="O802" i="7"/>
  <c r="I801" i="8" s="1"/>
  <c r="D841" i="8"/>
  <c r="N842" i="7"/>
  <c r="H841" i="8" s="1"/>
  <c r="E826" i="8"/>
  <c r="O827" i="7"/>
  <c r="I826" i="8" s="1"/>
  <c r="D825" i="8"/>
  <c r="N826" i="7"/>
  <c r="H825" i="8" s="1"/>
  <c r="E594" i="8"/>
  <c r="O595" i="7"/>
  <c r="I594" i="8" s="1"/>
  <c r="D588" i="8"/>
  <c r="N589" i="7"/>
  <c r="H588" i="8" s="1"/>
  <c r="D589" i="8"/>
  <c r="N590" i="7"/>
  <c r="H589" i="8" s="1"/>
  <c r="E778" i="8"/>
  <c r="O779" i="7"/>
  <c r="I778" i="8" s="1"/>
  <c r="E804" i="7" a="1"/>
  <c r="E804" i="7" s="1"/>
  <c r="I803" i="7"/>
  <c r="E829" i="7" a="1"/>
  <c r="E829" i="7" s="1"/>
  <c r="I828" i="7"/>
  <c r="E597" i="7" a="1"/>
  <c r="E597" i="7" s="1"/>
  <c r="I596" i="7"/>
  <c r="D604" i="7" a="1"/>
  <c r="D604" i="7" s="1"/>
  <c r="H603" i="7"/>
  <c r="D828" i="7" a="1"/>
  <c r="D828" i="7" s="1"/>
  <c r="H827" i="7"/>
  <c r="D621" i="7" a="1"/>
  <c r="D621" i="7" s="1"/>
  <c r="H620" i="7"/>
  <c r="E781" i="7" a="1"/>
  <c r="E781" i="7" s="1"/>
  <c r="I780" i="7"/>
  <c r="C643" i="7" a="1"/>
  <c r="C643" i="7" s="1"/>
  <c r="G642" i="7"/>
  <c r="C603" i="7" a="1"/>
  <c r="C603" i="7" s="1"/>
  <c r="G602" i="7"/>
  <c r="C619" i="7" a="1"/>
  <c r="C619" i="7" s="1"/>
  <c r="G618" i="7"/>
  <c r="B242" i="7" l="1" a="1"/>
  <c r="B242" i="7" s="1"/>
  <c r="F241" i="7"/>
  <c r="C381" i="7" a="1"/>
  <c r="C381" i="7" s="1"/>
  <c r="G380" i="7"/>
  <c r="B553" i="8"/>
  <c r="L554" i="7"/>
  <c r="F553" i="8" s="1"/>
  <c r="L479" i="7"/>
  <c r="F478" i="8" s="1"/>
  <c r="B478" i="8"/>
  <c r="B435" i="8"/>
  <c r="L436" i="7"/>
  <c r="F435" i="8" s="1"/>
  <c r="D556" i="7" a="1"/>
  <c r="D556" i="7" s="1"/>
  <c r="H555" i="7"/>
  <c r="C819" i="8"/>
  <c r="M820" i="7"/>
  <c r="G819" i="8" s="1"/>
  <c r="B601" i="8"/>
  <c r="L602" i="7"/>
  <c r="F601" i="8" s="1"/>
  <c r="B556" i="7" a="1"/>
  <c r="B556" i="7" s="1"/>
  <c r="F555" i="7"/>
  <c r="B438" i="7" a="1"/>
  <c r="B438" i="7" s="1"/>
  <c r="F437" i="7"/>
  <c r="D553" i="8"/>
  <c r="N554" i="7"/>
  <c r="H553" i="8" s="1"/>
  <c r="B604" i="7" a="1"/>
  <c r="B604" i="7" s="1"/>
  <c r="F603" i="7"/>
  <c r="B481" i="7" a="1"/>
  <c r="B481" i="7" s="1"/>
  <c r="F480" i="7"/>
  <c r="C822" i="7" a="1"/>
  <c r="C822" i="7" s="1"/>
  <c r="G821" i="7"/>
  <c r="B819" i="8"/>
  <c r="L820" i="7"/>
  <c r="F819" i="8" s="1"/>
  <c r="L338" i="7"/>
  <c r="F337" i="8" s="1"/>
  <c r="B337" i="8"/>
  <c r="B124" i="8"/>
  <c r="L125" i="7"/>
  <c r="F124" i="8" s="1"/>
  <c r="B127" i="7" a="1"/>
  <c r="B127" i="7" s="1"/>
  <c r="F126" i="7"/>
  <c r="B822" i="7" a="1"/>
  <c r="B822" i="7" s="1"/>
  <c r="F821" i="7"/>
  <c r="B340" i="7" a="1"/>
  <c r="B340" i="7" s="1"/>
  <c r="F339" i="7"/>
  <c r="O596" i="7"/>
  <c r="I595" i="8" s="1"/>
  <c r="E595" i="8"/>
  <c r="C554" i="8"/>
  <c r="M555" i="7"/>
  <c r="G554" i="8" s="1"/>
  <c r="B798" i="8"/>
  <c r="L799" i="7"/>
  <c r="F798" i="8" s="1"/>
  <c r="B220" i="8"/>
  <c r="L221" i="7"/>
  <c r="F220" i="8" s="1"/>
  <c r="D445" i="8"/>
  <c r="N446" i="7"/>
  <c r="H445" i="8" s="1"/>
  <c r="B17" i="8"/>
  <c r="L18" i="7"/>
  <c r="F17" i="8" s="1"/>
  <c r="L617" i="7"/>
  <c r="F616" i="8" s="1"/>
  <c r="B616" i="8"/>
  <c r="L537" i="7"/>
  <c r="F536" i="8" s="1"/>
  <c r="B536" i="8"/>
  <c r="C557" i="7" a="1"/>
  <c r="C557" i="7" s="1"/>
  <c r="G556" i="7"/>
  <c r="B223" i="7" a="1"/>
  <c r="B223" i="7" s="1"/>
  <c r="F222" i="7"/>
  <c r="B20" i="7" a="1"/>
  <c r="B20" i="7" s="1"/>
  <c r="F19" i="7"/>
  <c r="B539" i="7" a="1"/>
  <c r="B539" i="7" s="1"/>
  <c r="F538" i="7"/>
  <c r="B801" i="7" a="1"/>
  <c r="B801" i="7" s="1"/>
  <c r="F800" i="7"/>
  <c r="D448" i="7" a="1"/>
  <c r="D448" i="7" s="1"/>
  <c r="H447" i="7"/>
  <c r="B619" i="7" a="1"/>
  <c r="B619" i="7" s="1"/>
  <c r="F618" i="7"/>
  <c r="D826" i="8"/>
  <c r="N827" i="7"/>
  <c r="H826" i="8" s="1"/>
  <c r="B239" i="8"/>
  <c r="L240" i="7"/>
  <c r="F239" i="8" s="1"/>
  <c r="B151" i="8"/>
  <c r="L152" i="7"/>
  <c r="F151" i="8" s="1"/>
  <c r="C378" i="8"/>
  <c r="M379" i="7"/>
  <c r="G378" i="8" s="1"/>
  <c r="B196" i="8"/>
  <c r="L197" i="7"/>
  <c r="F196" i="8" s="1"/>
  <c r="B154" i="7" a="1"/>
  <c r="B154" i="7" s="1"/>
  <c r="F153" i="7"/>
  <c r="B199" i="7" a="1"/>
  <c r="B199" i="7" s="1"/>
  <c r="F198" i="7"/>
  <c r="M618" i="7"/>
  <c r="G617" i="8" s="1"/>
  <c r="C617" i="8"/>
  <c r="M602" i="7"/>
  <c r="G601" i="8" s="1"/>
  <c r="C601" i="8"/>
  <c r="M642" i="7"/>
  <c r="G641" i="8" s="1"/>
  <c r="C641" i="8"/>
  <c r="E779" i="8"/>
  <c r="O780" i="7"/>
  <c r="I779" i="8" s="1"/>
  <c r="D619" i="8"/>
  <c r="N620" i="7"/>
  <c r="H619" i="8" s="1"/>
  <c r="D602" i="8"/>
  <c r="N603" i="7"/>
  <c r="H602" i="8" s="1"/>
  <c r="E827" i="8"/>
  <c r="O828" i="7"/>
  <c r="I827" i="8" s="1"/>
  <c r="E802" i="8"/>
  <c r="O803" i="7"/>
  <c r="I802" i="8" s="1"/>
  <c r="H621" i="7"/>
  <c r="D622" i="7" a="1"/>
  <c r="D622" i="7" s="1"/>
  <c r="I597" i="7"/>
  <c r="E598" i="7" a="1"/>
  <c r="E598" i="7" s="1"/>
  <c r="D829" i="7" a="1"/>
  <c r="D829" i="7" s="1"/>
  <c r="H828" i="7"/>
  <c r="E830" i="7" a="1"/>
  <c r="E830" i="7" s="1"/>
  <c r="I829" i="7"/>
  <c r="E782" i="7" a="1"/>
  <c r="E782" i="7" s="1"/>
  <c r="I781" i="7"/>
  <c r="H604" i="7"/>
  <c r="D605" i="7" a="1"/>
  <c r="D605" i="7" s="1"/>
  <c r="H605" i="7" s="1"/>
  <c r="E805" i="7" a="1"/>
  <c r="E805" i="7" s="1"/>
  <c r="I804" i="7"/>
  <c r="C620" i="7" a="1"/>
  <c r="C620" i="7" s="1"/>
  <c r="G619" i="7"/>
  <c r="C644" i="7" a="1"/>
  <c r="C644" i="7" s="1"/>
  <c r="G643" i="7"/>
  <c r="C604" i="7" a="1"/>
  <c r="C604" i="7" s="1"/>
  <c r="G603" i="7"/>
  <c r="B155" i="7" l="1" a="1"/>
  <c r="B155" i="7" s="1"/>
  <c r="F154" i="7"/>
  <c r="G557" i="7"/>
  <c r="C558" i="7" a="1"/>
  <c r="C558" i="7" s="1"/>
  <c r="B557" i="7" a="1"/>
  <c r="B557" i="7" s="1"/>
  <c r="F556" i="7"/>
  <c r="B537" i="8"/>
  <c r="L538" i="7"/>
  <c r="F537" i="8" s="1"/>
  <c r="L339" i="7"/>
  <c r="F338" i="8" s="1"/>
  <c r="B338" i="8"/>
  <c r="L603" i="7"/>
  <c r="F602" i="8" s="1"/>
  <c r="B602" i="8"/>
  <c r="B540" i="7" a="1"/>
  <c r="B540" i="7" s="1"/>
  <c r="F539" i="7"/>
  <c r="B341" i="7" a="1"/>
  <c r="B341" i="7" s="1"/>
  <c r="F340" i="7"/>
  <c r="B605" i="7" a="1"/>
  <c r="B605" i="7" s="1"/>
  <c r="F605" i="7" s="1"/>
  <c r="F604" i="7"/>
  <c r="B617" i="8"/>
  <c r="L618" i="7"/>
  <c r="F617" i="8" s="1"/>
  <c r="B18" i="8"/>
  <c r="L19" i="7"/>
  <c r="F18" i="8" s="1"/>
  <c r="L821" i="7"/>
  <c r="F820" i="8" s="1"/>
  <c r="B820" i="8"/>
  <c r="B620" i="7" a="1"/>
  <c r="B620" i="7" s="1"/>
  <c r="F619" i="7"/>
  <c r="B823" i="7" a="1"/>
  <c r="B823" i="7" s="1"/>
  <c r="F822" i="7"/>
  <c r="B21" i="7" a="1"/>
  <c r="B21" i="7" s="1"/>
  <c r="F20" i="7"/>
  <c r="E780" i="8"/>
  <c r="O781" i="7"/>
  <c r="I780" i="8" s="1"/>
  <c r="B197" i="8"/>
  <c r="L198" i="7"/>
  <c r="F197" i="8" s="1"/>
  <c r="D446" i="8"/>
  <c r="N447" i="7"/>
  <c r="H446" i="8" s="1"/>
  <c r="L222" i="7"/>
  <c r="F221" i="8" s="1"/>
  <c r="B221" i="8"/>
  <c r="L126" i="7"/>
  <c r="F125" i="8" s="1"/>
  <c r="B125" i="8"/>
  <c r="C820" i="8"/>
  <c r="M821" i="7"/>
  <c r="G820" i="8" s="1"/>
  <c r="L437" i="7"/>
  <c r="F436" i="8" s="1"/>
  <c r="B436" i="8"/>
  <c r="N555" i="7"/>
  <c r="H554" i="8" s="1"/>
  <c r="D554" i="8"/>
  <c r="M380" i="7"/>
  <c r="G379" i="8" s="1"/>
  <c r="C379" i="8"/>
  <c r="D449" i="7" a="1"/>
  <c r="D449" i="7" s="1"/>
  <c r="H448" i="7"/>
  <c r="B128" i="7" a="1"/>
  <c r="B128" i="7" s="1"/>
  <c r="F127" i="7"/>
  <c r="B439" i="7" a="1"/>
  <c r="B439" i="7" s="1"/>
  <c r="F438" i="7"/>
  <c r="C382" i="7" a="1"/>
  <c r="C382" i="7" s="1"/>
  <c r="G381" i="7"/>
  <c r="B200" i="7" a="1"/>
  <c r="B200" i="7" s="1"/>
  <c r="F200" i="7" s="1"/>
  <c r="F199" i="7"/>
  <c r="B224" i="7" a="1"/>
  <c r="B224" i="7" s="1"/>
  <c r="F223" i="7"/>
  <c r="C823" i="7" a="1"/>
  <c r="C823" i="7" s="1"/>
  <c r="G822" i="7"/>
  <c r="D557" i="7" a="1"/>
  <c r="D557" i="7" s="1"/>
  <c r="H556" i="7"/>
  <c r="B152" i="8"/>
  <c r="L153" i="7"/>
  <c r="F152" i="8" s="1"/>
  <c r="B799" i="8"/>
  <c r="L800" i="7"/>
  <c r="F799" i="8" s="1"/>
  <c r="C555" i="8"/>
  <c r="M556" i="7"/>
  <c r="G555" i="8" s="1"/>
  <c r="B479" i="8"/>
  <c r="L480" i="7"/>
  <c r="F479" i="8" s="1"/>
  <c r="L555" i="7"/>
  <c r="F554" i="8" s="1"/>
  <c r="B554" i="8"/>
  <c r="B240" i="8"/>
  <c r="L241" i="7"/>
  <c r="F240" i="8" s="1"/>
  <c r="B802" i="7" a="1"/>
  <c r="B802" i="7" s="1"/>
  <c r="F801" i="7"/>
  <c r="B482" i="7" a="1"/>
  <c r="B482" i="7" s="1"/>
  <c r="F481" i="7"/>
  <c r="B243" i="7" a="1"/>
  <c r="B243" i="7" s="1"/>
  <c r="F242" i="7"/>
  <c r="C602" i="8"/>
  <c r="M603" i="7"/>
  <c r="G602" i="8" s="1"/>
  <c r="C642" i="8"/>
  <c r="M643" i="7"/>
  <c r="G642" i="8" s="1"/>
  <c r="C618" i="8"/>
  <c r="M619" i="7"/>
  <c r="G618" i="8" s="1"/>
  <c r="E803" i="8"/>
  <c r="O804" i="7"/>
  <c r="I803" i="8" s="1"/>
  <c r="D604" i="8"/>
  <c r="N605" i="7"/>
  <c r="H604" i="8" s="1"/>
  <c r="D603" i="8"/>
  <c r="N604" i="7"/>
  <c r="H603" i="8" s="1"/>
  <c r="E828" i="8"/>
  <c r="O829" i="7"/>
  <c r="I828" i="8" s="1"/>
  <c r="D827" i="8"/>
  <c r="N828" i="7"/>
  <c r="H827" i="8" s="1"/>
  <c r="E596" i="8"/>
  <c r="O597" i="7"/>
  <c r="I596" i="8" s="1"/>
  <c r="D620" i="8"/>
  <c r="N621" i="7"/>
  <c r="H620" i="8" s="1"/>
  <c r="E599" i="7" a="1"/>
  <c r="E599" i="7" s="1"/>
  <c r="I598" i="7"/>
  <c r="E806" i="7" a="1"/>
  <c r="E806" i="7" s="1"/>
  <c r="I805" i="7"/>
  <c r="E831" i="7" a="1"/>
  <c r="E831" i="7" s="1"/>
  <c r="I830" i="7"/>
  <c r="D623" i="7" a="1"/>
  <c r="D623" i="7" s="1"/>
  <c r="H622" i="7"/>
  <c r="E783" i="7" a="1"/>
  <c r="E783" i="7" s="1"/>
  <c r="I782" i="7"/>
  <c r="D830" i="7" a="1"/>
  <c r="D830" i="7" s="1"/>
  <c r="H829" i="7"/>
  <c r="G604" i="7"/>
  <c r="C605" i="7" a="1"/>
  <c r="C605" i="7" s="1"/>
  <c r="G605" i="7" s="1"/>
  <c r="C645" i="7" a="1"/>
  <c r="C645" i="7" s="1"/>
  <c r="G644" i="7"/>
  <c r="G620" i="7"/>
  <c r="C621" i="7" a="1"/>
  <c r="C621" i="7" s="1"/>
  <c r="B199" i="8" l="1"/>
  <c r="L200" i="7"/>
  <c r="F199" i="8" s="1"/>
  <c r="B621" i="7" a="1"/>
  <c r="B621" i="7" s="1"/>
  <c r="F620" i="7"/>
  <c r="L605" i="7"/>
  <c r="F604" i="8" s="1"/>
  <c r="B604" i="8"/>
  <c r="L481" i="7"/>
  <c r="F480" i="8" s="1"/>
  <c r="B480" i="8"/>
  <c r="N556" i="7"/>
  <c r="H555" i="8" s="1"/>
  <c r="D555" i="8"/>
  <c r="M381" i="7"/>
  <c r="G380" i="8" s="1"/>
  <c r="C380" i="8"/>
  <c r="B339" i="8"/>
  <c r="L340" i="7"/>
  <c r="F339" i="8" s="1"/>
  <c r="B483" i="7" a="1"/>
  <c r="B483" i="7" s="1"/>
  <c r="F482" i="7"/>
  <c r="D558" i="7" a="1"/>
  <c r="D558" i="7" s="1"/>
  <c r="H557" i="7"/>
  <c r="B342" i="7" a="1"/>
  <c r="B342" i="7" s="1"/>
  <c r="F341" i="7"/>
  <c r="C383" i="7" a="1"/>
  <c r="C383" i="7" s="1"/>
  <c r="G382" i="7"/>
  <c r="L801" i="7"/>
  <c r="F800" i="8" s="1"/>
  <c r="B800" i="8"/>
  <c r="C821" i="8"/>
  <c r="M822" i="7"/>
  <c r="G821" i="8" s="1"/>
  <c r="B437" i="8"/>
  <c r="L438" i="7"/>
  <c r="F437" i="8" s="1"/>
  <c r="B19" i="8"/>
  <c r="L20" i="7"/>
  <c r="F19" i="8" s="1"/>
  <c r="L539" i="7"/>
  <c r="F538" i="8" s="1"/>
  <c r="B538" i="8"/>
  <c r="B555" i="8"/>
  <c r="L556" i="7"/>
  <c r="F555" i="8" s="1"/>
  <c r="C824" i="7" a="1"/>
  <c r="C824" i="7" s="1"/>
  <c r="G823" i="7"/>
  <c r="B541" i="7" a="1"/>
  <c r="B541" i="7" s="1"/>
  <c r="F540" i="7"/>
  <c r="B558" i="7" a="1"/>
  <c r="B558" i="7" s="1"/>
  <c r="F557" i="7"/>
  <c r="B22" i="7" a="1"/>
  <c r="B22" i="7" s="1"/>
  <c r="F21" i="7"/>
  <c r="B222" i="8"/>
  <c r="L223" i="7"/>
  <c r="F222" i="8" s="1"/>
  <c r="B126" i="8"/>
  <c r="L127" i="7"/>
  <c r="F126" i="8" s="1"/>
  <c r="B821" i="8"/>
  <c r="L822" i="7"/>
  <c r="F821" i="8" s="1"/>
  <c r="C559" i="7" a="1"/>
  <c r="C559" i="7" s="1"/>
  <c r="G558" i="7"/>
  <c r="B440" i="7" a="1"/>
  <c r="B440" i="7" s="1"/>
  <c r="F439" i="7"/>
  <c r="B824" i="7" a="1"/>
  <c r="B824" i="7" s="1"/>
  <c r="F823" i="7"/>
  <c r="C556" i="8"/>
  <c r="M557" i="7"/>
  <c r="G556" i="8" s="1"/>
  <c r="B803" i="7" a="1"/>
  <c r="B803" i="7" s="1"/>
  <c r="F802" i="7"/>
  <c r="B225" i="7" a="1"/>
  <c r="B225" i="7" s="1"/>
  <c r="F224" i="7"/>
  <c r="B129" i="7" a="1"/>
  <c r="B129" i="7" s="1"/>
  <c r="F128" i="7"/>
  <c r="B241" i="8"/>
  <c r="L242" i="7"/>
  <c r="F241" i="8" s="1"/>
  <c r="B198" i="8"/>
  <c r="L199" i="7"/>
  <c r="F198" i="8" s="1"/>
  <c r="D447" i="8"/>
  <c r="N448" i="7"/>
  <c r="H447" i="8" s="1"/>
  <c r="B618" i="8"/>
  <c r="L619" i="7"/>
  <c r="F618" i="8" s="1"/>
  <c r="B603" i="8"/>
  <c r="L604" i="7"/>
  <c r="F603" i="8" s="1"/>
  <c r="B153" i="8"/>
  <c r="L154" i="7"/>
  <c r="F153" i="8" s="1"/>
  <c r="B244" i="7" a="1"/>
  <c r="B244" i="7" s="1"/>
  <c r="F243" i="7"/>
  <c r="D450" i="7" a="1"/>
  <c r="D450" i="7" s="1"/>
  <c r="H449" i="7"/>
  <c r="B156" i="7" a="1"/>
  <c r="B156" i="7" s="1"/>
  <c r="F155" i="7"/>
  <c r="C619" i="8"/>
  <c r="M620" i="7"/>
  <c r="G619" i="8" s="1"/>
  <c r="C643" i="8"/>
  <c r="M644" i="7"/>
  <c r="G643" i="8" s="1"/>
  <c r="C604" i="8"/>
  <c r="M605" i="7"/>
  <c r="G604" i="8" s="1"/>
  <c r="C603" i="8"/>
  <c r="M604" i="7"/>
  <c r="G603" i="8" s="1"/>
  <c r="D828" i="8"/>
  <c r="N829" i="7"/>
  <c r="H828" i="8" s="1"/>
  <c r="E781" i="8"/>
  <c r="O782" i="7"/>
  <c r="I781" i="8" s="1"/>
  <c r="D621" i="8"/>
  <c r="N622" i="7"/>
  <c r="H621" i="8" s="1"/>
  <c r="E829" i="8"/>
  <c r="O830" i="7"/>
  <c r="I829" i="8" s="1"/>
  <c r="E804" i="8"/>
  <c r="O805" i="7"/>
  <c r="I804" i="8" s="1"/>
  <c r="E597" i="8"/>
  <c r="O598" i="7"/>
  <c r="I597" i="8" s="1"/>
  <c r="D831" i="7" a="1"/>
  <c r="D831" i="7" s="1"/>
  <c r="H831" i="7" s="1"/>
  <c r="H830" i="7"/>
  <c r="E807" i="7" a="1"/>
  <c r="E807" i="7" s="1"/>
  <c r="I806" i="7"/>
  <c r="E600" i="7" a="1"/>
  <c r="E600" i="7" s="1"/>
  <c r="I599" i="7"/>
  <c r="E784" i="7" a="1"/>
  <c r="E784" i="7" s="1"/>
  <c r="I784" i="7" s="1"/>
  <c r="I783" i="7"/>
  <c r="E832" i="7" a="1"/>
  <c r="E832" i="7" s="1"/>
  <c r="I831" i="7"/>
  <c r="D624" i="7" a="1"/>
  <c r="D624" i="7" s="1"/>
  <c r="H623" i="7"/>
  <c r="C622" i="7" a="1"/>
  <c r="C622" i="7" s="1"/>
  <c r="G621" i="7"/>
  <c r="C646" i="7" a="1"/>
  <c r="C646" i="7" s="1"/>
  <c r="G645" i="7"/>
  <c r="D830" i="8" l="1"/>
  <c r="N831" i="7"/>
  <c r="H830" i="8" s="1"/>
  <c r="C560" i="7" a="1"/>
  <c r="C560" i="7" s="1"/>
  <c r="G559" i="7"/>
  <c r="D559" i="7" a="1"/>
  <c r="D559" i="7" s="1"/>
  <c r="H558" i="7"/>
  <c r="B154" i="8"/>
  <c r="L155" i="7"/>
  <c r="F154" i="8" s="1"/>
  <c r="L557" i="7"/>
  <c r="F556" i="8" s="1"/>
  <c r="B556" i="8"/>
  <c r="B481" i="8"/>
  <c r="L482" i="7"/>
  <c r="F481" i="8" s="1"/>
  <c r="B559" i="7" a="1"/>
  <c r="B559" i="7" s="1"/>
  <c r="F558" i="7"/>
  <c r="B484" i="7" a="1"/>
  <c r="B484" i="7" s="1"/>
  <c r="F484" i="7" s="1"/>
  <c r="F483" i="7"/>
  <c r="B157" i="7" a="1"/>
  <c r="B157" i="7" s="1"/>
  <c r="F156" i="7"/>
  <c r="D448" i="8"/>
  <c r="N449" i="7"/>
  <c r="H448" i="8" s="1"/>
  <c r="B127" i="8"/>
  <c r="L128" i="7"/>
  <c r="F127" i="8" s="1"/>
  <c r="B822" i="8"/>
  <c r="L823" i="7"/>
  <c r="F822" i="8" s="1"/>
  <c r="B539" i="8"/>
  <c r="L540" i="7"/>
  <c r="F539" i="8" s="1"/>
  <c r="M382" i="7"/>
  <c r="G381" i="8" s="1"/>
  <c r="C381" i="8"/>
  <c r="B130" i="7" a="1"/>
  <c r="B130" i="7" s="1"/>
  <c r="F129" i="7"/>
  <c r="B542" i="7" a="1"/>
  <c r="B542" i="7" s="1"/>
  <c r="F542" i="7" s="1"/>
  <c r="F541" i="7"/>
  <c r="D451" i="7" a="1"/>
  <c r="D451" i="7" s="1"/>
  <c r="H450" i="7"/>
  <c r="B825" i="7" a="1"/>
  <c r="B825" i="7" s="1"/>
  <c r="F824" i="7"/>
  <c r="C384" i="7" a="1"/>
  <c r="C384" i="7" s="1"/>
  <c r="G383" i="7"/>
  <c r="B242" i="8"/>
  <c r="L243" i="7"/>
  <c r="F242" i="8" s="1"/>
  <c r="B223" i="8"/>
  <c r="L224" i="7"/>
  <c r="F223" i="8" s="1"/>
  <c r="B438" i="8"/>
  <c r="L439" i="7"/>
  <c r="F438" i="8" s="1"/>
  <c r="C822" i="8"/>
  <c r="M823" i="7"/>
  <c r="G822" i="8" s="1"/>
  <c r="B340" i="8"/>
  <c r="L341" i="7"/>
  <c r="F340" i="8" s="1"/>
  <c r="B619" i="8"/>
  <c r="L620" i="7"/>
  <c r="F619" i="8" s="1"/>
  <c r="B245" i="7" a="1"/>
  <c r="B245" i="7" s="1"/>
  <c r="F244" i="7"/>
  <c r="B441" i="7" a="1"/>
  <c r="B441" i="7" s="1"/>
  <c r="F440" i="7"/>
  <c r="B622" i="7" a="1"/>
  <c r="B622" i="7" s="1"/>
  <c r="F621" i="7"/>
  <c r="B226" i="7" a="1"/>
  <c r="B226" i="7" s="1"/>
  <c r="F225" i="7"/>
  <c r="C825" i="7" a="1"/>
  <c r="C825" i="7" s="1"/>
  <c r="G824" i="7"/>
  <c r="B343" i="7" a="1"/>
  <c r="B343" i="7" s="1"/>
  <c r="F342" i="7"/>
  <c r="B801" i="8"/>
  <c r="L802" i="7"/>
  <c r="F801" i="8" s="1"/>
  <c r="C557" i="8"/>
  <c r="M558" i="7"/>
  <c r="G557" i="8" s="1"/>
  <c r="B20" i="8"/>
  <c r="L21" i="7"/>
  <c r="F20" i="8" s="1"/>
  <c r="D556" i="8"/>
  <c r="N557" i="7"/>
  <c r="H556" i="8" s="1"/>
  <c r="B804" i="7" a="1"/>
  <c r="B804" i="7" s="1"/>
  <c r="F803" i="7"/>
  <c r="B23" i="7" a="1"/>
  <c r="B23" i="7" s="1"/>
  <c r="F22" i="7"/>
  <c r="C644" i="8"/>
  <c r="M645" i="7"/>
  <c r="G644" i="8" s="1"/>
  <c r="C620" i="8"/>
  <c r="M621" i="7"/>
  <c r="G620" i="8" s="1"/>
  <c r="D622" i="8"/>
  <c r="N623" i="7"/>
  <c r="H622" i="8" s="1"/>
  <c r="E830" i="8"/>
  <c r="O831" i="7"/>
  <c r="I830" i="8" s="1"/>
  <c r="E782" i="8"/>
  <c r="O783" i="7"/>
  <c r="I782" i="8" s="1"/>
  <c r="E783" i="8"/>
  <c r="O784" i="7"/>
  <c r="I783" i="8" s="1"/>
  <c r="E598" i="8"/>
  <c r="O599" i="7"/>
  <c r="I598" i="8" s="1"/>
  <c r="E805" i="8"/>
  <c r="O806" i="7"/>
  <c r="I805" i="8" s="1"/>
  <c r="D829" i="8"/>
  <c r="N830" i="7"/>
  <c r="H829" i="8" s="1"/>
  <c r="D625" i="7" a="1"/>
  <c r="D625" i="7" s="1"/>
  <c r="H624" i="7"/>
  <c r="E808" i="7" a="1"/>
  <c r="E808" i="7" s="1"/>
  <c r="I808" i="7" s="1"/>
  <c r="I807" i="7"/>
  <c r="I832" i="7"/>
  <c r="E833" i="7" a="1"/>
  <c r="E833" i="7" s="1"/>
  <c r="E601" i="7" a="1"/>
  <c r="E601" i="7" s="1"/>
  <c r="I600" i="7"/>
  <c r="C647" i="7" a="1"/>
  <c r="C647" i="7" s="1"/>
  <c r="G646" i="7"/>
  <c r="C623" i="7" a="1"/>
  <c r="C623" i="7" s="1"/>
  <c r="G622" i="7"/>
  <c r="B227" i="7" l="1" a="1"/>
  <c r="B227" i="7" s="1"/>
  <c r="F226" i="7"/>
  <c r="D452" i="7" a="1"/>
  <c r="D452" i="7" s="1"/>
  <c r="H451" i="7"/>
  <c r="B802" i="8"/>
  <c r="L803" i="7"/>
  <c r="F802" i="8" s="1"/>
  <c r="B620" i="8"/>
  <c r="L621" i="7"/>
  <c r="F620" i="8" s="1"/>
  <c r="B540" i="8"/>
  <c r="L541" i="7"/>
  <c r="F540" i="8" s="1"/>
  <c r="B482" i="8"/>
  <c r="L483" i="7"/>
  <c r="F482" i="8" s="1"/>
  <c r="B805" i="7" a="1"/>
  <c r="B805" i="7" s="1"/>
  <c r="F804" i="7"/>
  <c r="B483" i="8"/>
  <c r="L484" i="7"/>
  <c r="F483" i="8" s="1"/>
  <c r="B623" i="7" a="1"/>
  <c r="B623" i="7" s="1"/>
  <c r="F622" i="7"/>
  <c r="B541" i="8"/>
  <c r="L542" i="7"/>
  <c r="F541" i="8" s="1"/>
  <c r="B341" i="8"/>
  <c r="L342" i="7"/>
  <c r="F341" i="8" s="1"/>
  <c r="B439" i="8"/>
  <c r="L440" i="7"/>
  <c r="F439" i="8" s="1"/>
  <c r="M383" i="7"/>
  <c r="G382" i="8" s="1"/>
  <c r="C382" i="8"/>
  <c r="B128" i="8"/>
  <c r="L129" i="7"/>
  <c r="F128" i="8" s="1"/>
  <c r="B557" i="8"/>
  <c r="L558" i="7"/>
  <c r="F557" i="8" s="1"/>
  <c r="N558" i="7"/>
  <c r="H557" i="8" s="1"/>
  <c r="D557" i="8"/>
  <c r="B442" i="7" a="1"/>
  <c r="B442" i="7" s="1"/>
  <c r="F441" i="7"/>
  <c r="C385" i="7" a="1"/>
  <c r="C385" i="7" s="1"/>
  <c r="G384" i="7"/>
  <c r="B560" i="7" a="1"/>
  <c r="B560" i="7" s="1"/>
  <c r="F559" i="7"/>
  <c r="B344" i="7" a="1"/>
  <c r="B344" i="7" s="1"/>
  <c r="F343" i="7"/>
  <c r="B131" i="7" a="1"/>
  <c r="B131" i="7" s="1"/>
  <c r="F130" i="7"/>
  <c r="D560" i="7" a="1"/>
  <c r="D560" i="7" s="1"/>
  <c r="H559" i="7"/>
  <c r="C823" i="8"/>
  <c r="M824" i="7"/>
  <c r="G823" i="8" s="1"/>
  <c r="B243" i="8"/>
  <c r="L244" i="7"/>
  <c r="F243" i="8" s="1"/>
  <c r="B823" i="8"/>
  <c r="L824" i="7"/>
  <c r="F823" i="8" s="1"/>
  <c r="C558" i="8"/>
  <c r="M559" i="7"/>
  <c r="G558" i="8" s="1"/>
  <c r="C826" i="7" a="1"/>
  <c r="C826" i="7" s="1"/>
  <c r="G825" i="7"/>
  <c r="B826" i="7" a="1"/>
  <c r="B826" i="7" s="1"/>
  <c r="F825" i="7"/>
  <c r="C561" i="7" a="1"/>
  <c r="C561" i="7" s="1"/>
  <c r="G560" i="7"/>
  <c r="B246" i="7" a="1"/>
  <c r="B246" i="7" s="1"/>
  <c r="F245" i="7"/>
  <c r="B21" i="8"/>
  <c r="L22" i="7"/>
  <c r="F21" i="8" s="1"/>
  <c r="B224" i="8"/>
  <c r="L225" i="7"/>
  <c r="F224" i="8" s="1"/>
  <c r="N450" i="7"/>
  <c r="H449" i="8" s="1"/>
  <c r="D449" i="8"/>
  <c r="B155" i="8"/>
  <c r="L156" i="7"/>
  <c r="F155" i="8" s="1"/>
  <c r="B24" i="7" a="1"/>
  <c r="B24" i="7" s="1"/>
  <c r="F23" i="7"/>
  <c r="B158" i="7" a="1"/>
  <c r="B158" i="7" s="1"/>
  <c r="F157" i="7"/>
  <c r="C621" i="8"/>
  <c r="M622" i="7"/>
  <c r="G621" i="8" s="1"/>
  <c r="C645" i="8"/>
  <c r="M646" i="7"/>
  <c r="G645" i="8" s="1"/>
  <c r="E599" i="8"/>
  <c r="O600" i="7"/>
  <c r="I599" i="8" s="1"/>
  <c r="E831" i="8"/>
  <c r="O832" i="7"/>
  <c r="I831" i="8" s="1"/>
  <c r="E806" i="8"/>
  <c r="O807" i="7"/>
  <c r="I806" i="8" s="1"/>
  <c r="E807" i="8"/>
  <c r="O808" i="7"/>
  <c r="I807" i="8" s="1"/>
  <c r="D623" i="8"/>
  <c r="N624" i="7"/>
  <c r="H623" i="8" s="1"/>
  <c r="I601" i="7"/>
  <c r="E602" i="7" a="1"/>
  <c r="E602" i="7" s="1"/>
  <c r="E834" i="7" a="1"/>
  <c r="E834" i="7" s="1"/>
  <c r="I833" i="7"/>
  <c r="H625" i="7"/>
  <c r="D626" i="7" a="1"/>
  <c r="D626" i="7" s="1"/>
  <c r="C624" i="7" a="1"/>
  <c r="C624" i="7" s="1"/>
  <c r="G623" i="7"/>
  <c r="C648" i="7" a="1"/>
  <c r="C648" i="7" s="1"/>
  <c r="G647" i="7"/>
  <c r="C562" i="7" l="1" a="1"/>
  <c r="C562" i="7" s="1"/>
  <c r="G561" i="7"/>
  <c r="B443" i="7" a="1"/>
  <c r="B443" i="7" s="1"/>
  <c r="F442" i="7"/>
  <c r="B624" i="7" a="1"/>
  <c r="B624" i="7" s="1"/>
  <c r="F623" i="7"/>
  <c r="B156" i="8"/>
  <c r="L157" i="7"/>
  <c r="F156" i="8" s="1"/>
  <c r="L825" i="7"/>
  <c r="F824" i="8" s="1"/>
  <c r="B824" i="8"/>
  <c r="L343" i="7"/>
  <c r="F342" i="8" s="1"/>
  <c r="B342" i="8"/>
  <c r="B827" i="7" a="1"/>
  <c r="B827" i="7" s="1"/>
  <c r="F826" i="7"/>
  <c r="B345" i="7" a="1"/>
  <c r="B345" i="7" s="1"/>
  <c r="F344" i="7"/>
  <c r="B159" i="7" a="1"/>
  <c r="B159" i="7" s="1"/>
  <c r="F158" i="7"/>
  <c r="B22" i="8"/>
  <c r="L23" i="7"/>
  <c r="F22" i="8" s="1"/>
  <c r="C824" i="8"/>
  <c r="M825" i="7"/>
  <c r="G824" i="8" s="1"/>
  <c r="B558" i="8"/>
  <c r="L559" i="7"/>
  <c r="F558" i="8" s="1"/>
  <c r="B803" i="8"/>
  <c r="L804" i="7"/>
  <c r="F803" i="8" s="1"/>
  <c r="C827" i="7" a="1"/>
  <c r="C827" i="7" s="1"/>
  <c r="G826" i="7"/>
  <c r="B806" i="7" a="1"/>
  <c r="B806" i="7" s="1"/>
  <c r="F805" i="7"/>
  <c r="B25" i="7" a="1"/>
  <c r="B25" i="7" s="1"/>
  <c r="F24" i="7"/>
  <c r="B561" i="7" a="1"/>
  <c r="B561" i="7" s="1"/>
  <c r="F560" i="7"/>
  <c r="B244" i="8"/>
  <c r="L245" i="7"/>
  <c r="F244" i="8" s="1"/>
  <c r="D558" i="8"/>
  <c r="N559" i="7"/>
  <c r="H558" i="8" s="1"/>
  <c r="C383" i="8"/>
  <c r="M384" i="7"/>
  <c r="G383" i="8" s="1"/>
  <c r="N451" i="7"/>
  <c r="H450" i="8" s="1"/>
  <c r="D450" i="8"/>
  <c r="B247" i="7" a="1"/>
  <c r="B247" i="7" s="1"/>
  <c r="F246" i="7"/>
  <c r="C386" i="7" a="1"/>
  <c r="C386" i="7" s="1"/>
  <c r="G385" i="7"/>
  <c r="D453" i="7" a="1"/>
  <c r="D453" i="7" s="1"/>
  <c r="H452" i="7"/>
  <c r="D561" i="7" a="1"/>
  <c r="D561" i="7" s="1"/>
  <c r="H560" i="7"/>
  <c r="M560" i="7"/>
  <c r="G559" i="8" s="1"/>
  <c r="C559" i="8"/>
  <c r="B129" i="8"/>
  <c r="L130" i="7"/>
  <c r="F129" i="8" s="1"/>
  <c r="L441" i="7"/>
  <c r="F440" i="8" s="1"/>
  <c r="B440" i="8"/>
  <c r="L622" i="7"/>
  <c r="F621" i="8" s="1"/>
  <c r="B621" i="8"/>
  <c r="B225" i="8"/>
  <c r="L226" i="7"/>
  <c r="F225" i="8" s="1"/>
  <c r="B132" i="7" a="1"/>
  <c r="B132" i="7" s="1"/>
  <c r="F131" i="7"/>
  <c r="B228" i="7" a="1"/>
  <c r="B228" i="7" s="1"/>
  <c r="F228" i="7" s="1"/>
  <c r="F227" i="7"/>
  <c r="C646" i="8"/>
  <c r="M647" i="7"/>
  <c r="G646" i="8" s="1"/>
  <c r="C622" i="8"/>
  <c r="M623" i="7"/>
  <c r="G622" i="8" s="1"/>
  <c r="D624" i="8"/>
  <c r="N625" i="7"/>
  <c r="H624" i="8" s="1"/>
  <c r="E832" i="8"/>
  <c r="O833" i="7"/>
  <c r="I832" i="8" s="1"/>
  <c r="E600" i="8"/>
  <c r="O601" i="7"/>
  <c r="I600" i="8" s="1"/>
  <c r="D627" i="7" a="1"/>
  <c r="D627" i="7" s="1"/>
  <c r="H626" i="7"/>
  <c r="I834" i="7"/>
  <c r="E835" i="7" a="1"/>
  <c r="E835" i="7" s="1"/>
  <c r="E603" i="7" a="1"/>
  <c r="E603" i="7" s="1"/>
  <c r="I602" i="7"/>
  <c r="C649" i="7" a="1"/>
  <c r="C649" i="7" s="1"/>
  <c r="G648" i="7"/>
  <c r="C625" i="7" a="1"/>
  <c r="C625" i="7" s="1"/>
  <c r="G624" i="7"/>
  <c r="B562" i="7" l="1" a="1"/>
  <c r="B562" i="7" s="1"/>
  <c r="F561" i="7"/>
  <c r="B160" i="7" a="1"/>
  <c r="B160" i="7" s="1"/>
  <c r="F159" i="7"/>
  <c r="B226" i="8"/>
  <c r="L227" i="7"/>
  <c r="F226" i="8" s="1"/>
  <c r="N452" i="7"/>
  <c r="H451" i="8" s="1"/>
  <c r="D451" i="8"/>
  <c r="L24" i="7"/>
  <c r="F23" i="8" s="1"/>
  <c r="B23" i="8"/>
  <c r="B343" i="8"/>
  <c r="L344" i="7"/>
  <c r="F343" i="8" s="1"/>
  <c r="D454" i="7" a="1"/>
  <c r="D454" i="7" s="1"/>
  <c r="H453" i="7"/>
  <c r="B26" i="7" a="1"/>
  <c r="B26" i="7" s="1"/>
  <c r="F25" i="7"/>
  <c r="B227" i="8"/>
  <c r="L228" i="7"/>
  <c r="F227" i="8" s="1"/>
  <c r="B346" i="7" a="1"/>
  <c r="B346" i="7" s="1"/>
  <c r="F345" i="7"/>
  <c r="B130" i="8"/>
  <c r="L131" i="7"/>
  <c r="F130" i="8" s="1"/>
  <c r="C384" i="8"/>
  <c r="M385" i="7"/>
  <c r="G384" i="8" s="1"/>
  <c r="L805" i="7"/>
  <c r="F804" i="8" s="1"/>
  <c r="B804" i="8"/>
  <c r="B825" i="8"/>
  <c r="L826" i="7"/>
  <c r="F825" i="8" s="1"/>
  <c r="L623" i="7"/>
  <c r="F622" i="8" s="1"/>
  <c r="B622" i="8"/>
  <c r="B807" i="7" a="1"/>
  <c r="B807" i="7" s="1"/>
  <c r="F806" i="7"/>
  <c r="B625" i="7" a="1"/>
  <c r="B625" i="7" s="1"/>
  <c r="F624" i="7"/>
  <c r="C387" i="7" a="1"/>
  <c r="C387" i="7" s="1"/>
  <c r="G386" i="7"/>
  <c r="B828" i="7" a="1"/>
  <c r="B828" i="7" s="1"/>
  <c r="F827" i="7"/>
  <c r="B245" i="8"/>
  <c r="L246" i="7"/>
  <c r="F245" i="8" s="1"/>
  <c r="M826" i="7"/>
  <c r="G825" i="8" s="1"/>
  <c r="C825" i="8"/>
  <c r="B441" i="8"/>
  <c r="L442" i="7"/>
  <c r="F441" i="8" s="1"/>
  <c r="B133" i="7" a="1"/>
  <c r="B133" i="7" s="1"/>
  <c r="F132" i="7"/>
  <c r="B248" i="7" a="1"/>
  <c r="B248" i="7" s="1"/>
  <c r="F247" i="7"/>
  <c r="C828" i="7" a="1"/>
  <c r="C828" i="7" s="1"/>
  <c r="G827" i="7"/>
  <c r="B444" i="7" a="1"/>
  <c r="B444" i="7" s="1"/>
  <c r="F443" i="7"/>
  <c r="D559" i="8"/>
  <c r="N560" i="7"/>
  <c r="H559" i="8" s="1"/>
  <c r="B559" i="8"/>
  <c r="L560" i="7"/>
  <c r="F559" i="8" s="1"/>
  <c r="L158" i="7"/>
  <c r="F157" i="8" s="1"/>
  <c r="B157" i="8"/>
  <c r="C560" i="8"/>
  <c r="M561" i="7"/>
  <c r="G560" i="8" s="1"/>
  <c r="D562" i="7" a="1"/>
  <c r="D562" i="7" s="1"/>
  <c r="H561" i="7"/>
  <c r="G562" i="7"/>
  <c r="C563" i="7" a="1"/>
  <c r="C563" i="7" s="1"/>
  <c r="C623" i="8"/>
  <c r="M624" i="7"/>
  <c r="G623" i="8" s="1"/>
  <c r="C647" i="8"/>
  <c r="M648" i="7"/>
  <c r="G647" i="8" s="1"/>
  <c r="E601" i="8"/>
  <c r="O602" i="7"/>
  <c r="I601" i="8" s="1"/>
  <c r="E833" i="8"/>
  <c r="O834" i="7"/>
  <c r="I833" i="8" s="1"/>
  <c r="D625" i="8"/>
  <c r="N626" i="7"/>
  <c r="H625" i="8" s="1"/>
  <c r="E604" i="7" a="1"/>
  <c r="E604" i="7" s="1"/>
  <c r="I603" i="7"/>
  <c r="I835" i="7"/>
  <c r="E836" i="7" a="1"/>
  <c r="E836" i="7" s="1"/>
  <c r="D628" i="7" a="1"/>
  <c r="D628" i="7" s="1"/>
  <c r="H627" i="7"/>
  <c r="G649" i="7"/>
  <c r="C650" i="7" a="1"/>
  <c r="C650" i="7" s="1"/>
  <c r="C626" i="7" a="1"/>
  <c r="C626" i="7" s="1"/>
  <c r="G625" i="7"/>
  <c r="B626" i="7" l="1" a="1"/>
  <c r="B626" i="7" s="1"/>
  <c r="F625" i="7"/>
  <c r="D626" i="8"/>
  <c r="N627" i="7"/>
  <c r="H626" i="8" s="1"/>
  <c r="C564" i="7" a="1"/>
  <c r="C564" i="7" s="1"/>
  <c r="G563" i="7"/>
  <c r="B246" i="8"/>
  <c r="L247" i="7"/>
  <c r="F246" i="8" s="1"/>
  <c r="B805" i="8"/>
  <c r="L806" i="7"/>
  <c r="F805" i="8" s="1"/>
  <c r="B24" i="8"/>
  <c r="L25" i="7"/>
  <c r="F24" i="8" s="1"/>
  <c r="B249" i="7" a="1"/>
  <c r="B249" i="7" s="1"/>
  <c r="F248" i="7"/>
  <c r="B27" i="7" a="1"/>
  <c r="B27" i="7" s="1"/>
  <c r="F26" i="7"/>
  <c r="C561" i="8"/>
  <c r="M562" i="7"/>
  <c r="G561" i="8" s="1"/>
  <c r="B808" i="7" a="1"/>
  <c r="B808" i="7" s="1"/>
  <c r="F808" i="7" s="1"/>
  <c r="F807" i="7"/>
  <c r="D560" i="8"/>
  <c r="N561" i="7"/>
  <c r="H560" i="8" s="1"/>
  <c r="B131" i="8"/>
  <c r="L132" i="7"/>
  <c r="F131" i="8" s="1"/>
  <c r="L827" i="7"/>
  <c r="F826" i="8" s="1"/>
  <c r="B826" i="8"/>
  <c r="N453" i="7"/>
  <c r="H452" i="8" s="1"/>
  <c r="D452" i="8"/>
  <c r="B829" i="7" a="1"/>
  <c r="B829" i="7" s="1"/>
  <c r="F828" i="7"/>
  <c r="D455" i="7" a="1"/>
  <c r="D455" i="7" s="1"/>
  <c r="H454" i="7"/>
  <c r="H562" i="7"/>
  <c r="D563" i="7" a="1"/>
  <c r="D563" i="7" s="1"/>
  <c r="B442" i="8"/>
  <c r="L443" i="7"/>
  <c r="F442" i="8" s="1"/>
  <c r="C385" i="8"/>
  <c r="M386" i="7"/>
  <c r="G385" i="8" s="1"/>
  <c r="B344" i="8"/>
  <c r="L345" i="7"/>
  <c r="F344" i="8" s="1"/>
  <c r="B158" i="8"/>
  <c r="L159" i="7"/>
  <c r="F158" i="8" s="1"/>
  <c r="B134" i="7" a="1"/>
  <c r="B134" i="7" s="1"/>
  <c r="F133" i="7"/>
  <c r="C388" i="7" a="1"/>
  <c r="C388" i="7" s="1"/>
  <c r="G387" i="7"/>
  <c r="B161" i="7" a="1"/>
  <c r="B161" i="7" s="1"/>
  <c r="F160" i="7"/>
  <c r="B445" i="7" a="1"/>
  <c r="B445" i="7" s="1"/>
  <c r="F444" i="7"/>
  <c r="B347" i="7" a="1"/>
  <c r="B347" i="7" s="1"/>
  <c r="F346" i="7"/>
  <c r="C826" i="8"/>
  <c r="M827" i="7"/>
  <c r="G826" i="8" s="1"/>
  <c r="B623" i="8"/>
  <c r="L624" i="7"/>
  <c r="F623" i="8" s="1"/>
  <c r="L561" i="7"/>
  <c r="F560" i="8" s="1"/>
  <c r="B560" i="8"/>
  <c r="G828" i="7"/>
  <c r="C829" i="7" a="1"/>
  <c r="C829" i="7" s="1"/>
  <c r="B563" i="7" a="1"/>
  <c r="B563" i="7" s="1"/>
  <c r="F562" i="7"/>
  <c r="C624" i="8"/>
  <c r="M625" i="7"/>
  <c r="G624" i="8" s="1"/>
  <c r="C648" i="8"/>
  <c r="M649" i="7"/>
  <c r="G648" i="8" s="1"/>
  <c r="E834" i="8"/>
  <c r="O835" i="7"/>
  <c r="I834" i="8" s="1"/>
  <c r="E602" i="8"/>
  <c r="O603" i="7"/>
  <c r="I602" i="8" s="1"/>
  <c r="I836" i="7"/>
  <c r="E837" i="7" a="1"/>
  <c r="E837" i="7" s="1"/>
  <c r="D629" i="7" a="1"/>
  <c r="D629" i="7" s="1"/>
  <c r="H628" i="7"/>
  <c r="E605" i="7" a="1"/>
  <c r="E605" i="7" s="1"/>
  <c r="I604" i="7"/>
  <c r="C651" i="7" a="1"/>
  <c r="C651" i="7" s="1"/>
  <c r="G650" i="7"/>
  <c r="C627" i="7" a="1"/>
  <c r="C627" i="7" s="1"/>
  <c r="G626" i="7"/>
  <c r="B564" i="7" l="1" a="1"/>
  <c r="B564" i="7" s="1"/>
  <c r="F563" i="7"/>
  <c r="B446" i="7" a="1"/>
  <c r="B446" i="7" s="1"/>
  <c r="F445" i="7"/>
  <c r="D561" i="8"/>
  <c r="N562" i="7"/>
  <c r="H561" i="8" s="1"/>
  <c r="B159" i="8"/>
  <c r="L160" i="7"/>
  <c r="F159" i="8" s="1"/>
  <c r="N454" i="7"/>
  <c r="H453" i="8" s="1"/>
  <c r="D453" i="8"/>
  <c r="B25" i="8"/>
  <c r="L26" i="7"/>
  <c r="F25" i="8" s="1"/>
  <c r="B162" i="7" a="1"/>
  <c r="B162" i="7" s="1"/>
  <c r="F161" i="7"/>
  <c r="B28" i="7" a="1"/>
  <c r="B28" i="7" s="1"/>
  <c r="F27" i="7"/>
  <c r="D456" i="7" a="1"/>
  <c r="D456" i="7" s="1"/>
  <c r="H455" i="7"/>
  <c r="B561" i="8"/>
  <c r="L562" i="7"/>
  <c r="F561" i="8" s="1"/>
  <c r="C386" i="8"/>
  <c r="M387" i="7"/>
  <c r="G386" i="8" s="1"/>
  <c r="B827" i="8"/>
  <c r="L828" i="7"/>
  <c r="F827" i="8" s="1"/>
  <c r="B247" i="8"/>
  <c r="L248" i="7"/>
  <c r="F247" i="8" s="1"/>
  <c r="M563" i="7"/>
  <c r="G562" i="8" s="1"/>
  <c r="C562" i="8"/>
  <c r="B830" i="7" a="1"/>
  <c r="B830" i="7" s="1"/>
  <c r="F829" i="7"/>
  <c r="C565" i="7" a="1"/>
  <c r="C565" i="7" s="1"/>
  <c r="G564" i="7"/>
  <c r="B250" i="7" a="1"/>
  <c r="B250" i="7" s="1"/>
  <c r="F249" i="7"/>
  <c r="C830" i="7" a="1"/>
  <c r="C830" i="7" s="1"/>
  <c r="G829" i="7"/>
  <c r="L346" i="7"/>
  <c r="F345" i="8" s="1"/>
  <c r="B345" i="8"/>
  <c r="B132" i="8"/>
  <c r="L133" i="7"/>
  <c r="F132" i="8" s="1"/>
  <c r="B806" i="8"/>
  <c r="L807" i="7"/>
  <c r="F806" i="8" s="1"/>
  <c r="C827" i="8"/>
  <c r="M828" i="7"/>
  <c r="G827" i="8" s="1"/>
  <c r="B135" i="7" a="1"/>
  <c r="B135" i="7" s="1"/>
  <c r="F134" i="7"/>
  <c r="B807" i="8"/>
  <c r="L808" i="7"/>
  <c r="F807" i="8" s="1"/>
  <c r="C389" i="7" a="1"/>
  <c r="C389" i="7" s="1"/>
  <c r="G388" i="7"/>
  <c r="B348" i="7" a="1"/>
  <c r="B348" i="7" s="1"/>
  <c r="F347" i="7"/>
  <c r="B443" i="8"/>
  <c r="L444" i="7"/>
  <c r="F443" i="8" s="1"/>
  <c r="D564" i="7" a="1"/>
  <c r="D564" i="7" s="1"/>
  <c r="H563" i="7"/>
  <c r="B624" i="8"/>
  <c r="L625" i="7"/>
  <c r="F624" i="8" s="1"/>
  <c r="B627" i="7" a="1"/>
  <c r="B627" i="7" s="1"/>
  <c r="F626" i="7"/>
  <c r="M626" i="7"/>
  <c r="G625" i="8" s="1"/>
  <c r="C625" i="8"/>
  <c r="C649" i="8"/>
  <c r="M650" i="7"/>
  <c r="G649" i="8" s="1"/>
  <c r="E603" i="8"/>
  <c r="O604" i="7"/>
  <c r="I603" i="8" s="1"/>
  <c r="D627" i="8"/>
  <c r="N628" i="7"/>
  <c r="H627" i="8" s="1"/>
  <c r="E835" i="8"/>
  <c r="O836" i="7"/>
  <c r="I835" i="8" s="1"/>
  <c r="E838" i="7" a="1"/>
  <c r="E838" i="7" s="1"/>
  <c r="I837" i="7"/>
  <c r="I605" i="7"/>
  <c r="E606" i="7" a="1"/>
  <c r="E606" i="7" s="1"/>
  <c r="H629" i="7"/>
  <c r="D630" i="7" a="1"/>
  <c r="D630" i="7" s="1"/>
  <c r="C628" i="7" a="1"/>
  <c r="C628" i="7" s="1"/>
  <c r="G627" i="7"/>
  <c r="C652" i="7" a="1"/>
  <c r="C652" i="7" s="1"/>
  <c r="G651" i="7"/>
  <c r="E604" i="8" l="1"/>
  <c r="O605" i="7"/>
  <c r="I604" i="8" s="1"/>
  <c r="B251" i="7" a="1"/>
  <c r="B251" i="7" s="1"/>
  <c r="F250" i="7"/>
  <c r="D457" i="7" a="1"/>
  <c r="D457" i="7" s="1"/>
  <c r="H456" i="7"/>
  <c r="D562" i="8"/>
  <c r="N563" i="7"/>
  <c r="H562" i="8" s="1"/>
  <c r="C563" i="8"/>
  <c r="M564" i="7"/>
  <c r="G563" i="8" s="1"/>
  <c r="B26" i="8"/>
  <c r="L27" i="7"/>
  <c r="F26" i="8" s="1"/>
  <c r="C566" i="7" a="1"/>
  <c r="C566" i="7" s="1"/>
  <c r="G565" i="7"/>
  <c r="B29" i="7" a="1"/>
  <c r="B29" i="7" s="1"/>
  <c r="F28" i="7"/>
  <c r="D565" i="7" a="1"/>
  <c r="D565" i="7" s="1"/>
  <c r="H564" i="7"/>
  <c r="B133" i="8"/>
  <c r="L134" i="7"/>
  <c r="F133" i="8" s="1"/>
  <c r="B828" i="8"/>
  <c r="L829" i="7"/>
  <c r="F828" i="8" s="1"/>
  <c r="B160" i="8"/>
  <c r="L161" i="7"/>
  <c r="F160" i="8" s="1"/>
  <c r="B136" i="7" a="1"/>
  <c r="B136" i="7" s="1"/>
  <c r="F135" i="7"/>
  <c r="B163" i="7" a="1"/>
  <c r="B163" i="7" s="1"/>
  <c r="F162" i="7"/>
  <c r="B831" i="7" a="1"/>
  <c r="B831" i="7" s="1"/>
  <c r="F830" i="7"/>
  <c r="B625" i="8"/>
  <c r="L626" i="7"/>
  <c r="F625" i="8" s="1"/>
  <c r="B346" i="8"/>
  <c r="L347" i="7"/>
  <c r="F346" i="8" s="1"/>
  <c r="C828" i="8"/>
  <c r="M829" i="7"/>
  <c r="G828" i="8" s="1"/>
  <c r="B444" i="8"/>
  <c r="L445" i="7"/>
  <c r="F444" i="8" s="1"/>
  <c r="B628" i="7" a="1"/>
  <c r="B628" i="7" s="1"/>
  <c r="F627" i="7"/>
  <c r="G830" i="7"/>
  <c r="C831" i="7" a="1"/>
  <c r="C831" i="7" s="1"/>
  <c r="B447" i="7" a="1"/>
  <c r="B447" i="7" s="1"/>
  <c r="F446" i="7"/>
  <c r="B349" i="7" a="1"/>
  <c r="B349" i="7" s="1"/>
  <c r="F348" i="7"/>
  <c r="C387" i="8"/>
  <c r="M388" i="7"/>
  <c r="G387" i="8" s="1"/>
  <c r="B248" i="8"/>
  <c r="L249" i="7"/>
  <c r="F248" i="8" s="1"/>
  <c r="N455" i="7"/>
  <c r="H454" i="8" s="1"/>
  <c r="D454" i="8"/>
  <c r="L563" i="7"/>
  <c r="F562" i="8" s="1"/>
  <c r="B562" i="8"/>
  <c r="C390" i="7" a="1"/>
  <c r="C390" i="7" s="1"/>
  <c r="G389" i="7"/>
  <c r="B565" i="7" a="1"/>
  <c r="B565" i="7" s="1"/>
  <c r="F564" i="7"/>
  <c r="C650" i="8"/>
  <c r="M651" i="7"/>
  <c r="G650" i="8" s="1"/>
  <c r="C626" i="8"/>
  <c r="M627" i="7"/>
  <c r="G626" i="8" s="1"/>
  <c r="D628" i="8"/>
  <c r="N629" i="7"/>
  <c r="H628" i="8" s="1"/>
  <c r="E836" i="8"/>
  <c r="O837" i="7"/>
  <c r="I836" i="8" s="1"/>
  <c r="I606" i="7"/>
  <c r="E607" i="7" a="1"/>
  <c r="E607" i="7" s="1"/>
  <c r="H630" i="7"/>
  <c r="D631" i="7" a="1"/>
  <c r="D631" i="7" s="1"/>
  <c r="E839" i="7" a="1"/>
  <c r="E839" i="7" s="1"/>
  <c r="I838" i="7"/>
  <c r="G652" i="7"/>
  <c r="C653" i="7" a="1"/>
  <c r="C653" i="7" s="1"/>
  <c r="C629" i="7" a="1"/>
  <c r="C629" i="7" s="1"/>
  <c r="G629" i="7" s="1"/>
  <c r="G628" i="7"/>
  <c r="B566" i="7" l="1" a="1"/>
  <c r="B566" i="7" s="1"/>
  <c r="F565" i="7"/>
  <c r="C829" i="8"/>
  <c r="M830" i="7"/>
  <c r="G829" i="8" s="1"/>
  <c r="C388" i="8"/>
  <c r="M389" i="7"/>
  <c r="G388" i="8" s="1"/>
  <c r="B626" i="8"/>
  <c r="L627" i="7"/>
  <c r="F626" i="8" s="1"/>
  <c r="B27" i="8"/>
  <c r="L28" i="7"/>
  <c r="F27" i="8" s="1"/>
  <c r="B629" i="7" a="1"/>
  <c r="B629" i="7" s="1"/>
  <c r="F628" i="7"/>
  <c r="B30" i="7" a="1"/>
  <c r="B30" i="7" s="1"/>
  <c r="F29" i="7"/>
  <c r="C391" i="7" a="1"/>
  <c r="C391" i="7" s="1"/>
  <c r="G390" i="7"/>
  <c r="B347" i="8"/>
  <c r="L348" i="7"/>
  <c r="F347" i="8" s="1"/>
  <c r="B829" i="8"/>
  <c r="L830" i="7"/>
  <c r="F829" i="8" s="1"/>
  <c r="C564" i="8"/>
  <c r="M565" i="7"/>
  <c r="G564" i="8" s="1"/>
  <c r="D455" i="8"/>
  <c r="N456" i="7"/>
  <c r="H455" i="8" s="1"/>
  <c r="B350" i="7" a="1"/>
  <c r="B350" i="7" s="1"/>
  <c r="F349" i="7"/>
  <c r="D458" i="7" a="1"/>
  <c r="D458" i="7" s="1"/>
  <c r="H457" i="7"/>
  <c r="B832" i="7" a="1"/>
  <c r="B832" i="7" s="1"/>
  <c r="F831" i="7"/>
  <c r="C567" i="7" a="1"/>
  <c r="C567" i="7" s="1"/>
  <c r="G566" i="7"/>
  <c r="B445" i="8"/>
  <c r="L446" i="7"/>
  <c r="F445" i="8" s="1"/>
  <c r="B161" i="8"/>
  <c r="L162" i="7"/>
  <c r="F161" i="8" s="1"/>
  <c r="B249" i="8"/>
  <c r="L250" i="7"/>
  <c r="F249" i="8" s="1"/>
  <c r="B448" i="7" a="1"/>
  <c r="B448" i="7" s="1"/>
  <c r="F447" i="7"/>
  <c r="B164" i="7" a="1"/>
  <c r="B164" i="7" s="1"/>
  <c r="F163" i="7"/>
  <c r="B252" i="7" a="1"/>
  <c r="B252" i="7" s="1"/>
  <c r="F251" i="7"/>
  <c r="B563" i="8"/>
  <c r="L564" i="7"/>
  <c r="F563" i="8" s="1"/>
  <c r="C832" i="7" a="1"/>
  <c r="C832" i="7" s="1"/>
  <c r="G831" i="7"/>
  <c r="B134" i="8"/>
  <c r="L135" i="7"/>
  <c r="F134" i="8" s="1"/>
  <c r="D563" i="8"/>
  <c r="N564" i="7"/>
  <c r="H563" i="8" s="1"/>
  <c r="B137" i="7" a="1"/>
  <c r="B137" i="7" s="1"/>
  <c r="F136" i="7"/>
  <c r="D566" i="7" a="1"/>
  <c r="D566" i="7" s="1"/>
  <c r="H565" i="7"/>
  <c r="M628" i="7"/>
  <c r="G627" i="8" s="1"/>
  <c r="C627" i="8"/>
  <c r="C628" i="8"/>
  <c r="M629" i="7"/>
  <c r="G628" i="8" s="1"/>
  <c r="C651" i="8"/>
  <c r="M652" i="7"/>
  <c r="G651" i="8" s="1"/>
  <c r="E837" i="8"/>
  <c r="O838" i="7"/>
  <c r="I837" i="8" s="1"/>
  <c r="D629" i="8"/>
  <c r="N630" i="7"/>
  <c r="H629" i="8" s="1"/>
  <c r="E605" i="8"/>
  <c r="O606" i="7"/>
  <c r="I605" i="8" s="1"/>
  <c r="E608" i="7" a="1"/>
  <c r="E608" i="7" s="1"/>
  <c r="I607" i="7"/>
  <c r="E840" i="7" a="1"/>
  <c r="E840" i="7" s="1"/>
  <c r="I839" i="7"/>
  <c r="D632" i="7" a="1"/>
  <c r="D632" i="7" s="1"/>
  <c r="H631" i="7"/>
  <c r="C654" i="7" a="1"/>
  <c r="C654" i="7" s="1"/>
  <c r="G653" i="7"/>
  <c r="B567" i="7" l="1" a="1"/>
  <c r="B567" i="7" s="1"/>
  <c r="F566" i="7"/>
  <c r="D564" i="8"/>
  <c r="N565" i="7"/>
  <c r="H564" i="8" s="1"/>
  <c r="C830" i="8"/>
  <c r="M831" i="7"/>
  <c r="G830" i="8" s="1"/>
  <c r="L447" i="7"/>
  <c r="F446" i="8" s="1"/>
  <c r="B446" i="8"/>
  <c r="C565" i="8"/>
  <c r="M566" i="7"/>
  <c r="G565" i="8" s="1"/>
  <c r="M390" i="7"/>
  <c r="G389" i="8" s="1"/>
  <c r="C389" i="8"/>
  <c r="H566" i="7"/>
  <c r="D567" i="7" a="1"/>
  <c r="D567" i="7" s="1"/>
  <c r="B449" i="7" a="1"/>
  <c r="B449" i="7" s="1"/>
  <c r="F448" i="7"/>
  <c r="C392" i="7" a="1"/>
  <c r="C392" i="7" s="1"/>
  <c r="G391" i="7"/>
  <c r="C833" i="7" a="1"/>
  <c r="C833" i="7" s="1"/>
  <c r="G832" i="7"/>
  <c r="C568" i="7" a="1"/>
  <c r="C568" i="7" s="1"/>
  <c r="G567" i="7"/>
  <c r="B135" i="8"/>
  <c r="L136" i="7"/>
  <c r="F135" i="8" s="1"/>
  <c r="L831" i="7"/>
  <c r="F830" i="8" s="1"/>
  <c r="B830" i="8"/>
  <c r="B28" i="8"/>
  <c r="L29" i="7"/>
  <c r="F28" i="8" s="1"/>
  <c r="B31" i="7" a="1"/>
  <c r="B31" i="7" s="1"/>
  <c r="F30" i="7"/>
  <c r="B138" i="7" a="1"/>
  <c r="B138" i="7" s="1"/>
  <c r="F137" i="7"/>
  <c r="B833" i="7" a="1"/>
  <c r="B833" i="7" s="1"/>
  <c r="F832" i="7"/>
  <c r="B250" i="8"/>
  <c r="L251" i="7"/>
  <c r="F250" i="8" s="1"/>
  <c r="D456" i="8"/>
  <c r="N457" i="7"/>
  <c r="H456" i="8" s="1"/>
  <c r="B627" i="8"/>
  <c r="L628" i="7"/>
  <c r="F627" i="8" s="1"/>
  <c r="D459" i="7" a="1"/>
  <c r="D459" i="7" s="1"/>
  <c r="H458" i="7"/>
  <c r="B253" i="7" a="1"/>
  <c r="B253" i="7" s="1"/>
  <c r="F252" i="7"/>
  <c r="B630" i="7" a="1"/>
  <c r="B630" i="7" s="1"/>
  <c r="F629" i="7"/>
  <c r="B162" i="8"/>
  <c r="L163" i="7"/>
  <c r="F162" i="8" s="1"/>
  <c r="L349" i="7"/>
  <c r="F348" i="8" s="1"/>
  <c r="B348" i="8"/>
  <c r="B564" i="8"/>
  <c r="L565" i="7"/>
  <c r="F564" i="8" s="1"/>
  <c r="B165" i="7" a="1"/>
  <c r="B165" i="7" s="1"/>
  <c r="F164" i="7"/>
  <c r="B351" i="7" a="1"/>
  <c r="B351" i="7" s="1"/>
  <c r="F350" i="7"/>
  <c r="C652" i="8"/>
  <c r="M653" i="7"/>
  <c r="G652" i="8" s="1"/>
  <c r="D630" i="8"/>
  <c r="N631" i="7"/>
  <c r="H630" i="8" s="1"/>
  <c r="E838" i="8"/>
  <c r="O839" i="7"/>
  <c r="I838" i="8" s="1"/>
  <c r="E606" i="8"/>
  <c r="O607" i="7"/>
  <c r="I606" i="8" s="1"/>
  <c r="D633" i="7" a="1"/>
  <c r="D633" i="7" s="1"/>
  <c r="H632" i="7"/>
  <c r="E841" i="7" a="1"/>
  <c r="E841" i="7" s="1"/>
  <c r="I840" i="7"/>
  <c r="E609" i="7" a="1"/>
  <c r="E609" i="7" s="1"/>
  <c r="I608" i="7"/>
  <c r="C655" i="7" a="1"/>
  <c r="C655" i="7" s="1"/>
  <c r="G654" i="7"/>
  <c r="D460" i="7" l="1" a="1"/>
  <c r="D460" i="7" s="1"/>
  <c r="H460" i="7" s="1"/>
  <c r="H459" i="7"/>
  <c r="C393" i="7" a="1"/>
  <c r="C393" i="7" s="1"/>
  <c r="G392" i="7"/>
  <c r="B349" i="8"/>
  <c r="L350" i="7"/>
  <c r="F349" i="8" s="1"/>
  <c r="B136" i="8"/>
  <c r="L137" i="7"/>
  <c r="F136" i="8" s="1"/>
  <c r="B447" i="8"/>
  <c r="L448" i="7"/>
  <c r="F447" i="8" s="1"/>
  <c r="B352" i="7" a="1"/>
  <c r="B352" i="7" s="1"/>
  <c r="F351" i="7"/>
  <c r="B450" i="7" a="1"/>
  <c r="B450" i="7" s="1"/>
  <c r="F449" i="7"/>
  <c r="B139" i="7" a="1"/>
  <c r="B139" i="7" s="1"/>
  <c r="F138" i="7"/>
  <c r="D631" i="8"/>
  <c r="N632" i="7"/>
  <c r="H631" i="8" s="1"/>
  <c r="B163" i="8"/>
  <c r="L164" i="7"/>
  <c r="F163" i="8" s="1"/>
  <c r="L629" i="7"/>
  <c r="F628" i="8" s="1"/>
  <c r="B628" i="8"/>
  <c r="B29" i="8"/>
  <c r="L30" i="7"/>
  <c r="F29" i="8" s="1"/>
  <c r="C566" i="8"/>
  <c r="M567" i="7"/>
  <c r="G566" i="8" s="1"/>
  <c r="D568" i="7" a="1"/>
  <c r="D568" i="7" s="1"/>
  <c r="H567" i="7"/>
  <c r="C569" i="7" a="1"/>
  <c r="C569" i="7" s="1"/>
  <c r="G568" i="7"/>
  <c r="D565" i="8"/>
  <c r="N566" i="7"/>
  <c r="H565" i="8" s="1"/>
  <c r="B631" i="7" a="1"/>
  <c r="B631" i="7" s="1"/>
  <c r="F630" i="7"/>
  <c r="B32" i="7" a="1"/>
  <c r="B32" i="7" s="1"/>
  <c r="F31" i="7"/>
  <c r="B251" i="8"/>
  <c r="L252" i="7"/>
  <c r="F251" i="8" s="1"/>
  <c r="C831" i="8"/>
  <c r="M832" i="7"/>
  <c r="G831" i="8" s="1"/>
  <c r="B166" i="7" a="1"/>
  <c r="B166" i="7" s="1"/>
  <c r="F165" i="7"/>
  <c r="C834" i="7" a="1"/>
  <c r="C834" i="7" s="1"/>
  <c r="G833" i="7"/>
  <c r="B254" i="7" a="1"/>
  <c r="B254" i="7" s="1"/>
  <c r="F253" i="7"/>
  <c r="D457" i="8"/>
  <c r="N458" i="7"/>
  <c r="H457" i="8" s="1"/>
  <c r="B831" i="8"/>
  <c r="L832" i="7"/>
  <c r="F831" i="8" s="1"/>
  <c r="M391" i="7"/>
  <c r="G390" i="8" s="1"/>
  <c r="C390" i="8"/>
  <c r="L566" i="7"/>
  <c r="F565" i="8" s="1"/>
  <c r="B565" i="8"/>
  <c r="B834" i="7" a="1"/>
  <c r="B834" i="7" s="1"/>
  <c r="F833" i="7"/>
  <c r="B568" i="7" a="1"/>
  <c r="B568" i="7" s="1"/>
  <c r="F567" i="7"/>
  <c r="C653" i="8"/>
  <c r="M654" i="7"/>
  <c r="G653" i="8" s="1"/>
  <c r="E607" i="8"/>
  <c r="O608" i="7"/>
  <c r="I607" i="8" s="1"/>
  <c r="E839" i="8"/>
  <c r="O840" i="7"/>
  <c r="I839" i="8" s="1"/>
  <c r="E842" i="7" a="1"/>
  <c r="E842" i="7" s="1"/>
  <c r="I841" i="7"/>
  <c r="E610" i="7" a="1"/>
  <c r="E610" i="7" s="1"/>
  <c r="I609" i="7"/>
  <c r="D634" i="7" a="1"/>
  <c r="D634" i="7" s="1"/>
  <c r="H633" i="7"/>
  <c r="C656" i="7" a="1"/>
  <c r="C656" i="7" s="1"/>
  <c r="G655" i="7"/>
  <c r="B167" i="7" l="1" a="1"/>
  <c r="B167" i="7" s="1"/>
  <c r="F166" i="7"/>
  <c r="B632" i="7" a="1"/>
  <c r="B632" i="7" s="1"/>
  <c r="F631" i="7"/>
  <c r="L833" i="7"/>
  <c r="F832" i="8" s="1"/>
  <c r="B832" i="8"/>
  <c r="B137" i="8"/>
  <c r="L138" i="7"/>
  <c r="F137" i="8" s="1"/>
  <c r="B835" i="7" a="1"/>
  <c r="B835" i="7" s="1"/>
  <c r="F834" i="7"/>
  <c r="B140" i="7" a="1"/>
  <c r="B140" i="7" s="1"/>
  <c r="F140" i="7" s="1"/>
  <c r="F139" i="7"/>
  <c r="B252" i="8"/>
  <c r="L253" i="7"/>
  <c r="F252" i="8" s="1"/>
  <c r="M568" i="7"/>
  <c r="G567" i="8" s="1"/>
  <c r="C567" i="8"/>
  <c r="L449" i="7"/>
  <c r="F448" i="8" s="1"/>
  <c r="B448" i="8"/>
  <c r="B451" i="7" a="1"/>
  <c r="B451" i="7" s="1"/>
  <c r="F450" i="7"/>
  <c r="B255" i="7" a="1"/>
  <c r="B255" i="7" s="1"/>
  <c r="F254" i="7"/>
  <c r="G569" i="7"/>
  <c r="C570" i="7" a="1"/>
  <c r="C570" i="7" s="1"/>
  <c r="C832" i="8"/>
  <c r="M833" i="7"/>
  <c r="G832" i="8" s="1"/>
  <c r="B30" i="8"/>
  <c r="L31" i="7"/>
  <c r="F30" i="8" s="1"/>
  <c r="N567" i="7"/>
  <c r="H566" i="8" s="1"/>
  <c r="D566" i="8"/>
  <c r="B350" i="8"/>
  <c r="L351" i="7"/>
  <c r="F350" i="8" s="1"/>
  <c r="C391" i="8"/>
  <c r="M392" i="7"/>
  <c r="G391" i="8" s="1"/>
  <c r="B33" i="7" a="1"/>
  <c r="B33" i="7" s="1"/>
  <c r="F32" i="7"/>
  <c r="C394" i="7" a="1"/>
  <c r="C394" i="7" s="1"/>
  <c r="G393" i="7"/>
  <c r="G834" i="7"/>
  <c r="C835" i="7" a="1"/>
  <c r="C835" i="7" s="1"/>
  <c r="D569" i="7" a="1"/>
  <c r="D569" i="7" s="1"/>
  <c r="H568" i="7"/>
  <c r="B353" i="7" a="1"/>
  <c r="B353" i="7" s="1"/>
  <c r="F352" i="7"/>
  <c r="B566" i="8"/>
  <c r="L567" i="7"/>
  <c r="F566" i="8" s="1"/>
  <c r="B164" i="8"/>
  <c r="L165" i="7"/>
  <c r="F164" i="8" s="1"/>
  <c r="L630" i="7"/>
  <c r="F629" i="8" s="1"/>
  <c r="B629" i="8"/>
  <c r="D458" i="8"/>
  <c r="N459" i="7"/>
  <c r="H458" i="8" s="1"/>
  <c r="B569" i="7" a="1"/>
  <c r="B569" i="7" s="1"/>
  <c r="F568" i="7"/>
  <c r="N460" i="7"/>
  <c r="H459" i="8" s="1"/>
  <c r="D459" i="8"/>
  <c r="C654" i="8"/>
  <c r="M655" i="7"/>
  <c r="G654" i="8" s="1"/>
  <c r="D632" i="8"/>
  <c r="N633" i="7"/>
  <c r="H632" i="8" s="1"/>
  <c r="E608" i="8"/>
  <c r="O609" i="7"/>
  <c r="I608" i="8" s="1"/>
  <c r="E840" i="8"/>
  <c r="O841" i="7"/>
  <c r="I840" i="8" s="1"/>
  <c r="H634" i="7"/>
  <c r="D635" i="7" a="1"/>
  <c r="D635" i="7" s="1"/>
  <c r="I842" i="7"/>
  <c r="E843" i="7" a="1"/>
  <c r="E843" i="7" s="1"/>
  <c r="I843" i="7" s="1"/>
  <c r="I610" i="7"/>
  <c r="E611" i="7" a="1"/>
  <c r="E611" i="7" s="1"/>
  <c r="C657" i="7" a="1"/>
  <c r="C657" i="7" s="1"/>
  <c r="G656" i="7"/>
  <c r="C571" i="7" l="1" a="1"/>
  <c r="C571" i="7" s="1"/>
  <c r="G570" i="7"/>
  <c r="C836" i="7" a="1"/>
  <c r="C836" i="7" s="1"/>
  <c r="G835" i="7"/>
  <c r="M834" i="7"/>
  <c r="G833" i="8" s="1"/>
  <c r="C833" i="8"/>
  <c r="C568" i="8"/>
  <c r="M569" i="7"/>
  <c r="G568" i="8" s="1"/>
  <c r="B836" i="7" a="1"/>
  <c r="B836" i="7" s="1"/>
  <c r="F835" i="7"/>
  <c r="B567" i="8"/>
  <c r="L568" i="7"/>
  <c r="F567" i="8" s="1"/>
  <c r="C392" i="8"/>
  <c r="M393" i="7"/>
  <c r="G392" i="8" s="1"/>
  <c r="L254" i="7"/>
  <c r="F253" i="8" s="1"/>
  <c r="B253" i="8"/>
  <c r="B570" i="7" a="1"/>
  <c r="B570" i="7" s="1"/>
  <c r="F569" i="7"/>
  <c r="B256" i="7" a="1"/>
  <c r="B256" i="7" s="1"/>
  <c r="F255" i="7"/>
  <c r="C395" i="7" a="1"/>
  <c r="C395" i="7" s="1"/>
  <c r="G394" i="7"/>
  <c r="B351" i="8"/>
  <c r="L352" i="7"/>
  <c r="F351" i="8" s="1"/>
  <c r="L32" i="7"/>
  <c r="F31" i="8" s="1"/>
  <c r="B31" i="8"/>
  <c r="B449" i="8"/>
  <c r="L450" i="7"/>
  <c r="F449" i="8" s="1"/>
  <c r="B138" i="8"/>
  <c r="L139" i="7"/>
  <c r="F138" i="8" s="1"/>
  <c r="B630" i="8"/>
  <c r="L631" i="7"/>
  <c r="F630" i="8" s="1"/>
  <c r="B354" i="7" a="1"/>
  <c r="B354" i="7" s="1"/>
  <c r="F353" i="7"/>
  <c r="B452" i="7" a="1"/>
  <c r="B452" i="7" s="1"/>
  <c r="F451" i="7"/>
  <c r="B633" i="7" a="1"/>
  <c r="B633" i="7" s="1"/>
  <c r="F632" i="7"/>
  <c r="B34" i="7" a="1"/>
  <c r="B34" i="7" s="1"/>
  <c r="F33" i="7"/>
  <c r="B139" i="8"/>
  <c r="L140" i="7"/>
  <c r="F139" i="8" s="1"/>
  <c r="D567" i="8"/>
  <c r="N568" i="7"/>
  <c r="H567" i="8" s="1"/>
  <c r="B833" i="8"/>
  <c r="L834" i="7"/>
  <c r="F833" i="8" s="1"/>
  <c r="B165" i="8"/>
  <c r="L166" i="7"/>
  <c r="F165" i="8" s="1"/>
  <c r="D570" i="7" a="1"/>
  <c r="D570" i="7" s="1"/>
  <c r="H569" i="7"/>
  <c r="B168" i="7" a="1"/>
  <c r="B168" i="7" s="1"/>
  <c r="F167" i="7"/>
  <c r="C655" i="8"/>
  <c r="M656" i="7"/>
  <c r="G655" i="8" s="1"/>
  <c r="E609" i="8"/>
  <c r="O610" i="7"/>
  <c r="I609" i="8" s="1"/>
  <c r="E842" i="8"/>
  <c r="O843" i="7"/>
  <c r="I842" i="8" s="1"/>
  <c r="E841" i="8"/>
  <c r="O842" i="7"/>
  <c r="I841" i="8" s="1"/>
  <c r="D633" i="8"/>
  <c r="N634" i="7"/>
  <c r="H633" i="8" s="1"/>
  <c r="E612" i="7" a="1"/>
  <c r="E612" i="7" s="1"/>
  <c r="I611" i="7"/>
  <c r="D636" i="7" a="1"/>
  <c r="D636" i="7" s="1"/>
  <c r="H635" i="7"/>
  <c r="C658" i="7" a="1"/>
  <c r="C658" i="7" s="1"/>
  <c r="G657" i="7"/>
  <c r="B355" i="7" l="1" a="1"/>
  <c r="B355" i="7" s="1"/>
  <c r="F354" i="7"/>
  <c r="C572" i="7" a="1"/>
  <c r="C572" i="7" s="1"/>
  <c r="G571" i="7"/>
  <c r="B32" i="8"/>
  <c r="L33" i="7"/>
  <c r="F32" i="8" s="1"/>
  <c r="B571" i="7" a="1"/>
  <c r="B571" i="7" s="1"/>
  <c r="F570" i="7"/>
  <c r="H570" i="7"/>
  <c r="D571" i="7" a="1"/>
  <c r="D571" i="7" s="1"/>
  <c r="B35" i="7" a="1"/>
  <c r="B35" i="7" s="1"/>
  <c r="F34" i="7"/>
  <c r="B631" i="8"/>
  <c r="L632" i="7"/>
  <c r="F631" i="8" s="1"/>
  <c r="C393" i="8"/>
  <c r="M394" i="7"/>
  <c r="G393" i="8" s="1"/>
  <c r="B169" i="7" a="1"/>
  <c r="B169" i="7" s="1"/>
  <c r="F168" i="7"/>
  <c r="B634" i="7" a="1"/>
  <c r="B634" i="7" s="1"/>
  <c r="F633" i="7"/>
  <c r="C396" i="7" a="1"/>
  <c r="C396" i="7" s="1"/>
  <c r="G395" i="7"/>
  <c r="B166" i="8"/>
  <c r="L167" i="7"/>
  <c r="F166" i="8" s="1"/>
  <c r="B450" i="8"/>
  <c r="L451" i="7"/>
  <c r="F450" i="8" s="1"/>
  <c r="B254" i="8"/>
  <c r="L255" i="7"/>
  <c r="F254" i="8" s="1"/>
  <c r="C834" i="8"/>
  <c r="M835" i="7"/>
  <c r="G834" i="8" s="1"/>
  <c r="B453" i="7" a="1"/>
  <c r="B453" i="7" s="1"/>
  <c r="F452" i="7"/>
  <c r="B257" i="7" a="1"/>
  <c r="B257" i="7" s="1"/>
  <c r="F256" i="7"/>
  <c r="C837" i="7" a="1"/>
  <c r="C837" i="7" s="1"/>
  <c r="G836" i="7"/>
  <c r="D568" i="8"/>
  <c r="N569" i="7"/>
  <c r="H568" i="8" s="1"/>
  <c r="B352" i="8"/>
  <c r="L353" i="7"/>
  <c r="F352" i="8" s="1"/>
  <c r="L569" i="7"/>
  <c r="F568" i="8" s="1"/>
  <c r="B568" i="8"/>
  <c r="B834" i="8"/>
  <c r="L835" i="7"/>
  <c r="F834" i="8" s="1"/>
  <c r="C569" i="8"/>
  <c r="M570" i="7"/>
  <c r="G569" i="8" s="1"/>
  <c r="B837" i="7" a="1"/>
  <c r="B837" i="7" s="1"/>
  <c r="F836" i="7"/>
  <c r="M657" i="7"/>
  <c r="G656" i="8" s="1"/>
  <c r="C656" i="8"/>
  <c r="D634" i="8"/>
  <c r="N635" i="7"/>
  <c r="H634" i="8" s="1"/>
  <c r="E610" i="8"/>
  <c r="O611" i="7"/>
  <c r="I610" i="8" s="1"/>
  <c r="D637" i="7" a="1"/>
  <c r="D637" i="7" s="1"/>
  <c r="H636" i="7"/>
  <c r="E613" i="7" a="1"/>
  <c r="E613" i="7" s="1"/>
  <c r="I612" i="7"/>
  <c r="C659" i="7" a="1"/>
  <c r="C659" i="7" s="1"/>
  <c r="G658" i="7"/>
  <c r="B258" i="7" l="1" a="1"/>
  <c r="B258" i="7" s="1"/>
  <c r="F257" i="7"/>
  <c r="B356" i="7" a="1"/>
  <c r="B356" i="7" s="1"/>
  <c r="F355" i="7"/>
  <c r="B835" i="8"/>
  <c r="L836" i="7"/>
  <c r="F835" i="8" s="1"/>
  <c r="B451" i="8"/>
  <c r="L452" i="7"/>
  <c r="F451" i="8" s="1"/>
  <c r="B569" i="8"/>
  <c r="L570" i="7"/>
  <c r="F569" i="8" s="1"/>
  <c r="B572" i="7" a="1"/>
  <c r="B572" i="7" s="1"/>
  <c r="F571" i="7"/>
  <c r="B454" i="7" a="1"/>
  <c r="B454" i="7" s="1"/>
  <c r="F453" i="7"/>
  <c r="C394" i="8"/>
  <c r="M395" i="7"/>
  <c r="G394" i="8" s="1"/>
  <c r="C397" i="7" a="1"/>
  <c r="C397" i="7" s="1"/>
  <c r="G396" i="7"/>
  <c r="B838" i="7" a="1"/>
  <c r="B838" i="7" s="1"/>
  <c r="F837" i="7"/>
  <c r="C835" i="8"/>
  <c r="M836" i="7"/>
  <c r="G835" i="8" s="1"/>
  <c r="L633" i="7"/>
  <c r="F632" i="8" s="1"/>
  <c r="B632" i="8"/>
  <c r="L34" i="7"/>
  <c r="F33" i="8" s="1"/>
  <c r="B33" i="8"/>
  <c r="C570" i="8"/>
  <c r="M571" i="7"/>
  <c r="G570" i="8" s="1"/>
  <c r="B36" i="7" a="1"/>
  <c r="B36" i="7" s="1"/>
  <c r="F35" i="7"/>
  <c r="C573" i="7" a="1"/>
  <c r="C573" i="7" s="1"/>
  <c r="G572" i="7"/>
  <c r="B635" i="7" a="1"/>
  <c r="B635" i="7" s="1"/>
  <c r="F634" i="7"/>
  <c r="B255" i="8"/>
  <c r="L256" i="7"/>
  <c r="F255" i="8" s="1"/>
  <c r="B167" i="8"/>
  <c r="L168" i="7"/>
  <c r="F167" i="8" s="1"/>
  <c r="D572" i="7" a="1"/>
  <c r="D572" i="7" s="1"/>
  <c r="H571" i="7"/>
  <c r="B353" i="8"/>
  <c r="L354" i="7"/>
  <c r="F353" i="8" s="1"/>
  <c r="G837" i="7"/>
  <c r="C838" i="7" a="1"/>
  <c r="C838" i="7" s="1"/>
  <c r="B170" i="7" a="1"/>
  <c r="B170" i="7" s="1"/>
  <c r="F169" i="7"/>
  <c r="D569" i="8"/>
  <c r="N570" i="7"/>
  <c r="H569" i="8" s="1"/>
  <c r="C657" i="8"/>
  <c r="M658" i="7"/>
  <c r="G657" i="8" s="1"/>
  <c r="E611" i="8"/>
  <c r="O612" i="7"/>
  <c r="I611" i="8" s="1"/>
  <c r="D635" i="8"/>
  <c r="N636" i="7"/>
  <c r="H635" i="8" s="1"/>
  <c r="E614" i="7" a="1"/>
  <c r="E614" i="7" s="1"/>
  <c r="I613" i="7"/>
  <c r="D638" i="7" a="1"/>
  <c r="D638" i="7" s="1"/>
  <c r="H637" i="7"/>
  <c r="C660" i="7" a="1"/>
  <c r="C660" i="7" s="1"/>
  <c r="G659" i="7"/>
  <c r="B636" i="7" l="1" a="1"/>
  <c r="B636" i="7" s="1"/>
  <c r="F635" i="7"/>
  <c r="C398" i="7" a="1"/>
  <c r="C398" i="7" s="1"/>
  <c r="G397" i="7"/>
  <c r="D570" i="8"/>
  <c r="N571" i="7"/>
  <c r="H570" i="8" s="1"/>
  <c r="C571" i="8"/>
  <c r="M572" i="7"/>
  <c r="G571" i="8" s="1"/>
  <c r="C574" i="7" a="1"/>
  <c r="C574" i="7" s="1"/>
  <c r="G573" i="7"/>
  <c r="B171" i="7" a="1"/>
  <c r="B171" i="7" s="1"/>
  <c r="F170" i="7"/>
  <c r="D573" i="7" a="1"/>
  <c r="D573" i="7" s="1"/>
  <c r="H572" i="7"/>
  <c r="B168" i="8"/>
  <c r="L169" i="7"/>
  <c r="F168" i="8" s="1"/>
  <c r="B34" i="8"/>
  <c r="L35" i="7"/>
  <c r="F34" i="8" s="1"/>
  <c r="B452" i="8"/>
  <c r="L453" i="7"/>
  <c r="F452" i="8" s="1"/>
  <c r="B455" i="7" a="1"/>
  <c r="B455" i="7" s="1"/>
  <c r="F454" i="7"/>
  <c r="B37" i="7" a="1"/>
  <c r="B37" i="7" s="1"/>
  <c r="F36" i="7"/>
  <c r="C839" i="7" a="1"/>
  <c r="C839" i="7" s="1"/>
  <c r="G838" i="7"/>
  <c r="B836" i="8"/>
  <c r="L837" i="7"/>
  <c r="F836" i="8" s="1"/>
  <c r="B570" i="8"/>
  <c r="L571" i="7"/>
  <c r="F570" i="8" s="1"/>
  <c r="B354" i="8"/>
  <c r="L355" i="7"/>
  <c r="F354" i="8" s="1"/>
  <c r="B839" i="7" a="1"/>
  <c r="B839" i="7" s="1"/>
  <c r="F838" i="7"/>
  <c r="B573" i="7" a="1"/>
  <c r="B573" i="7" s="1"/>
  <c r="F572" i="7"/>
  <c r="C836" i="8"/>
  <c r="M837" i="7"/>
  <c r="G836" i="8" s="1"/>
  <c r="B357" i="7" a="1"/>
  <c r="B357" i="7" s="1"/>
  <c r="F356" i="7"/>
  <c r="B633" i="8"/>
  <c r="L634" i="7"/>
  <c r="F633" i="8" s="1"/>
  <c r="C395" i="8"/>
  <c r="M396" i="7"/>
  <c r="G395" i="8" s="1"/>
  <c r="B256" i="8"/>
  <c r="L257" i="7"/>
  <c r="F256" i="8" s="1"/>
  <c r="B259" i="7" a="1"/>
  <c r="B259" i="7" s="1"/>
  <c r="F258" i="7"/>
  <c r="M659" i="7"/>
  <c r="G658" i="8" s="1"/>
  <c r="C658" i="8"/>
  <c r="D636" i="8"/>
  <c r="N637" i="7"/>
  <c r="H636" i="8" s="1"/>
  <c r="E612" i="8"/>
  <c r="O613" i="7"/>
  <c r="I612" i="8" s="1"/>
  <c r="H638" i="7"/>
  <c r="D639" i="7" a="1"/>
  <c r="D639" i="7" s="1"/>
  <c r="I614" i="7"/>
  <c r="E615" i="7" a="1"/>
  <c r="E615" i="7" s="1"/>
  <c r="G660" i="7"/>
  <c r="C661" i="7" a="1"/>
  <c r="C661" i="7" s="1"/>
  <c r="G574" i="7" l="1"/>
  <c r="C575" i="7" a="1"/>
  <c r="C575" i="7" s="1"/>
  <c r="B257" i="8"/>
  <c r="L258" i="7"/>
  <c r="F257" i="8" s="1"/>
  <c r="L356" i="7"/>
  <c r="F355" i="8" s="1"/>
  <c r="B355" i="8"/>
  <c r="B35" i="8"/>
  <c r="L36" i="7"/>
  <c r="F35" i="8" s="1"/>
  <c r="B358" i="7" a="1"/>
  <c r="B358" i="7" s="1"/>
  <c r="F357" i="7"/>
  <c r="B38" i="7" a="1"/>
  <c r="B38" i="7" s="1"/>
  <c r="F37" i="7"/>
  <c r="B260" i="7" a="1"/>
  <c r="B260" i="7" s="1"/>
  <c r="F259" i="7"/>
  <c r="B453" i="8"/>
  <c r="L454" i="7"/>
  <c r="F453" i="8" s="1"/>
  <c r="D571" i="8"/>
  <c r="N572" i="7"/>
  <c r="H571" i="8" s="1"/>
  <c r="D574" i="7" a="1"/>
  <c r="D574" i="7" s="1"/>
  <c r="H573" i="7"/>
  <c r="B840" i="7" a="1"/>
  <c r="B840" i="7" s="1"/>
  <c r="F839" i="7"/>
  <c r="B571" i="8"/>
  <c r="L572" i="7"/>
  <c r="F571" i="8" s="1"/>
  <c r="B169" i="8"/>
  <c r="L170" i="7"/>
  <c r="F169" i="8" s="1"/>
  <c r="C396" i="8"/>
  <c r="M397" i="7"/>
  <c r="G396" i="8" s="1"/>
  <c r="B574" i="7" a="1"/>
  <c r="B574" i="7" s="1"/>
  <c r="F573" i="7"/>
  <c r="C399" i="7" a="1"/>
  <c r="C399" i="7" s="1"/>
  <c r="G398" i="7"/>
  <c r="B456" i="7" a="1"/>
  <c r="B456" i="7" s="1"/>
  <c r="F455" i="7"/>
  <c r="B172" i="7" a="1"/>
  <c r="B172" i="7" s="1"/>
  <c r="F171" i="7"/>
  <c r="L838" i="7"/>
  <c r="F837" i="8" s="1"/>
  <c r="B837" i="8"/>
  <c r="C837" i="8"/>
  <c r="M838" i="7"/>
  <c r="G837" i="8" s="1"/>
  <c r="M573" i="7"/>
  <c r="G572" i="8" s="1"/>
  <c r="C572" i="8"/>
  <c r="L635" i="7"/>
  <c r="F634" i="8" s="1"/>
  <c r="B634" i="8"/>
  <c r="C840" i="7" a="1"/>
  <c r="C840" i="7" s="1"/>
  <c r="G839" i="7"/>
  <c r="B637" i="7" a="1"/>
  <c r="B637" i="7" s="1"/>
  <c r="F636" i="7"/>
  <c r="C659" i="8"/>
  <c r="M660" i="7"/>
  <c r="G659" i="8" s="1"/>
  <c r="E613" i="8"/>
  <c r="O614" i="7"/>
  <c r="I613" i="8" s="1"/>
  <c r="D637" i="8"/>
  <c r="N638" i="7"/>
  <c r="H637" i="8" s="1"/>
  <c r="E616" i="7" a="1"/>
  <c r="E616" i="7" s="1"/>
  <c r="I615" i="7"/>
  <c r="D640" i="7" a="1"/>
  <c r="D640" i="7" s="1"/>
  <c r="H639" i="7"/>
  <c r="C662" i="7" a="1"/>
  <c r="C662" i="7" s="1"/>
  <c r="G661" i="7"/>
  <c r="B457" i="7" l="1" a="1"/>
  <c r="B457" i="7" s="1"/>
  <c r="F456" i="7"/>
  <c r="B635" i="8"/>
  <c r="L636" i="7"/>
  <c r="F635" i="8" s="1"/>
  <c r="M398" i="7"/>
  <c r="G397" i="8" s="1"/>
  <c r="C397" i="8"/>
  <c r="C400" i="7" a="1"/>
  <c r="C400" i="7" s="1"/>
  <c r="G399" i="7"/>
  <c r="B638" i="7" a="1"/>
  <c r="B638" i="7" s="1"/>
  <c r="F637" i="7"/>
  <c r="M839" i="7"/>
  <c r="G838" i="8" s="1"/>
  <c r="C838" i="8"/>
  <c r="L573" i="7"/>
  <c r="F572" i="8" s="1"/>
  <c r="B572" i="8"/>
  <c r="L839" i="7"/>
  <c r="F838" i="8" s="1"/>
  <c r="B838" i="8"/>
  <c r="B258" i="8"/>
  <c r="L259" i="7"/>
  <c r="F258" i="8" s="1"/>
  <c r="C841" i="7" a="1"/>
  <c r="C841" i="7" s="1"/>
  <c r="G840" i="7"/>
  <c r="B261" i="7" a="1"/>
  <c r="B261" i="7" s="1"/>
  <c r="F260" i="7"/>
  <c r="B575" i="7" a="1"/>
  <c r="B575" i="7" s="1"/>
  <c r="F574" i="7"/>
  <c r="B841" i="7" a="1"/>
  <c r="B841" i="7" s="1"/>
  <c r="F840" i="7"/>
  <c r="B170" i="8"/>
  <c r="L171" i="7"/>
  <c r="F170" i="8" s="1"/>
  <c r="N573" i="7"/>
  <c r="H572" i="8" s="1"/>
  <c r="D572" i="8"/>
  <c r="B36" i="8"/>
  <c r="L37" i="7"/>
  <c r="F36" i="8" s="1"/>
  <c r="H574" i="7"/>
  <c r="D575" i="7" a="1"/>
  <c r="D575" i="7" s="1"/>
  <c r="B39" i="7" a="1"/>
  <c r="B39" i="7" s="1"/>
  <c r="F38" i="7"/>
  <c r="B173" i="7" a="1"/>
  <c r="B173" i="7" s="1"/>
  <c r="F173" i="7" s="1"/>
  <c r="F172" i="7"/>
  <c r="B454" i="8"/>
  <c r="L455" i="7"/>
  <c r="F454" i="8" s="1"/>
  <c r="B356" i="8"/>
  <c r="L357" i="7"/>
  <c r="F356" i="8" s="1"/>
  <c r="G575" i="7"/>
  <c r="C576" i="7" a="1"/>
  <c r="C576" i="7" s="1"/>
  <c r="B359" i="7" a="1"/>
  <c r="B359" i="7" s="1"/>
  <c r="F358" i="7"/>
  <c r="C573" i="8"/>
  <c r="M574" i="7"/>
  <c r="G573" i="8" s="1"/>
  <c r="M661" i="7"/>
  <c r="G660" i="8" s="1"/>
  <c r="C660" i="8"/>
  <c r="D638" i="8"/>
  <c r="N639" i="7"/>
  <c r="H638" i="8" s="1"/>
  <c r="E614" i="8"/>
  <c r="O615" i="7"/>
  <c r="I614" i="8" s="1"/>
  <c r="D641" i="7" a="1"/>
  <c r="D641" i="7" s="1"/>
  <c r="H641" i="7" s="1"/>
  <c r="H640" i="7"/>
  <c r="E617" i="7" a="1"/>
  <c r="E617" i="7" s="1"/>
  <c r="I616" i="7"/>
  <c r="C663" i="7" a="1"/>
  <c r="C663" i="7" s="1"/>
  <c r="G662" i="7"/>
  <c r="B842" i="7" l="1" a="1"/>
  <c r="B842" i="7" s="1"/>
  <c r="F841" i="7"/>
  <c r="B639" i="7" a="1"/>
  <c r="B639" i="7" s="1"/>
  <c r="F638" i="7"/>
  <c r="L574" i="7"/>
  <c r="F573" i="8" s="1"/>
  <c r="B573" i="8"/>
  <c r="M399" i="7"/>
  <c r="G398" i="8" s="1"/>
  <c r="C398" i="8"/>
  <c r="C401" i="7" a="1"/>
  <c r="C401" i="7" s="1"/>
  <c r="G400" i="7"/>
  <c r="N574" i="7"/>
  <c r="H573" i="8" s="1"/>
  <c r="D573" i="8"/>
  <c r="B576" i="7" a="1"/>
  <c r="B576" i="7" s="1"/>
  <c r="F575" i="7"/>
  <c r="B357" i="8"/>
  <c r="L358" i="7"/>
  <c r="F357" i="8" s="1"/>
  <c r="B171" i="8"/>
  <c r="L172" i="7"/>
  <c r="F171" i="8" s="1"/>
  <c r="B259" i="8"/>
  <c r="L260" i="7"/>
  <c r="F259" i="8" s="1"/>
  <c r="B262" i="7" a="1"/>
  <c r="B262" i="7" s="1"/>
  <c r="F261" i="7"/>
  <c r="B172" i="8"/>
  <c r="L173" i="7"/>
  <c r="F172" i="8" s="1"/>
  <c r="G576" i="7"/>
  <c r="C577" i="7" a="1"/>
  <c r="C577" i="7" s="1"/>
  <c r="B37" i="8"/>
  <c r="L38" i="7"/>
  <c r="F37" i="8" s="1"/>
  <c r="C839" i="8"/>
  <c r="M840" i="7"/>
  <c r="G839" i="8" s="1"/>
  <c r="B40" i="7" a="1"/>
  <c r="B40" i="7" s="1"/>
  <c r="F39" i="7"/>
  <c r="G841" i="7"/>
  <c r="C842" i="7" a="1"/>
  <c r="C842" i="7" s="1"/>
  <c r="M575" i="7"/>
  <c r="G574" i="8" s="1"/>
  <c r="C574" i="8"/>
  <c r="H575" i="7"/>
  <c r="D576" i="7" a="1"/>
  <c r="D576" i="7" s="1"/>
  <c r="B839" i="8"/>
  <c r="L840" i="7"/>
  <c r="F839" i="8" s="1"/>
  <c r="B636" i="8"/>
  <c r="L637" i="7"/>
  <c r="F636" i="8" s="1"/>
  <c r="B455" i="8"/>
  <c r="L456" i="7"/>
  <c r="F455" i="8" s="1"/>
  <c r="B360" i="7" a="1"/>
  <c r="B360" i="7" s="1"/>
  <c r="F359" i="7"/>
  <c r="B458" i="7" a="1"/>
  <c r="B458" i="7" s="1"/>
  <c r="F457" i="7"/>
  <c r="C661" i="8"/>
  <c r="M662" i="7"/>
  <c r="G661" i="8" s="1"/>
  <c r="E615" i="8"/>
  <c r="O616" i="7"/>
  <c r="I615" i="8" s="1"/>
  <c r="D639" i="8"/>
  <c r="N640" i="7"/>
  <c r="H639" i="8" s="1"/>
  <c r="D640" i="8"/>
  <c r="N641" i="7"/>
  <c r="H640" i="8" s="1"/>
  <c r="E618" i="7" a="1"/>
  <c r="E618" i="7" s="1"/>
  <c r="I617" i="7"/>
  <c r="C664" i="7" a="1"/>
  <c r="C664" i="7" s="1"/>
  <c r="G663" i="7"/>
  <c r="C402" i="7" l="1" a="1"/>
  <c r="C402" i="7" s="1"/>
  <c r="G401" i="7"/>
  <c r="L457" i="7"/>
  <c r="F456" i="8" s="1"/>
  <c r="B456" i="8"/>
  <c r="B38" i="8"/>
  <c r="L39" i="7"/>
  <c r="F38" i="8" s="1"/>
  <c r="B459" i="7" a="1"/>
  <c r="B459" i="7" s="1"/>
  <c r="F458" i="7"/>
  <c r="B41" i="7" a="1"/>
  <c r="B41" i="7" s="1"/>
  <c r="F40" i="7"/>
  <c r="C843" i="7" a="1"/>
  <c r="C843" i="7" s="1"/>
  <c r="G843" i="7" s="1"/>
  <c r="G842" i="7"/>
  <c r="L359" i="7"/>
  <c r="F358" i="8" s="1"/>
  <c r="B358" i="8"/>
  <c r="D577" i="7" a="1"/>
  <c r="D577" i="7" s="1"/>
  <c r="H576" i="7"/>
  <c r="B260" i="8"/>
  <c r="L261" i="7"/>
  <c r="F260" i="8" s="1"/>
  <c r="B574" i="8"/>
  <c r="L575" i="7"/>
  <c r="F574" i="8" s="1"/>
  <c r="B577" i="7" a="1"/>
  <c r="B577" i="7" s="1"/>
  <c r="F576" i="7"/>
  <c r="B361" i="7" a="1"/>
  <c r="B361" i="7" s="1"/>
  <c r="F360" i="7"/>
  <c r="D574" i="8"/>
  <c r="N575" i="7"/>
  <c r="H574" i="8" s="1"/>
  <c r="B263" i="7" a="1"/>
  <c r="B263" i="7" s="1"/>
  <c r="F262" i="7"/>
  <c r="B637" i="8"/>
  <c r="L638" i="7"/>
  <c r="F637" i="8" s="1"/>
  <c r="B640" i="7" a="1"/>
  <c r="B640" i="7" s="1"/>
  <c r="F639" i="7"/>
  <c r="C578" i="7" a="1"/>
  <c r="C578" i="7" s="1"/>
  <c r="G578" i="7" s="1"/>
  <c r="G577" i="7"/>
  <c r="C399" i="8"/>
  <c r="M400" i="7"/>
  <c r="G399" i="8" s="1"/>
  <c r="B840" i="8"/>
  <c r="L841" i="7"/>
  <c r="F840" i="8" s="1"/>
  <c r="C840" i="8"/>
  <c r="M841" i="7"/>
  <c r="G840" i="8" s="1"/>
  <c r="C575" i="8"/>
  <c r="M576" i="7"/>
  <c r="G575" i="8" s="1"/>
  <c r="B843" i="7" a="1"/>
  <c r="B843" i="7" s="1"/>
  <c r="F843" i="7" s="1"/>
  <c r="F842" i="7"/>
  <c r="C662" i="8"/>
  <c r="M663" i="7"/>
  <c r="G662" i="8" s="1"/>
  <c r="E616" i="8"/>
  <c r="O617" i="7"/>
  <c r="I616" i="8" s="1"/>
  <c r="I618" i="7"/>
  <c r="E619" i="7" a="1"/>
  <c r="E619" i="7" s="1"/>
  <c r="C665" i="7" a="1"/>
  <c r="C665" i="7" s="1"/>
  <c r="G664" i="7"/>
  <c r="C577" i="8" l="1"/>
  <c r="M578" i="7"/>
  <c r="G577" i="8" s="1"/>
  <c r="B42" i="7" a="1"/>
  <c r="B42" i="7" s="1"/>
  <c r="F41" i="7"/>
  <c r="L639" i="7"/>
  <c r="F638" i="8" s="1"/>
  <c r="B638" i="8"/>
  <c r="B359" i="8"/>
  <c r="L360" i="7"/>
  <c r="F359" i="8" s="1"/>
  <c r="D575" i="8"/>
  <c r="N576" i="7"/>
  <c r="H575" i="8" s="1"/>
  <c r="B457" i="8"/>
  <c r="L458" i="7"/>
  <c r="F457" i="8" s="1"/>
  <c r="B842" i="8"/>
  <c r="L843" i="7"/>
  <c r="F842" i="8" s="1"/>
  <c r="B460" i="7" a="1"/>
  <c r="B460" i="7" s="1"/>
  <c r="F460" i="7" s="1"/>
  <c r="F459" i="7"/>
  <c r="D578" i="7" a="1"/>
  <c r="D578" i="7" s="1"/>
  <c r="H578" i="7" s="1"/>
  <c r="H577" i="7"/>
  <c r="B575" i="8"/>
  <c r="L576" i="7"/>
  <c r="F575" i="8" s="1"/>
  <c r="B578" i="7" a="1"/>
  <c r="B578" i="7" s="1"/>
  <c r="F578" i="7" s="1"/>
  <c r="F577" i="7"/>
  <c r="B641" i="7" a="1"/>
  <c r="B641" i="7" s="1"/>
  <c r="F641" i="7" s="1"/>
  <c r="F640" i="7"/>
  <c r="B362" i="7" a="1"/>
  <c r="B362" i="7" s="1"/>
  <c r="F361" i="7"/>
  <c r="B841" i="8"/>
  <c r="L842" i="7"/>
  <c r="F841" i="8" s="1"/>
  <c r="B261" i="8"/>
  <c r="L262" i="7"/>
  <c r="F261" i="8" s="1"/>
  <c r="C841" i="8"/>
  <c r="M842" i="7"/>
  <c r="G841" i="8" s="1"/>
  <c r="C842" i="8"/>
  <c r="M843" i="7"/>
  <c r="G842" i="8" s="1"/>
  <c r="B264" i="7" a="1"/>
  <c r="B264" i="7" s="1"/>
  <c r="F263" i="7"/>
  <c r="M577" i="7"/>
  <c r="G576" i="8" s="1"/>
  <c r="C576" i="8"/>
  <c r="L40" i="7"/>
  <c r="F39" i="8" s="1"/>
  <c r="B39" i="8"/>
  <c r="C400" i="8"/>
  <c r="M401" i="7"/>
  <c r="G400" i="8" s="1"/>
  <c r="C403" i="7" a="1"/>
  <c r="C403" i="7" s="1"/>
  <c r="G402" i="7"/>
  <c r="C663" i="8"/>
  <c r="M664" i="7"/>
  <c r="G663" i="8" s="1"/>
  <c r="E617" i="8"/>
  <c r="O618" i="7"/>
  <c r="I617" i="8" s="1"/>
  <c r="E620" i="7" a="1"/>
  <c r="E620" i="7" s="1"/>
  <c r="I619" i="7"/>
  <c r="C666" i="7" a="1"/>
  <c r="C666" i="7" s="1"/>
  <c r="G665" i="7"/>
  <c r="B459" i="8" l="1"/>
  <c r="L460" i="7"/>
  <c r="F459" i="8" s="1"/>
  <c r="L641" i="7"/>
  <c r="F640" i="8" s="1"/>
  <c r="B640" i="8"/>
  <c r="B576" i="8"/>
  <c r="L577" i="7"/>
  <c r="F576" i="8" s="1"/>
  <c r="B577" i="8"/>
  <c r="L578" i="7"/>
  <c r="F577" i="8" s="1"/>
  <c r="B363" i="7" a="1"/>
  <c r="B363" i="7" s="1"/>
  <c r="F362" i="7"/>
  <c r="B639" i="8"/>
  <c r="L640" i="7"/>
  <c r="F639" i="8" s="1"/>
  <c r="L459" i="7"/>
  <c r="F458" i="8" s="1"/>
  <c r="B458" i="8"/>
  <c r="C401" i="8"/>
  <c r="M402" i="7"/>
  <c r="G401" i="8" s="1"/>
  <c r="B262" i="8"/>
  <c r="L263" i="7"/>
  <c r="F262" i="8" s="1"/>
  <c r="B40" i="8"/>
  <c r="L41" i="7"/>
  <c r="F40" i="8" s="1"/>
  <c r="C404" i="7" a="1"/>
  <c r="C404" i="7" s="1"/>
  <c r="G403" i="7"/>
  <c r="B43" i="7" a="1"/>
  <c r="B43" i="7" s="1"/>
  <c r="F42" i="7"/>
  <c r="B265" i="7" a="1"/>
  <c r="B265" i="7" s="1"/>
  <c r="F264" i="7"/>
  <c r="B360" i="8"/>
  <c r="L361" i="7"/>
  <c r="F360" i="8" s="1"/>
  <c r="D576" i="8"/>
  <c r="N577" i="7"/>
  <c r="H576" i="8" s="1"/>
  <c r="D577" i="8"/>
  <c r="N578" i="7"/>
  <c r="H577" i="8" s="1"/>
  <c r="C664" i="8"/>
  <c r="M665" i="7"/>
  <c r="G664" i="8" s="1"/>
  <c r="E618" i="8"/>
  <c r="O619" i="7"/>
  <c r="I618" i="8" s="1"/>
  <c r="E621" i="7" a="1"/>
  <c r="E621" i="7" s="1"/>
  <c r="I620" i="7"/>
  <c r="C667" i="7" a="1"/>
  <c r="C667" i="7" s="1"/>
  <c r="G666" i="7"/>
  <c r="B364" i="7" l="1" a="1"/>
  <c r="B364" i="7" s="1"/>
  <c r="F364" i="7" s="1"/>
  <c r="F363" i="7"/>
  <c r="L42" i="7"/>
  <c r="F41" i="8" s="1"/>
  <c r="B41" i="8"/>
  <c r="B266" i="7" a="1"/>
  <c r="B266" i="7" s="1"/>
  <c r="F265" i="7"/>
  <c r="B44" i="7" a="1"/>
  <c r="B44" i="7" s="1"/>
  <c r="F43" i="7"/>
  <c r="C402" i="8"/>
  <c r="M403" i="7"/>
  <c r="G402" i="8" s="1"/>
  <c r="C405" i="7" a="1"/>
  <c r="C405" i="7" s="1"/>
  <c r="G404" i="7"/>
  <c r="B263" i="8"/>
  <c r="L264" i="7"/>
  <c r="F263" i="8" s="1"/>
  <c r="L362" i="7"/>
  <c r="F361" i="8" s="1"/>
  <c r="B361" i="8"/>
  <c r="C665" i="8"/>
  <c r="M666" i="7"/>
  <c r="G665" i="8" s="1"/>
  <c r="E619" i="8"/>
  <c r="O620" i="7"/>
  <c r="I619" i="8" s="1"/>
  <c r="E622" i="7" a="1"/>
  <c r="E622" i="7" s="1"/>
  <c r="I621" i="7"/>
  <c r="C668" i="7" a="1"/>
  <c r="C668" i="7" s="1"/>
  <c r="G667" i="7"/>
  <c r="B42" i="8" l="1"/>
  <c r="L43" i="7"/>
  <c r="F42" i="8" s="1"/>
  <c r="B45" i="7" a="1"/>
  <c r="B45" i="7" s="1"/>
  <c r="F44" i="7"/>
  <c r="E620" i="8"/>
  <c r="O621" i="7"/>
  <c r="I620" i="8" s="1"/>
  <c r="B264" i="8"/>
  <c r="L265" i="7"/>
  <c r="F264" i="8" s="1"/>
  <c r="B267" i="7" a="1"/>
  <c r="B267" i="7" s="1"/>
  <c r="F266" i="7"/>
  <c r="M404" i="7"/>
  <c r="G403" i="8" s="1"/>
  <c r="C403" i="8"/>
  <c r="C406" i="7" a="1"/>
  <c r="C406" i="7" s="1"/>
  <c r="G405" i="7"/>
  <c r="B362" i="8"/>
  <c r="L363" i="7"/>
  <c r="F362" i="8" s="1"/>
  <c r="B363" i="8"/>
  <c r="L364" i="7"/>
  <c r="F363" i="8" s="1"/>
  <c r="C666" i="8"/>
  <c r="M667" i="7"/>
  <c r="G666" i="8" s="1"/>
  <c r="I622" i="7"/>
  <c r="E623" i="7" a="1"/>
  <c r="E623" i="7" s="1"/>
  <c r="C669" i="7" a="1"/>
  <c r="C669" i="7" s="1"/>
  <c r="G668" i="7"/>
  <c r="M405" i="7" l="1"/>
  <c r="G404" i="8" s="1"/>
  <c r="C404" i="8"/>
  <c r="C407" i="7" a="1"/>
  <c r="C407" i="7" s="1"/>
  <c r="G406" i="7"/>
  <c r="B43" i="8"/>
  <c r="L44" i="7"/>
  <c r="F43" i="8" s="1"/>
  <c r="B46" i="7" a="1"/>
  <c r="B46" i="7" s="1"/>
  <c r="F45" i="7"/>
  <c r="B265" i="8"/>
  <c r="L266" i="7"/>
  <c r="F265" i="8" s="1"/>
  <c r="B268" i="7" a="1"/>
  <c r="B268" i="7" s="1"/>
  <c r="F267" i="7"/>
  <c r="C667" i="8"/>
  <c r="M668" i="7"/>
  <c r="G667" i="8" s="1"/>
  <c r="E621" i="8"/>
  <c r="O622" i="7"/>
  <c r="I621" i="8" s="1"/>
  <c r="E624" i="7" a="1"/>
  <c r="E624" i="7" s="1"/>
  <c r="I623" i="7"/>
  <c r="C670" i="7" a="1"/>
  <c r="C670" i="7" s="1"/>
  <c r="G669" i="7"/>
  <c r="B47" i="7" l="1" a="1"/>
  <c r="B47" i="7" s="1"/>
  <c r="F46" i="7"/>
  <c r="B44" i="8"/>
  <c r="L45" i="7"/>
  <c r="F44" i="8" s="1"/>
  <c r="B266" i="8"/>
  <c r="L267" i="7"/>
  <c r="F266" i="8" s="1"/>
  <c r="M406" i="7"/>
  <c r="G405" i="8" s="1"/>
  <c r="C405" i="8"/>
  <c r="C408" i="7" a="1"/>
  <c r="C408" i="7" s="1"/>
  <c r="G407" i="7"/>
  <c r="B269" i="7" a="1"/>
  <c r="B269" i="7" s="1"/>
  <c r="F268" i="7"/>
  <c r="M669" i="7"/>
  <c r="G668" i="8" s="1"/>
  <c r="C668" i="8"/>
  <c r="E622" i="8"/>
  <c r="O623" i="7"/>
  <c r="I622" i="8" s="1"/>
  <c r="E625" i="7" a="1"/>
  <c r="E625" i="7" s="1"/>
  <c r="I624" i="7"/>
  <c r="C671" i="7" a="1"/>
  <c r="C671" i="7" s="1"/>
  <c r="G670" i="7"/>
  <c r="C409" i="7" l="1" a="1"/>
  <c r="C409" i="7" s="1"/>
  <c r="G408" i="7"/>
  <c r="B267" i="8"/>
  <c r="L268" i="7"/>
  <c r="F267" i="8" s="1"/>
  <c r="B270" i="7" a="1"/>
  <c r="B270" i="7" s="1"/>
  <c r="F269" i="7"/>
  <c r="M407" i="7"/>
  <c r="G406" i="8" s="1"/>
  <c r="C406" i="8"/>
  <c r="B45" i="8"/>
  <c r="L46" i="7"/>
  <c r="F45" i="8" s="1"/>
  <c r="B48" i="7" a="1"/>
  <c r="B48" i="7" s="1"/>
  <c r="F47" i="7"/>
  <c r="C669" i="8"/>
  <c r="M670" i="7"/>
  <c r="G669" i="8" s="1"/>
  <c r="E623" i="8"/>
  <c r="O624" i="7"/>
  <c r="I623" i="8" s="1"/>
  <c r="E626" i="7" a="1"/>
  <c r="E626" i="7" s="1"/>
  <c r="I625" i="7"/>
  <c r="C672" i="7" a="1"/>
  <c r="C672" i="7" s="1"/>
  <c r="G671" i="7"/>
  <c r="B268" i="8" l="1"/>
  <c r="L269" i="7"/>
  <c r="F268" i="8" s="1"/>
  <c r="B271" i="7" a="1"/>
  <c r="B271" i="7" s="1"/>
  <c r="F270" i="7"/>
  <c r="B46" i="8"/>
  <c r="L47" i="7"/>
  <c r="F46" i="8" s="1"/>
  <c r="B49" i="7" a="1"/>
  <c r="B49" i="7" s="1"/>
  <c r="F48" i="7"/>
  <c r="C407" i="8"/>
  <c r="M408" i="7"/>
  <c r="G407" i="8" s="1"/>
  <c r="C410" i="7" a="1"/>
  <c r="C410" i="7" s="1"/>
  <c r="G409" i="7"/>
  <c r="C670" i="8"/>
  <c r="M671" i="7"/>
  <c r="G670" i="8" s="1"/>
  <c r="E624" i="8"/>
  <c r="O625" i="7"/>
  <c r="I624" i="8" s="1"/>
  <c r="I626" i="7"/>
  <c r="E627" i="7" a="1"/>
  <c r="E627" i="7" s="1"/>
  <c r="C673" i="7" a="1"/>
  <c r="C673" i="7" s="1"/>
  <c r="G672" i="7"/>
  <c r="L48" i="7" l="1"/>
  <c r="F47" i="8" s="1"/>
  <c r="B47" i="8"/>
  <c r="B50" i="7" a="1"/>
  <c r="B50" i="7" s="1"/>
  <c r="F49" i="7"/>
  <c r="C411" i="7" a="1"/>
  <c r="C411" i="7" s="1"/>
  <c r="G410" i="7"/>
  <c r="C408" i="8"/>
  <c r="M409" i="7"/>
  <c r="G408" i="8" s="1"/>
  <c r="L270" i="7"/>
  <c r="F269" i="8" s="1"/>
  <c r="B269" i="8"/>
  <c r="B272" i="7" a="1"/>
  <c r="B272" i="7" s="1"/>
  <c r="F271" i="7"/>
  <c r="C671" i="8"/>
  <c r="M672" i="7"/>
  <c r="G671" i="8" s="1"/>
  <c r="E625" i="8"/>
  <c r="O626" i="7"/>
  <c r="I625" i="8" s="1"/>
  <c r="E628" i="7" a="1"/>
  <c r="E628" i="7" s="1"/>
  <c r="I627" i="7"/>
  <c r="G673" i="7"/>
  <c r="C674" i="7" a="1"/>
  <c r="C674" i="7" s="1"/>
  <c r="C409" i="8" l="1"/>
  <c r="M410" i="7"/>
  <c r="G409" i="8" s="1"/>
  <c r="C412" i="7" a="1"/>
  <c r="C412" i="7" s="1"/>
  <c r="G411" i="7"/>
  <c r="B270" i="8"/>
  <c r="L271" i="7"/>
  <c r="F270" i="8" s="1"/>
  <c r="B48" i="8"/>
  <c r="L49" i="7"/>
  <c r="F48" i="8" s="1"/>
  <c r="B273" i="7" a="1"/>
  <c r="B273" i="7" s="1"/>
  <c r="F272" i="7"/>
  <c r="B51" i="7" a="1"/>
  <c r="B51" i="7" s="1"/>
  <c r="F50" i="7"/>
  <c r="M673" i="7"/>
  <c r="G672" i="8" s="1"/>
  <c r="C672" i="8"/>
  <c r="E626" i="8"/>
  <c r="O627" i="7"/>
  <c r="I626" i="8" s="1"/>
  <c r="E629" i="7" a="1"/>
  <c r="E629" i="7" s="1"/>
  <c r="I628" i="7"/>
  <c r="C675" i="7" a="1"/>
  <c r="C675" i="7" s="1"/>
  <c r="G674" i="7"/>
  <c r="B49" i="8" l="1"/>
  <c r="L50" i="7"/>
  <c r="F49" i="8" s="1"/>
  <c r="C410" i="8"/>
  <c r="M411" i="7"/>
  <c r="G410" i="8" s="1"/>
  <c r="C413" i="7" a="1"/>
  <c r="C413" i="7" s="1"/>
  <c r="G412" i="7"/>
  <c r="B52" i="7" a="1"/>
  <c r="B52" i="7" s="1"/>
  <c r="F51" i="7"/>
  <c r="B271" i="8"/>
  <c r="L272" i="7"/>
  <c r="F271" i="8" s="1"/>
  <c r="B274" i="7" a="1"/>
  <c r="B274" i="7" s="1"/>
  <c r="F273" i="7"/>
  <c r="C673" i="8"/>
  <c r="M674" i="7"/>
  <c r="G673" i="8" s="1"/>
  <c r="E627" i="8"/>
  <c r="O628" i="7"/>
  <c r="I627" i="8" s="1"/>
  <c r="E630" i="7" a="1"/>
  <c r="E630" i="7" s="1"/>
  <c r="I629" i="7"/>
  <c r="C676" i="7" a="1"/>
  <c r="C676" i="7" s="1"/>
  <c r="G675" i="7"/>
  <c r="B53" i="7" l="1" a="1"/>
  <c r="B53" i="7" s="1"/>
  <c r="F52" i="7"/>
  <c r="C411" i="8"/>
  <c r="M412" i="7"/>
  <c r="G411" i="8" s="1"/>
  <c r="C414" i="7" a="1"/>
  <c r="C414" i="7" s="1"/>
  <c r="G413" i="7"/>
  <c r="B50" i="8"/>
  <c r="L51" i="7"/>
  <c r="F50" i="8" s="1"/>
  <c r="B272" i="8"/>
  <c r="L273" i="7"/>
  <c r="F272" i="8" s="1"/>
  <c r="B275" i="7" a="1"/>
  <c r="B275" i="7" s="1"/>
  <c r="F274" i="7"/>
  <c r="C674" i="8"/>
  <c r="M675" i="7"/>
  <c r="G674" i="8" s="1"/>
  <c r="E628" i="8"/>
  <c r="O629" i="7"/>
  <c r="I628" i="8" s="1"/>
  <c r="E631" i="7" a="1"/>
  <c r="E631" i="7" s="1"/>
  <c r="I630" i="7"/>
  <c r="C677" i="7" a="1"/>
  <c r="C677" i="7" s="1"/>
  <c r="G676" i="7"/>
  <c r="B54" i="7" l="1" a="1"/>
  <c r="B54" i="7" s="1"/>
  <c r="F53" i="7"/>
  <c r="C412" i="8"/>
  <c r="M413" i="7"/>
  <c r="G412" i="8" s="1"/>
  <c r="C415" i="7" a="1"/>
  <c r="C415" i="7" s="1"/>
  <c r="G414" i="7"/>
  <c r="B273" i="8"/>
  <c r="L274" i="7"/>
  <c r="F273" i="8" s="1"/>
  <c r="B276" i="7" a="1"/>
  <c r="B276" i="7" s="1"/>
  <c r="F275" i="7"/>
  <c r="B51" i="8"/>
  <c r="L52" i="7"/>
  <c r="F51" i="8" s="1"/>
  <c r="C675" i="8"/>
  <c r="M676" i="7"/>
  <c r="G675" i="8" s="1"/>
  <c r="E629" i="8"/>
  <c r="O630" i="7"/>
  <c r="I629" i="8" s="1"/>
  <c r="I631" i="7"/>
  <c r="E632" i="7" a="1"/>
  <c r="E632" i="7" s="1"/>
  <c r="C678" i="7" a="1"/>
  <c r="C678" i="7" s="1"/>
  <c r="G677" i="7"/>
  <c r="B277" i="7" l="1" a="1"/>
  <c r="B277" i="7" s="1"/>
  <c r="F276" i="7"/>
  <c r="M414" i="7"/>
  <c r="G413" i="8" s="1"/>
  <c r="C413" i="8"/>
  <c r="C416" i="7" a="1"/>
  <c r="C416" i="7" s="1"/>
  <c r="G415" i="7"/>
  <c r="B274" i="8"/>
  <c r="L275" i="7"/>
  <c r="F274" i="8" s="1"/>
  <c r="B52" i="8"/>
  <c r="L53" i="7"/>
  <c r="F52" i="8" s="1"/>
  <c r="B55" i="7" a="1"/>
  <c r="B55" i="7" s="1"/>
  <c r="F54" i="7"/>
  <c r="C676" i="8"/>
  <c r="M677" i="7"/>
  <c r="G676" i="8" s="1"/>
  <c r="E630" i="8"/>
  <c r="O631" i="7"/>
  <c r="I630" i="8" s="1"/>
  <c r="E633" i="7" a="1"/>
  <c r="E633" i="7" s="1"/>
  <c r="I632" i="7"/>
  <c r="C679" i="7" a="1"/>
  <c r="C679" i="7" s="1"/>
  <c r="G678" i="7"/>
  <c r="C414" i="8" l="1"/>
  <c r="M415" i="7"/>
  <c r="G414" i="8" s="1"/>
  <c r="C417" i="7" a="1"/>
  <c r="C417" i="7" s="1"/>
  <c r="G416" i="7"/>
  <c r="B53" i="8"/>
  <c r="L54" i="7"/>
  <c r="F53" i="8" s="1"/>
  <c r="B56" i="7" a="1"/>
  <c r="B56" i="7" s="1"/>
  <c r="F55" i="7"/>
  <c r="B275" i="8"/>
  <c r="L276" i="7"/>
  <c r="F275" i="8" s="1"/>
  <c r="B278" i="7" a="1"/>
  <c r="B278" i="7" s="1"/>
  <c r="F277" i="7"/>
  <c r="C677" i="8"/>
  <c r="M678" i="7"/>
  <c r="G677" i="8" s="1"/>
  <c r="E631" i="8"/>
  <c r="O632" i="7"/>
  <c r="I631" i="8" s="1"/>
  <c r="E634" i="7" a="1"/>
  <c r="E634" i="7" s="1"/>
  <c r="I633" i="7"/>
  <c r="C680" i="7" a="1"/>
  <c r="C680" i="7" s="1"/>
  <c r="G679" i="7"/>
  <c r="B54" i="8" l="1"/>
  <c r="L55" i="7"/>
  <c r="F54" i="8" s="1"/>
  <c r="B57" i="7" a="1"/>
  <c r="B57" i="7" s="1"/>
  <c r="F56" i="7"/>
  <c r="B276" i="8"/>
  <c r="L277" i="7"/>
  <c r="F276" i="8" s="1"/>
  <c r="M416" i="7"/>
  <c r="G415" i="8" s="1"/>
  <c r="C415" i="8"/>
  <c r="C418" i="7" a="1"/>
  <c r="C418" i="7" s="1"/>
  <c r="G417" i="7"/>
  <c r="B279" i="7" a="1"/>
  <c r="B279" i="7" s="1"/>
  <c r="F278" i="7"/>
  <c r="C678" i="8"/>
  <c r="M679" i="7"/>
  <c r="G678" i="8" s="1"/>
  <c r="E632" i="8"/>
  <c r="O633" i="7"/>
  <c r="I632" i="8" s="1"/>
  <c r="E635" i="7" a="1"/>
  <c r="E635" i="7" s="1"/>
  <c r="I634" i="7"/>
  <c r="C681" i="7" a="1"/>
  <c r="C681" i="7" s="1"/>
  <c r="G680" i="7"/>
  <c r="B277" i="8" l="1"/>
  <c r="L278" i="7"/>
  <c r="F277" i="8" s="1"/>
  <c r="L56" i="7"/>
  <c r="F55" i="8" s="1"/>
  <c r="B55" i="8"/>
  <c r="B58" i="7" a="1"/>
  <c r="B58" i="7" s="1"/>
  <c r="F57" i="7"/>
  <c r="B280" i="7" a="1"/>
  <c r="B280" i="7" s="1"/>
  <c r="F279" i="7"/>
  <c r="M417" i="7"/>
  <c r="G416" i="8" s="1"/>
  <c r="C416" i="8"/>
  <c r="C419" i="7" a="1"/>
  <c r="C419" i="7" s="1"/>
  <c r="G418" i="7"/>
  <c r="C679" i="8"/>
  <c r="M680" i="7"/>
  <c r="G679" i="8" s="1"/>
  <c r="E633" i="8"/>
  <c r="O634" i="7"/>
  <c r="I633" i="8" s="1"/>
  <c r="I635" i="7"/>
  <c r="E636" i="7" a="1"/>
  <c r="E636" i="7" s="1"/>
  <c r="G681" i="7"/>
  <c r="C682" i="7" a="1"/>
  <c r="C682" i="7" s="1"/>
  <c r="B278" i="8" l="1"/>
  <c r="L279" i="7"/>
  <c r="F278" i="8" s="1"/>
  <c r="B281" i="7" a="1"/>
  <c r="B281" i="7" s="1"/>
  <c r="F281" i="7" s="1"/>
  <c r="F280" i="7"/>
  <c r="B56" i="8"/>
  <c r="L57" i="7"/>
  <c r="F56" i="8" s="1"/>
  <c r="B59" i="7" a="1"/>
  <c r="B59" i="7" s="1"/>
  <c r="F58" i="7"/>
  <c r="C417" i="8"/>
  <c r="M418" i="7"/>
  <c r="G417" i="8" s="1"/>
  <c r="C420" i="7" a="1"/>
  <c r="C420" i="7" s="1"/>
  <c r="G419" i="7"/>
  <c r="C680" i="8"/>
  <c r="M681" i="7"/>
  <c r="G680" i="8" s="1"/>
  <c r="E634" i="8"/>
  <c r="O635" i="7"/>
  <c r="I634" i="8" s="1"/>
  <c r="E637" i="7" a="1"/>
  <c r="E637" i="7" s="1"/>
  <c r="I636" i="7"/>
  <c r="C683" i="7" a="1"/>
  <c r="C683" i="7" s="1"/>
  <c r="G682" i="7"/>
  <c r="B57" i="8" l="1"/>
  <c r="L58" i="7"/>
  <c r="F57" i="8" s="1"/>
  <c r="B60" i="7" a="1"/>
  <c r="B60" i="7" s="1"/>
  <c r="F59" i="7"/>
  <c r="C418" i="8"/>
  <c r="M419" i="7"/>
  <c r="G418" i="8" s="1"/>
  <c r="B279" i="8"/>
  <c r="L280" i="7"/>
  <c r="F279" i="8" s="1"/>
  <c r="B280" i="8"/>
  <c r="L281" i="7"/>
  <c r="F280" i="8" s="1"/>
  <c r="C421" i="7" a="1"/>
  <c r="C421" i="7" s="1"/>
  <c r="G420" i="7"/>
  <c r="C681" i="8"/>
  <c r="M682" i="7"/>
  <c r="G681" i="8" s="1"/>
  <c r="E635" i="8"/>
  <c r="O636" i="7"/>
  <c r="I635" i="8" s="1"/>
  <c r="E638" i="7" a="1"/>
  <c r="E638" i="7" s="1"/>
  <c r="I637" i="7"/>
  <c r="C684" i="7" a="1"/>
  <c r="C684" i="7" s="1"/>
  <c r="G683" i="7"/>
  <c r="C419" i="8" l="1"/>
  <c r="M420" i="7"/>
  <c r="G419" i="8" s="1"/>
  <c r="B58" i="8"/>
  <c r="L59" i="7"/>
  <c r="F58" i="8" s="1"/>
  <c r="B61" i="7" a="1"/>
  <c r="B61" i="7" s="1"/>
  <c r="F60" i="7"/>
  <c r="C422" i="7" a="1"/>
  <c r="C422" i="7" s="1"/>
  <c r="G421" i="7"/>
  <c r="E636" i="8"/>
  <c r="O637" i="7"/>
  <c r="I636" i="8" s="1"/>
  <c r="C682" i="8"/>
  <c r="M683" i="7"/>
  <c r="G682" i="8" s="1"/>
  <c r="E639" i="7" a="1"/>
  <c r="E639" i="7" s="1"/>
  <c r="I638" i="7"/>
  <c r="G684" i="7"/>
  <c r="C685" i="7" a="1"/>
  <c r="C685" i="7" s="1"/>
  <c r="C423" i="7" l="1" a="1"/>
  <c r="C423" i="7" s="1"/>
  <c r="G422" i="7"/>
  <c r="B59" i="8"/>
  <c r="L60" i="7"/>
  <c r="F59" i="8" s="1"/>
  <c r="C420" i="8"/>
  <c r="M421" i="7"/>
  <c r="G420" i="8" s="1"/>
  <c r="B62" i="7" a="1"/>
  <c r="B62" i="7" s="1"/>
  <c r="F61" i="7"/>
  <c r="C683" i="8"/>
  <c r="M684" i="7"/>
  <c r="G683" i="8" s="1"/>
  <c r="E637" i="8"/>
  <c r="O638" i="7"/>
  <c r="I637" i="8" s="1"/>
  <c r="I639" i="7"/>
  <c r="E640" i="7" a="1"/>
  <c r="E640" i="7" s="1"/>
  <c r="C686" i="7" a="1"/>
  <c r="C686" i="7" s="1"/>
  <c r="G685" i="7"/>
  <c r="C424" i="7" l="1" a="1"/>
  <c r="C424" i="7" s="1"/>
  <c r="G423" i="7"/>
  <c r="B60" i="8"/>
  <c r="L61" i="7"/>
  <c r="F60" i="8" s="1"/>
  <c r="B63" i="7" a="1"/>
  <c r="B63" i="7" s="1"/>
  <c r="F62" i="7"/>
  <c r="M422" i="7"/>
  <c r="G421" i="8" s="1"/>
  <c r="C421" i="8"/>
  <c r="C684" i="8"/>
  <c r="M685" i="7"/>
  <c r="G684" i="8" s="1"/>
  <c r="E638" i="8"/>
  <c r="O639" i="7"/>
  <c r="I638" i="8" s="1"/>
  <c r="E641" i="7" a="1"/>
  <c r="E641" i="7" s="1"/>
  <c r="I640" i="7"/>
  <c r="C687" i="7" a="1"/>
  <c r="C687" i="7" s="1"/>
  <c r="G686" i="7"/>
  <c r="C425" i="7" l="1" a="1"/>
  <c r="C425" i="7" s="1"/>
  <c r="G424" i="7"/>
  <c r="B61" i="8"/>
  <c r="L62" i="7"/>
  <c r="F61" i="8" s="1"/>
  <c r="B64" i="7" a="1"/>
  <c r="B64" i="7" s="1"/>
  <c r="F63" i="7"/>
  <c r="C422" i="8"/>
  <c r="M423" i="7"/>
  <c r="G422" i="8" s="1"/>
  <c r="C685" i="8"/>
  <c r="M686" i="7"/>
  <c r="G685" i="8" s="1"/>
  <c r="E639" i="8"/>
  <c r="O640" i="7"/>
  <c r="I639" i="8" s="1"/>
  <c r="E642" i="7" a="1"/>
  <c r="E642" i="7" s="1"/>
  <c r="I641" i="7"/>
  <c r="C688" i="7" a="1"/>
  <c r="C688" i="7" s="1"/>
  <c r="G688" i="7" s="1"/>
  <c r="G687" i="7"/>
  <c r="B62" i="8" l="1"/>
  <c r="L63" i="7"/>
  <c r="F62" i="8" s="1"/>
  <c r="B65" i="7" a="1"/>
  <c r="B65" i="7" s="1"/>
  <c r="F64" i="7"/>
  <c r="M424" i="7"/>
  <c r="G423" i="8" s="1"/>
  <c r="C423" i="8"/>
  <c r="C426" i="7" a="1"/>
  <c r="C426" i="7" s="1"/>
  <c r="G425" i="7"/>
  <c r="C686" i="8"/>
  <c r="M687" i="7"/>
  <c r="G686" i="8" s="1"/>
  <c r="C687" i="8"/>
  <c r="M688" i="7"/>
  <c r="G687" i="8" s="1"/>
  <c r="E640" i="8"/>
  <c r="O641" i="7"/>
  <c r="I640" i="8" s="1"/>
  <c r="E643" i="7" a="1"/>
  <c r="E643" i="7" s="1"/>
  <c r="I642" i="7"/>
  <c r="C427" i="7" l="1" a="1"/>
  <c r="C427" i="7" s="1"/>
  <c r="G426" i="7"/>
  <c r="L64" i="7"/>
  <c r="F63" i="8" s="1"/>
  <c r="B63" i="8"/>
  <c r="B66" i="7" a="1"/>
  <c r="B66" i="7" s="1"/>
  <c r="F65" i="7"/>
  <c r="M425" i="7"/>
  <c r="G424" i="8" s="1"/>
  <c r="C424" i="8"/>
  <c r="E641" i="8"/>
  <c r="O642" i="7"/>
  <c r="I641" i="8" s="1"/>
  <c r="I643" i="7"/>
  <c r="E644" i="7" a="1"/>
  <c r="E644" i="7" s="1"/>
  <c r="B64" i="8" l="1"/>
  <c r="L65" i="7"/>
  <c r="F64" i="8" s="1"/>
  <c r="B67" i="7" a="1"/>
  <c r="B67" i="7" s="1"/>
  <c r="F66" i="7"/>
  <c r="C425" i="8"/>
  <c r="M426" i="7"/>
  <c r="G425" i="8" s="1"/>
  <c r="C428" i="7" a="1"/>
  <c r="C428" i="7" s="1"/>
  <c r="G427" i="7"/>
  <c r="E642" i="8"/>
  <c r="O643" i="7"/>
  <c r="I642" i="8" s="1"/>
  <c r="E645" i="7" a="1"/>
  <c r="E645" i="7" s="1"/>
  <c r="I644" i="7"/>
  <c r="B68" i="7" l="1" a="1"/>
  <c r="B68" i="7" s="1"/>
  <c r="F67" i="7"/>
  <c r="C426" i="8"/>
  <c r="M427" i="7"/>
  <c r="G426" i="8" s="1"/>
  <c r="C429" i="7" a="1"/>
  <c r="C429" i="7" s="1"/>
  <c r="G428" i="7"/>
  <c r="B65" i="8"/>
  <c r="L66" i="7"/>
  <c r="F65" i="8" s="1"/>
  <c r="E643" i="8"/>
  <c r="O644" i="7"/>
  <c r="I643" i="8" s="1"/>
  <c r="E646" i="7" a="1"/>
  <c r="E646" i="7" s="1"/>
  <c r="I645" i="7"/>
  <c r="C427" i="8" l="1"/>
  <c r="M428" i="7"/>
  <c r="G427" i="8" s="1"/>
  <c r="C430" i="7" a="1"/>
  <c r="C430" i="7" s="1"/>
  <c r="G429" i="7"/>
  <c r="B66" i="8"/>
  <c r="L67" i="7"/>
  <c r="F66" i="8" s="1"/>
  <c r="B69" i="7" a="1"/>
  <c r="B69" i="7" s="1"/>
  <c r="F68" i="7"/>
  <c r="E644" i="8"/>
  <c r="O645" i="7"/>
  <c r="I644" i="8" s="1"/>
  <c r="E647" i="7" a="1"/>
  <c r="E647" i="7" s="1"/>
  <c r="I646" i="7"/>
  <c r="B67" i="8" l="1"/>
  <c r="L68" i="7"/>
  <c r="F67" i="8" s="1"/>
  <c r="B70" i="7" a="1"/>
  <c r="B70" i="7" s="1"/>
  <c r="F69" i="7"/>
  <c r="C428" i="8"/>
  <c r="M429" i="7"/>
  <c r="G428" i="8" s="1"/>
  <c r="C431" i="7" a="1"/>
  <c r="C431" i="7" s="1"/>
  <c r="G430" i="7"/>
  <c r="E645" i="8"/>
  <c r="O646" i="7"/>
  <c r="I645" i="8" s="1"/>
  <c r="I647" i="7"/>
  <c r="E648" i="7" a="1"/>
  <c r="E648" i="7" s="1"/>
  <c r="C429" i="8" l="1"/>
  <c r="M430" i="7"/>
  <c r="G429" i="8" s="1"/>
  <c r="C432" i="7" a="1"/>
  <c r="C432" i="7" s="1"/>
  <c r="G431" i="7"/>
  <c r="B68" i="8"/>
  <c r="L69" i="7"/>
  <c r="F68" i="8" s="1"/>
  <c r="B71" i="7" a="1"/>
  <c r="B71" i="7" s="1"/>
  <c r="F70" i="7"/>
  <c r="E646" i="8"/>
  <c r="O647" i="7"/>
  <c r="I646" i="8" s="1"/>
  <c r="E649" i="7" a="1"/>
  <c r="E649" i="7" s="1"/>
  <c r="I648" i="7"/>
  <c r="C430" i="8" l="1"/>
  <c r="M431" i="7"/>
  <c r="G430" i="8" s="1"/>
  <c r="B69" i="8"/>
  <c r="L70" i="7"/>
  <c r="F69" i="8" s="1"/>
  <c r="B72" i="7" a="1"/>
  <c r="B72" i="7" s="1"/>
  <c r="F71" i="7"/>
  <c r="C433" i="7" a="1"/>
  <c r="C433" i="7" s="1"/>
  <c r="G432" i="7"/>
  <c r="E647" i="8"/>
  <c r="O648" i="7"/>
  <c r="I647" i="8" s="1"/>
  <c r="E650" i="7" a="1"/>
  <c r="E650" i="7" s="1"/>
  <c r="I649" i="7"/>
  <c r="M432" i="7" l="1"/>
  <c r="G431" i="8" s="1"/>
  <c r="C431" i="8"/>
  <c r="B70" i="8"/>
  <c r="L71" i="7"/>
  <c r="F70" i="8" s="1"/>
  <c r="C434" i="7" a="1"/>
  <c r="C434" i="7" s="1"/>
  <c r="G433" i="7"/>
  <c r="B73" i="7" a="1"/>
  <c r="B73" i="7" s="1"/>
  <c r="F72" i="7"/>
  <c r="E648" i="8"/>
  <c r="O649" i="7"/>
  <c r="I648" i="8" s="1"/>
  <c r="E651" i="7" a="1"/>
  <c r="E651" i="7" s="1"/>
  <c r="I650" i="7"/>
  <c r="M433" i="7" l="1"/>
  <c r="G432" i="8" s="1"/>
  <c r="C432" i="8"/>
  <c r="L72" i="7"/>
  <c r="F71" i="8" s="1"/>
  <c r="B71" i="8"/>
  <c r="B74" i="7" a="1"/>
  <c r="B74" i="7" s="1"/>
  <c r="F73" i="7"/>
  <c r="C435" i="7" a="1"/>
  <c r="C435" i="7" s="1"/>
  <c r="G434" i="7"/>
  <c r="E649" i="8"/>
  <c r="O650" i="7"/>
  <c r="I649" i="8" s="1"/>
  <c r="I651" i="7"/>
  <c r="E652" i="7" a="1"/>
  <c r="E652" i="7" s="1"/>
  <c r="C433" i="8" l="1"/>
  <c r="M434" i="7"/>
  <c r="G433" i="8" s="1"/>
  <c r="B72" i="8"/>
  <c r="L73" i="7"/>
  <c r="F72" i="8" s="1"/>
  <c r="C436" i="7" a="1"/>
  <c r="C436" i="7" s="1"/>
  <c r="G435" i="7"/>
  <c r="B75" i="7" a="1"/>
  <c r="B75" i="7" s="1"/>
  <c r="F74" i="7"/>
  <c r="E650" i="8"/>
  <c r="O651" i="7"/>
  <c r="I650" i="8" s="1"/>
  <c r="E653" i="7" a="1"/>
  <c r="E653" i="7" s="1"/>
  <c r="I652" i="7"/>
  <c r="C437" i="7" l="1" a="1"/>
  <c r="C437" i="7" s="1"/>
  <c r="G436" i="7"/>
  <c r="B76" i="7" a="1"/>
  <c r="B76" i="7" s="1"/>
  <c r="F75" i="7"/>
  <c r="C434" i="8"/>
  <c r="M435" i="7"/>
  <c r="G434" i="8" s="1"/>
  <c r="B73" i="8"/>
  <c r="L74" i="7"/>
  <c r="F73" i="8" s="1"/>
  <c r="E651" i="8"/>
  <c r="O652" i="7"/>
  <c r="I651" i="8" s="1"/>
  <c r="E654" i="7" a="1"/>
  <c r="E654" i="7" s="1"/>
  <c r="I653" i="7"/>
  <c r="B77" i="7" l="1" a="1"/>
  <c r="B77" i="7" s="1"/>
  <c r="F76" i="7"/>
  <c r="C435" i="8"/>
  <c r="M436" i="7"/>
  <c r="G435" i="8" s="1"/>
  <c r="C438" i="7" a="1"/>
  <c r="C438" i="7" s="1"/>
  <c r="G437" i="7"/>
  <c r="E652" i="8"/>
  <c r="O653" i="7"/>
  <c r="I652" i="8" s="1"/>
  <c r="B74" i="8"/>
  <c r="L75" i="7"/>
  <c r="F74" i="8" s="1"/>
  <c r="E655" i="7" a="1"/>
  <c r="E655" i="7" s="1"/>
  <c r="I654" i="7"/>
  <c r="C436" i="8" l="1"/>
  <c r="M437" i="7"/>
  <c r="G436" i="8" s="1"/>
  <c r="B75" i="8"/>
  <c r="L76" i="7"/>
  <c r="F75" i="8" s="1"/>
  <c r="B78" i="7" a="1"/>
  <c r="B78" i="7" s="1"/>
  <c r="F77" i="7"/>
  <c r="C439" i="7" a="1"/>
  <c r="C439" i="7" s="1"/>
  <c r="G438" i="7"/>
  <c r="E653" i="8"/>
  <c r="O654" i="7"/>
  <c r="I653" i="8" s="1"/>
  <c r="E656" i="7" a="1"/>
  <c r="E656" i="7" s="1"/>
  <c r="I655" i="7"/>
  <c r="B79" i="7" l="1" a="1"/>
  <c r="B79" i="7" s="1"/>
  <c r="F78" i="7"/>
  <c r="C440" i="7" a="1"/>
  <c r="C440" i="7" s="1"/>
  <c r="G439" i="7"/>
  <c r="C437" i="8"/>
  <c r="M438" i="7"/>
  <c r="G437" i="8" s="1"/>
  <c r="B76" i="8"/>
  <c r="L77" i="7"/>
  <c r="F76" i="8" s="1"/>
  <c r="E654" i="8"/>
  <c r="O655" i="7"/>
  <c r="I654" i="8" s="1"/>
  <c r="E657" i="7" a="1"/>
  <c r="E657" i="7" s="1"/>
  <c r="I656" i="7"/>
  <c r="B19" i="2"/>
  <c r="B18" i="2"/>
  <c r="B14" i="2"/>
  <c r="B13" i="2"/>
  <c r="B12" i="2"/>
  <c r="B8" i="3"/>
  <c r="B3" i="3"/>
  <c r="B4" i="3"/>
  <c r="B5" i="3"/>
  <c r="B6" i="3"/>
  <c r="B2" i="3"/>
  <c r="B2" i="2"/>
  <c r="B3" i="2"/>
  <c r="B4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80" i="7" l="1" a="1"/>
  <c r="B80" i="7" s="1"/>
  <c r="F79" i="7"/>
  <c r="C438" i="8"/>
  <c r="M439" i="7"/>
  <c r="G438" i="8" s="1"/>
  <c r="C441" i="7" a="1"/>
  <c r="C441" i="7" s="1"/>
  <c r="G440" i="7"/>
  <c r="B77" i="8"/>
  <c r="L78" i="7"/>
  <c r="F77" i="8" s="1"/>
  <c r="E655" i="8"/>
  <c r="O656" i="7"/>
  <c r="I655" i="8" s="1"/>
  <c r="E658" i="7" a="1"/>
  <c r="E658" i="7" s="1"/>
  <c r="I657" i="7"/>
  <c r="B81" i="7" l="1" a="1"/>
  <c r="B81" i="7" s="1"/>
  <c r="F80" i="7"/>
  <c r="C439" i="8"/>
  <c r="M440" i="7"/>
  <c r="G439" i="8" s="1"/>
  <c r="C442" i="7" a="1"/>
  <c r="C442" i="7" s="1"/>
  <c r="G441" i="7"/>
  <c r="B78" i="8"/>
  <c r="L79" i="7"/>
  <c r="F78" i="8" s="1"/>
  <c r="E656" i="8"/>
  <c r="O657" i="7"/>
  <c r="I656" i="8" s="1"/>
  <c r="E659" i="7" a="1"/>
  <c r="E659" i="7" s="1"/>
  <c r="I658" i="7"/>
  <c r="B82" i="7" l="1" a="1"/>
  <c r="B82" i="7" s="1"/>
  <c r="F81" i="7"/>
  <c r="M441" i="7"/>
  <c r="G440" i="8" s="1"/>
  <c r="C440" i="8"/>
  <c r="C443" i="7" a="1"/>
  <c r="C443" i="7" s="1"/>
  <c r="G442" i="7"/>
  <c r="L80" i="7"/>
  <c r="F79" i="8" s="1"/>
  <c r="B79" i="8"/>
  <c r="E657" i="8"/>
  <c r="O658" i="7"/>
  <c r="I657" i="8" s="1"/>
  <c r="E660" i="7" a="1"/>
  <c r="E660" i="7" s="1"/>
  <c r="I659" i="7"/>
  <c r="B80" i="8" l="1"/>
  <c r="L81" i="7"/>
  <c r="F80" i="8" s="1"/>
  <c r="M442" i="7"/>
  <c r="G441" i="8" s="1"/>
  <c r="C441" i="8"/>
  <c r="C444" i="7" a="1"/>
  <c r="C444" i="7" s="1"/>
  <c r="G443" i="7"/>
  <c r="B83" i="7" a="1"/>
  <c r="B83" i="7" s="1"/>
  <c r="F82" i="7"/>
  <c r="E658" i="8"/>
  <c r="O659" i="7"/>
  <c r="I658" i="8" s="1"/>
  <c r="E661" i="7" a="1"/>
  <c r="E661" i="7" s="1"/>
  <c r="I660" i="7"/>
  <c r="B81" i="8" l="1"/>
  <c r="L82" i="7"/>
  <c r="F81" i="8" s="1"/>
  <c r="M443" i="7"/>
  <c r="G442" i="8" s="1"/>
  <c r="C442" i="8"/>
  <c r="C445" i="7" a="1"/>
  <c r="C445" i="7" s="1"/>
  <c r="G444" i="7"/>
  <c r="B84" i="7" a="1"/>
  <c r="B84" i="7" s="1"/>
  <c r="F83" i="7"/>
  <c r="E659" i="8"/>
  <c r="O660" i="7"/>
  <c r="I659" i="8" s="1"/>
  <c r="E662" i="7" a="1"/>
  <c r="E662" i="7" s="1"/>
  <c r="I661" i="7"/>
  <c r="C443" i="8" l="1"/>
  <c r="M444" i="7"/>
  <c r="G443" i="8" s="1"/>
  <c r="B82" i="8"/>
  <c r="L83" i="7"/>
  <c r="F82" i="8" s="1"/>
  <c r="B85" i="7" a="1"/>
  <c r="B85" i="7" s="1"/>
  <c r="F84" i="7"/>
  <c r="C446" i="7" a="1"/>
  <c r="C446" i="7" s="1"/>
  <c r="G445" i="7"/>
  <c r="E660" i="8"/>
  <c r="O661" i="7"/>
  <c r="I660" i="8" s="1"/>
  <c r="E663" i="7" a="1"/>
  <c r="E663" i="7" s="1"/>
  <c r="I662" i="7"/>
  <c r="B83" i="8" l="1"/>
  <c r="L84" i="7"/>
  <c r="F83" i="8" s="1"/>
  <c r="C444" i="8"/>
  <c r="M445" i="7"/>
  <c r="G444" i="8" s="1"/>
  <c r="C447" i="7" a="1"/>
  <c r="C447" i="7" s="1"/>
  <c r="G446" i="7"/>
  <c r="B86" i="7" a="1"/>
  <c r="B86" i="7" s="1"/>
  <c r="F85" i="7"/>
  <c r="E661" i="8"/>
  <c r="O662" i="7"/>
  <c r="I661" i="8" s="1"/>
  <c r="E664" i="7" a="1"/>
  <c r="E664" i="7" s="1"/>
  <c r="I663" i="7"/>
  <c r="B84" i="8" l="1"/>
  <c r="L85" i="7"/>
  <c r="F84" i="8" s="1"/>
  <c r="B87" i="7" a="1"/>
  <c r="B87" i="7" s="1"/>
  <c r="F86" i="7"/>
  <c r="C445" i="8"/>
  <c r="M446" i="7"/>
  <c r="G445" i="8" s="1"/>
  <c r="C448" i="7" a="1"/>
  <c r="C448" i="7" s="1"/>
  <c r="G447" i="7"/>
  <c r="E662" i="8"/>
  <c r="O663" i="7"/>
  <c r="I662" i="8" s="1"/>
  <c r="E665" i="7" a="1"/>
  <c r="E665" i="7" s="1"/>
  <c r="I664" i="7"/>
  <c r="B85" i="8" l="1"/>
  <c r="L86" i="7"/>
  <c r="F85" i="8" s="1"/>
  <c r="C446" i="8"/>
  <c r="M447" i="7"/>
  <c r="G446" i="8" s="1"/>
  <c r="C449" i="7" a="1"/>
  <c r="C449" i="7" s="1"/>
  <c r="G448" i="7"/>
  <c r="B88" i="7" a="1"/>
  <c r="B88" i="7" s="1"/>
  <c r="F87" i="7"/>
  <c r="E663" i="8"/>
  <c r="O664" i="7"/>
  <c r="I663" i="8" s="1"/>
  <c r="E666" i="7" a="1"/>
  <c r="E666" i="7" s="1"/>
  <c r="I665" i="7"/>
  <c r="B86" i="8" l="1"/>
  <c r="L87" i="7"/>
  <c r="F86" i="8" s="1"/>
  <c r="C450" i="7" a="1"/>
  <c r="C450" i="7" s="1"/>
  <c r="G449" i="7"/>
  <c r="M448" i="7"/>
  <c r="G447" i="8" s="1"/>
  <c r="C447" i="8"/>
  <c r="B89" i="7" a="1"/>
  <c r="B89" i="7" s="1"/>
  <c r="F88" i="7"/>
  <c r="E664" i="8"/>
  <c r="O665" i="7"/>
  <c r="I664" i="8" s="1"/>
  <c r="E667" i="7" a="1"/>
  <c r="E667" i="7" s="1"/>
  <c r="I666" i="7"/>
  <c r="B90" i="7" l="1" a="1"/>
  <c r="B90" i="7" s="1"/>
  <c r="F89" i="7"/>
  <c r="L88" i="7"/>
  <c r="F87" i="8" s="1"/>
  <c r="B87" i="8"/>
  <c r="M449" i="7"/>
  <c r="G448" i="8" s="1"/>
  <c r="C448" i="8"/>
  <c r="C451" i="7" a="1"/>
  <c r="C451" i="7" s="1"/>
  <c r="G450" i="7"/>
  <c r="E665" i="8"/>
  <c r="O666" i="7"/>
  <c r="I665" i="8" s="1"/>
  <c r="E668" i="7" a="1"/>
  <c r="E668" i="7" s="1"/>
  <c r="I667" i="7"/>
  <c r="B91" i="7" l="1" a="1"/>
  <c r="B91" i="7" s="1"/>
  <c r="F90" i="7"/>
  <c r="C452" i="7" a="1"/>
  <c r="C452" i="7" s="1"/>
  <c r="G451" i="7"/>
  <c r="M450" i="7"/>
  <c r="G449" i="8" s="1"/>
  <c r="C449" i="8"/>
  <c r="B88" i="8"/>
  <c r="L89" i="7"/>
  <c r="F88" i="8" s="1"/>
  <c r="E666" i="8"/>
  <c r="O667" i="7"/>
  <c r="I666" i="8" s="1"/>
  <c r="E669" i="7" a="1"/>
  <c r="E669" i="7" s="1"/>
  <c r="I668" i="7"/>
  <c r="M451" i="7" l="1"/>
  <c r="G450" i="8" s="1"/>
  <c r="C450" i="8"/>
  <c r="C453" i="7" a="1"/>
  <c r="C453" i="7" s="1"/>
  <c r="G452" i="7"/>
  <c r="B89" i="8"/>
  <c r="L90" i="7"/>
  <c r="F89" i="8" s="1"/>
  <c r="B92" i="7" a="1"/>
  <c r="B92" i="7" s="1"/>
  <c r="F91" i="7"/>
  <c r="E667" i="8"/>
  <c r="O668" i="7"/>
  <c r="I667" i="8" s="1"/>
  <c r="E670" i="7" a="1"/>
  <c r="E670" i="7" s="1"/>
  <c r="I669" i="7"/>
  <c r="C454" i="7" l="1" a="1"/>
  <c r="C454" i="7" s="1"/>
  <c r="G453" i="7"/>
  <c r="B90" i="8"/>
  <c r="L91" i="7"/>
  <c r="F90" i="8" s="1"/>
  <c r="B93" i="7" a="1"/>
  <c r="B93" i="7" s="1"/>
  <c r="F92" i="7"/>
  <c r="E668" i="8"/>
  <c r="O669" i="7"/>
  <c r="I668" i="8" s="1"/>
  <c r="C451" i="8"/>
  <c r="M452" i="7"/>
  <c r="G451" i="8" s="1"/>
  <c r="E671" i="7" a="1"/>
  <c r="E671" i="7" s="1"/>
  <c r="I670" i="7"/>
  <c r="B91" i="8" l="1"/>
  <c r="L92" i="7"/>
  <c r="F91" i="8" s="1"/>
  <c r="B94" i="7" a="1"/>
  <c r="B94" i="7" s="1"/>
  <c r="F93" i="7"/>
  <c r="C452" i="8"/>
  <c r="M453" i="7"/>
  <c r="G452" i="8" s="1"/>
  <c r="C455" i="7" a="1"/>
  <c r="C455" i="7" s="1"/>
  <c r="G454" i="7"/>
  <c r="E669" i="8"/>
  <c r="O670" i="7"/>
  <c r="I669" i="8" s="1"/>
  <c r="E672" i="7" a="1"/>
  <c r="E672" i="7" s="1"/>
  <c r="I671" i="7"/>
  <c r="C453" i="8" l="1"/>
  <c r="M454" i="7"/>
  <c r="G453" i="8" s="1"/>
  <c r="C456" i="7" a="1"/>
  <c r="C456" i="7" s="1"/>
  <c r="G455" i="7"/>
  <c r="B92" i="8"/>
  <c r="L93" i="7"/>
  <c r="F92" i="8" s="1"/>
  <c r="B95" i="7" a="1"/>
  <c r="B95" i="7" s="1"/>
  <c r="F94" i="7"/>
  <c r="E670" i="8"/>
  <c r="O671" i="7"/>
  <c r="I670" i="8" s="1"/>
  <c r="E673" i="7" a="1"/>
  <c r="E673" i="7" s="1"/>
  <c r="I672" i="7"/>
  <c r="C454" i="8" l="1"/>
  <c r="M455" i="7"/>
  <c r="G454" i="8" s="1"/>
  <c r="B93" i="8"/>
  <c r="L94" i="7"/>
  <c r="F93" i="8" s="1"/>
  <c r="B96" i="7" a="1"/>
  <c r="B96" i="7" s="1"/>
  <c r="F95" i="7"/>
  <c r="C457" i="7" a="1"/>
  <c r="C457" i="7" s="1"/>
  <c r="G456" i="7"/>
  <c r="E671" i="8"/>
  <c r="O672" i="7"/>
  <c r="I671" i="8" s="1"/>
  <c r="E674" i="7" a="1"/>
  <c r="E674" i="7" s="1"/>
  <c r="I673" i="7"/>
  <c r="B97" i="7" l="1" a="1"/>
  <c r="B97" i="7" s="1"/>
  <c r="F96" i="7"/>
  <c r="C455" i="8"/>
  <c r="M456" i="7"/>
  <c r="G455" i="8" s="1"/>
  <c r="C458" i="7" a="1"/>
  <c r="C458" i="7" s="1"/>
  <c r="G457" i="7"/>
  <c r="B94" i="8"/>
  <c r="L95" i="7"/>
  <c r="F94" i="8" s="1"/>
  <c r="E672" i="8"/>
  <c r="O673" i="7"/>
  <c r="I672" i="8" s="1"/>
  <c r="E675" i="7" a="1"/>
  <c r="E675" i="7" s="1"/>
  <c r="I674" i="7"/>
  <c r="C459" i="7" l="1" a="1"/>
  <c r="C459" i="7" s="1"/>
  <c r="G458" i="7"/>
  <c r="C456" i="8"/>
  <c r="M457" i="7"/>
  <c r="G456" i="8" s="1"/>
  <c r="L96" i="7"/>
  <c r="F95" i="8" s="1"/>
  <c r="B95" i="8"/>
  <c r="B98" i="7" a="1"/>
  <c r="B98" i="7" s="1"/>
  <c r="F97" i="7"/>
  <c r="E673" i="8"/>
  <c r="O674" i="7"/>
  <c r="I673" i="8" s="1"/>
  <c r="E676" i="7" a="1"/>
  <c r="E676" i="7" s="1"/>
  <c r="I675" i="7"/>
  <c r="C460" i="7" l="1" a="1"/>
  <c r="C460" i="7" s="1"/>
  <c r="G459" i="7"/>
  <c r="B96" i="8"/>
  <c r="L97" i="7"/>
  <c r="F96" i="8" s="1"/>
  <c r="B99" i="7" a="1"/>
  <c r="B99" i="7" s="1"/>
  <c r="F98" i="7"/>
  <c r="M458" i="7"/>
  <c r="G457" i="8" s="1"/>
  <c r="C457" i="8"/>
  <c r="E674" i="8"/>
  <c r="O675" i="7"/>
  <c r="I674" i="8" s="1"/>
  <c r="E677" i="7" a="1"/>
  <c r="E677" i="7" s="1"/>
  <c r="I676" i="7"/>
  <c r="L98" i="7" l="1"/>
  <c r="F97" i="8" s="1"/>
  <c r="B97" i="8"/>
  <c r="B100" i="7" a="1"/>
  <c r="B100" i="7" s="1"/>
  <c r="F99" i="7"/>
  <c r="M459" i="7"/>
  <c r="G458" i="8" s="1"/>
  <c r="C458" i="8"/>
  <c r="C461" i="7" a="1"/>
  <c r="C461" i="7" s="1"/>
  <c r="G460" i="7"/>
  <c r="E675" i="8"/>
  <c r="O676" i="7"/>
  <c r="I675" i="8" s="1"/>
  <c r="E678" i="7" a="1"/>
  <c r="E678" i="7" s="1"/>
  <c r="I677" i="7"/>
  <c r="B101" i="7" l="1" a="1"/>
  <c r="B101" i="7" s="1"/>
  <c r="F100" i="7"/>
  <c r="C459" i="8"/>
  <c r="M460" i="7"/>
  <c r="G459" i="8" s="1"/>
  <c r="C462" i="7" a="1"/>
  <c r="C462" i="7" s="1"/>
  <c r="G461" i="7"/>
  <c r="B98" i="8"/>
  <c r="L99" i="7"/>
  <c r="F98" i="8" s="1"/>
  <c r="E676" i="8"/>
  <c r="O677" i="7"/>
  <c r="I676" i="8" s="1"/>
  <c r="E679" i="7" a="1"/>
  <c r="E679" i="7" s="1"/>
  <c r="I678" i="7"/>
  <c r="B99" i="8" l="1"/>
  <c r="L100" i="7"/>
  <c r="F99" i="8" s="1"/>
  <c r="B102" i="7" a="1"/>
  <c r="B102" i="7" s="1"/>
  <c r="F101" i="7"/>
  <c r="C463" i="7" a="1"/>
  <c r="C463" i="7" s="1"/>
  <c r="G462" i="7"/>
  <c r="C460" i="8"/>
  <c r="M461" i="7"/>
  <c r="G460" i="8" s="1"/>
  <c r="E677" i="8"/>
  <c r="O678" i="7"/>
  <c r="I677" i="8" s="1"/>
  <c r="E680" i="7" a="1"/>
  <c r="E680" i="7" s="1"/>
  <c r="I679" i="7"/>
  <c r="C461" i="8" l="1"/>
  <c r="M462" i="7"/>
  <c r="G461" i="8" s="1"/>
  <c r="C464" i="7" a="1"/>
  <c r="C464" i="7" s="1"/>
  <c r="G463" i="7"/>
  <c r="B100" i="8"/>
  <c r="L101" i="7"/>
  <c r="F100" i="8" s="1"/>
  <c r="B103" i="7" a="1"/>
  <c r="B103" i="7" s="1"/>
  <c r="F102" i="7"/>
  <c r="E678" i="8"/>
  <c r="O679" i="7"/>
  <c r="I678" i="8" s="1"/>
  <c r="E681" i="7" a="1"/>
  <c r="E681" i="7" s="1"/>
  <c r="I680" i="7"/>
  <c r="C462" i="8" l="1"/>
  <c r="M463" i="7"/>
  <c r="G462" i="8" s="1"/>
  <c r="B101" i="8"/>
  <c r="L102" i="7"/>
  <c r="F101" i="8" s="1"/>
  <c r="B104" i="7" a="1"/>
  <c r="B104" i="7" s="1"/>
  <c r="F103" i="7"/>
  <c r="C465" i="7" a="1"/>
  <c r="C465" i="7" s="1"/>
  <c r="G464" i="7"/>
  <c r="E679" i="8"/>
  <c r="O680" i="7"/>
  <c r="I679" i="8" s="1"/>
  <c r="E682" i="7" a="1"/>
  <c r="E682" i="7" s="1"/>
  <c r="I681" i="7"/>
  <c r="M464" i="7" l="1"/>
  <c r="G463" i="8" s="1"/>
  <c r="C463" i="8"/>
  <c r="C466" i="7" a="1"/>
  <c r="C466" i="7" s="1"/>
  <c r="G465" i="7"/>
  <c r="B102" i="8"/>
  <c r="L103" i="7"/>
  <c r="F102" i="8" s="1"/>
  <c r="B105" i="7" a="1"/>
  <c r="B105" i="7" s="1"/>
  <c r="F104" i="7"/>
  <c r="E680" i="8"/>
  <c r="O681" i="7"/>
  <c r="I680" i="8" s="1"/>
  <c r="E683" i="7" a="1"/>
  <c r="E683" i="7" s="1"/>
  <c r="I682" i="7"/>
  <c r="B103" i="8" l="1"/>
  <c r="L104" i="7"/>
  <c r="F103" i="8" s="1"/>
  <c r="B106" i="7" a="1"/>
  <c r="B106" i="7" s="1"/>
  <c r="F105" i="7"/>
  <c r="C464" i="8"/>
  <c r="M465" i="7"/>
  <c r="G464" i="8" s="1"/>
  <c r="C467" i="7" a="1"/>
  <c r="C467" i="7" s="1"/>
  <c r="G466" i="7"/>
  <c r="E681" i="8"/>
  <c r="O682" i="7"/>
  <c r="I681" i="8" s="1"/>
  <c r="E684" i="7" a="1"/>
  <c r="E684" i="7" s="1"/>
  <c r="I683" i="7"/>
  <c r="C468" i="7" l="1" a="1"/>
  <c r="C468" i="7" s="1"/>
  <c r="G467" i="7"/>
  <c r="B104" i="8"/>
  <c r="L105" i="7"/>
  <c r="F104" i="8" s="1"/>
  <c r="B107" i="7" a="1"/>
  <c r="B107" i="7" s="1"/>
  <c r="F106" i="7"/>
  <c r="M466" i="7"/>
  <c r="G465" i="8" s="1"/>
  <c r="C465" i="8"/>
  <c r="E682" i="8"/>
  <c r="O683" i="7"/>
  <c r="I682" i="8" s="1"/>
  <c r="E685" i="7" a="1"/>
  <c r="E685" i="7" s="1"/>
  <c r="I684" i="7"/>
  <c r="C469" i="7" l="1" a="1"/>
  <c r="C469" i="7" s="1"/>
  <c r="G468" i="7"/>
  <c r="M467" i="7"/>
  <c r="G466" i="8" s="1"/>
  <c r="C466" i="8"/>
  <c r="B105" i="8"/>
  <c r="L106" i="7"/>
  <c r="F105" i="8" s="1"/>
  <c r="B108" i="7" a="1"/>
  <c r="B108" i="7" s="1"/>
  <c r="F107" i="7"/>
  <c r="E683" i="8"/>
  <c r="O684" i="7"/>
  <c r="I683" i="8" s="1"/>
  <c r="E686" i="7" a="1"/>
  <c r="E686" i="7" s="1"/>
  <c r="I685" i="7"/>
  <c r="B109" i="7" l="1" a="1"/>
  <c r="B109" i="7" s="1"/>
  <c r="F108" i="7"/>
  <c r="C470" i="7" a="1"/>
  <c r="C470" i="7" s="1"/>
  <c r="G469" i="7"/>
  <c r="E684" i="8"/>
  <c r="O685" i="7"/>
  <c r="I684" i="8" s="1"/>
  <c r="B106" i="8"/>
  <c r="L107" i="7"/>
  <c r="F106" i="8" s="1"/>
  <c r="M468" i="7"/>
  <c r="G467" i="8" s="1"/>
  <c r="C467" i="8"/>
  <c r="E687" i="7" a="1"/>
  <c r="E687" i="7" s="1"/>
  <c r="I686" i="7"/>
  <c r="B110" i="7" l="1" a="1"/>
  <c r="B110" i="7" s="1"/>
  <c r="F109" i="7"/>
  <c r="C468" i="8"/>
  <c r="M469" i="7"/>
  <c r="G468" i="8" s="1"/>
  <c r="C471" i="7" a="1"/>
  <c r="C471" i="7" s="1"/>
  <c r="G470" i="7"/>
  <c r="B107" i="8"/>
  <c r="L108" i="7"/>
  <c r="F107" i="8" s="1"/>
  <c r="E685" i="8"/>
  <c r="O686" i="7"/>
  <c r="I685" i="8" s="1"/>
  <c r="E688" i="7" a="1"/>
  <c r="E688" i="7" s="1"/>
  <c r="I687" i="7"/>
  <c r="C469" i="8" l="1"/>
  <c r="M470" i="7"/>
  <c r="G469" i="8" s="1"/>
  <c r="B108" i="8"/>
  <c r="L109" i="7"/>
  <c r="F108" i="8" s="1"/>
  <c r="B111" i="7" a="1"/>
  <c r="B111" i="7" s="1"/>
  <c r="F110" i="7"/>
  <c r="C472" i="7" a="1"/>
  <c r="C472" i="7" s="1"/>
  <c r="G471" i="7"/>
  <c r="E686" i="8"/>
  <c r="O687" i="7"/>
  <c r="I686" i="8" s="1"/>
  <c r="E689" i="7" a="1"/>
  <c r="E689" i="7" s="1"/>
  <c r="I688" i="7"/>
  <c r="C473" i="7" l="1" a="1"/>
  <c r="C473" i="7" s="1"/>
  <c r="G472" i="7"/>
  <c r="C470" i="8"/>
  <c r="M471" i="7"/>
  <c r="G470" i="8" s="1"/>
  <c r="L110" i="7"/>
  <c r="F109" i="8" s="1"/>
  <c r="B109" i="8"/>
  <c r="B112" i="7" a="1"/>
  <c r="B112" i="7" s="1"/>
  <c r="F111" i="7"/>
  <c r="E687" i="8"/>
  <c r="O688" i="7"/>
  <c r="I687" i="8" s="1"/>
  <c r="E690" i="7" a="1"/>
  <c r="E690" i="7" s="1"/>
  <c r="I689" i="7"/>
  <c r="B113" i="7" l="1" a="1"/>
  <c r="B113" i="7" s="1"/>
  <c r="F113" i="7" s="1"/>
  <c r="F112" i="7"/>
  <c r="M472" i="7"/>
  <c r="G471" i="8" s="1"/>
  <c r="C471" i="8"/>
  <c r="C474" i="7" a="1"/>
  <c r="C474" i="7" s="1"/>
  <c r="G473" i="7"/>
  <c r="B110" i="8"/>
  <c r="L111" i="7"/>
  <c r="F110" i="8" s="1"/>
  <c r="E688" i="8"/>
  <c r="O689" i="7"/>
  <c r="I688" i="8" s="1"/>
  <c r="E691" i="7" a="1"/>
  <c r="E691" i="7" s="1"/>
  <c r="I690" i="7"/>
  <c r="M473" i="7" l="1"/>
  <c r="G472" i="8" s="1"/>
  <c r="C472" i="8"/>
  <c r="B111" i="8"/>
  <c r="L112" i="7"/>
  <c r="F111" i="8" s="1"/>
  <c r="B112" i="8"/>
  <c r="L113" i="7"/>
  <c r="F112" i="8" s="1"/>
  <c r="C475" i="7" a="1"/>
  <c r="C475" i="7" s="1"/>
  <c r="G474" i="7"/>
  <c r="E689" i="8"/>
  <c r="O690" i="7"/>
  <c r="I689" i="8" s="1"/>
  <c r="E692" i="7" a="1"/>
  <c r="E692" i="7" s="1"/>
  <c r="I691" i="7"/>
  <c r="C476" i="7" l="1" a="1"/>
  <c r="C476" i="7" s="1"/>
  <c r="G475" i="7"/>
  <c r="M474" i="7"/>
  <c r="G473" i="8" s="1"/>
  <c r="C473" i="8"/>
  <c r="E690" i="8"/>
  <c r="O691" i="7"/>
  <c r="I690" i="8" s="1"/>
  <c r="E693" i="7" a="1"/>
  <c r="E693" i="7" s="1"/>
  <c r="I692" i="7"/>
  <c r="M475" i="7" l="1"/>
  <c r="G474" i="8" s="1"/>
  <c r="C474" i="8"/>
  <c r="C477" i="7" a="1"/>
  <c r="C477" i="7" s="1"/>
  <c r="G476" i="7"/>
  <c r="E691" i="8"/>
  <c r="O692" i="7"/>
  <c r="I691" i="8" s="1"/>
  <c r="E694" i="7" a="1"/>
  <c r="E694" i="7" s="1"/>
  <c r="I693" i="7"/>
  <c r="C478" i="7" l="1" a="1"/>
  <c r="C478" i="7" s="1"/>
  <c r="G477" i="7"/>
  <c r="C475" i="8"/>
  <c r="M476" i="7"/>
  <c r="G475" i="8" s="1"/>
  <c r="E692" i="8"/>
  <c r="O693" i="7"/>
  <c r="I692" i="8" s="1"/>
  <c r="E695" i="7" a="1"/>
  <c r="E695" i="7" s="1"/>
  <c r="I694" i="7"/>
  <c r="C476" i="8" l="1"/>
  <c r="M477" i="7"/>
  <c r="G476" i="8" s="1"/>
  <c r="C479" i="7" a="1"/>
  <c r="C479" i="7" s="1"/>
  <c r="G478" i="7"/>
  <c r="E693" i="8"/>
  <c r="O694" i="7"/>
  <c r="I693" i="8" s="1"/>
  <c r="E696" i="7" a="1"/>
  <c r="E696" i="7" s="1"/>
  <c r="I695" i="7"/>
  <c r="C480" i="7" l="1" a="1"/>
  <c r="C480" i="7" s="1"/>
  <c r="G479" i="7"/>
  <c r="C477" i="8"/>
  <c r="M478" i="7"/>
  <c r="G477" i="8" s="1"/>
  <c r="E694" i="8"/>
  <c r="O695" i="7"/>
  <c r="I694" i="8" s="1"/>
  <c r="E697" i="7" a="1"/>
  <c r="E697" i="7" s="1"/>
  <c r="I696" i="7"/>
  <c r="C478" i="8" l="1"/>
  <c r="M479" i="7"/>
  <c r="G478" i="8" s="1"/>
  <c r="C481" i="7" a="1"/>
  <c r="C481" i="7" s="1"/>
  <c r="G480" i="7"/>
  <c r="E695" i="8"/>
  <c r="O696" i="7"/>
  <c r="I695" i="8" s="1"/>
  <c r="E698" i="7" a="1"/>
  <c r="E698" i="7" s="1"/>
  <c r="I697" i="7"/>
  <c r="C479" i="8" l="1"/>
  <c r="M480" i="7"/>
  <c r="G479" i="8" s="1"/>
  <c r="C482" i="7" a="1"/>
  <c r="C482" i="7" s="1"/>
  <c r="G481" i="7"/>
  <c r="E696" i="8"/>
  <c r="O697" i="7"/>
  <c r="I696" i="8" s="1"/>
  <c r="E699" i="7" a="1"/>
  <c r="E699" i="7" s="1"/>
  <c r="I698" i="7"/>
  <c r="M481" i="7" l="1"/>
  <c r="G480" i="8" s="1"/>
  <c r="C480" i="8"/>
  <c r="C483" i="7" a="1"/>
  <c r="C483" i="7" s="1"/>
  <c r="G482" i="7"/>
  <c r="E697" i="8"/>
  <c r="O698" i="7"/>
  <c r="I697" i="8" s="1"/>
  <c r="E700" i="7" a="1"/>
  <c r="E700" i="7" s="1"/>
  <c r="I700" i="7" s="1"/>
  <c r="I699" i="7"/>
  <c r="M482" i="7" l="1"/>
  <c r="G481" i="8" s="1"/>
  <c r="C481" i="8"/>
  <c r="C484" i="7" a="1"/>
  <c r="C484" i="7" s="1"/>
  <c r="G484" i="7" s="1"/>
  <c r="G483" i="7"/>
  <c r="E698" i="8"/>
  <c r="O699" i="7"/>
  <c r="I698" i="8" s="1"/>
  <c r="E699" i="8"/>
  <c r="O700" i="7"/>
  <c r="I699" i="8" s="1"/>
  <c r="M483" i="7" l="1"/>
  <c r="G482" i="8" s="1"/>
  <c r="C482" i="8"/>
  <c r="M484" i="7"/>
  <c r="G483" i="8" s="1"/>
  <c r="C483" i="8"/>
</calcChain>
</file>

<file path=xl/sharedStrings.xml><?xml version="1.0" encoding="utf-8"?>
<sst xmlns="http://schemas.openxmlformats.org/spreadsheetml/2006/main" count="200" uniqueCount="37">
  <si>
    <t>Beer duty per pint</t>
  </si>
  <si>
    <t>Wine duty</t>
  </si>
  <si>
    <t>Date</t>
  </si>
  <si>
    <t>per bottle at 12%</t>
  </si>
  <si>
    <t>Spirits duty</t>
  </si>
  <si>
    <t>Per bottle</t>
  </si>
  <si>
    <t>Cider duty</t>
  </si>
  <si>
    <t>Beer</t>
  </si>
  <si>
    <t>Cider</t>
  </si>
  <si>
    <t>Wine</t>
  </si>
  <si>
    <t>Spirits</t>
  </si>
  <si>
    <t>Raw duty rates</t>
  </si>
  <si>
    <t>Rates per unit</t>
  </si>
  <si>
    <t>RPI change</t>
  </si>
  <si>
    <t>RPI indexed</t>
  </si>
  <si>
    <t>Indexed rates per unit</t>
  </si>
  <si>
    <t>Beer_Cash</t>
  </si>
  <si>
    <t>Cider_Cash</t>
  </si>
  <si>
    <t>Wine_Cash</t>
  </si>
  <si>
    <t>Spirits_Cash</t>
  </si>
  <si>
    <t>Rates</t>
  </si>
  <si>
    <t>Real-Terms Rates</t>
  </si>
  <si>
    <t>Cash-terms rise</t>
  </si>
  <si>
    <t>Real-Terms Rise</t>
  </si>
  <si>
    <t>Cuts</t>
  </si>
  <si>
    <t>Rises</t>
  </si>
  <si>
    <t>Beer_Real</t>
  </si>
  <si>
    <t>Cider_Real</t>
  </si>
  <si>
    <t>Wine_Real</t>
  </si>
  <si>
    <t>Spirits_Real</t>
  </si>
  <si>
    <t>Source</t>
  </si>
  <si>
    <t>Inferred from IFS spreadsheet</t>
  </si>
  <si>
    <t>BBPA data</t>
  </si>
  <si>
    <t>HMRC Alcohol duty bulletin</t>
  </si>
  <si>
    <t>No change</t>
  </si>
  <si>
    <t>Since 1980</t>
  </si>
  <si>
    <t>Since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</si>
</sst>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"/>
  </numFmts>
  <fonts count="2">
    <font>
      <sz val="11"/>
      <color theme="1"/>
      <name val="Calibri"/>
      <family val="2"/>
      <scheme val="minor"/>
    </font>
    <font>
      <sz val="12"/>
      <name val="SWI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Graphs!$F$2</c:f>
              <c:strCache>
                <c:ptCount val="1"/>
                <c:pt idx="0">
                  <c:v>Beer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Graphs!$F$3:$F$843</c:f>
              <c:numCache>
                <c:formatCode>General</c:formatCode>
                <c:ptCount val="841"/>
                <c:pt idx="3">
                  <c:v>1.4484764983078477E-2</c:v>
                </c:pt>
                <c:pt idx="4">
                  <c:v>1.4484764983078477E-2</c:v>
                </c:pt>
                <c:pt idx="5">
                  <c:v>1.4484764983078477E-2</c:v>
                </c:pt>
                <c:pt idx="6">
                  <c:v>1.4484764983078477E-2</c:v>
                </c:pt>
                <c:pt idx="7">
                  <c:v>1.4484764983078477E-2</c:v>
                </c:pt>
                <c:pt idx="8">
                  <c:v>1.4484764983078477E-2</c:v>
                </c:pt>
                <c:pt idx="9">
                  <c:v>1.4484764983078477E-2</c:v>
                </c:pt>
                <c:pt idx="10">
                  <c:v>1.4484764983078477E-2</c:v>
                </c:pt>
                <c:pt idx="11">
                  <c:v>1.4484764983078477E-2</c:v>
                </c:pt>
                <c:pt idx="12">
                  <c:v>1.4484764983078477E-2</c:v>
                </c:pt>
                <c:pt idx="13">
                  <c:v>1.4484764983078477E-2</c:v>
                </c:pt>
                <c:pt idx="14">
                  <c:v>1.4484764983078477E-2</c:v>
                </c:pt>
                <c:pt idx="15">
                  <c:v>1.4484764983078477E-2</c:v>
                </c:pt>
                <c:pt idx="16">
                  <c:v>1.4484764983078477E-2</c:v>
                </c:pt>
                <c:pt idx="17">
                  <c:v>1.4484764983078477E-2</c:v>
                </c:pt>
                <c:pt idx="18">
                  <c:v>1.4484764983078477E-2</c:v>
                </c:pt>
                <c:pt idx="19">
                  <c:v>1.4484764983078477E-2</c:v>
                </c:pt>
                <c:pt idx="20">
                  <c:v>1.4484764983078477E-2</c:v>
                </c:pt>
                <c:pt idx="21">
                  <c:v>1.4484764983078477E-2</c:v>
                </c:pt>
                <c:pt idx="22">
                  <c:v>1.4484764983078477E-2</c:v>
                </c:pt>
                <c:pt idx="23">
                  <c:v>1.4484764983078477E-2</c:v>
                </c:pt>
                <c:pt idx="24">
                  <c:v>1.4484764983078477E-2</c:v>
                </c:pt>
                <c:pt idx="25">
                  <c:v>1.4484764983078477E-2</c:v>
                </c:pt>
                <c:pt idx="26">
                  <c:v>1.4484764983078477E-2</c:v>
                </c:pt>
                <c:pt idx="27">
                  <c:v>1.4484764983078477E-2</c:v>
                </c:pt>
                <c:pt idx="28">
                  <c:v>1.4484764983078477E-2</c:v>
                </c:pt>
                <c:pt idx="29">
                  <c:v>1.4484764983078477E-2</c:v>
                </c:pt>
                <c:pt idx="30">
                  <c:v>1.4484764983078477E-2</c:v>
                </c:pt>
                <c:pt idx="31">
                  <c:v>1.4484764983078477E-2</c:v>
                </c:pt>
                <c:pt idx="32">
                  <c:v>1.4484764983078477E-2</c:v>
                </c:pt>
                <c:pt idx="33">
                  <c:v>1.4484764983078477E-2</c:v>
                </c:pt>
                <c:pt idx="34">
                  <c:v>1.4484764983078477E-2</c:v>
                </c:pt>
                <c:pt idx="35">
                  <c:v>1.4484764983078477E-2</c:v>
                </c:pt>
                <c:pt idx="36">
                  <c:v>1.4484764983078477E-2</c:v>
                </c:pt>
                <c:pt idx="37">
                  <c:v>1.4484764983078477E-2</c:v>
                </c:pt>
                <c:pt idx="38">
                  <c:v>1.4484764983078477E-2</c:v>
                </c:pt>
                <c:pt idx="39">
                  <c:v>1.4484764983078477E-2</c:v>
                </c:pt>
                <c:pt idx="40">
                  <c:v>1.4484764983078477E-2</c:v>
                </c:pt>
                <c:pt idx="41">
                  <c:v>1.4484764983078477E-2</c:v>
                </c:pt>
                <c:pt idx="42">
                  <c:v>1.4484764983078477E-2</c:v>
                </c:pt>
                <c:pt idx="43">
                  <c:v>1.4484764983078477E-2</c:v>
                </c:pt>
                <c:pt idx="44">
                  <c:v>1.4484764983078477E-2</c:v>
                </c:pt>
                <c:pt idx="45">
                  <c:v>1.4484764983078477E-2</c:v>
                </c:pt>
                <c:pt idx="46">
                  <c:v>1.4484764983078477E-2</c:v>
                </c:pt>
                <c:pt idx="47">
                  <c:v>1.4484764983078477E-2</c:v>
                </c:pt>
                <c:pt idx="48">
                  <c:v>1.4484764983078477E-2</c:v>
                </c:pt>
                <c:pt idx="49">
                  <c:v>1.4484764983078477E-2</c:v>
                </c:pt>
                <c:pt idx="50">
                  <c:v>1.4484764983078477E-2</c:v>
                </c:pt>
                <c:pt idx="51">
                  <c:v>1.4484764983078477E-2</c:v>
                </c:pt>
                <c:pt idx="52">
                  <c:v>1.4484764983078477E-2</c:v>
                </c:pt>
                <c:pt idx="53">
                  <c:v>1.4484764983078477E-2</c:v>
                </c:pt>
                <c:pt idx="54">
                  <c:v>1.4484764983078477E-2</c:v>
                </c:pt>
                <c:pt idx="55">
                  <c:v>1.4484764983078477E-2</c:v>
                </c:pt>
                <c:pt idx="56">
                  <c:v>1.4484764983078477E-2</c:v>
                </c:pt>
                <c:pt idx="57">
                  <c:v>1.4484764983078477E-2</c:v>
                </c:pt>
                <c:pt idx="58">
                  <c:v>1.4484764983078477E-2</c:v>
                </c:pt>
                <c:pt idx="59">
                  <c:v>1.4484764983078477E-2</c:v>
                </c:pt>
                <c:pt idx="60">
                  <c:v>1.4484764983078477E-2</c:v>
                </c:pt>
                <c:pt idx="61">
                  <c:v>1.4484764983078477E-2</c:v>
                </c:pt>
                <c:pt idx="62">
                  <c:v>1.4484764983078477E-2</c:v>
                </c:pt>
                <c:pt idx="63">
                  <c:v>1.4484764983078477E-2</c:v>
                </c:pt>
                <c:pt idx="64">
                  <c:v>1.4484764983078477E-2</c:v>
                </c:pt>
                <c:pt idx="65">
                  <c:v>1.4484764983078477E-2</c:v>
                </c:pt>
                <c:pt idx="66">
                  <c:v>1.4484764983078477E-2</c:v>
                </c:pt>
                <c:pt idx="67">
                  <c:v>1.4484764983078477E-2</c:v>
                </c:pt>
                <c:pt idx="68">
                  <c:v>1.4484764983078477E-2</c:v>
                </c:pt>
                <c:pt idx="69">
                  <c:v>1.4484764983078477E-2</c:v>
                </c:pt>
                <c:pt idx="70">
                  <c:v>1.4484764983078477E-2</c:v>
                </c:pt>
                <c:pt idx="71">
                  <c:v>1.4484764983078477E-2</c:v>
                </c:pt>
                <c:pt idx="72">
                  <c:v>1.4484764983078477E-2</c:v>
                </c:pt>
                <c:pt idx="73">
                  <c:v>1.4484764983078477E-2</c:v>
                </c:pt>
                <c:pt idx="74">
                  <c:v>1.4484764983078477E-2</c:v>
                </c:pt>
                <c:pt idx="75">
                  <c:v>1.4484764983078477E-2</c:v>
                </c:pt>
                <c:pt idx="76">
                  <c:v>1.4484764983078477E-2</c:v>
                </c:pt>
                <c:pt idx="77">
                  <c:v>1.4484764983078477E-2</c:v>
                </c:pt>
                <c:pt idx="78">
                  <c:v>1.4484764983078477E-2</c:v>
                </c:pt>
                <c:pt idx="79">
                  <c:v>1.4484764983078477E-2</c:v>
                </c:pt>
                <c:pt idx="80">
                  <c:v>1.4484764983078477E-2</c:v>
                </c:pt>
                <c:pt idx="81">
                  <c:v>1.4484764983078477E-2</c:v>
                </c:pt>
                <c:pt idx="82">
                  <c:v>1.4484764983078477E-2</c:v>
                </c:pt>
                <c:pt idx="83">
                  <c:v>1.4484764983078477E-2</c:v>
                </c:pt>
                <c:pt idx="84">
                  <c:v>1.4484764983078477E-2</c:v>
                </c:pt>
                <c:pt idx="85">
                  <c:v>1.4484764983078477E-2</c:v>
                </c:pt>
                <c:pt idx="86">
                  <c:v>1.4484764983078477E-2</c:v>
                </c:pt>
                <c:pt idx="87">
                  <c:v>1.4484764983078477E-2</c:v>
                </c:pt>
                <c:pt idx="88">
                  <c:v>1.4484764983078477E-2</c:v>
                </c:pt>
                <c:pt idx="89">
                  <c:v>1.4484764983078477E-2</c:v>
                </c:pt>
                <c:pt idx="90">
                  <c:v>1.4484764983078477E-2</c:v>
                </c:pt>
                <c:pt idx="91">
                  <c:v>1.4484764983078477E-2</c:v>
                </c:pt>
                <c:pt idx="92">
                  <c:v>1.4484764983078477E-2</c:v>
                </c:pt>
                <c:pt idx="93">
                  <c:v>1.4484764983078477E-2</c:v>
                </c:pt>
                <c:pt idx="94">
                  <c:v>1.4484764983078477E-2</c:v>
                </c:pt>
                <c:pt idx="95">
                  <c:v>1.4484764983078477E-2</c:v>
                </c:pt>
                <c:pt idx="96">
                  <c:v>1.4484764983078477E-2</c:v>
                </c:pt>
                <c:pt idx="97">
                  <c:v>1.4484764983078477E-2</c:v>
                </c:pt>
                <c:pt idx="98">
                  <c:v>1.4484764983078477E-2</c:v>
                </c:pt>
                <c:pt idx="99">
                  <c:v>1.4484764983078477E-2</c:v>
                </c:pt>
                <c:pt idx="100">
                  <c:v>1.4484764983078477E-2</c:v>
                </c:pt>
                <c:pt idx="101">
                  <c:v>1.4484764983078477E-2</c:v>
                </c:pt>
                <c:pt idx="102">
                  <c:v>1.4484764983078477E-2</c:v>
                </c:pt>
                <c:pt idx="103">
                  <c:v>1.4484764983078477E-2</c:v>
                </c:pt>
                <c:pt idx="104">
                  <c:v>1.4484764983078477E-2</c:v>
                </c:pt>
                <c:pt idx="105">
                  <c:v>1.4484764983078477E-2</c:v>
                </c:pt>
                <c:pt idx="106">
                  <c:v>1.4484764983078477E-2</c:v>
                </c:pt>
                <c:pt idx="107">
                  <c:v>1.4484764983078477E-2</c:v>
                </c:pt>
                <c:pt idx="108">
                  <c:v>1.4484764983078477E-2</c:v>
                </c:pt>
                <c:pt idx="109">
                  <c:v>1.4484764983078477E-2</c:v>
                </c:pt>
                <c:pt idx="110">
                  <c:v>1.4484764983078477E-2</c:v>
                </c:pt>
                <c:pt idx="111">
                  <c:v>1.135567235815851E-2</c:v>
                </c:pt>
                <c:pt idx="112">
                  <c:v>1.135567235815851E-2</c:v>
                </c:pt>
                <c:pt idx="113">
                  <c:v>1.135567235815851E-2</c:v>
                </c:pt>
                <c:pt idx="114">
                  <c:v>1.135567235815851E-2</c:v>
                </c:pt>
                <c:pt idx="115">
                  <c:v>1.135567235815851E-2</c:v>
                </c:pt>
                <c:pt idx="116">
                  <c:v>1.135567235815851E-2</c:v>
                </c:pt>
                <c:pt idx="117">
                  <c:v>1.135567235815851E-2</c:v>
                </c:pt>
                <c:pt idx="118">
                  <c:v>1.135567235815851E-2</c:v>
                </c:pt>
                <c:pt idx="119">
                  <c:v>1.135567235815851E-2</c:v>
                </c:pt>
                <c:pt idx="120">
                  <c:v>1.135567235815851E-2</c:v>
                </c:pt>
                <c:pt idx="121">
                  <c:v>1.135567235815851E-2</c:v>
                </c:pt>
                <c:pt idx="122">
                  <c:v>1.135567235815851E-2</c:v>
                </c:pt>
                <c:pt idx="123">
                  <c:v>1.135567235815851E-2</c:v>
                </c:pt>
                <c:pt idx="124">
                  <c:v>1.135567235815851E-2</c:v>
                </c:pt>
                <c:pt idx="125">
                  <c:v>1.135567235815851E-2</c:v>
                </c:pt>
                <c:pt idx="126">
                  <c:v>1.135567235815851E-2</c:v>
                </c:pt>
                <c:pt idx="127">
                  <c:v>1.135567235815851E-2</c:v>
                </c:pt>
                <c:pt idx="128">
                  <c:v>1.135567235815851E-2</c:v>
                </c:pt>
                <c:pt idx="129">
                  <c:v>1.135567235815851E-2</c:v>
                </c:pt>
                <c:pt idx="130">
                  <c:v>1.135567235815851E-2</c:v>
                </c:pt>
                <c:pt idx="131">
                  <c:v>1.135567235815851E-2</c:v>
                </c:pt>
                <c:pt idx="132">
                  <c:v>1.135567235815851E-2</c:v>
                </c:pt>
                <c:pt idx="133">
                  <c:v>1.135567235815851E-2</c:v>
                </c:pt>
                <c:pt idx="134">
                  <c:v>1.135567235815851E-2</c:v>
                </c:pt>
                <c:pt idx="135">
                  <c:v>1.135567235815851E-2</c:v>
                </c:pt>
                <c:pt idx="136">
                  <c:v>1.135567235815851E-2</c:v>
                </c:pt>
                <c:pt idx="137">
                  <c:v>1.135567235815851E-2</c:v>
                </c:pt>
                <c:pt idx="138">
                  <c:v>1.2495424847456017E-2</c:v>
                </c:pt>
                <c:pt idx="139">
                  <c:v>1.2495424847456017E-2</c:v>
                </c:pt>
                <c:pt idx="140">
                  <c:v>1.2495424847456017E-2</c:v>
                </c:pt>
                <c:pt idx="141">
                  <c:v>1.2495424847456017E-2</c:v>
                </c:pt>
                <c:pt idx="142">
                  <c:v>1.2495424847456017E-2</c:v>
                </c:pt>
                <c:pt idx="143">
                  <c:v>1.2495424847456017E-2</c:v>
                </c:pt>
                <c:pt idx="144">
                  <c:v>1.2495424847456017E-2</c:v>
                </c:pt>
                <c:pt idx="145">
                  <c:v>1.2495424847456017E-2</c:v>
                </c:pt>
                <c:pt idx="146">
                  <c:v>1.2495424847456017E-2</c:v>
                </c:pt>
                <c:pt idx="147">
                  <c:v>1.2495424847456017E-2</c:v>
                </c:pt>
                <c:pt idx="148">
                  <c:v>1.2495424847456017E-2</c:v>
                </c:pt>
                <c:pt idx="149">
                  <c:v>1.2495424847456017E-2</c:v>
                </c:pt>
                <c:pt idx="150">
                  <c:v>1.2495424847456017E-2</c:v>
                </c:pt>
                <c:pt idx="151">
                  <c:v>1.2495424847456017E-2</c:v>
                </c:pt>
                <c:pt idx="152">
                  <c:v>1.2495424847456017E-2</c:v>
                </c:pt>
                <c:pt idx="153">
                  <c:v>1.2495424847456017E-2</c:v>
                </c:pt>
                <c:pt idx="154">
                  <c:v>1.2495424847456017E-2</c:v>
                </c:pt>
                <c:pt idx="155">
                  <c:v>1.2495424847456017E-2</c:v>
                </c:pt>
                <c:pt idx="156">
                  <c:v>1.2495424847456017E-2</c:v>
                </c:pt>
                <c:pt idx="157">
                  <c:v>1.2495424847456017E-2</c:v>
                </c:pt>
                <c:pt idx="158">
                  <c:v>1.2495424847456017E-2</c:v>
                </c:pt>
                <c:pt idx="159">
                  <c:v>1.2495424847456017E-2</c:v>
                </c:pt>
                <c:pt idx="160">
                  <c:v>1.2495424847456017E-2</c:v>
                </c:pt>
                <c:pt idx="161">
                  <c:v>1.2495424847456017E-2</c:v>
                </c:pt>
                <c:pt idx="162">
                  <c:v>1.2495424847456017E-2</c:v>
                </c:pt>
                <c:pt idx="163">
                  <c:v>1.2495424847456017E-2</c:v>
                </c:pt>
                <c:pt idx="164">
                  <c:v>1.2495424847456017E-2</c:v>
                </c:pt>
                <c:pt idx="165">
                  <c:v>1.2495424847456017E-2</c:v>
                </c:pt>
                <c:pt idx="166">
                  <c:v>1.2495424847456017E-2</c:v>
                </c:pt>
                <c:pt idx="167">
                  <c:v>1.2495424847456017E-2</c:v>
                </c:pt>
                <c:pt idx="168">
                  <c:v>1.2495424847456017E-2</c:v>
                </c:pt>
                <c:pt idx="169">
                  <c:v>1.2495424847456017E-2</c:v>
                </c:pt>
                <c:pt idx="170">
                  <c:v>1.2495424847456017E-2</c:v>
                </c:pt>
                <c:pt idx="171">
                  <c:v>1.4218519566632639E-2</c:v>
                </c:pt>
                <c:pt idx="172">
                  <c:v>1.4218519566632639E-2</c:v>
                </c:pt>
                <c:pt idx="173">
                  <c:v>1.4218519566632639E-2</c:v>
                </c:pt>
                <c:pt idx="174">
                  <c:v>1.4218519566632639E-2</c:v>
                </c:pt>
                <c:pt idx="175">
                  <c:v>1.4218519566632639E-2</c:v>
                </c:pt>
                <c:pt idx="176">
                  <c:v>1.4218519566632639E-2</c:v>
                </c:pt>
                <c:pt idx="177">
                  <c:v>1.4218519566632639E-2</c:v>
                </c:pt>
                <c:pt idx="178">
                  <c:v>1.4218519566632639E-2</c:v>
                </c:pt>
                <c:pt idx="179">
                  <c:v>1.4218519566632639E-2</c:v>
                </c:pt>
                <c:pt idx="180">
                  <c:v>1.4218519566632639E-2</c:v>
                </c:pt>
                <c:pt idx="181">
                  <c:v>1.4218519566632639E-2</c:v>
                </c:pt>
                <c:pt idx="182">
                  <c:v>1.4218519566632639E-2</c:v>
                </c:pt>
                <c:pt idx="183">
                  <c:v>1.5941614285809261E-2</c:v>
                </c:pt>
                <c:pt idx="184">
                  <c:v>1.5941614285809261E-2</c:v>
                </c:pt>
                <c:pt idx="185">
                  <c:v>1.5941614285809261E-2</c:v>
                </c:pt>
                <c:pt idx="186">
                  <c:v>1.5941614285809261E-2</c:v>
                </c:pt>
                <c:pt idx="187">
                  <c:v>1.5941614285809261E-2</c:v>
                </c:pt>
                <c:pt idx="188">
                  <c:v>1.5941614285809261E-2</c:v>
                </c:pt>
                <c:pt idx="189">
                  <c:v>1.5941614285809261E-2</c:v>
                </c:pt>
                <c:pt idx="190">
                  <c:v>1.5941614285809261E-2</c:v>
                </c:pt>
                <c:pt idx="191">
                  <c:v>1.5941614285809261E-2</c:v>
                </c:pt>
                <c:pt idx="192">
                  <c:v>1.5941614285809261E-2</c:v>
                </c:pt>
                <c:pt idx="193">
                  <c:v>1.5941614285809261E-2</c:v>
                </c:pt>
                <c:pt idx="194">
                  <c:v>1.5941614285809261E-2</c:v>
                </c:pt>
                <c:pt idx="195">
                  <c:v>1.5941614285809261E-2</c:v>
                </c:pt>
                <c:pt idx="196">
                  <c:v>1.5941614285809261E-2</c:v>
                </c:pt>
                <c:pt idx="197">
                  <c:v>1.5941614285809261E-2</c:v>
                </c:pt>
                <c:pt idx="198">
                  <c:v>1.7535772698974429E-2</c:v>
                </c:pt>
                <c:pt idx="199">
                  <c:v>1.7535772698974429E-2</c:v>
                </c:pt>
                <c:pt idx="200">
                  <c:v>1.7535772698974429E-2</c:v>
                </c:pt>
                <c:pt idx="201">
                  <c:v>1.7535772698974429E-2</c:v>
                </c:pt>
                <c:pt idx="202">
                  <c:v>1.7535772698974429E-2</c:v>
                </c:pt>
                <c:pt idx="203">
                  <c:v>1.7535772698974429E-2</c:v>
                </c:pt>
                <c:pt idx="204">
                  <c:v>1.7535772698974429E-2</c:v>
                </c:pt>
                <c:pt idx="205">
                  <c:v>1.7535772698974429E-2</c:v>
                </c:pt>
                <c:pt idx="206">
                  <c:v>1.7535772698974429E-2</c:v>
                </c:pt>
                <c:pt idx="207">
                  <c:v>1.7565945523419474E-2</c:v>
                </c:pt>
                <c:pt idx="208">
                  <c:v>1.7565945523419474E-2</c:v>
                </c:pt>
                <c:pt idx="209">
                  <c:v>1.7565945523419474E-2</c:v>
                </c:pt>
                <c:pt idx="210">
                  <c:v>1.7565945523419474E-2</c:v>
                </c:pt>
                <c:pt idx="211">
                  <c:v>1.7565945523419474E-2</c:v>
                </c:pt>
                <c:pt idx="212">
                  <c:v>1.7565945523419474E-2</c:v>
                </c:pt>
                <c:pt idx="213">
                  <c:v>1.7565945523419474E-2</c:v>
                </c:pt>
                <c:pt idx="214">
                  <c:v>1.7565945523419474E-2</c:v>
                </c:pt>
                <c:pt idx="215">
                  <c:v>1.7565945523419474E-2</c:v>
                </c:pt>
                <c:pt idx="216">
                  <c:v>1.7565945523419474E-2</c:v>
                </c:pt>
                <c:pt idx="217">
                  <c:v>1.7565945523419474E-2</c:v>
                </c:pt>
                <c:pt idx="218">
                  <c:v>1.7565945523419474E-2</c:v>
                </c:pt>
                <c:pt idx="219">
                  <c:v>1.7565945523419474E-2</c:v>
                </c:pt>
                <c:pt idx="220">
                  <c:v>1.7565945523419474E-2</c:v>
                </c:pt>
                <c:pt idx="221">
                  <c:v>1.7565945523419474E-2</c:v>
                </c:pt>
                <c:pt idx="222">
                  <c:v>1.7565945523419474E-2</c:v>
                </c:pt>
                <c:pt idx="223">
                  <c:v>1.7565945523419474E-2</c:v>
                </c:pt>
                <c:pt idx="224">
                  <c:v>1.7565945523419474E-2</c:v>
                </c:pt>
                <c:pt idx="225">
                  <c:v>1.7565945523419474E-2</c:v>
                </c:pt>
                <c:pt idx="226">
                  <c:v>1.9320199538767874E-2</c:v>
                </c:pt>
                <c:pt idx="227">
                  <c:v>1.9320199538767874E-2</c:v>
                </c:pt>
                <c:pt idx="228">
                  <c:v>1.9320199538767874E-2</c:v>
                </c:pt>
                <c:pt idx="229">
                  <c:v>1.9320199538767874E-2</c:v>
                </c:pt>
                <c:pt idx="230">
                  <c:v>1.9320199538767874E-2</c:v>
                </c:pt>
                <c:pt idx="231">
                  <c:v>1.9320199538767874E-2</c:v>
                </c:pt>
                <c:pt idx="232">
                  <c:v>1.9320199538767874E-2</c:v>
                </c:pt>
                <c:pt idx="233">
                  <c:v>1.9320199538767874E-2</c:v>
                </c:pt>
                <c:pt idx="234">
                  <c:v>1.9320199538767874E-2</c:v>
                </c:pt>
                <c:pt idx="235">
                  <c:v>1.9320199538767874E-2</c:v>
                </c:pt>
                <c:pt idx="236">
                  <c:v>1.9320199538767874E-2</c:v>
                </c:pt>
                <c:pt idx="237">
                  <c:v>1.9320199538767874E-2</c:v>
                </c:pt>
                <c:pt idx="238">
                  <c:v>1.9320199538767874E-2</c:v>
                </c:pt>
                <c:pt idx="239">
                  <c:v>1.9320199538767874E-2</c:v>
                </c:pt>
                <c:pt idx="240">
                  <c:v>1.9320199538767874E-2</c:v>
                </c:pt>
                <c:pt idx="241">
                  <c:v>1.9320199538767874E-2</c:v>
                </c:pt>
                <c:pt idx="242">
                  <c:v>1.9320199538767874E-2</c:v>
                </c:pt>
                <c:pt idx="243">
                  <c:v>1.9320199538767874E-2</c:v>
                </c:pt>
                <c:pt idx="244">
                  <c:v>1.9320199538767874E-2</c:v>
                </c:pt>
                <c:pt idx="245">
                  <c:v>1.9320199538767874E-2</c:v>
                </c:pt>
                <c:pt idx="246">
                  <c:v>1.9320199538767874E-2</c:v>
                </c:pt>
                <c:pt idx="247">
                  <c:v>1.9320199538767874E-2</c:v>
                </c:pt>
                <c:pt idx="248">
                  <c:v>1.9320199538767874E-2</c:v>
                </c:pt>
                <c:pt idx="249">
                  <c:v>1.9320199538767874E-2</c:v>
                </c:pt>
                <c:pt idx="250">
                  <c:v>1.9320199538767874E-2</c:v>
                </c:pt>
                <c:pt idx="251">
                  <c:v>1.9320199538767874E-2</c:v>
                </c:pt>
                <c:pt idx="252">
                  <c:v>1.9320199538767874E-2</c:v>
                </c:pt>
                <c:pt idx="253">
                  <c:v>1.9320199538767874E-2</c:v>
                </c:pt>
                <c:pt idx="254">
                  <c:v>1.9320199538767874E-2</c:v>
                </c:pt>
                <c:pt idx="255">
                  <c:v>1.9320199538767874E-2</c:v>
                </c:pt>
                <c:pt idx="256">
                  <c:v>1.9320199538767874E-2</c:v>
                </c:pt>
                <c:pt idx="257">
                  <c:v>1.9320199538767874E-2</c:v>
                </c:pt>
                <c:pt idx="258">
                  <c:v>1.9320199538767874E-2</c:v>
                </c:pt>
                <c:pt idx="259">
                  <c:v>1.9320199538767874E-2</c:v>
                </c:pt>
                <c:pt idx="260">
                  <c:v>1.9320199538767874E-2</c:v>
                </c:pt>
                <c:pt idx="261">
                  <c:v>1.9320199538767874E-2</c:v>
                </c:pt>
                <c:pt idx="262">
                  <c:v>1.9320199538767874E-2</c:v>
                </c:pt>
                <c:pt idx="263">
                  <c:v>1.9320199538767874E-2</c:v>
                </c:pt>
                <c:pt idx="264">
                  <c:v>1.9320199538767874E-2</c:v>
                </c:pt>
                <c:pt idx="265">
                  <c:v>1.9320199538767874E-2</c:v>
                </c:pt>
                <c:pt idx="266">
                  <c:v>1.9320199538767874E-2</c:v>
                </c:pt>
                <c:pt idx="267">
                  <c:v>1.9320199538767874E-2</c:v>
                </c:pt>
                <c:pt idx="268">
                  <c:v>1.9320199538767874E-2</c:v>
                </c:pt>
                <c:pt idx="269">
                  <c:v>1.9320199538767874E-2</c:v>
                </c:pt>
                <c:pt idx="270">
                  <c:v>1.9320199538767874E-2</c:v>
                </c:pt>
                <c:pt idx="271">
                  <c:v>1.9320199538767874E-2</c:v>
                </c:pt>
                <c:pt idx="272">
                  <c:v>1.9320199538767874E-2</c:v>
                </c:pt>
                <c:pt idx="273">
                  <c:v>1.9320199538767874E-2</c:v>
                </c:pt>
                <c:pt idx="274">
                  <c:v>1.9320199538767874E-2</c:v>
                </c:pt>
                <c:pt idx="275">
                  <c:v>1.9320199538767874E-2</c:v>
                </c:pt>
                <c:pt idx="276">
                  <c:v>1.9320199538767874E-2</c:v>
                </c:pt>
                <c:pt idx="277">
                  <c:v>1.9320199538767874E-2</c:v>
                </c:pt>
                <c:pt idx="278">
                  <c:v>1.9320199538767874E-2</c:v>
                </c:pt>
                <c:pt idx="279">
                  <c:v>1.2822068024919911E-2</c:v>
                </c:pt>
                <c:pt idx="280">
                  <c:v>1.2822068024919911E-2</c:v>
                </c:pt>
                <c:pt idx="281">
                  <c:v>1.2822068024919911E-2</c:v>
                </c:pt>
                <c:pt idx="282">
                  <c:v>1.2822068024919911E-2</c:v>
                </c:pt>
                <c:pt idx="283">
                  <c:v>1.2822068024919911E-2</c:v>
                </c:pt>
                <c:pt idx="284">
                  <c:v>1.2822068024919911E-2</c:v>
                </c:pt>
                <c:pt idx="285">
                  <c:v>1.2822068024919911E-2</c:v>
                </c:pt>
                <c:pt idx="286">
                  <c:v>1.2822068024919911E-2</c:v>
                </c:pt>
                <c:pt idx="287">
                  <c:v>1.2822068024919911E-2</c:v>
                </c:pt>
                <c:pt idx="288">
                  <c:v>1.2822068024919911E-2</c:v>
                </c:pt>
                <c:pt idx="289">
                  <c:v>1.2822068024919911E-2</c:v>
                </c:pt>
                <c:pt idx="290">
                  <c:v>1.6574409902750005E-2</c:v>
                </c:pt>
                <c:pt idx="291">
                  <c:v>1.6574409902750005E-2</c:v>
                </c:pt>
                <c:pt idx="292">
                  <c:v>1.6574409902750005E-2</c:v>
                </c:pt>
                <c:pt idx="293">
                  <c:v>1.6574409902750005E-2</c:v>
                </c:pt>
                <c:pt idx="294">
                  <c:v>1.6574409902750005E-2</c:v>
                </c:pt>
                <c:pt idx="295">
                  <c:v>1.6574409902750005E-2</c:v>
                </c:pt>
                <c:pt idx="296">
                  <c:v>1.6574409902750005E-2</c:v>
                </c:pt>
                <c:pt idx="297">
                  <c:v>1.6574409902750005E-2</c:v>
                </c:pt>
                <c:pt idx="298">
                  <c:v>1.6574409902750005E-2</c:v>
                </c:pt>
                <c:pt idx="299">
                  <c:v>1.6574409902750005E-2</c:v>
                </c:pt>
                <c:pt idx="300">
                  <c:v>1.6574409902750005E-2</c:v>
                </c:pt>
                <c:pt idx="301">
                  <c:v>1.6574409902750005E-2</c:v>
                </c:pt>
                <c:pt idx="302">
                  <c:v>1.6574409902750005E-2</c:v>
                </c:pt>
                <c:pt idx="303">
                  <c:v>2.4225728260850444E-2</c:v>
                </c:pt>
                <c:pt idx="304">
                  <c:v>2.4225728260850444E-2</c:v>
                </c:pt>
                <c:pt idx="305">
                  <c:v>2.4225728260850444E-2</c:v>
                </c:pt>
                <c:pt idx="306">
                  <c:v>2.4225728260850444E-2</c:v>
                </c:pt>
                <c:pt idx="307">
                  <c:v>2.4225728260850444E-2</c:v>
                </c:pt>
                <c:pt idx="308">
                  <c:v>2.4225728260850444E-2</c:v>
                </c:pt>
                <c:pt idx="309">
                  <c:v>2.4225728260850444E-2</c:v>
                </c:pt>
                <c:pt idx="310">
                  <c:v>2.4225728260850444E-2</c:v>
                </c:pt>
                <c:pt idx="311">
                  <c:v>2.4225728260850444E-2</c:v>
                </c:pt>
                <c:pt idx="312">
                  <c:v>2.4225728260850444E-2</c:v>
                </c:pt>
                <c:pt idx="313">
                  <c:v>2.4225728260850444E-2</c:v>
                </c:pt>
                <c:pt idx="314">
                  <c:v>2.4225728260850444E-2</c:v>
                </c:pt>
                <c:pt idx="315">
                  <c:v>2.8051387439900665E-2</c:v>
                </c:pt>
                <c:pt idx="316">
                  <c:v>2.8051387439900665E-2</c:v>
                </c:pt>
                <c:pt idx="317">
                  <c:v>2.8051387439900665E-2</c:v>
                </c:pt>
                <c:pt idx="318">
                  <c:v>2.8051387439900665E-2</c:v>
                </c:pt>
                <c:pt idx="319">
                  <c:v>2.8051387439900665E-2</c:v>
                </c:pt>
                <c:pt idx="320">
                  <c:v>2.8051387439900665E-2</c:v>
                </c:pt>
                <c:pt idx="321">
                  <c:v>2.8051387439900665E-2</c:v>
                </c:pt>
                <c:pt idx="322">
                  <c:v>2.8051387439900665E-2</c:v>
                </c:pt>
                <c:pt idx="323">
                  <c:v>2.8051387439900665E-2</c:v>
                </c:pt>
                <c:pt idx="324">
                  <c:v>3.0857419151020974E-2</c:v>
                </c:pt>
                <c:pt idx="325">
                  <c:v>3.0857419151020974E-2</c:v>
                </c:pt>
                <c:pt idx="326">
                  <c:v>3.0857419151020974E-2</c:v>
                </c:pt>
                <c:pt idx="327">
                  <c:v>3.0857419151020974E-2</c:v>
                </c:pt>
                <c:pt idx="328">
                  <c:v>3.0857419151020974E-2</c:v>
                </c:pt>
                <c:pt idx="329">
                  <c:v>3.0857419151020974E-2</c:v>
                </c:pt>
                <c:pt idx="330">
                  <c:v>3.0857419151020974E-2</c:v>
                </c:pt>
                <c:pt idx="331">
                  <c:v>3.0857419151020974E-2</c:v>
                </c:pt>
                <c:pt idx="332">
                  <c:v>3.0857419151020974E-2</c:v>
                </c:pt>
                <c:pt idx="333">
                  <c:v>3.0857419151020974E-2</c:v>
                </c:pt>
                <c:pt idx="334">
                  <c:v>3.0857419151020974E-2</c:v>
                </c:pt>
                <c:pt idx="335">
                  <c:v>3.0857419151020974E-2</c:v>
                </c:pt>
                <c:pt idx="336">
                  <c:v>3.0857419151020974E-2</c:v>
                </c:pt>
                <c:pt idx="337">
                  <c:v>3.0857419151020974E-2</c:v>
                </c:pt>
                <c:pt idx="338">
                  <c:v>3.0857419151020974E-2</c:v>
                </c:pt>
                <c:pt idx="339">
                  <c:v>3.0857419151020974E-2</c:v>
                </c:pt>
                <c:pt idx="340">
                  <c:v>3.0857419151020974E-2</c:v>
                </c:pt>
                <c:pt idx="341">
                  <c:v>3.0857419151020974E-2</c:v>
                </c:pt>
                <c:pt idx="342">
                  <c:v>3.0857419151020974E-2</c:v>
                </c:pt>
                <c:pt idx="343">
                  <c:v>3.0857419151020974E-2</c:v>
                </c:pt>
                <c:pt idx="344">
                  <c:v>3.0857419151020974E-2</c:v>
                </c:pt>
                <c:pt idx="345">
                  <c:v>3.0857419151020974E-2</c:v>
                </c:pt>
                <c:pt idx="346">
                  <c:v>3.0857419151020974E-2</c:v>
                </c:pt>
                <c:pt idx="347">
                  <c:v>3.0857419151020974E-2</c:v>
                </c:pt>
                <c:pt idx="348">
                  <c:v>3.0857419151020974E-2</c:v>
                </c:pt>
                <c:pt idx="349">
                  <c:v>3.0857419151020974E-2</c:v>
                </c:pt>
                <c:pt idx="350">
                  <c:v>3.0857419151020974E-2</c:v>
                </c:pt>
                <c:pt idx="351">
                  <c:v>3.0857419151020974E-2</c:v>
                </c:pt>
                <c:pt idx="352">
                  <c:v>3.0857419151020974E-2</c:v>
                </c:pt>
                <c:pt idx="353">
                  <c:v>3.0857419151020974E-2</c:v>
                </c:pt>
                <c:pt idx="354">
                  <c:v>3.0857419151020974E-2</c:v>
                </c:pt>
                <c:pt idx="355">
                  <c:v>3.0857419151020974E-2</c:v>
                </c:pt>
                <c:pt idx="356">
                  <c:v>3.0857419151020974E-2</c:v>
                </c:pt>
                <c:pt idx="357">
                  <c:v>3.0857419151020974E-2</c:v>
                </c:pt>
                <c:pt idx="358">
                  <c:v>3.0857419151020974E-2</c:v>
                </c:pt>
                <c:pt idx="359">
                  <c:v>3.0857419151020974E-2</c:v>
                </c:pt>
                <c:pt idx="360">
                  <c:v>3.0857419151020974E-2</c:v>
                </c:pt>
                <c:pt idx="361">
                  <c:v>3.0857419151020974E-2</c:v>
                </c:pt>
                <c:pt idx="362">
                  <c:v>3.7821857792882843E-2</c:v>
                </c:pt>
                <c:pt idx="363">
                  <c:v>3.7821857792882843E-2</c:v>
                </c:pt>
                <c:pt idx="364">
                  <c:v>3.7821857792882843E-2</c:v>
                </c:pt>
                <c:pt idx="365">
                  <c:v>3.7821857792882843E-2</c:v>
                </c:pt>
                <c:pt idx="366">
                  <c:v>3.7821857792882843E-2</c:v>
                </c:pt>
                <c:pt idx="367">
                  <c:v>3.7821857792882843E-2</c:v>
                </c:pt>
                <c:pt idx="368">
                  <c:v>3.7821857792882843E-2</c:v>
                </c:pt>
                <c:pt idx="369">
                  <c:v>3.7821857792882843E-2</c:v>
                </c:pt>
                <c:pt idx="370">
                  <c:v>3.7821857792882843E-2</c:v>
                </c:pt>
                <c:pt idx="371">
                  <c:v>3.7821857792882843E-2</c:v>
                </c:pt>
                <c:pt idx="372">
                  <c:v>3.7821857792882843E-2</c:v>
                </c:pt>
                <c:pt idx="373">
                  <c:v>3.7821857792882843E-2</c:v>
                </c:pt>
                <c:pt idx="374">
                  <c:v>5.2168079714321157E-2</c:v>
                </c:pt>
                <c:pt idx="375">
                  <c:v>5.2168079714321157E-2</c:v>
                </c:pt>
                <c:pt idx="376">
                  <c:v>5.2168079714321157E-2</c:v>
                </c:pt>
                <c:pt idx="377">
                  <c:v>5.2168079714321157E-2</c:v>
                </c:pt>
                <c:pt idx="378">
                  <c:v>5.2168079714321157E-2</c:v>
                </c:pt>
                <c:pt idx="379">
                  <c:v>5.2168079714321157E-2</c:v>
                </c:pt>
                <c:pt idx="380">
                  <c:v>5.2168079714321157E-2</c:v>
                </c:pt>
                <c:pt idx="381">
                  <c:v>5.2168079714321157E-2</c:v>
                </c:pt>
                <c:pt idx="382">
                  <c:v>5.2168079714321157E-2</c:v>
                </c:pt>
                <c:pt idx="383">
                  <c:v>5.2168079714321157E-2</c:v>
                </c:pt>
                <c:pt idx="384">
                  <c:v>5.2168079714321157E-2</c:v>
                </c:pt>
                <c:pt idx="385">
                  <c:v>5.2168079714321157E-2</c:v>
                </c:pt>
                <c:pt idx="386">
                  <c:v>5.9123823676230661E-2</c:v>
                </c:pt>
                <c:pt idx="387">
                  <c:v>5.9123823676230661E-2</c:v>
                </c:pt>
                <c:pt idx="388">
                  <c:v>5.9123823676230661E-2</c:v>
                </c:pt>
                <c:pt idx="389">
                  <c:v>5.9123823676230661E-2</c:v>
                </c:pt>
                <c:pt idx="390">
                  <c:v>5.9123823676230661E-2</c:v>
                </c:pt>
                <c:pt idx="391">
                  <c:v>5.9123823676230661E-2</c:v>
                </c:pt>
                <c:pt idx="392">
                  <c:v>5.9123823676230661E-2</c:v>
                </c:pt>
                <c:pt idx="393">
                  <c:v>5.9123823676230661E-2</c:v>
                </c:pt>
                <c:pt idx="394">
                  <c:v>5.9123823676230661E-2</c:v>
                </c:pt>
                <c:pt idx="395">
                  <c:v>5.9123823676230661E-2</c:v>
                </c:pt>
                <c:pt idx="396">
                  <c:v>5.9123823676230661E-2</c:v>
                </c:pt>
                <c:pt idx="397">
                  <c:v>5.9123823676230661E-2</c:v>
                </c:pt>
                <c:pt idx="398">
                  <c:v>6.2601695657185402E-2</c:v>
                </c:pt>
                <c:pt idx="399">
                  <c:v>6.2601695657185402E-2</c:v>
                </c:pt>
                <c:pt idx="400">
                  <c:v>6.2601695657185402E-2</c:v>
                </c:pt>
                <c:pt idx="401">
                  <c:v>6.2601695657185402E-2</c:v>
                </c:pt>
                <c:pt idx="402">
                  <c:v>6.2601695657185402E-2</c:v>
                </c:pt>
                <c:pt idx="403">
                  <c:v>6.2601695657185402E-2</c:v>
                </c:pt>
                <c:pt idx="404">
                  <c:v>6.2601695657185402E-2</c:v>
                </c:pt>
                <c:pt idx="405">
                  <c:v>6.2601695657185402E-2</c:v>
                </c:pt>
                <c:pt idx="406">
                  <c:v>6.2601695657185402E-2</c:v>
                </c:pt>
                <c:pt idx="407">
                  <c:v>6.2601695657185402E-2</c:v>
                </c:pt>
                <c:pt idx="408">
                  <c:v>6.2601695657185402E-2</c:v>
                </c:pt>
                <c:pt idx="409">
                  <c:v>6.2601695657185402E-2</c:v>
                </c:pt>
                <c:pt idx="410">
                  <c:v>6.9557439619094899E-2</c:v>
                </c:pt>
                <c:pt idx="411">
                  <c:v>6.9557439619094899E-2</c:v>
                </c:pt>
                <c:pt idx="412">
                  <c:v>6.9557439619094899E-2</c:v>
                </c:pt>
                <c:pt idx="413">
                  <c:v>6.9557439619094899E-2</c:v>
                </c:pt>
                <c:pt idx="414">
                  <c:v>6.9557439619094899E-2</c:v>
                </c:pt>
                <c:pt idx="415">
                  <c:v>6.9557439619094899E-2</c:v>
                </c:pt>
                <c:pt idx="416">
                  <c:v>6.9557439619094899E-2</c:v>
                </c:pt>
                <c:pt idx="417">
                  <c:v>6.9557439619094899E-2</c:v>
                </c:pt>
                <c:pt idx="418">
                  <c:v>6.9557439619094899E-2</c:v>
                </c:pt>
                <c:pt idx="419">
                  <c:v>6.9557439619094899E-2</c:v>
                </c:pt>
                <c:pt idx="420">
                  <c:v>6.9557439619094899E-2</c:v>
                </c:pt>
                <c:pt idx="421">
                  <c:v>6.9557439619094899E-2</c:v>
                </c:pt>
                <c:pt idx="422">
                  <c:v>7.4774247590527004E-2</c:v>
                </c:pt>
                <c:pt idx="423">
                  <c:v>7.4774247590527004E-2</c:v>
                </c:pt>
                <c:pt idx="424">
                  <c:v>7.4774247590527004E-2</c:v>
                </c:pt>
                <c:pt idx="425">
                  <c:v>7.4774247590527004E-2</c:v>
                </c:pt>
                <c:pt idx="426">
                  <c:v>7.4774247590527004E-2</c:v>
                </c:pt>
                <c:pt idx="427">
                  <c:v>7.4774247590527004E-2</c:v>
                </c:pt>
                <c:pt idx="428">
                  <c:v>7.4774247590527004E-2</c:v>
                </c:pt>
                <c:pt idx="429">
                  <c:v>7.4774247590527004E-2</c:v>
                </c:pt>
                <c:pt idx="430">
                  <c:v>7.4774247590527004E-2</c:v>
                </c:pt>
                <c:pt idx="431">
                  <c:v>7.4774247590527004E-2</c:v>
                </c:pt>
                <c:pt idx="432">
                  <c:v>7.4774247590527004E-2</c:v>
                </c:pt>
                <c:pt idx="433">
                  <c:v>7.4774247590527004E-2</c:v>
                </c:pt>
                <c:pt idx="434">
                  <c:v>7.4774247590527004E-2</c:v>
                </c:pt>
                <c:pt idx="435">
                  <c:v>7.4774247590527004E-2</c:v>
                </c:pt>
                <c:pt idx="436">
                  <c:v>7.4774247590527004E-2</c:v>
                </c:pt>
                <c:pt idx="437">
                  <c:v>7.4774247590527004E-2</c:v>
                </c:pt>
                <c:pt idx="438">
                  <c:v>7.4774247590527004E-2</c:v>
                </c:pt>
                <c:pt idx="439">
                  <c:v>7.4774247590527004E-2</c:v>
                </c:pt>
                <c:pt idx="440">
                  <c:v>7.4774247590527004E-2</c:v>
                </c:pt>
                <c:pt idx="441">
                  <c:v>7.4774247590527004E-2</c:v>
                </c:pt>
                <c:pt idx="442">
                  <c:v>7.4774247590527004E-2</c:v>
                </c:pt>
                <c:pt idx="443">
                  <c:v>7.4774247590527004E-2</c:v>
                </c:pt>
                <c:pt idx="444">
                  <c:v>7.4774247590527004E-2</c:v>
                </c:pt>
                <c:pt idx="445">
                  <c:v>7.4774247590527004E-2</c:v>
                </c:pt>
                <c:pt idx="446">
                  <c:v>7.4774247590527004E-2</c:v>
                </c:pt>
                <c:pt idx="447">
                  <c:v>7.4774247590527004E-2</c:v>
                </c:pt>
                <c:pt idx="448">
                  <c:v>7.4774247590527004E-2</c:v>
                </c:pt>
                <c:pt idx="449">
                  <c:v>7.4774247590527004E-2</c:v>
                </c:pt>
                <c:pt idx="450">
                  <c:v>7.4774247590527004E-2</c:v>
                </c:pt>
                <c:pt idx="451">
                  <c:v>7.4774247590527004E-2</c:v>
                </c:pt>
                <c:pt idx="452">
                  <c:v>7.4774247590527004E-2</c:v>
                </c:pt>
                <c:pt idx="453">
                  <c:v>7.4774247590527004E-2</c:v>
                </c:pt>
                <c:pt idx="454">
                  <c:v>7.4774247590527004E-2</c:v>
                </c:pt>
                <c:pt idx="455">
                  <c:v>7.4774247590527004E-2</c:v>
                </c:pt>
                <c:pt idx="456">
                  <c:v>7.4774247590527004E-2</c:v>
                </c:pt>
                <c:pt idx="457">
                  <c:v>7.4774247590527004E-2</c:v>
                </c:pt>
                <c:pt idx="458">
                  <c:v>7.825211957148176E-2</c:v>
                </c:pt>
                <c:pt idx="459">
                  <c:v>7.825211957148176E-2</c:v>
                </c:pt>
                <c:pt idx="460">
                  <c:v>7.825211957148176E-2</c:v>
                </c:pt>
                <c:pt idx="461">
                  <c:v>7.825211957148176E-2</c:v>
                </c:pt>
                <c:pt idx="462">
                  <c:v>7.825211957148176E-2</c:v>
                </c:pt>
                <c:pt idx="463">
                  <c:v>7.825211957148176E-2</c:v>
                </c:pt>
                <c:pt idx="464">
                  <c:v>7.825211957148176E-2</c:v>
                </c:pt>
                <c:pt idx="465">
                  <c:v>7.825498852418919E-2</c:v>
                </c:pt>
                <c:pt idx="466">
                  <c:v>7.825498852418919E-2</c:v>
                </c:pt>
                <c:pt idx="467">
                  <c:v>7.825498852418919E-2</c:v>
                </c:pt>
                <c:pt idx="468">
                  <c:v>7.825498852418919E-2</c:v>
                </c:pt>
                <c:pt idx="469">
                  <c:v>7.825498852418919E-2</c:v>
                </c:pt>
                <c:pt idx="470">
                  <c:v>7.825498852418919E-2</c:v>
                </c:pt>
                <c:pt idx="471">
                  <c:v>7.825498852418919E-2</c:v>
                </c:pt>
                <c:pt idx="472">
                  <c:v>7.825498852418919E-2</c:v>
                </c:pt>
                <c:pt idx="473">
                  <c:v>7.825498852418919E-2</c:v>
                </c:pt>
                <c:pt idx="474">
                  <c:v>7.825498852418919E-2</c:v>
                </c:pt>
                <c:pt idx="475">
                  <c:v>7.825498852418919E-2</c:v>
                </c:pt>
                <c:pt idx="476">
                  <c:v>7.825498852418919E-2</c:v>
                </c:pt>
                <c:pt idx="477">
                  <c:v>7.825498852418919E-2</c:v>
                </c:pt>
                <c:pt idx="478">
                  <c:v>7.825498852418919E-2</c:v>
                </c:pt>
                <c:pt idx="479">
                  <c:v>7.825498852418919E-2</c:v>
                </c:pt>
                <c:pt idx="480">
                  <c:v>7.825498852418919E-2</c:v>
                </c:pt>
                <c:pt idx="481">
                  <c:v>7.825498852418919E-2</c:v>
                </c:pt>
                <c:pt idx="482">
                  <c:v>8.4341487631626105E-2</c:v>
                </c:pt>
                <c:pt idx="483">
                  <c:v>8.4341487631626105E-2</c:v>
                </c:pt>
                <c:pt idx="484">
                  <c:v>8.4341487631626105E-2</c:v>
                </c:pt>
                <c:pt idx="485">
                  <c:v>8.4341487631626105E-2</c:v>
                </c:pt>
                <c:pt idx="486">
                  <c:v>8.4341487631626105E-2</c:v>
                </c:pt>
                <c:pt idx="487">
                  <c:v>8.4341487631626105E-2</c:v>
                </c:pt>
                <c:pt idx="488">
                  <c:v>8.4341487631626105E-2</c:v>
                </c:pt>
                <c:pt idx="489">
                  <c:v>8.4341487631626105E-2</c:v>
                </c:pt>
                <c:pt idx="490">
                  <c:v>8.4341487631626105E-2</c:v>
                </c:pt>
                <c:pt idx="491">
                  <c:v>8.4341487631626105E-2</c:v>
                </c:pt>
                <c:pt idx="492">
                  <c:v>8.4341487631626105E-2</c:v>
                </c:pt>
                <c:pt idx="493">
                  <c:v>8.4341487631626105E-2</c:v>
                </c:pt>
                <c:pt idx="494">
                  <c:v>9.2166986484045033E-2</c:v>
                </c:pt>
                <c:pt idx="495">
                  <c:v>9.2166986484045033E-2</c:v>
                </c:pt>
                <c:pt idx="496">
                  <c:v>9.2166986484045033E-2</c:v>
                </c:pt>
                <c:pt idx="497">
                  <c:v>9.2166986484045033E-2</c:v>
                </c:pt>
                <c:pt idx="498">
                  <c:v>9.2166986484045033E-2</c:v>
                </c:pt>
                <c:pt idx="499">
                  <c:v>9.2166986484045033E-2</c:v>
                </c:pt>
                <c:pt idx="500">
                  <c:v>9.2166986484045033E-2</c:v>
                </c:pt>
                <c:pt idx="501">
                  <c:v>9.2166986484045033E-2</c:v>
                </c:pt>
                <c:pt idx="502">
                  <c:v>9.2166986484045033E-2</c:v>
                </c:pt>
                <c:pt idx="503">
                  <c:v>9.2166986484045033E-2</c:v>
                </c:pt>
                <c:pt idx="504">
                  <c:v>9.2166986484045033E-2</c:v>
                </c:pt>
                <c:pt idx="505">
                  <c:v>9.2166986484045033E-2</c:v>
                </c:pt>
                <c:pt idx="506">
                  <c:v>9.6340585872001797E-2</c:v>
                </c:pt>
                <c:pt idx="507">
                  <c:v>9.6340585872001797E-2</c:v>
                </c:pt>
                <c:pt idx="508">
                  <c:v>9.6340585872001797E-2</c:v>
                </c:pt>
                <c:pt idx="509">
                  <c:v>9.6340585872001797E-2</c:v>
                </c:pt>
                <c:pt idx="510">
                  <c:v>9.6340585872001797E-2</c:v>
                </c:pt>
                <c:pt idx="511">
                  <c:v>9.6340585872001797E-2</c:v>
                </c:pt>
                <c:pt idx="512">
                  <c:v>9.6340585872001797E-2</c:v>
                </c:pt>
                <c:pt idx="513">
                  <c:v>9.6340585872001797E-2</c:v>
                </c:pt>
                <c:pt idx="514">
                  <c:v>9.6340585872001797E-2</c:v>
                </c:pt>
                <c:pt idx="515">
                  <c:v>9.6340585872001797E-2</c:v>
                </c:pt>
                <c:pt idx="516">
                  <c:v>9.6340585872001797E-2</c:v>
                </c:pt>
                <c:pt idx="517">
                  <c:v>9.6340585872001797E-2</c:v>
                </c:pt>
                <c:pt idx="518">
                  <c:v>0.10112283517070225</c:v>
                </c:pt>
                <c:pt idx="519">
                  <c:v>0.10112283517070225</c:v>
                </c:pt>
                <c:pt idx="520">
                  <c:v>0.10112283517070225</c:v>
                </c:pt>
                <c:pt idx="521">
                  <c:v>0.1045</c:v>
                </c:pt>
                <c:pt idx="522">
                  <c:v>0.1045</c:v>
                </c:pt>
                <c:pt idx="523">
                  <c:v>0.1045</c:v>
                </c:pt>
                <c:pt idx="524">
                  <c:v>0.1045</c:v>
                </c:pt>
                <c:pt idx="525">
                  <c:v>0.1045</c:v>
                </c:pt>
                <c:pt idx="526">
                  <c:v>0.1045</c:v>
                </c:pt>
                <c:pt idx="527">
                  <c:v>0.1045</c:v>
                </c:pt>
                <c:pt idx="528">
                  <c:v>0.1045</c:v>
                </c:pt>
                <c:pt idx="529">
                  <c:v>0.1045</c:v>
                </c:pt>
                <c:pt idx="530">
                  <c:v>0.1045</c:v>
                </c:pt>
                <c:pt idx="531">
                  <c:v>0.1045</c:v>
                </c:pt>
                <c:pt idx="532">
                  <c:v>0.1045</c:v>
                </c:pt>
                <c:pt idx="533">
                  <c:v>0.1045</c:v>
                </c:pt>
                <c:pt idx="534">
                  <c:v>0.1045</c:v>
                </c:pt>
                <c:pt idx="535">
                  <c:v>0.1045</c:v>
                </c:pt>
                <c:pt idx="536">
                  <c:v>0.1045</c:v>
                </c:pt>
                <c:pt idx="537">
                  <c:v>0.1045</c:v>
                </c:pt>
                <c:pt idx="538">
                  <c:v>0.1045</c:v>
                </c:pt>
                <c:pt idx="539">
                  <c:v>0.1045</c:v>
                </c:pt>
                <c:pt idx="540">
                  <c:v>0.1082</c:v>
                </c:pt>
                <c:pt idx="541">
                  <c:v>0.1082</c:v>
                </c:pt>
                <c:pt idx="542">
                  <c:v>0.1082</c:v>
                </c:pt>
                <c:pt idx="543">
                  <c:v>0.1082</c:v>
                </c:pt>
                <c:pt idx="544">
                  <c:v>0.1082</c:v>
                </c:pt>
                <c:pt idx="545">
                  <c:v>0.1082</c:v>
                </c:pt>
                <c:pt idx="546">
                  <c:v>0.1082</c:v>
                </c:pt>
                <c:pt idx="547">
                  <c:v>0.1082</c:v>
                </c:pt>
                <c:pt idx="548">
                  <c:v>0.1082</c:v>
                </c:pt>
                <c:pt idx="549">
                  <c:v>0.1082</c:v>
                </c:pt>
                <c:pt idx="550">
                  <c:v>0.1082</c:v>
                </c:pt>
                <c:pt idx="551">
                  <c:v>0.1082</c:v>
                </c:pt>
                <c:pt idx="552">
                  <c:v>0.1082</c:v>
                </c:pt>
                <c:pt idx="553">
                  <c:v>0.1082</c:v>
                </c:pt>
                <c:pt idx="554">
                  <c:v>0.1082</c:v>
                </c:pt>
                <c:pt idx="555">
                  <c:v>0.1082</c:v>
                </c:pt>
                <c:pt idx="556">
                  <c:v>0.1082</c:v>
                </c:pt>
                <c:pt idx="557">
                  <c:v>0.1082</c:v>
                </c:pt>
                <c:pt idx="558">
                  <c:v>0.1082</c:v>
                </c:pt>
                <c:pt idx="559">
                  <c:v>0.1082</c:v>
                </c:pt>
                <c:pt idx="560">
                  <c:v>0.1082</c:v>
                </c:pt>
                <c:pt idx="561">
                  <c:v>0.1082</c:v>
                </c:pt>
                <c:pt idx="562">
                  <c:v>0.1082</c:v>
                </c:pt>
                <c:pt idx="563">
                  <c:v>0.1082</c:v>
                </c:pt>
                <c:pt idx="564">
                  <c:v>0.1082</c:v>
                </c:pt>
                <c:pt idx="565">
                  <c:v>0.1082</c:v>
                </c:pt>
                <c:pt idx="566">
                  <c:v>0.1082</c:v>
                </c:pt>
                <c:pt idx="567">
                  <c:v>0.1082</c:v>
                </c:pt>
                <c:pt idx="568">
                  <c:v>0.1082</c:v>
                </c:pt>
                <c:pt idx="569">
                  <c:v>0.1082</c:v>
                </c:pt>
                <c:pt idx="570">
                  <c:v>0.1082</c:v>
                </c:pt>
                <c:pt idx="571">
                  <c:v>0.1082</c:v>
                </c:pt>
                <c:pt idx="572">
                  <c:v>0.1082</c:v>
                </c:pt>
                <c:pt idx="573">
                  <c:v>0.1082</c:v>
                </c:pt>
                <c:pt idx="574">
                  <c:v>0.1082</c:v>
                </c:pt>
                <c:pt idx="575">
                  <c:v>0.1082</c:v>
                </c:pt>
                <c:pt idx="576">
                  <c:v>0.1114</c:v>
                </c:pt>
                <c:pt idx="577">
                  <c:v>0.1114</c:v>
                </c:pt>
                <c:pt idx="578">
                  <c:v>0.1114</c:v>
                </c:pt>
                <c:pt idx="579">
                  <c:v>0.1114</c:v>
                </c:pt>
                <c:pt idx="580">
                  <c:v>0.1114</c:v>
                </c:pt>
                <c:pt idx="581">
                  <c:v>0.1114</c:v>
                </c:pt>
                <c:pt idx="582">
                  <c:v>0.1114</c:v>
                </c:pt>
                <c:pt idx="583">
                  <c:v>0.1114</c:v>
                </c:pt>
                <c:pt idx="584">
                  <c:v>0.1114</c:v>
                </c:pt>
                <c:pt idx="585">
                  <c:v>0.1114</c:v>
                </c:pt>
                <c:pt idx="586">
                  <c:v>0.1114</c:v>
                </c:pt>
                <c:pt idx="587">
                  <c:v>0.1114</c:v>
                </c:pt>
                <c:pt idx="588">
                  <c:v>0.115</c:v>
                </c:pt>
                <c:pt idx="589">
                  <c:v>0.115</c:v>
                </c:pt>
                <c:pt idx="590">
                  <c:v>0.115</c:v>
                </c:pt>
                <c:pt idx="591">
                  <c:v>0.115</c:v>
                </c:pt>
                <c:pt idx="592">
                  <c:v>0.115</c:v>
                </c:pt>
                <c:pt idx="593">
                  <c:v>0.115</c:v>
                </c:pt>
                <c:pt idx="594">
                  <c:v>0.115</c:v>
                </c:pt>
                <c:pt idx="595">
                  <c:v>0.115</c:v>
                </c:pt>
                <c:pt idx="596">
                  <c:v>0.115</c:v>
                </c:pt>
                <c:pt idx="597">
                  <c:v>0.115</c:v>
                </c:pt>
                <c:pt idx="598">
                  <c:v>0.115</c:v>
                </c:pt>
                <c:pt idx="599">
                  <c:v>0.115</c:v>
                </c:pt>
                <c:pt idx="600">
                  <c:v>0.115</c:v>
                </c:pt>
                <c:pt idx="601">
                  <c:v>0.115</c:v>
                </c:pt>
                <c:pt idx="602">
                  <c:v>0.115</c:v>
                </c:pt>
                <c:pt idx="603">
                  <c:v>0.11890000000000001</c:v>
                </c:pt>
                <c:pt idx="604">
                  <c:v>0.11890000000000001</c:v>
                </c:pt>
                <c:pt idx="605">
                  <c:v>0.11890000000000001</c:v>
                </c:pt>
                <c:pt idx="606">
                  <c:v>0.11890000000000001</c:v>
                </c:pt>
                <c:pt idx="607">
                  <c:v>0.11890000000000001</c:v>
                </c:pt>
                <c:pt idx="608">
                  <c:v>0.11890000000000001</c:v>
                </c:pt>
                <c:pt idx="609">
                  <c:v>0.11890000000000001</c:v>
                </c:pt>
                <c:pt idx="610">
                  <c:v>0.11890000000000001</c:v>
                </c:pt>
                <c:pt idx="611">
                  <c:v>0.11890000000000001</c:v>
                </c:pt>
                <c:pt idx="612">
                  <c:v>0.11890000000000001</c:v>
                </c:pt>
                <c:pt idx="613">
                  <c:v>0.11890000000000001</c:v>
                </c:pt>
                <c:pt idx="614">
                  <c:v>0.11890000000000001</c:v>
                </c:pt>
                <c:pt idx="615">
                  <c:v>0.11890000000000001</c:v>
                </c:pt>
                <c:pt idx="616">
                  <c:v>0.11890000000000001</c:v>
                </c:pt>
                <c:pt idx="617">
                  <c:v>0.11890000000000001</c:v>
                </c:pt>
                <c:pt idx="618">
                  <c:v>0.11890000000000001</c:v>
                </c:pt>
                <c:pt idx="619">
                  <c:v>0.11890000000000001</c:v>
                </c:pt>
                <c:pt idx="620">
                  <c:v>0.11890000000000001</c:v>
                </c:pt>
                <c:pt idx="621">
                  <c:v>0.11890000000000001</c:v>
                </c:pt>
                <c:pt idx="622">
                  <c:v>0.11890000000000001</c:v>
                </c:pt>
                <c:pt idx="623">
                  <c:v>0.11890000000000001</c:v>
                </c:pt>
                <c:pt idx="624">
                  <c:v>0.11890000000000001</c:v>
                </c:pt>
                <c:pt idx="625">
                  <c:v>0.11890000000000001</c:v>
                </c:pt>
                <c:pt idx="626">
                  <c:v>0.11890000000000001</c:v>
                </c:pt>
                <c:pt idx="627">
                  <c:v>0.11890000000000001</c:v>
                </c:pt>
                <c:pt idx="628">
                  <c:v>0.11890000000000001</c:v>
                </c:pt>
                <c:pt idx="629">
                  <c:v>0.11890000000000001</c:v>
                </c:pt>
                <c:pt idx="630">
                  <c:v>0.11890000000000001</c:v>
                </c:pt>
                <c:pt idx="631">
                  <c:v>0.11890000000000001</c:v>
                </c:pt>
                <c:pt idx="632">
                  <c:v>0.11890000000000001</c:v>
                </c:pt>
                <c:pt idx="633">
                  <c:v>0.11890000000000001</c:v>
                </c:pt>
                <c:pt idx="634">
                  <c:v>0.11890000000000001</c:v>
                </c:pt>
                <c:pt idx="635">
                  <c:v>0.11890000000000001</c:v>
                </c:pt>
                <c:pt idx="636">
                  <c:v>0.11890000000000001</c:v>
                </c:pt>
                <c:pt idx="637">
                  <c:v>0.11890000000000001</c:v>
                </c:pt>
                <c:pt idx="638">
                  <c:v>0.11890000000000001</c:v>
                </c:pt>
                <c:pt idx="639">
                  <c:v>0.1222</c:v>
                </c:pt>
                <c:pt idx="640">
                  <c:v>0.1222</c:v>
                </c:pt>
                <c:pt idx="641">
                  <c:v>0.1222</c:v>
                </c:pt>
                <c:pt idx="642">
                  <c:v>0.1222</c:v>
                </c:pt>
                <c:pt idx="643">
                  <c:v>0.1222</c:v>
                </c:pt>
                <c:pt idx="644">
                  <c:v>0.1222</c:v>
                </c:pt>
                <c:pt idx="645">
                  <c:v>0.1222</c:v>
                </c:pt>
                <c:pt idx="646">
                  <c:v>0.1222</c:v>
                </c:pt>
                <c:pt idx="647">
                  <c:v>0.1222</c:v>
                </c:pt>
                <c:pt idx="648">
                  <c:v>0.1222</c:v>
                </c:pt>
                <c:pt idx="649">
                  <c:v>0.1222</c:v>
                </c:pt>
                <c:pt idx="650">
                  <c:v>0.12590000000000001</c:v>
                </c:pt>
                <c:pt idx="651">
                  <c:v>0.12590000000000001</c:v>
                </c:pt>
                <c:pt idx="652">
                  <c:v>0.12590000000000001</c:v>
                </c:pt>
                <c:pt idx="653">
                  <c:v>0.12590000000000001</c:v>
                </c:pt>
                <c:pt idx="654">
                  <c:v>0.12590000000000001</c:v>
                </c:pt>
                <c:pt idx="655">
                  <c:v>0.12590000000000001</c:v>
                </c:pt>
                <c:pt idx="656">
                  <c:v>0.12590000000000001</c:v>
                </c:pt>
                <c:pt idx="657">
                  <c:v>0.12590000000000001</c:v>
                </c:pt>
                <c:pt idx="658">
                  <c:v>0.12590000000000001</c:v>
                </c:pt>
                <c:pt idx="659">
                  <c:v>0.12590000000000001</c:v>
                </c:pt>
                <c:pt idx="660">
                  <c:v>0.12590000000000001</c:v>
                </c:pt>
                <c:pt idx="661">
                  <c:v>0.12590000000000001</c:v>
                </c:pt>
                <c:pt idx="662">
                  <c:v>0.12920000000000001</c:v>
                </c:pt>
                <c:pt idx="663">
                  <c:v>0.12920000000000001</c:v>
                </c:pt>
                <c:pt idx="664">
                  <c:v>0.12920000000000001</c:v>
                </c:pt>
                <c:pt idx="665">
                  <c:v>0.12920000000000001</c:v>
                </c:pt>
                <c:pt idx="666">
                  <c:v>0.12920000000000001</c:v>
                </c:pt>
                <c:pt idx="667">
                  <c:v>0.12920000000000001</c:v>
                </c:pt>
                <c:pt idx="668">
                  <c:v>0.12920000000000001</c:v>
                </c:pt>
                <c:pt idx="669">
                  <c:v>0.12920000000000001</c:v>
                </c:pt>
                <c:pt idx="670">
                  <c:v>0.12920000000000001</c:v>
                </c:pt>
                <c:pt idx="671">
                  <c:v>0.12920000000000001</c:v>
                </c:pt>
                <c:pt idx="672">
                  <c:v>0.12920000000000001</c:v>
                </c:pt>
                <c:pt idx="673">
                  <c:v>0.12920000000000001</c:v>
                </c:pt>
                <c:pt idx="674">
                  <c:v>0.1326</c:v>
                </c:pt>
                <c:pt idx="675">
                  <c:v>0.1326</c:v>
                </c:pt>
                <c:pt idx="676">
                  <c:v>0.1326</c:v>
                </c:pt>
                <c:pt idx="677">
                  <c:v>0.1326</c:v>
                </c:pt>
                <c:pt idx="678">
                  <c:v>0.1326</c:v>
                </c:pt>
                <c:pt idx="679">
                  <c:v>0.1326</c:v>
                </c:pt>
                <c:pt idx="680">
                  <c:v>0.1326</c:v>
                </c:pt>
                <c:pt idx="681">
                  <c:v>0.1326</c:v>
                </c:pt>
                <c:pt idx="682">
                  <c:v>0.1326</c:v>
                </c:pt>
                <c:pt idx="683">
                  <c:v>0.1326</c:v>
                </c:pt>
                <c:pt idx="684">
                  <c:v>0.1326</c:v>
                </c:pt>
                <c:pt idx="685">
                  <c:v>0.1326</c:v>
                </c:pt>
                <c:pt idx="686">
                  <c:v>0.1371</c:v>
                </c:pt>
                <c:pt idx="687">
                  <c:v>0.1371</c:v>
                </c:pt>
                <c:pt idx="688">
                  <c:v>0.1371</c:v>
                </c:pt>
                <c:pt idx="689">
                  <c:v>0.1371</c:v>
                </c:pt>
                <c:pt idx="690">
                  <c:v>0.1371</c:v>
                </c:pt>
                <c:pt idx="691">
                  <c:v>0.1371</c:v>
                </c:pt>
                <c:pt idx="692">
                  <c:v>0.1371</c:v>
                </c:pt>
                <c:pt idx="693">
                  <c:v>0.1371</c:v>
                </c:pt>
                <c:pt idx="694">
                  <c:v>0.1371</c:v>
                </c:pt>
                <c:pt idx="695">
                  <c:v>0.1371</c:v>
                </c:pt>
                <c:pt idx="696">
                  <c:v>0.1371</c:v>
                </c:pt>
                <c:pt idx="697">
                  <c:v>0.1371</c:v>
                </c:pt>
                <c:pt idx="698">
                  <c:v>0.14960000000000001</c:v>
                </c:pt>
                <c:pt idx="699">
                  <c:v>0.14960000000000001</c:v>
                </c:pt>
                <c:pt idx="700">
                  <c:v>0.14960000000000001</c:v>
                </c:pt>
                <c:pt idx="701">
                  <c:v>0.14960000000000001</c:v>
                </c:pt>
                <c:pt idx="702">
                  <c:v>0.14960000000000001</c:v>
                </c:pt>
                <c:pt idx="703">
                  <c:v>0.14960000000000001</c:v>
                </c:pt>
                <c:pt idx="704">
                  <c:v>0.14960000000000001</c:v>
                </c:pt>
                <c:pt idx="705">
                  <c:v>0.14960000000000001</c:v>
                </c:pt>
                <c:pt idx="706">
                  <c:v>0.14960000000000001</c:v>
                </c:pt>
                <c:pt idx="707">
                  <c:v>0.16149999999999998</c:v>
                </c:pt>
                <c:pt idx="708">
                  <c:v>0.16149999999999998</c:v>
                </c:pt>
                <c:pt idx="709">
                  <c:v>0.16149999999999998</c:v>
                </c:pt>
                <c:pt idx="710">
                  <c:v>0.16149999999999998</c:v>
                </c:pt>
                <c:pt idx="711">
                  <c:v>0.16469999999999999</c:v>
                </c:pt>
                <c:pt idx="712">
                  <c:v>0.16469999999999999</c:v>
                </c:pt>
                <c:pt idx="713">
                  <c:v>0.16469999999999999</c:v>
                </c:pt>
                <c:pt idx="714">
                  <c:v>0.16469999999999999</c:v>
                </c:pt>
                <c:pt idx="715">
                  <c:v>0.16469999999999999</c:v>
                </c:pt>
                <c:pt idx="716">
                  <c:v>0.16469999999999999</c:v>
                </c:pt>
                <c:pt idx="717">
                  <c:v>0.16469999999999999</c:v>
                </c:pt>
                <c:pt idx="718">
                  <c:v>0.16469999999999999</c:v>
                </c:pt>
                <c:pt idx="719">
                  <c:v>0.16469999999999999</c:v>
                </c:pt>
                <c:pt idx="720">
                  <c:v>0.16469999999999999</c:v>
                </c:pt>
                <c:pt idx="721">
                  <c:v>0.16469999999999999</c:v>
                </c:pt>
                <c:pt idx="722">
                  <c:v>0.17319999999999999</c:v>
                </c:pt>
                <c:pt idx="723">
                  <c:v>0.17319999999999999</c:v>
                </c:pt>
                <c:pt idx="724">
                  <c:v>0.17319999999999999</c:v>
                </c:pt>
                <c:pt idx="725">
                  <c:v>0.17319999999999999</c:v>
                </c:pt>
                <c:pt idx="726">
                  <c:v>0.17319999999999999</c:v>
                </c:pt>
                <c:pt idx="727">
                  <c:v>0.17319999999999999</c:v>
                </c:pt>
                <c:pt idx="728">
                  <c:v>0.17319999999999999</c:v>
                </c:pt>
                <c:pt idx="729">
                  <c:v>0.17319999999999999</c:v>
                </c:pt>
                <c:pt idx="730">
                  <c:v>0.17319999999999999</c:v>
                </c:pt>
                <c:pt idx="731">
                  <c:v>0.17319999999999999</c:v>
                </c:pt>
                <c:pt idx="732">
                  <c:v>0.17319999999999999</c:v>
                </c:pt>
                <c:pt idx="733">
                  <c:v>0.17319999999999999</c:v>
                </c:pt>
                <c:pt idx="734">
                  <c:v>0.1857</c:v>
                </c:pt>
                <c:pt idx="735">
                  <c:v>0.1857</c:v>
                </c:pt>
                <c:pt idx="736">
                  <c:v>0.1857</c:v>
                </c:pt>
                <c:pt idx="737">
                  <c:v>0.1857</c:v>
                </c:pt>
                <c:pt idx="738">
                  <c:v>0.1857</c:v>
                </c:pt>
                <c:pt idx="739">
                  <c:v>0.1857</c:v>
                </c:pt>
                <c:pt idx="740">
                  <c:v>0.1857</c:v>
                </c:pt>
                <c:pt idx="741">
                  <c:v>0.1857</c:v>
                </c:pt>
                <c:pt idx="742">
                  <c:v>0.1857</c:v>
                </c:pt>
                <c:pt idx="743">
                  <c:v>0.1857</c:v>
                </c:pt>
                <c:pt idx="744">
                  <c:v>0.1857</c:v>
                </c:pt>
                <c:pt idx="745">
                  <c:v>0.1857</c:v>
                </c:pt>
                <c:pt idx="746">
                  <c:v>0.19510000000000002</c:v>
                </c:pt>
                <c:pt idx="747">
                  <c:v>0.19510000000000002</c:v>
                </c:pt>
                <c:pt idx="748">
                  <c:v>0.19510000000000002</c:v>
                </c:pt>
                <c:pt idx="749">
                  <c:v>0.19510000000000002</c:v>
                </c:pt>
                <c:pt idx="750">
                  <c:v>0.19510000000000002</c:v>
                </c:pt>
                <c:pt idx="751">
                  <c:v>0.19510000000000002</c:v>
                </c:pt>
                <c:pt idx="752">
                  <c:v>0.19510000000000002</c:v>
                </c:pt>
                <c:pt idx="753">
                  <c:v>0.19510000000000002</c:v>
                </c:pt>
                <c:pt idx="754">
                  <c:v>0.19510000000000002</c:v>
                </c:pt>
                <c:pt idx="755">
                  <c:v>0.19510000000000002</c:v>
                </c:pt>
                <c:pt idx="756">
                  <c:v>0.19510000000000002</c:v>
                </c:pt>
                <c:pt idx="757">
                  <c:v>0.19510000000000002</c:v>
                </c:pt>
                <c:pt idx="758">
                  <c:v>0.19120000000000001</c:v>
                </c:pt>
                <c:pt idx="759">
                  <c:v>0.19120000000000001</c:v>
                </c:pt>
                <c:pt idx="760">
                  <c:v>0.19120000000000001</c:v>
                </c:pt>
                <c:pt idx="761">
                  <c:v>0.19120000000000001</c:v>
                </c:pt>
                <c:pt idx="762">
                  <c:v>0.19120000000000001</c:v>
                </c:pt>
                <c:pt idx="763">
                  <c:v>0.19120000000000001</c:v>
                </c:pt>
                <c:pt idx="764">
                  <c:v>0.19120000000000001</c:v>
                </c:pt>
                <c:pt idx="765">
                  <c:v>0.19120000000000001</c:v>
                </c:pt>
                <c:pt idx="766">
                  <c:v>0.19120000000000001</c:v>
                </c:pt>
                <c:pt idx="767">
                  <c:v>0.19120000000000001</c:v>
                </c:pt>
                <c:pt idx="768">
                  <c:v>0.19120000000000001</c:v>
                </c:pt>
                <c:pt idx="769">
                  <c:v>0.19120000000000001</c:v>
                </c:pt>
                <c:pt idx="770">
                  <c:v>0.18739999999999998</c:v>
                </c:pt>
                <c:pt idx="771">
                  <c:v>0.18739999999999998</c:v>
                </c:pt>
                <c:pt idx="772">
                  <c:v>0.18739999999999998</c:v>
                </c:pt>
                <c:pt idx="773">
                  <c:v>0.18739999999999998</c:v>
                </c:pt>
                <c:pt idx="774">
                  <c:v>0.18739999999999998</c:v>
                </c:pt>
                <c:pt idx="775">
                  <c:v>0.18739999999999998</c:v>
                </c:pt>
                <c:pt idx="776">
                  <c:v>0.18739999999999998</c:v>
                </c:pt>
                <c:pt idx="777">
                  <c:v>0.18739999999999998</c:v>
                </c:pt>
                <c:pt idx="778">
                  <c:v>0.18739999999999998</c:v>
                </c:pt>
                <c:pt idx="779">
                  <c:v>0.18739999999999998</c:v>
                </c:pt>
                <c:pt idx="780">
                  <c:v>0.18739999999999998</c:v>
                </c:pt>
                <c:pt idx="781">
                  <c:v>0.18739999999999998</c:v>
                </c:pt>
                <c:pt idx="782">
                  <c:v>0.1837</c:v>
                </c:pt>
                <c:pt idx="783">
                  <c:v>0.1837</c:v>
                </c:pt>
                <c:pt idx="784">
                  <c:v>0.1837</c:v>
                </c:pt>
                <c:pt idx="785">
                  <c:v>0.1837</c:v>
                </c:pt>
                <c:pt idx="786">
                  <c:v>0.1837</c:v>
                </c:pt>
                <c:pt idx="787">
                  <c:v>0.1837</c:v>
                </c:pt>
                <c:pt idx="788">
                  <c:v>0.1837</c:v>
                </c:pt>
                <c:pt idx="789">
                  <c:v>0.1837</c:v>
                </c:pt>
                <c:pt idx="790">
                  <c:v>0.1837</c:v>
                </c:pt>
                <c:pt idx="791">
                  <c:v>0.1837</c:v>
                </c:pt>
                <c:pt idx="792">
                  <c:v>0.1837</c:v>
                </c:pt>
                <c:pt idx="793">
                  <c:v>0.1837</c:v>
                </c:pt>
                <c:pt idx="794">
                  <c:v>0.1837</c:v>
                </c:pt>
                <c:pt idx="795">
                  <c:v>0.1837</c:v>
                </c:pt>
                <c:pt idx="796">
                  <c:v>0.1837</c:v>
                </c:pt>
                <c:pt idx="797">
                  <c:v>0.1837</c:v>
                </c:pt>
                <c:pt idx="798">
                  <c:v>0.1837</c:v>
                </c:pt>
                <c:pt idx="799">
                  <c:v>0.1837</c:v>
                </c:pt>
                <c:pt idx="800">
                  <c:v>0.1837</c:v>
                </c:pt>
                <c:pt idx="801">
                  <c:v>0.1837</c:v>
                </c:pt>
                <c:pt idx="802">
                  <c:v>0.1837</c:v>
                </c:pt>
                <c:pt idx="803">
                  <c:v>0.1837</c:v>
                </c:pt>
                <c:pt idx="804">
                  <c:v>0.1837</c:v>
                </c:pt>
                <c:pt idx="805">
                  <c:v>0.1837</c:v>
                </c:pt>
                <c:pt idx="806">
                  <c:v>0.19079999999999997</c:v>
                </c:pt>
                <c:pt idx="807">
                  <c:v>0.19079999999999997</c:v>
                </c:pt>
                <c:pt idx="808">
                  <c:v>0.19079999999999997</c:v>
                </c:pt>
                <c:pt idx="809">
                  <c:v>0.19079999999999997</c:v>
                </c:pt>
                <c:pt idx="810">
                  <c:v>0.19079999999999997</c:v>
                </c:pt>
                <c:pt idx="811">
                  <c:v>0.19079999999999997</c:v>
                </c:pt>
                <c:pt idx="812">
                  <c:v>0.19079999999999997</c:v>
                </c:pt>
                <c:pt idx="813">
                  <c:v>0.19079999999999997</c:v>
                </c:pt>
                <c:pt idx="814">
                  <c:v>0.19079999999999997</c:v>
                </c:pt>
                <c:pt idx="815">
                  <c:v>0.19079999999999997</c:v>
                </c:pt>
                <c:pt idx="816">
                  <c:v>0.19079999999999997</c:v>
                </c:pt>
                <c:pt idx="817">
                  <c:v>0.19079999999999997</c:v>
                </c:pt>
                <c:pt idx="818">
                  <c:v>0.19079999999999997</c:v>
                </c:pt>
                <c:pt idx="819">
                  <c:v>0.19079999999999997</c:v>
                </c:pt>
                <c:pt idx="820">
                  <c:v>0.19079999999999997</c:v>
                </c:pt>
                <c:pt idx="821">
                  <c:v>0.19079999999999997</c:v>
                </c:pt>
                <c:pt idx="822">
                  <c:v>0.19079999999999997</c:v>
                </c:pt>
                <c:pt idx="823">
                  <c:v>0.19079999999999997</c:v>
                </c:pt>
                <c:pt idx="824">
                  <c:v>0.19079999999999997</c:v>
                </c:pt>
                <c:pt idx="825">
                  <c:v>0.19079999999999997</c:v>
                </c:pt>
                <c:pt idx="826">
                  <c:v>0.19079999999999997</c:v>
                </c:pt>
                <c:pt idx="827">
                  <c:v>0.19079999999999997</c:v>
                </c:pt>
                <c:pt idx="828">
                  <c:v>0.19079999999999997</c:v>
                </c:pt>
                <c:pt idx="829">
                  <c:v>0.19079999999999997</c:v>
                </c:pt>
                <c:pt idx="830">
                  <c:v>0.19079999999999997</c:v>
                </c:pt>
                <c:pt idx="831">
                  <c:v>0.19079999999999997</c:v>
                </c:pt>
                <c:pt idx="832">
                  <c:v>0.19079999999999997</c:v>
                </c:pt>
                <c:pt idx="833">
                  <c:v>0.19079999999999997</c:v>
                </c:pt>
                <c:pt idx="834">
                  <c:v>0.19079999999999997</c:v>
                </c:pt>
                <c:pt idx="835">
                  <c:v>0.19079999999999997</c:v>
                </c:pt>
                <c:pt idx="836">
                  <c:v>0.19079999999999997</c:v>
                </c:pt>
                <c:pt idx="837">
                  <c:v>0.19079999999999997</c:v>
                </c:pt>
                <c:pt idx="838">
                  <c:v>0.19079999999999997</c:v>
                </c:pt>
                <c:pt idx="839">
                  <c:v>0.19079999999999997</c:v>
                </c:pt>
                <c:pt idx="840">
                  <c:v>0.19079999999999997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8-431B-AF2D-68B352ACCAB4}"/>
            </c:ext>
          </c:extLst>
        </c:ser>
        <c:ser>
          <c:idx val="1"/>
          <c:order val="1"/>
          <c:tx>
            <c:strRef>
              <c:f>Graphs!$G$2</c:f>
              <c:strCache>
                <c:ptCount val="1"/>
                <c:pt idx="0">
                  <c:v>Cider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Graphs!$G$3:$G$843</c:f>
              <c:numCache>
                <c:formatCode>General</c:formatCode>
                <c:ptCount val="841"/>
                <c:pt idx="362">
                  <c:v>1.21E-2</c:v>
                </c:pt>
                <c:pt idx="363">
                  <c:v>1.21E-2</c:v>
                </c:pt>
                <c:pt idx="364">
                  <c:v>1.21E-2</c:v>
                </c:pt>
                <c:pt idx="365">
                  <c:v>1.21E-2</c:v>
                </c:pt>
                <c:pt idx="366">
                  <c:v>1.21E-2</c:v>
                </c:pt>
                <c:pt idx="367">
                  <c:v>1.21E-2</c:v>
                </c:pt>
                <c:pt idx="368">
                  <c:v>1.21E-2</c:v>
                </c:pt>
                <c:pt idx="369">
                  <c:v>1.21E-2</c:v>
                </c:pt>
                <c:pt idx="370">
                  <c:v>1.21E-2</c:v>
                </c:pt>
                <c:pt idx="371">
                  <c:v>1.21E-2</c:v>
                </c:pt>
                <c:pt idx="372">
                  <c:v>1.21E-2</c:v>
                </c:pt>
                <c:pt idx="373">
                  <c:v>1.21E-2</c:v>
                </c:pt>
                <c:pt idx="374">
                  <c:v>1.21E-2</c:v>
                </c:pt>
                <c:pt idx="375">
                  <c:v>1.21E-2</c:v>
                </c:pt>
                <c:pt idx="376">
                  <c:v>1.21E-2</c:v>
                </c:pt>
                <c:pt idx="377">
                  <c:v>1.21E-2</c:v>
                </c:pt>
                <c:pt idx="378">
                  <c:v>1.21E-2</c:v>
                </c:pt>
                <c:pt idx="379">
                  <c:v>1.21E-2</c:v>
                </c:pt>
                <c:pt idx="380">
                  <c:v>1.21E-2</c:v>
                </c:pt>
                <c:pt idx="381">
                  <c:v>1.21E-2</c:v>
                </c:pt>
                <c:pt idx="382">
                  <c:v>1.21E-2</c:v>
                </c:pt>
                <c:pt idx="383">
                  <c:v>1.21E-2</c:v>
                </c:pt>
                <c:pt idx="384">
                  <c:v>1.21E-2</c:v>
                </c:pt>
                <c:pt idx="385">
                  <c:v>1.21E-2</c:v>
                </c:pt>
                <c:pt idx="386">
                  <c:v>1.21E-2</c:v>
                </c:pt>
                <c:pt idx="387">
                  <c:v>1.21E-2</c:v>
                </c:pt>
                <c:pt idx="388">
                  <c:v>1.21E-2</c:v>
                </c:pt>
                <c:pt idx="389">
                  <c:v>1.21E-2</c:v>
                </c:pt>
                <c:pt idx="390">
                  <c:v>1.21E-2</c:v>
                </c:pt>
                <c:pt idx="391">
                  <c:v>1.21E-2</c:v>
                </c:pt>
                <c:pt idx="392">
                  <c:v>1.21E-2</c:v>
                </c:pt>
                <c:pt idx="393">
                  <c:v>1.21E-2</c:v>
                </c:pt>
                <c:pt idx="394">
                  <c:v>1.21E-2</c:v>
                </c:pt>
                <c:pt idx="395">
                  <c:v>1.21E-2</c:v>
                </c:pt>
                <c:pt idx="396">
                  <c:v>1.21E-2</c:v>
                </c:pt>
                <c:pt idx="397">
                  <c:v>1.21E-2</c:v>
                </c:pt>
                <c:pt idx="398">
                  <c:v>1.21E-2</c:v>
                </c:pt>
                <c:pt idx="399">
                  <c:v>1.21E-2</c:v>
                </c:pt>
                <c:pt idx="400">
                  <c:v>1.21E-2</c:v>
                </c:pt>
                <c:pt idx="401">
                  <c:v>1.21E-2</c:v>
                </c:pt>
                <c:pt idx="402">
                  <c:v>1.21E-2</c:v>
                </c:pt>
                <c:pt idx="403">
                  <c:v>1.21E-2</c:v>
                </c:pt>
                <c:pt idx="404">
                  <c:v>1.21E-2</c:v>
                </c:pt>
                <c:pt idx="405">
                  <c:v>1.21E-2</c:v>
                </c:pt>
                <c:pt idx="406">
                  <c:v>1.21E-2</c:v>
                </c:pt>
                <c:pt idx="407">
                  <c:v>1.21E-2</c:v>
                </c:pt>
                <c:pt idx="408">
                  <c:v>1.21E-2</c:v>
                </c:pt>
                <c:pt idx="409">
                  <c:v>1.21E-2</c:v>
                </c:pt>
                <c:pt idx="410">
                  <c:v>1.21E-2</c:v>
                </c:pt>
                <c:pt idx="411">
                  <c:v>1.21E-2</c:v>
                </c:pt>
                <c:pt idx="412">
                  <c:v>1.21E-2</c:v>
                </c:pt>
                <c:pt idx="413">
                  <c:v>1.21E-2</c:v>
                </c:pt>
                <c:pt idx="414">
                  <c:v>1.21E-2</c:v>
                </c:pt>
                <c:pt idx="415">
                  <c:v>1.21E-2</c:v>
                </c:pt>
                <c:pt idx="416">
                  <c:v>1.21E-2</c:v>
                </c:pt>
                <c:pt idx="417">
                  <c:v>1.21E-2</c:v>
                </c:pt>
                <c:pt idx="418">
                  <c:v>1.21E-2</c:v>
                </c:pt>
                <c:pt idx="419">
                  <c:v>1.21E-2</c:v>
                </c:pt>
                <c:pt idx="420">
                  <c:v>1.21E-2</c:v>
                </c:pt>
                <c:pt idx="421">
                  <c:v>1.21E-2</c:v>
                </c:pt>
                <c:pt idx="422">
                  <c:v>1.21E-2</c:v>
                </c:pt>
                <c:pt idx="423">
                  <c:v>1.21E-2</c:v>
                </c:pt>
                <c:pt idx="424">
                  <c:v>1.21E-2</c:v>
                </c:pt>
                <c:pt idx="425">
                  <c:v>1.21E-2</c:v>
                </c:pt>
                <c:pt idx="426">
                  <c:v>1.21E-2</c:v>
                </c:pt>
                <c:pt idx="427">
                  <c:v>1.21E-2</c:v>
                </c:pt>
                <c:pt idx="428">
                  <c:v>1.21E-2</c:v>
                </c:pt>
                <c:pt idx="429">
                  <c:v>1.21E-2</c:v>
                </c:pt>
                <c:pt idx="430">
                  <c:v>1.21E-2</c:v>
                </c:pt>
                <c:pt idx="431">
                  <c:v>1.21E-2</c:v>
                </c:pt>
                <c:pt idx="432">
                  <c:v>1.21E-2</c:v>
                </c:pt>
                <c:pt idx="433">
                  <c:v>1.21E-2</c:v>
                </c:pt>
                <c:pt idx="434">
                  <c:v>1.21E-2</c:v>
                </c:pt>
                <c:pt idx="435">
                  <c:v>1.21E-2</c:v>
                </c:pt>
                <c:pt idx="436">
                  <c:v>1.21E-2</c:v>
                </c:pt>
                <c:pt idx="437">
                  <c:v>1.21E-2</c:v>
                </c:pt>
                <c:pt idx="438">
                  <c:v>1.21E-2</c:v>
                </c:pt>
                <c:pt idx="439">
                  <c:v>1.21E-2</c:v>
                </c:pt>
                <c:pt idx="440">
                  <c:v>1.21E-2</c:v>
                </c:pt>
                <c:pt idx="441">
                  <c:v>1.21E-2</c:v>
                </c:pt>
                <c:pt idx="442">
                  <c:v>1.21E-2</c:v>
                </c:pt>
                <c:pt idx="443">
                  <c:v>1.21E-2</c:v>
                </c:pt>
                <c:pt idx="444">
                  <c:v>1.21E-2</c:v>
                </c:pt>
                <c:pt idx="445">
                  <c:v>1.21E-2</c:v>
                </c:pt>
                <c:pt idx="446">
                  <c:v>1.21E-2</c:v>
                </c:pt>
                <c:pt idx="447">
                  <c:v>1.21E-2</c:v>
                </c:pt>
                <c:pt idx="448">
                  <c:v>1.21E-2</c:v>
                </c:pt>
                <c:pt idx="449">
                  <c:v>1.21E-2</c:v>
                </c:pt>
                <c:pt idx="450">
                  <c:v>1.21E-2</c:v>
                </c:pt>
                <c:pt idx="451">
                  <c:v>1.21E-2</c:v>
                </c:pt>
                <c:pt idx="452">
                  <c:v>1.21E-2</c:v>
                </c:pt>
                <c:pt idx="453">
                  <c:v>1.21E-2</c:v>
                </c:pt>
                <c:pt idx="454">
                  <c:v>1.21E-2</c:v>
                </c:pt>
                <c:pt idx="455">
                  <c:v>1.21E-2</c:v>
                </c:pt>
                <c:pt idx="456">
                  <c:v>1.21E-2</c:v>
                </c:pt>
                <c:pt idx="457">
                  <c:v>1.21E-2</c:v>
                </c:pt>
                <c:pt idx="458">
                  <c:v>1.21E-2</c:v>
                </c:pt>
                <c:pt idx="459">
                  <c:v>1.21E-2</c:v>
                </c:pt>
                <c:pt idx="460">
                  <c:v>1.21E-2</c:v>
                </c:pt>
                <c:pt idx="461">
                  <c:v>1.21E-2</c:v>
                </c:pt>
                <c:pt idx="462">
                  <c:v>1.21E-2</c:v>
                </c:pt>
                <c:pt idx="463">
                  <c:v>1.21E-2</c:v>
                </c:pt>
                <c:pt idx="464">
                  <c:v>1.21E-2</c:v>
                </c:pt>
                <c:pt idx="465">
                  <c:v>1.21E-2</c:v>
                </c:pt>
                <c:pt idx="466">
                  <c:v>1.21E-2</c:v>
                </c:pt>
                <c:pt idx="467">
                  <c:v>1.21E-2</c:v>
                </c:pt>
                <c:pt idx="468">
                  <c:v>1.21E-2</c:v>
                </c:pt>
                <c:pt idx="469">
                  <c:v>1.21E-2</c:v>
                </c:pt>
                <c:pt idx="470">
                  <c:v>1.21E-2</c:v>
                </c:pt>
                <c:pt idx="471">
                  <c:v>1.21E-2</c:v>
                </c:pt>
                <c:pt idx="472">
                  <c:v>1.21E-2</c:v>
                </c:pt>
                <c:pt idx="473">
                  <c:v>1.21E-2</c:v>
                </c:pt>
                <c:pt idx="474">
                  <c:v>1.21E-2</c:v>
                </c:pt>
                <c:pt idx="475">
                  <c:v>1.21E-2</c:v>
                </c:pt>
                <c:pt idx="476">
                  <c:v>1.21E-2</c:v>
                </c:pt>
                <c:pt idx="477">
                  <c:v>1.21E-2</c:v>
                </c:pt>
                <c:pt idx="478">
                  <c:v>1.21E-2</c:v>
                </c:pt>
                <c:pt idx="479">
                  <c:v>1.21E-2</c:v>
                </c:pt>
                <c:pt idx="480">
                  <c:v>1.21E-2</c:v>
                </c:pt>
                <c:pt idx="481">
                  <c:v>1.21E-2</c:v>
                </c:pt>
                <c:pt idx="482">
                  <c:v>3.7319999999999999E-2</c:v>
                </c:pt>
                <c:pt idx="483">
                  <c:v>3.7319999999999999E-2</c:v>
                </c:pt>
                <c:pt idx="484">
                  <c:v>3.7319999999999999E-2</c:v>
                </c:pt>
                <c:pt idx="485">
                  <c:v>3.7319999999999999E-2</c:v>
                </c:pt>
                <c:pt idx="486">
                  <c:v>3.7319999999999999E-2</c:v>
                </c:pt>
                <c:pt idx="487">
                  <c:v>3.7319999999999999E-2</c:v>
                </c:pt>
                <c:pt idx="488">
                  <c:v>3.7319999999999999E-2</c:v>
                </c:pt>
                <c:pt idx="489">
                  <c:v>3.7319999999999999E-2</c:v>
                </c:pt>
                <c:pt idx="490">
                  <c:v>3.7319999999999999E-2</c:v>
                </c:pt>
                <c:pt idx="491">
                  <c:v>3.7319999999999999E-2</c:v>
                </c:pt>
                <c:pt idx="492">
                  <c:v>3.7319999999999999E-2</c:v>
                </c:pt>
                <c:pt idx="493">
                  <c:v>3.7319999999999999E-2</c:v>
                </c:pt>
                <c:pt idx="494">
                  <c:v>3.7319999999999999E-2</c:v>
                </c:pt>
                <c:pt idx="495">
                  <c:v>3.7319999999999999E-2</c:v>
                </c:pt>
                <c:pt idx="496">
                  <c:v>3.7319999999999999E-2</c:v>
                </c:pt>
                <c:pt idx="497">
                  <c:v>3.7319999999999999E-2</c:v>
                </c:pt>
                <c:pt idx="498">
                  <c:v>3.7319999999999999E-2</c:v>
                </c:pt>
                <c:pt idx="499">
                  <c:v>3.7319999999999999E-2</c:v>
                </c:pt>
                <c:pt idx="500">
                  <c:v>3.7319999999999999E-2</c:v>
                </c:pt>
                <c:pt idx="501">
                  <c:v>3.7319999999999999E-2</c:v>
                </c:pt>
                <c:pt idx="502">
                  <c:v>3.7319999999999999E-2</c:v>
                </c:pt>
                <c:pt idx="503">
                  <c:v>3.7319999999999999E-2</c:v>
                </c:pt>
                <c:pt idx="504">
                  <c:v>3.7319999999999999E-2</c:v>
                </c:pt>
                <c:pt idx="505">
                  <c:v>3.7319999999999999E-2</c:v>
                </c:pt>
                <c:pt idx="506">
                  <c:v>4.2639999999999997E-2</c:v>
                </c:pt>
                <c:pt idx="507">
                  <c:v>4.2639999999999997E-2</c:v>
                </c:pt>
                <c:pt idx="508">
                  <c:v>4.2639999999999997E-2</c:v>
                </c:pt>
                <c:pt idx="509">
                  <c:v>4.2639999999999997E-2</c:v>
                </c:pt>
                <c:pt idx="510">
                  <c:v>4.2639999999999997E-2</c:v>
                </c:pt>
                <c:pt idx="511">
                  <c:v>4.2639999999999997E-2</c:v>
                </c:pt>
                <c:pt idx="512">
                  <c:v>4.2639999999999997E-2</c:v>
                </c:pt>
                <c:pt idx="513">
                  <c:v>4.2639999999999997E-2</c:v>
                </c:pt>
                <c:pt idx="514">
                  <c:v>4.2639999999999997E-2</c:v>
                </c:pt>
                <c:pt idx="515">
                  <c:v>4.2639999999999997E-2</c:v>
                </c:pt>
                <c:pt idx="516">
                  <c:v>4.2639999999999997E-2</c:v>
                </c:pt>
                <c:pt idx="517">
                  <c:v>4.2639999999999997E-2</c:v>
                </c:pt>
                <c:pt idx="518">
                  <c:v>4.478E-2</c:v>
                </c:pt>
                <c:pt idx="519">
                  <c:v>4.478E-2</c:v>
                </c:pt>
                <c:pt idx="520">
                  <c:v>4.478E-2</c:v>
                </c:pt>
                <c:pt idx="521">
                  <c:v>4.478E-2</c:v>
                </c:pt>
                <c:pt idx="522">
                  <c:v>4.478E-2</c:v>
                </c:pt>
                <c:pt idx="523">
                  <c:v>4.478E-2</c:v>
                </c:pt>
                <c:pt idx="524">
                  <c:v>4.478E-2</c:v>
                </c:pt>
                <c:pt idx="525">
                  <c:v>4.478E-2</c:v>
                </c:pt>
                <c:pt idx="526">
                  <c:v>4.478E-2</c:v>
                </c:pt>
                <c:pt idx="527">
                  <c:v>4.478E-2</c:v>
                </c:pt>
                <c:pt idx="528">
                  <c:v>4.564E-2</c:v>
                </c:pt>
                <c:pt idx="529">
                  <c:v>4.564E-2</c:v>
                </c:pt>
                <c:pt idx="530">
                  <c:v>4.564E-2</c:v>
                </c:pt>
                <c:pt idx="531">
                  <c:v>4.564E-2</c:v>
                </c:pt>
                <c:pt idx="532">
                  <c:v>4.564E-2</c:v>
                </c:pt>
                <c:pt idx="533">
                  <c:v>4.564E-2</c:v>
                </c:pt>
                <c:pt idx="534">
                  <c:v>4.564E-2</c:v>
                </c:pt>
                <c:pt idx="535">
                  <c:v>4.564E-2</c:v>
                </c:pt>
                <c:pt idx="536">
                  <c:v>4.564E-2</c:v>
                </c:pt>
                <c:pt idx="537">
                  <c:v>4.564E-2</c:v>
                </c:pt>
                <c:pt idx="538">
                  <c:v>4.564E-2</c:v>
                </c:pt>
                <c:pt idx="539">
                  <c:v>4.564E-2</c:v>
                </c:pt>
                <c:pt idx="540">
                  <c:v>4.7560000000000005E-2</c:v>
                </c:pt>
                <c:pt idx="541">
                  <c:v>4.7560000000000005E-2</c:v>
                </c:pt>
                <c:pt idx="542">
                  <c:v>4.7560000000000005E-2</c:v>
                </c:pt>
                <c:pt idx="543">
                  <c:v>4.7560000000000005E-2</c:v>
                </c:pt>
                <c:pt idx="544">
                  <c:v>4.7560000000000005E-2</c:v>
                </c:pt>
                <c:pt idx="545">
                  <c:v>4.7560000000000005E-2</c:v>
                </c:pt>
                <c:pt idx="546">
                  <c:v>4.7560000000000005E-2</c:v>
                </c:pt>
                <c:pt idx="547">
                  <c:v>4.7560000000000005E-2</c:v>
                </c:pt>
                <c:pt idx="548">
                  <c:v>4.7560000000000005E-2</c:v>
                </c:pt>
                <c:pt idx="549">
                  <c:v>4.7560000000000005E-2</c:v>
                </c:pt>
                <c:pt idx="550">
                  <c:v>4.7560000000000005E-2</c:v>
                </c:pt>
                <c:pt idx="551">
                  <c:v>4.7560000000000005E-2</c:v>
                </c:pt>
                <c:pt idx="552">
                  <c:v>4.7560000000000005E-2</c:v>
                </c:pt>
                <c:pt idx="553">
                  <c:v>4.7560000000000005E-2</c:v>
                </c:pt>
                <c:pt idx="554">
                  <c:v>4.7560000000000005E-2</c:v>
                </c:pt>
                <c:pt idx="555">
                  <c:v>4.7560000000000005E-2</c:v>
                </c:pt>
                <c:pt idx="556">
                  <c:v>4.7560000000000005E-2</c:v>
                </c:pt>
                <c:pt idx="557">
                  <c:v>4.7560000000000005E-2</c:v>
                </c:pt>
                <c:pt idx="558">
                  <c:v>4.7560000000000005E-2</c:v>
                </c:pt>
                <c:pt idx="559">
                  <c:v>4.7560000000000005E-2</c:v>
                </c:pt>
                <c:pt idx="560">
                  <c:v>4.7560000000000005E-2</c:v>
                </c:pt>
                <c:pt idx="561">
                  <c:v>4.7560000000000005E-2</c:v>
                </c:pt>
                <c:pt idx="562">
                  <c:v>4.7560000000000005E-2</c:v>
                </c:pt>
                <c:pt idx="563">
                  <c:v>4.7560000000000005E-2</c:v>
                </c:pt>
                <c:pt idx="564">
                  <c:v>4.7560000000000005E-2</c:v>
                </c:pt>
                <c:pt idx="565">
                  <c:v>4.7560000000000005E-2</c:v>
                </c:pt>
                <c:pt idx="566">
                  <c:v>4.7560000000000005E-2</c:v>
                </c:pt>
                <c:pt idx="567">
                  <c:v>4.7560000000000005E-2</c:v>
                </c:pt>
                <c:pt idx="568">
                  <c:v>4.7560000000000005E-2</c:v>
                </c:pt>
                <c:pt idx="569">
                  <c:v>4.7560000000000005E-2</c:v>
                </c:pt>
                <c:pt idx="570">
                  <c:v>4.7560000000000005E-2</c:v>
                </c:pt>
                <c:pt idx="571">
                  <c:v>4.7560000000000005E-2</c:v>
                </c:pt>
                <c:pt idx="572">
                  <c:v>4.7560000000000005E-2</c:v>
                </c:pt>
                <c:pt idx="573">
                  <c:v>4.7560000000000005E-2</c:v>
                </c:pt>
                <c:pt idx="574">
                  <c:v>4.7560000000000005E-2</c:v>
                </c:pt>
                <c:pt idx="575">
                  <c:v>4.7560000000000005E-2</c:v>
                </c:pt>
                <c:pt idx="576">
                  <c:v>4.8979999999999996E-2</c:v>
                </c:pt>
                <c:pt idx="577">
                  <c:v>4.8979999999999996E-2</c:v>
                </c:pt>
                <c:pt idx="578">
                  <c:v>4.8979999999999996E-2</c:v>
                </c:pt>
                <c:pt idx="579">
                  <c:v>4.8979999999999996E-2</c:v>
                </c:pt>
                <c:pt idx="580">
                  <c:v>4.8979999999999996E-2</c:v>
                </c:pt>
                <c:pt idx="581">
                  <c:v>4.8979999999999996E-2</c:v>
                </c:pt>
                <c:pt idx="582">
                  <c:v>4.8979999999999996E-2</c:v>
                </c:pt>
                <c:pt idx="583">
                  <c:v>4.8979999999999996E-2</c:v>
                </c:pt>
                <c:pt idx="584">
                  <c:v>4.8979999999999996E-2</c:v>
                </c:pt>
                <c:pt idx="585">
                  <c:v>4.8979999999999996E-2</c:v>
                </c:pt>
                <c:pt idx="586">
                  <c:v>4.8979999999999996E-2</c:v>
                </c:pt>
                <c:pt idx="587">
                  <c:v>4.8979999999999996E-2</c:v>
                </c:pt>
                <c:pt idx="588">
                  <c:v>5.0540000000000002E-2</c:v>
                </c:pt>
                <c:pt idx="589">
                  <c:v>5.0540000000000002E-2</c:v>
                </c:pt>
                <c:pt idx="590">
                  <c:v>5.0540000000000002E-2</c:v>
                </c:pt>
                <c:pt idx="591">
                  <c:v>5.0540000000000002E-2</c:v>
                </c:pt>
                <c:pt idx="592">
                  <c:v>5.0540000000000002E-2</c:v>
                </c:pt>
                <c:pt idx="593">
                  <c:v>5.0540000000000002E-2</c:v>
                </c:pt>
                <c:pt idx="594">
                  <c:v>5.0540000000000002E-2</c:v>
                </c:pt>
                <c:pt idx="595">
                  <c:v>5.0540000000000002E-2</c:v>
                </c:pt>
                <c:pt idx="596">
                  <c:v>5.0540000000000002E-2</c:v>
                </c:pt>
                <c:pt idx="597">
                  <c:v>5.0540000000000002E-2</c:v>
                </c:pt>
                <c:pt idx="598">
                  <c:v>5.0540000000000002E-2</c:v>
                </c:pt>
                <c:pt idx="599">
                  <c:v>5.0540000000000002E-2</c:v>
                </c:pt>
                <c:pt idx="600">
                  <c:v>5.0540000000000002E-2</c:v>
                </c:pt>
                <c:pt idx="601">
                  <c:v>5.0540000000000002E-2</c:v>
                </c:pt>
                <c:pt idx="602">
                  <c:v>5.0540000000000002E-2</c:v>
                </c:pt>
                <c:pt idx="603">
                  <c:v>5.2260000000000001E-2</c:v>
                </c:pt>
                <c:pt idx="604">
                  <c:v>5.2260000000000001E-2</c:v>
                </c:pt>
                <c:pt idx="605">
                  <c:v>5.2260000000000001E-2</c:v>
                </c:pt>
                <c:pt idx="606">
                  <c:v>5.2260000000000001E-2</c:v>
                </c:pt>
                <c:pt idx="607">
                  <c:v>5.2260000000000001E-2</c:v>
                </c:pt>
                <c:pt idx="608">
                  <c:v>5.2260000000000001E-2</c:v>
                </c:pt>
                <c:pt idx="609">
                  <c:v>5.2260000000000001E-2</c:v>
                </c:pt>
                <c:pt idx="610">
                  <c:v>5.2260000000000001E-2</c:v>
                </c:pt>
                <c:pt idx="611">
                  <c:v>5.2260000000000001E-2</c:v>
                </c:pt>
                <c:pt idx="612">
                  <c:v>5.2260000000000001E-2</c:v>
                </c:pt>
                <c:pt idx="613">
                  <c:v>5.2260000000000001E-2</c:v>
                </c:pt>
                <c:pt idx="614">
                  <c:v>5.2260000000000001E-2</c:v>
                </c:pt>
                <c:pt idx="615">
                  <c:v>5.2260000000000001E-2</c:v>
                </c:pt>
                <c:pt idx="616">
                  <c:v>5.2260000000000001E-2</c:v>
                </c:pt>
                <c:pt idx="617">
                  <c:v>5.2260000000000001E-2</c:v>
                </c:pt>
                <c:pt idx="618">
                  <c:v>5.2260000000000001E-2</c:v>
                </c:pt>
                <c:pt idx="619">
                  <c:v>5.2260000000000001E-2</c:v>
                </c:pt>
                <c:pt idx="620">
                  <c:v>5.2260000000000001E-2</c:v>
                </c:pt>
                <c:pt idx="621">
                  <c:v>5.2260000000000001E-2</c:v>
                </c:pt>
                <c:pt idx="622">
                  <c:v>5.2260000000000001E-2</c:v>
                </c:pt>
                <c:pt idx="623">
                  <c:v>5.2260000000000001E-2</c:v>
                </c:pt>
                <c:pt idx="624">
                  <c:v>5.2260000000000001E-2</c:v>
                </c:pt>
                <c:pt idx="625">
                  <c:v>5.2260000000000001E-2</c:v>
                </c:pt>
                <c:pt idx="626">
                  <c:v>5.2260000000000001E-2</c:v>
                </c:pt>
                <c:pt idx="627">
                  <c:v>5.1220000000000002E-2</c:v>
                </c:pt>
                <c:pt idx="628">
                  <c:v>5.1220000000000002E-2</c:v>
                </c:pt>
                <c:pt idx="629">
                  <c:v>5.1220000000000002E-2</c:v>
                </c:pt>
                <c:pt idx="630">
                  <c:v>5.1220000000000002E-2</c:v>
                </c:pt>
                <c:pt idx="631">
                  <c:v>5.1220000000000002E-2</c:v>
                </c:pt>
                <c:pt idx="632">
                  <c:v>5.1220000000000002E-2</c:v>
                </c:pt>
                <c:pt idx="633">
                  <c:v>5.1220000000000002E-2</c:v>
                </c:pt>
                <c:pt idx="634">
                  <c:v>5.1220000000000002E-2</c:v>
                </c:pt>
                <c:pt idx="635">
                  <c:v>5.1220000000000002E-2</c:v>
                </c:pt>
                <c:pt idx="636">
                  <c:v>5.1220000000000002E-2</c:v>
                </c:pt>
                <c:pt idx="637">
                  <c:v>5.1220000000000002E-2</c:v>
                </c:pt>
                <c:pt idx="638">
                  <c:v>5.1220000000000002E-2</c:v>
                </c:pt>
                <c:pt idx="639">
                  <c:v>5.1220000000000002E-2</c:v>
                </c:pt>
                <c:pt idx="640">
                  <c:v>5.1220000000000002E-2</c:v>
                </c:pt>
                <c:pt idx="641">
                  <c:v>5.1220000000000002E-2</c:v>
                </c:pt>
                <c:pt idx="642">
                  <c:v>5.1220000000000002E-2</c:v>
                </c:pt>
                <c:pt idx="643">
                  <c:v>5.1220000000000002E-2</c:v>
                </c:pt>
                <c:pt idx="644">
                  <c:v>5.1220000000000002E-2</c:v>
                </c:pt>
                <c:pt idx="645">
                  <c:v>5.1220000000000002E-2</c:v>
                </c:pt>
                <c:pt idx="646">
                  <c:v>5.1220000000000002E-2</c:v>
                </c:pt>
                <c:pt idx="647">
                  <c:v>5.1220000000000002E-2</c:v>
                </c:pt>
                <c:pt idx="648">
                  <c:v>5.1220000000000002E-2</c:v>
                </c:pt>
                <c:pt idx="649">
                  <c:v>5.1220000000000002E-2</c:v>
                </c:pt>
                <c:pt idx="650">
                  <c:v>5.1220000000000002E-2</c:v>
                </c:pt>
                <c:pt idx="651">
                  <c:v>5.1220000000000002E-2</c:v>
                </c:pt>
                <c:pt idx="652">
                  <c:v>5.1220000000000002E-2</c:v>
                </c:pt>
                <c:pt idx="653">
                  <c:v>5.1220000000000002E-2</c:v>
                </c:pt>
                <c:pt idx="654">
                  <c:v>5.1220000000000002E-2</c:v>
                </c:pt>
                <c:pt idx="655">
                  <c:v>5.1220000000000002E-2</c:v>
                </c:pt>
                <c:pt idx="656">
                  <c:v>5.1220000000000002E-2</c:v>
                </c:pt>
                <c:pt idx="657">
                  <c:v>5.1220000000000002E-2</c:v>
                </c:pt>
                <c:pt idx="658">
                  <c:v>5.1220000000000002E-2</c:v>
                </c:pt>
                <c:pt idx="659">
                  <c:v>5.1220000000000002E-2</c:v>
                </c:pt>
                <c:pt idx="660">
                  <c:v>5.1220000000000002E-2</c:v>
                </c:pt>
                <c:pt idx="661">
                  <c:v>5.1220000000000002E-2</c:v>
                </c:pt>
                <c:pt idx="662">
                  <c:v>5.1220000000000002E-2</c:v>
                </c:pt>
                <c:pt idx="663">
                  <c:v>5.1220000000000002E-2</c:v>
                </c:pt>
                <c:pt idx="664">
                  <c:v>5.1220000000000002E-2</c:v>
                </c:pt>
                <c:pt idx="665">
                  <c:v>5.1220000000000002E-2</c:v>
                </c:pt>
                <c:pt idx="666">
                  <c:v>5.1220000000000002E-2</c:v>
                </c:pt>
                <c:pt idx="667">
                  <c:v>5.1220000000000002E-2</c:v>
                </c:pt>
                <c:pt idx="668">
                  <c:v>5.1220000000000002E-2</c:v>
                </c:pt>
                <c:pt idx="669">
                  <c:v>5.1220000000000002E-2</c:v>
                </c:pt>
                <c:pt idx="670">
                  <c:v>5.1220000000000002E-2</c:v>
                </c:pt>
                <c:pt idx="671">
                  <c:v>5.1220000000000002E-2</c:v>
                </c:pt>
                <c:pt idx="672">
                  <c:v>5.1220000000000002E-2</c:v>
                </c:pt>
                <c:pt idx="673">
                  <c:v>5.1220000000000002E-2</c:v>
                </c:pt>
                <c:pt idx="674">
                  <c:v>5.1220000000000002E-2</c:v>
                </c:pt>
                <c:pt idx="675">
                  <c:v>5.1220000000000002E-2</c:v>
                </c:pt>
                <c:pt idx="676">
                  <c:v>5.1220000000000002E-2</c:v>
                </c:pt>
                <c:pt idx="677">
                  <c:v>5.1220000000000002E-2</c:v>
                </c:pt>
                <c:pt idx="678">
                  <c:v>5.1220000000000002E-2</c:v>
                </c:pt>
                <c:pt idx="679">
                  <c:v>5.1220000000000002E-2</c:v>
                </c:pt>
                <c:pt idx="680">
                  <c:v>5.1220000000000002E-2</c:v>
                </c:pt>
                <c:pt idx="681">
                  <c:v>5.1220000000000002E-2</c:v>
                </c:pt>
                <c:pt idx="682">
                  <c:v>5.1220000000000002E-2</c:v>
                </c:pt>
                <c:pt idx="683">
                  <c:v>5.1220000000000002E-2</c:v>
                </c:pt>
                <c:pt idx="684">
                  <c:v>5.1220000000000002E-2</c:v>
                </c:pt>
                <c:pt idx="685">
                  <c:v>5.1220000000000002E-2</c:v>
                </c:pt>
                <c:pt idx="686">
                  <c:v>5.296E-2</c:v>
                </c:pt>
                <c:pt idx="687">
                  <c:v>5.296E-2</c:v>
                </c:pt>
                <c:pt idx="688">
                  <c:v>5.296E-2</c:v>
                </c:pt>
                <c:pt idx="689">
                  <c:v>5.296E-2</c:v>
                </c:pt>
                <c:pt idx="690">
                  <c:v>5.296E-2</c:v>
                </c:pt>
                <c:pt idx="691">
                  <c:v>5.296E-2</c:v>
                </c:pt>
                <c:pt idx="692">
                  <c:v>5.296E-2</c:v>
                </c:pt>
                <c:pt idx="693">
                  <c:v>5.296E-2</c:v>
                </c:pt>
                <c:pt idx="694">
                  <c:v>5.296E-2</c:v>
                </c:pt>
                <c:pt idx="695">
                  <c:v>5.296E-2</c:v>
                </c:pt>
                <c:pt idx="696">
                  <c:v>5.296E-2</c:v>
                </c:pt>
                <c:pt idx="697">
                  <c:v>5.296E-2</c:v>
                </c:pt>
                <c:pt idx="698">
                  <c:v>5.7799999999999997E-2</c:v>
                </c:pt>
                <c:pt idx="699">
                  <c:v>5.7799999999999997E-2</c:v>
                </c:pt>
                <c:pt idx="700">
                  <c:v>5.7799999999999997E-2</c:v>
                </c:pt>
                <c:pt idx="701">
                  <c:v>5.7799999999999997E-2</c:v>
                </c:pt>
                <c:pt idx="702">
                  <c:v>5.7799999999999997E-2</c:v>
                </c:pt>
                <c:pt idx="703">
                  <c:v>5.7799999999999997E-2</c:v>
                </c:pt>
                <c:pt idx="704">
                  <c:v>5.7799999999999997E-2</c:v>
                </c:pt>
                <c:pt idx="705">
                  <c:v>5.7799999999999997E-2</c:v>
                </c:pt>
                <c:pt idx="706">
                  <c:v>5.7799999999999997E-2</c:v>
                </c:pt>
                <c:pt idx="707">
                  <c:v>6.2420000000000003E-2</c:v>
                </c:pt>
                <c:pt idx="708">
                  <c:v>6.2420000000000003E-2</c:v>
                </c:pt>
                <c:pt idx="709">
                  <c:v>6.2420000000000003E-2</c:v>
                </c:pt>
                <c:pt idx="710">
                  <c:v>6.2420000000000003E-2</c:v>
                </c:pt>
                <c:pt idx="711">
                  <c:v>6.3659999999999994E-2</c:v>
                </c:pt>
                <c:pt idx="712">
                  <c:v>6.3659999999999994E-2</c:v>
                </c:pt>
                <c:pt idx="713">
                  <c:v>6.3659999999999994E-2</c:v>
                </c:pt>
                <c:pt idx="714">
                  <c:v>6.3659999999999994E-2</c:v>
                </c:pt>
                <c:pt idx="715">
                  <c:v>6.3659999999999994E-2</c:v>
                </c:pt>
                <c:pt idx="716">
                  <c:v>6.3659999999999994E-2</c:v>
                </c:pt>
                <c:pt idx="717">
                  <c:v>6.3659999999999994E-2</c:v>
                </c:pt>
                <c:pt idx="718">
                  <c:v>6.3659999999999994E-2</c:v>
                </c:pt>
                <c:pt idx="719">
                  <c:v>6.3659999999999994E-2</c:v>
                </c:pt>
                <c:pt idx="720">
                  <c:v>6.3659999999999994E-2</c:v>
                </c:pt>
                <c:pt idx="721">
                  <c:v>6.3659999999999994E-2</c:v>
                </c:pt>
                <c:pt idx="722">
                  <c:v>7.2020000000000001E-2</c:v>
                </c:pt>
                <c:pt idx="723">
                  <c:v>7.2020000000000001E-2</c:v>
                </c:pt>
                <c:pt idx="724">
                  <c:v>7.2020000000000001E-2</c:v>
                </c:pt>
                <c:pt idx="725">
                  <c:v>6.6920000000000007E-2</c:v>
                </c:pt>
                <c:pt idx="726">
                  <c:v>6.6920000000000007E-2</c:v>
                </c:pt>
                <c:pt idx="727">
                  <c:v>6.6920000000000007E-2</c:v>
                </c:pt>
                <c:pt idx="728">
                  <c:v>6.6920000000000007E-2</c:v>
                </c:pt>
                <c:pt idx="729">
                  <c:v>6.6920000000000007E-2</c:v>
                </c:pt>
                <c:pt idx="730">
                  <c:v>6.6920000000000007E-2</c:v>
                </c:pt>
                <c:pt idx="731">
                  <c:v>6.6920000000000007E-2</c:v>
                </c:pt>
                <c:pt idx="732">
                  <c:v>6.6920000000000007E-2</c:v>
                </c:pt>
                <c:pt idx="733">
                  <c:v>6.6920000000000007E-2</c:v>
                </c:pt>
                <c:pt idx="734">
                  <c:v>7.1739999999999998E-2</c:v>
                </c:pt>
                <c:pt idx="735">
                  <c:v>7.1739999999999998E-2</c:v>
                </c:pt>
                <c:pt idx="736">
                  <c:v>7.1739999999999998E-2</c:v>
                </c:pt>
                <c:pt idx="737">
                  <c:v>7.1739999999999998E-2</c:v>
                </c:pt>
                <c:pt idx="738">
                  <c:v>7.1739999999999998E-2</c:v>
                </c:pt>
                <c:pt idx="739">
                  <c:v>7.1739999999999998E-2</c:v>
                </c:pt>
                <c:pt idx="740">
                  <c:v>7.1739999999999998E-2</c:v>
                </c:pt>
                <c:pt idx="741">
                  <c:v>7.1739999999999998E-2</c:v>
                </c:pt>
                <c:pt idx="742">
                  <c:v>7.1739999999999998E-2</c:v>
                </c:pt>
                <c:pt idx="743">
                  <c:v>7.1739999999999998E-2</c:v>
                </c:pt>
                <c:pt idx="744">
                  <c:v>7.1739999999999998E-2</c:v>
                </c:pt>
                <c:pt idx="745">
                  <c:v>7.1739999999999998E-2</c:v>
                </c:pt>
                <c:pt idx="746">
                  <c:v>7.5359999999999996E-2</c:v>
                </c:pt>
                <c:pt idx="747">
                  <c:v>7.5359999999999996E-2</c:v>
                </c:pt>
                <c:pt idx="748">
                  <c:v>7.5359999999999996E-2</c:v>
                </c:pt>
                <c:pt idx="749">
                  <c:v>7.5359999999999996E-2</c:v>
                </c:pt>
                <c:pt idx="750">
                  <c:v>7.5359999999999996E-2</c:v>
                </c:pt>
                <c:pt idx="751">
                  <c:v>7.5359999999999996E-2</c:v>
                </c:pt>
                <c:pt idx="752">
                  <c:v>7.5359999999999996E-2</c:v>
                </c:pt>
                <c:pt idx="753">
                  <c:v>7.5359999999999996E-2</c:v>
                </c:pt>
                <c:pt idx="754">
                  <c:v>7.5359999999999996E-2</c:v>
                </c:pt>
                <c:pt idx="755">
                  <c:v>7.5359999999999996E-2</c:v>
                </c:pt>
                <c:pt idx="756">
                  <c:v>7.5359999999999996E-2</c:v>
                </c:pt>
                <c:pt idx="757">
                  <c:v>7.5359999999999996E-2</c:v>
                </c:pt>
                <c:pt idx="758">
                  <c:v>7.9319999999999988E-2</c:v>
                </c:pt>
                <c:pt idx="759">
                  <c:v>7.9319999999999988E-2</c:v>
                </c:pt>
                <c:pt idx="760">
                  <c:v>7.9319999999999988E-2</c:v>
                </c:pt>
                <c:pt idx="761">
                  <c:v>7.9319999999999988E-2</c:v>
                </c:pt>
                <c:pt idx="762">
                  <c:v>7.9319999999999988E-2</c:v>
                </c:pt>
                <c:pt idx="763">
                  <c:v>7.9319999999999988E-2</c:v>
                </c:pt>
                <c:pt idx="764">
                  <c:v>7.9319999999999988E-2</c:v>
                </c:pt>
                <c:pt idx="765">
                  <c:v>7.9319999999999988E-2</c:v>
                </c:pt>
                <c:pt idx="766">
                  <c:v>7.9319999999999988E-2</c:v>
                </c:pt>
                <c:pt idx="767">
                  <c:v>7.9319999999999988E-2</c:v>
                </c:pt>
                <c:pt idx="768">
                  <c:v>7.9319999999999988E-2</c:v>
                </c:pt>
                <c:pt idx="769">
                  <c:v>7.9319999999999988E-2</c:v>
                </c:pt>
                <c:pt idx="770">
                  <c:v>7.9319999999999988E-2</c:v>
                </c:pt>
                <c:pt idx="771">
                  <c:v>7.9319999999999988E-2</c:v>
                </c:pt>
                <c:pt idx="772">
                  <c:v>7.9319999999999988E-2</c:v>
                </c:pt>
                <c:pt idx="773">
                  <c:v>7.9319999999999988E-2</c:v>
                </c:pt>
                <c:pt idx="774">
                  <c:v>7.9319999999999988E-2</c:v>
                </c:pt>
                <c:pt idx="775">
                  <c:v>7.9319999999999988E-2</c:v>
                </c:pt>
                <c:pt idx="776">
                  <c:v>7.9319999999999988E-2</c:v>
                </c:pt>
                <c:pt idx="777">
                  <c:v>7.9319999999999988E-2</c:v>
                </c:pt>
                <c:pt idx="778">
                  <c:v>7.9319999999999988E-2</c:v>
                </c:pt>
                <c:pt idx="779">
                  <c:v>7.9319999999999988E-2</c:v>
                </c:pt>
                <c:pt idx="780">
                  <c:v>7.9319999999999988E-2</c:v>
                </c:pt>
                <c:pt idx="781">
                  <c:v>7.9319999999999988E-2</c:v>
                </c:pt>
                <c:pt idx="782">
                  <c:v>7.773999999999999E-2</c:v>
                </c:pt>
                <c:pt idx="783">
                  <c:v>7.773999999999999E-2</c:v>
                </c:pt>
                <c:pt idx="784">
                  <c:v>7.773999999999999E-2</c:v>
                </c:pt>
                <c:pt idx="785">
                  <c:v>7.773999999999999E-2</c:v>
                </c:pt>
                <c:pt idx="786">
                  <c:v>7.773999999999999E-2</c:v>
                </c:pt>
                <c:pt idx="787">
                  <c:v>7.773999999999999E-2</c:v>
                </c:pt>
                <c:pt idx="788">
                  <c:v>7.773999999999999E-2</c:v>
                </c:pt>
                <c:pt idx="789">
                  <c:v>7.773999999999999E-2</c:v>
                </c:pt>
                <c:pt idx="790">
                  <c:v>7.773999999999999E-2</c:v>
                </c:pt>
                <c:pt idx="791">
                  <c:v>7.773999999999999E-2</c:v>
                </c:pt>
                <c:pt idx="792">
                  <c:v>7.773999999999999E-2</c:v>
                </c:pt>
                <c:pt idx="793">
                  <c:v>7.773999999999999E-2</c:v>
                </c:pt>
                <c:pt idx="794">
                  <c:v>7.773999999999999E-2</c:v>
                </c:pt>
                <c:pt idx="795">
                  <c:v>7.773999999999999E-2</c:v>
                </c:pt>
                <c:pt idx="796">
                  <c:v>7.773999999999999E-2</c:v>
                </c:pt>
                <c:pt idx="797">
                  <c:v>7.773999999999999E-2</c:v>
                </c:pt>
                <c:pt idx="798">
                  <c:v>7.773999999999999E-2</c:v>
                </c:pt>
                <c:pt idx="799">
                  <c:v>7.773999999999999E-2</c:v>
                </c:pt>
                <c:pt idx="800">
                  <c:v>7.773999999999999E-2</c:v>
                </c:pt>
                <c:pt idx="801">
                  <c:v>7.773999999999999E-2</c:v>
                </c:pt>
                <c:pt idx="802">
                  <c:v>7.773999999999999E-2</c:v>
                </c:pt>
                <c:pt idx="803">
                  <c:v>7.773999999999999E-2</c:v>
                </c:pt>
                <c:pt idx="804">
                  <c:v>7.773999999999999E-2</c:v>
                </c:pt>
                <c:pt idx="805">
                  <c:v>7.773999999999999E-2</c:v>
                </c:pt>
                <c:pt idx="806">
                  <c:v>8.0759999999999998E-2</c:v>
                </c:pt>
                <c:pt idx="807">
                  <c:v>8.0759999999999998E-2</c:v>
                </c:pt>
                <c:pt idx="808">
                  <c:v>8.0759999999999998E-2</c:v>
                </c:pt>
                <c:pt idx="809">
                  <c:v>8.0759999999999998E-2</c:v>
                </c:pt>
                <c:pt idx="810">
                  <c:v>8.0759999999999998E-2</c:v>
                </c:pt>
                <c:pt idx="811">
                  <c:v>8.0759999999999998E-2</c:v>
                </c:pt>
                <c:pt idx="812">
                  <c:v>8.0759999999999998E-2</c:v>
                </c:pt>
                <c:pt idx="813">
                  <c:v>8.0759999999999998E-2</c:v>
                </c:pt>
                <c:pt idx="814">
                  <c:v>8.0759999999999998E-2</c:v>
                </c:pt>
                <c:pt idx="815">
                  <c:v>8.0759999999999998E-2</c:v>
                </c:pt>
                <c:pt idx="816">
                  <c:v>8.0759999999999998E-2</c:v>
                </c:pt>
                <c:pt idx="817">
                  <c:v>8.0759999999999998E-2</c:v>
                </c:pt>
                <c:pt idx="818">
                  <c:v>8.0759999999999998E-2</c:v>
                </c:pt>
                <c:pt idx="819">
                  <c:v>8.0759999999999998E-2</c:v>
                </c:pt>
                <c:pt idx="820">
                  <c:v>8.0759999999999998E-2</c:v>
                </c:pt>
                <c:pt idx="821">
                  <c:v>8.0759999999999998E-2</c:v>
                </c:pt>
                <c:pt idx="822">
                  <c:v>8.0759999999999998E-2</c:v>
                </c:pt>
                <c:pt idx="823">
                  <c:v>8.0759999999999998E-2</c:v>
                </c:pt>
                <c:pt idx="824">
                  <c:v>8.0759999999999998E-2</c:v>
                </c:pt>
                <c:pt idx="825">
                  <c:v>8.0759999999999998E-2</c:v>
                </c:pt>
                <c:pt idx="826">
                  <c:v>8.0759999999999998E-2</c:v>
                </c:pt>
                <c:pt idx="827">
                  <c:v>8.0759999999999998E-2</c:v>
                </c:pt>
                <c:pt idx="828">
                  <c:v>8.0759999999999998E-2</c:v>
                </c:pt>
                <c:pt idx="829">
                  <c:v>8.0759999999999998E-2</c:v>
                </c:pt>
                <c:pt idx="830">
                  <c:v>8.0759999999999998E-2</c:v>
                </c:pt>
                <c:pt idx="831">
                  <c:v>8.0759999999999998E-2</c:v>
                </c:pt>
                <c:pt idx="832">
                  <c:v>8.0759999999999998E-2</c:v>
                </c:pt>
                <c:pt idx="833">
                  <c:v>8.0759999999999998E-2</c:v>
                </c:pt>
                <c:pt idx="834">
                  <c:v>8.0759999999999998E-2</c:v>
                </c:pt>
                <c:pt idx="835">
                  <c:v>8.0759999999999998E-2</c:v>
                </c:pt>
                <c:pt idx="836">
                  <c:v>8.0759999999999998E-2</c:v>
                </c:pt>
                <c:pt idx="837">
                  <c:v>8.0759999999999998E-2</c:v>
                </c:pt>
                <c:pt idx="838">
                  <c:v>8.0759999999999998E-2</c:v>
                </c:pt>
                <c:pt idx="839">
                  <c:v>8.0759999999999998E-2</c:v>
                </c:pt>
                <c:pt idx="840">
                  <c:v>8.0759999999999998E-2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8-431B-AF2D-68B352ACCAB4}"/>
            </c:ext>
          </c:extLst>
        </c:ser>
        <c:ser>
          <c:idx val="2"/>
          <c:order val="2"/>
          <c:tx>
            <c:strRef>
              <c:f>Graphs!$H$2</c:f>
              <c:strCache>
                <c:ptCount val="1"/>
                <c:pt idx="0">
                  <c:v>Wine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Graphs!$H$3:$H$843</c:f>
              <c:numCache>
                <c:formatCode>General</c:formatCode>
                <c:ptCount val="841"/>
                <c:pt idx="279">
                  <c:v>1.2768E-2</c:v>
                </c:pt>
                <c:pt idx="280">
                  <c:v>1.2768E-2</c:v>
                </c:pt>
                <c:pt idx="281">
                  <c:v>1.2768E-2</c:v>
                </c:pt>
                <c:pt idx="282">
                  <c:v>1.2768E-2</c:v>
                </c:pt>
                <c:pt idx="283">
                  <c:v>1.2768E-2</c:v>
                </c:pt>
                <c:pt idx="284">
                  <c:v>1.2768E-2</c:v>
                </c:pt>
                <c:pt idx="285">
                  <c:v>1.2768E-2</c:v>
                </c:pt>
                <c:pt idx="286">
                  <c:v>1.2768E-2</c:v>
                </c:pt>
                <c:pt idx="287">
                  <c:v>1.2768E-2</c:v>
                </c:pt>
                <c:pt idx="288">
                  <c:v>1.2768E-2</c:v>
                </c:pt>
                <c:pt idx="289">
                  <c:v>1.2768E-2</c:v>
                </c:pt>
                <c:pt idx="290">
                  <c:v>2.2343999999999999E-2</c:v>
                </c:pt>
                <c:pt idx="291">
                  <c:v>2.2343999999999999E-2</c:v>
                </c:pt>
                <c:pt idx="292">
                  <c:v>2.2343999999999999E-2</c:v>
                </c:pt>
                <c:pt idx="293">
                  <c:v>2.2343999999999999E-2</c:v>
                </c:pt>
                <c:pt idx="294">
                  <c:v>2.2343999999999999E-2</c:v>
                </c:pt>
                <c:pt idx="295">
                  <c:v>2.2343999999999999E-2</c:v>
                </c:pt>
                <c:pt idx="296">
                  <c:v>2.2343999999999999E-2</c:v>
                </c:pt>
                <c:pt idx="297">
                  <c:v>2.2343999999999999E-2</c:v>
                </c:pt>
                <c:pt idx="298">
                  <c:v>2.2343999999999999E-2</c:v>
                </c:pt>
                <c:pt idx="299">
                  <c:v>2.2343999999999999E-2</c:v>
                </c:pt>
                <c:pt idx="300">
                  <c:v>2.2343999999999999E-2</c:v>
                </c:pt>
                <c:pt idx="301">
                  <c:v>2.2343999999999999E-2</c:v>
                </c:pt>
                <c:pt idx="302">
                  <c:v>2.2343999999999999E-2</c:v>
                </c:pt>
                <c:pt idx="303">
                  <c:v>4.6816000000000003E-2</c:v>
                </c:pt>
                <c:pt idx="304">
                  <c:v>4.6816000000000003E-2</c:v>
                </c:pt>
                <c:pt idx="305">
                  <c:v>4.6816000000000003E-2</c:v>
                </c:pt>
                <c:pt idx="306">
                  <c:v>4.6816000000000003E-2</c:v>
                </c:pt>
                <c:pt idx="307">
                  <c:v>4.6816000000000003E-2</c:v>
                </c:pt>
                <c:pt idx="308">
                  <c:v>4.6816000000000003E-2</c:v>
                </c:pt>
                <c:pt idx="309">
                  <c:v>4.6816000000000003E-2</c:v>
                </c:pt>
                <c:pt idx="310">
                  <c:v>4.6816000000000003E-2</c:v>
                </c:pt>
                <c:pt idx="311">
                  <c:v>4.6816000000000003E-2</c:v>
                </c:pt>
                <c:pt idx="312">
                  <c:v>4.6199999999999998E-2</c:v>
                </c:pt>
                <c:pt idx="313">
                  <c:v>4.6199999999999998E-2</c:v>
                </c:pt>
                <c:pt idx="314">
                  <c:v>4.6199999999999998E-2</c:v>
                </c:pt>
                <c:pt idx="315">
                  <c:v>5.2008000000000006E-2</c:v>
                </c:pt>
                <c:pt idx="316">
                  <c:v>5.2008000000000006E-2</c:v>
                </c:pt>
                <c:pt idx="317">
                  <c:v>5.2008000000000006E-2</c:v>
                </c:pt>
                <c:pt idx="318">
                  <c:v>5.2008000000000006E-2</c:v>
                </c:pt>
                <c:pt idx="319">
                  <c:v>5.2008000000000006E-2</c:v>
                </c:pt>
                <c:pt idx="320">
                  <c:v>5.2008000000000006E-2</c:v>
                </c:pt>
                <c:pt idx="321">
                  <c:v>5.2008000000000006E-2</c:v>
                </c:pt>
                <c:pt idx="322">
                  <c:v>5.2008000000000006E-2</c:v>
                </c:pt>
                <c:pt idx="323">
                  <c:v>5.2008000000000006E-2</c:v>
                </c:pt>
                <c:pt idx="324">
                  <c:v>5.7200000000000001E-2</c:v>
                </c:pt>
                <c:pt idx="325">
                  <c:v>5.7200000000000001E-2</c:v>
                </c:pt>
                <c:pt idx="326">
                  <c:v>5.7200000000000001E-2</c:v>
                </c:pt>
                <c:pt idx="327">
                  <c:v>5.7200000000000001E-2</c:v>
                </c:pt>
                <c:pt idx="328">
                  <c:v>5.7200000000000001E-2</c:v>
                </c:pt>
                <c:pt idx="329">
                  <c:v>5.7200000000000001E-2</c:v>
                </c:pt>
                <c:pt idx="330">
                  <c:v>5.7200000000000001E-2</c:v>
                </c:pt>
                <c:pt idx="331">
                  <c:v>5.7200000000000001E-2</c:v>
                </c:pt>
                <c:pt idx="332">
                  <c:v>5.7200000000000001E-2</c:v>
                </c:pt>
                <c:pt idx="333">
                  <c:v>5.7200000000000001E-2</c:v>
                </c:pt>
                <c:pt idx="334">
                  <c:v>5.7200000000000001E-2</c:v>
                </c:pt>
                <c:pt idx="335">
                  <c:v>5.7200000000000001E-2</c:v>
                </c:pt>
                <c:pt idx="336">
                  <c:v>5.7200000000000001E-2</c:v>
                </c:pt>
                <c:pt idx="337">
                  <c:v>5.7200000000000001E-2</c:v>
                </c:pt>
                <c:pt idx="338">
                  <c:v>5.7200000000000001E-2</c:v>
                </c:pt>
                <c:pt idx="339">
                  <c:v>5.7200000000000001E-2</c:v>
                </c:pt>
                <c:pt idx="340">
                  <c:v>5.7200000000000001E-2</c:v>
                </c:pt>
                <c:pt idx="341">
                  <c:v>5.7200000000000001E-2</c:v>
                </c:pt>
                <c:pt idx="342">
                  <c:v>5.7200000000000001E-2</c:v>
                </c:pt>
                <c:pt idx="343">
                  <c:v>5.7200000000000001E-2</c:v>
                </c:pt>
                <c:pt idx="344">
                  <c:v>5.7200000000000001E-2</c:v>
                </c:pt>
                <c:pt idx="345">
                  <c:v>5.7200000000000001E-2</c:v>
                </c:pt>
                <c:pt idx="346">
                  <c:v>5.7200000000000001E-2</c:v>
                </c:pt>
                <c:pt idx="347">
                  <c:v>5.7200000000000001E-2</c:v>
                </c:pt>
                <c:pt idx="348">
                  <c:v>5.7200000000000001E-2</c:v>
                </c:pt>
                <c:pt idx="349">
                  <c:v>5.7200000000000001E-2</c:v>
                </c:pt>
                <c:pt idx="350">
                  <c:v>5.7200000000000001E-2</c:v>
                </c:pt>
                <c:pt idx="351">
                  <c:v>5.7200000000000001E-2</c:v>
                </c:pt>
                <c:pt idx="352">
                  <c:v>5.7200000000000001E-2</c:v>
                </c:pt>
                <c:pt idx="353">
                  <c:v>5.7200000000000001E-2</c:v>
                </c:pt>
                <c:pt idx="354">
                  <c:v>5.7200000000000001E-2</c:v>
                </c:pt>
                <c:pt idx="355">
                  <c:v>5.7200000000000001E-2</c:v>
                </c:pt>
                <c:pt idx="356">
                  <c:v>5.7200000000000001E-2</c:v>
                </c:pt>
                <c:pt idx="357">
                  <c:v>5.7200000000000001E-2</c:v>
                </c:pt>
                <c:pt idx="358">
                  <c:v>5.7200000000000001E-2</c:v>
                </c:pt>
                <c:pt idx="359">
                  <c:v>5.7200000000000001E-2</c:v>
                </c:pt>
                <c:pt idx="360">
                  <c:v>5.7200000000000001E-2</c:v>
                </c:pt>
                <c:pt idx="361">
                  <c:v>5.7200000000000001E-2</c:v>
                </c:pt>
                <c:pt idx="362">
                  <c:v>6.5135999999999999E-2</c:v>
                </c:pt>
                <c:pt idx="363">
                  <c:v>6.5135999999999999E-2</c:v>
                </c:pt>
                <c:pt idx="364">
                  <c:v>6.5135999999999999E-2</c:v>
                </c:pt>
                <c:pt idx="365">
                  <c:v>6.5135999999999999E-2</c:v>
                </c:pt>
                <c:pt idx="366">
                  <c:v>6.5135999999999999E-2</c:v>
                </c:pt>
                <c:pt idx="367">
                  <c:v>6.5135999999999999E-2</c:v>
                </c:pt>
                <c:pt idx="368">
                  <c:v>6.5135999999999999E-2</c:v>
                </c:pt>
                <c:pt idx="369">
                  <c:v>6.5135999999999999E-2</c:v>
                </c:pt>
                <c:pt idx="370">
                  <c:v>6.5135999999999999E-2</c:v>
                </c:pt>
                <c:pt idx="371">
                  <c:v>6.5135999999999999E-2</c:v>
                </c:pt>
                <c:pt idx="372">
                  <c:v>6.5135999999999999E-2</c:v>
                </c:pt>
                <c:pt idx="373">
                  <c:v>6.5135999999999999E-2</c:v>
                </c:pt>
                <c:pt idx="374">
                  <c:v>7.6160000000000005E-2</c:v>
                </c:pt>
                <c:pt idx="375">
                  <c:v>7.6160000000000005E-2</c:v>
                </c:pt>
                <c:pt idx="376">
                  <c:v>7.6160000000000005E-2</c:v>
                </c:pt>
                <c:pt idx="377">
                  <c:v>7.6160000000000005E-2</c:v>
                </c:pt>
                <c:pt idx="378">
                  <c:v>7.6160000000000005E-2</c:v>
                </c:pt>
                <c:pt idx="379">
                  <c:v>7.6160000000000005E-2</c:v>
                </c:pt>
                <c:pt idx="380">
                  <c:v>7.6160000000000005E-2</c:v>
                </c:pt>
                <c:pt idx="381">
                  <c:v>7.6160000000000005E-2</c:v>
                </c:pt>
                <c:pt idx="382">
                  <c:v>7.6160000000000005E-2</c:v>
                </c:pt>
                <c:pt idx="383">
                  <c:v>7.6160000000000005E-2</c:v>
                </c:pt>
                <c:pt idx="384">
                  <c:v>7.6160000000000005E-2</c:v>
                </c:pt>
                <c:pt idx="385">
                  <c:v>7.6160000000000005E-2</c:v>
                </c:pt>
                <c:pt idx="386">
                  <c:v>8.5440000000000002E-2</c:v>
                </c:pt>
                <c:pt idx="387">
                  <c:v>8.5440000000000002E-2</c:v>
                </c:pt>
                <c:pt idx="388">
                  <c:v>8.5440000000000002E-2</c:v>
                </c:pt>
                <c:pt idx="389">
                  <c:v>8.5440000000000002E-2</c:v>
                </c:pt>
                <c:pt idx="390">
                  <c:v>8.5440000000000002E-2</c:v>
                </c:pt>
                <c:pt idx="391">
                  <c:v>8.5440000000000002E-2</c:v>
                </c:pt>
                <c:pt idx="392">
                  <c:v>8.5440000000000002E-2</c:v>
                </c:pt>
                <c:pt idx="393">
                  <c:v>8.5440000000000002E-2</c:v>
                </c:pt>
                <c:pt idx="394">
                  <c:v>8.5440000000000002E-2</c:v>
                </c:pt>
                <c:pt idx="395">
                  <c:v>8.5440000000000002E-2</c:v>
                </c:pt>
                <c:pt idx="396">
                  <c:v>8.5440000000000002E-2</c:v>
                </c:pt>
                <c:pt idx="397">
                  <c:v>8.5440000000000002E-2</c:v>
                </c:pt>
                <c:pt idx="398">
                  <c:v>9.0399999999999994E-2</c:v>
                </c:pt>
                <c:pt idx="399">
                  <c:v>9.0399999999999994E-2</c:v>
                </c:pt>
                <c:pt idx="400">
                  <c:v>9.0399999999999994E-2</c:v>
                </c:pt>
                <c:pt idx="401">
                  <c:v>9.0399999999999994E-2</c:v>
                </c:pt>
                <c:pt idx="402">
                  <c:v>9.0399999999999994E-2</c:v>
                </c:pt>
                <c:pt idx="403">
                  <c:v>9.0399999999999994E-2</c:v>
                </c:pt>
                <c:pt idx="404">
                  <c:v>9.0399999999999994E-2</c:v>
                </c:pt>
                <c:pt idx="405">
                  <c:v>9.0399999999999994E-2</c:v>
                </c:pt>
                <c:pt idx="406">
                  <c:v>9.0399999999999994E-2</c:v>
                </c:pt>
                <c:pt idx="407">
                  <c:v>9.0399999999999994E-2</c:v>
                </c:pt>
                <c:pt idx="408">
                  <c:v>9.0399999999999994E-2</c:v>
                </c:pt>
                <c:pt idx="409">
                  <c:v>9.0399999999999994E-2</c:v>
                </c:pt>
                <c:pt idx="410">
                  <c:v>7.2352E-2</c:v>
                </c:pt>
                <c:pt idx="411">
                  <c:v>7.2352E-2</c:v>
                </c:pt>
                <c:pt idx="412">
                  <c:v>7.2352E-2</c:v>
                </c:pt>
                <c:pt idx="413">
                  <c:v>7.2352E-2</c:v>
                </c:pt>
                <c:pt idx="414">
                  <c:v>7.2352E-2</c:v>
                </c:pt>
                <c:pt idx="415">
                  <c:v>7.2352E-2</c:v>
                </c:pt>
                <c:pt idx="416">
                  <c:v>7.2352E-2</c:v>
                </c:pt>
                <c:pt idx="417">
                  <c:v>7.2352E-2</c:v>
                </c:pt>
                <c:pt idx="418">
                  <c:v>7.2352E-2</c:v>
                </c:pt>
                <c:pt idx="419">
                  <c:v>7.2352E-2</c:v>
                </c:pt>
                <c:pt idx="420">
                  <c:v>7.2352E-2</c:v>
                </c:pt>
                <c:pt idx="421">
                  <c:v>7.2352E-2</c:v>
                </c:pt>
                <c:pt idx="422">
                  <c:v>7.8736E-2</c:v>
                </c:pt>
                <c:pt idx="423">
                  <c:v>7.8736E-2</c:v>
                </c:pt>
                <c:pt idx="424">
                  <c:v>7.8736E-2</c:v>
                </c:pt>
                <c:pt idx="425">
                  <c:v>7.8736E-2</c:v>
                </c:pt>
                <c:pt idx="426">
                  <c:v>7.8736E-2</c:v>
                </c:pt>
                <c:pt idx="427">
                  <c:v>7.8736E-2</c:v>
                </c:pt>
                <c:pt idx="428">
                  <c:v>7.8736E-2</c:v>
                </c:pt>
                <c:pt idx="429">
                  <c:v>7.8736E-2</c:v>
                </c:pt>
                <c:pt idx="430">
                  <c:v>7.8736E-2</c:v>
                </c:pt>
                <c:pt idx="431">
                  <c:v>7.8736E-2</c:v>
                </c:pt>
                <c:pt idx="432">
                  <c:v>7.8736E-2</c:v>
                </c:pt>
                <c:pt idx="433">
                  <c:v>7.8736E-2</c:v>
                </c:pt>
                <c:pt idx="434">
                  <c:v>7.8736E-2</c:v>
                </c:pt>
                <c:pt idx="435">
                  <c:v>7.8736E-2</c:v>
                </c:pt>
                <c:pt idx="436">
                  <c:v>7.8736E-2</c:v>
                </c:pt>
                <c:pt idx="437">
                  <c:v>7.8736E-2</c:v>
                </c:pt>
                <c:pt idx="438">
                  <c:v>7.8736E-2</c:v>
                </c:pt>
                <c:pt idx="439">
                  <c:v>7.8736E-2</c:v>
                </c:pt>
                <c:pt idx="440">
                  <c:v>7.8736E-2</c:v>
                </c:pt>
                <c:pt idx="441">
                  <c:v>7.8736E-2</c:v>
                </c:pt>
                <c:pt idx="442">
                  <c:v>7.8736E-2</c:v>
                </c:pt>
                <c:pt idx="443">
                  <c:v>7.8736E-2</c:v>
                </c:pt>
                <c:pt idx="444">
                  <c:v>7.8736E-2</c:v>
                </c:pt>
                <c:pt idx="445">
                  <c:v>7.8736E-2</c:v>
                </c:pt>
                <c:pt idx="446">
                  <c:v>7.8736E-2</c:v>
                </c:pt>
                <c:pt idx="447">
                  <c:v>7.8736E-2</c:v>
                </c:pt>
                <c:pt idx="448">
                  <c:v>7.8736E-2</c:v>
                </c:pt>
                <c:pt idx="449">
                  <c:v>7.8736E-2</c:v>
                </c:pt>
                <c:pt idx="450">
                  <c:v>7.8736E-2</c:v>
                </c:pt>
                <c:pt idx="451">
                  <c:v>7.8736E-2</c:v>
                </c:pt>
                <c:pt idx="452">
                  <c:v>7.8736E-2</c:v>
                </c:pt>
                <c:pt idx="453">
                  <c:v>7.8736E-2</c:v>
                </c:pt>
                <c:pt idx="454">
                  <c:v>7.8736E-2</c:v>
                </c:pt>
                <c:pt idx="455">
                  <c:v>7.8736E-2</c:v>
                </c:pt>
                <c:pt idx="456">
                  <c:v>7.8736E-2</c:v>
                </c:pt>
                <c:pt idx="457">
                  <c:v>7.8736E-2</c:v>
                </c:pt>
                <c:pt idx="458">
                  <c:v>8.1928000000000015E-2</c:v>
                </c:pt>
                <c:pt idx="459">
                  <c:v>8.1928000000000015E-2</c:v>
                </c:pt>
                <c:pt idx="460">
                  <c:v>8.1928000000000015E-2</c:v>
                </c:pt>
                <c:pt idx="461">
                  <c:v>8.1928000000000015E-2</c:v>
                </c:pt>
                <c:pt idx="462">
                  <c:v>8.1928000000000015E-2</c:v>
                </c:pt>
                <c:pt idx="463">
                  <c:v>8.1928000000000015E-2</c:v>
                </c:pt>
                <c:pt idx="464">
                  <c:v>8.1928000000000015E-2</c:v>
                </c:pt>
                <c:pt idx="465">
                  <c:v>8.1928000000000015E-2</c:v>
                </c:pt>
                <c:pt idx="466">
                  <c:v>8.1928000000000015E-2</c:v>
                </c:pt>
                <c:pt idx="467">
                  <c:v>8.1928000000000015E-2</c:v>
                </c:pt>
                <c:pt idx="468">
                  <c:v>8.1928000000000015E-2</c:v>
                </c:pt>
                <c:pt idx="469">
                  <c:v>8.1928000000000015E-2</c:v>
                </c:pt>
                <c:pt idx="470">
                  <c:v>8.1928000000000015E-2</c:v>
                </c:pt>
                <c:pt idx="471">
                  <c:v>8.1928000000000015E-2</c:v>
                </c:pt>
                <c:pt idx="472">
                  <c:v>8.1928000000000015E-2</c:v>
                </c:pt>
                <c:pt idx="473">
                  <c:v>8.1928000000000015E-2</c:v>
                </c:pt>
                <c:pt idx="474">
                  <c:v>8.1928000000000015E-2</c:v>
                </c:pt>
                <c:pt idx="475">
                  <c:v>8.1928000000000015E-2</c:v>
                </c:pt>
                <c:pt idx="476">
                  <c:v>8.1928000000000015E-2</c:v>
                </c:pt>
                <c:pt idx="477">
                  <c:v>8.1928000000000015E-2</c:v>
                </c:pt>
                <c:pt idx="478">
                  <c:v>8.1928000000000015E-2</c:v>
                </c:pt>
                <c:pt idx="479">
                  <c:v>8.1928000000000015E-2</c:v>
                </c:pt>
                <c:pt idx="480">
                  <c:v>8.1928000000000015E-2</c:v>
                </c:pt>
                <c:pt idx="481">
                  <c:v>8.1928000000000015E-2</c:v>
                </c:pt>
                <c:pt idx="482">
                  <c:v>8.8223999999999997E-2</c:v>
                </c:pt>
                <c:pt idx="483">
                  <c:v>8.8223999999999997E-2</c:v>
                </c:pt>
                <c:pt idx="484">
                  <c:v>8.8223999999999997E-2</c:v>
                </c:pt>
                <c:pt idx="485">
                  <c:v>8.8223999999999997E-2</c:v>
                </c:pt>
                <c:pt idx="486">
                  <c:v>8.8223999999999997E-2</c:v>
                </c:pt>
                <c:pt idx="487">
                  <c:v>8.8223999999999997E-2</c:v>
                </c:pt>
                <c:pt idx="488">
                  <c:v>8.8223999999999997E-2</c:v>
                </c:pt>
                <c:pt idx="489">
                  <c:v>8.8223999999999997E-2</c:v>
                </c:pt>
                <c:pt idx="490">
                  <c:v>8.8223999999999997E-2</c:v>
                </c:pt>
                <c:pt idx="491">
                  <c:v>8.8223999999999997E-2</c:v>
                </c:pt>
                <c:pt idx="492">
                  <c:v>8.8223999999999997E-2</c:v>
                </c:pt>
                <c:pt idx="493">
                  <c:v>8.8223999999999997E-2</c:v>
                </c:pt>
                <c:pt idx="494">
                  <c:v>9.6432000000000004E-2</c:v>
                </c:pt>
                <c:pt idx="495">
                  <c:v>9.6432000000000004E-2</c:v>
                </c:pt>
                <c:pt idx="496">
                  <c:v>9.6432000000000004E-2</c:v>
                </c:pt>
                <c:pt idx="497">
                  <c:v>9.6432000000000004E-2</c:v>
                </c:pt>
                <c:pt idx="498">
                  <c:v>9.6432000000000004E-2</c:v>
                </c:pt>
                <c:pt idx="499">
                  <c:v>9.6432000000000004E-2</c:v>
                </c:pt>
                <c:pt idx="500">
                  <c:v>9.6432000000000004E-2</c:v>
                </c:pt>
                <c:pt idx="501">
                  <c:v>9.6432000000000004E-2</c:v>
                </c:pt>
                <c:pt idx="502">
                  <c:v>9.6432000000000004E-2</c:v>
                </c:pt>
                <c:pt idx="503">
                  <c:v>9.6432000000000004E-2</c:v>
                </c:pt>
                <c:pt idx="504">
                  <c:v>9.6432000000000004E-2</c:v>
                </c:pt>
                <c:pt idx="505">
                  <c:v>9.6432000000000004E-2</c:v>
                </c:pt>
                <c:pt idx="506">
                  <c:v>0.100768</c:v>
                </c:pt>
                <c:pt idx="507">
                  <c:v>0.100768</c:v>
                </c:pt>
                <c:pt idx="508">
                  <c:v>0.100768</c:v>
                </c:pt>
                <c:pt idx="509">
                  <c:v>0.100768</c:v>
                </c:pt>
                <c:pt idx="510">
                  <c:v>0.100768</c:v>
                </c:pt>
                <c:pt idx="511">
                  <c:v>0.100768</c:v>
                </c:pt>
                <c:pt idx="512">
                  <c:v>0.100768</c:v>
                </c:pt>
                <c:pt idx="513">
                  <c:v>0.100768</c:v>
                </c:pt>
                <c:pt idx="514">
                  <c:v>0.100768</c:v>
                </c:pt>
                <c:pt idx="515">
                  <c:v>0.100768</c:v>
                </c:pt>
                <c:pt idx="516">
                  <c:v>0.100768</c:v>
                </c:pt>
                <c:pt idx="517">
                  <c:v>0.100768</c:v>
                </c:pt>
                <c:pt idx="518">
                  <c:v>0.10533600000000001</c:v>
                </c:pt>
                <c:pt idx="519">
                  <c:v>0.10533600000000001</c:v>
                </c:pt>
                <c:pt idx="520">
                  <c:v>0.10533600000000001</c:v>
                </c:pt>
                <c:pt idx="521">
                  <c:v>0.10533600000000001</c:v>
                </c:pt>
                <c:pt idx="522">
                  <c:v>0.10533600000000001</c:v>
                </c:pt>
                <c:pt idx="523">
                  <c:v>0.10533600000000001</c:v>
                </c:pt>
                <c:pt idx="524">
                  <c:v>0.10533600000000001</c:v>
                </c:pt>
                <c:pt idx="525">
                  <c:v>0.10533600000000001</c:v>
                </c:pt>
                <c:pt idx="526">
                  <c:v>0.10533600000000001</c:v>
                </c:pt>
                <c:pt idx="527">
                  <c:v>0.10533600000000001</c:v>
                </c:pt>
                <c:pt idx="528">
                  <c:v>0.107464</c:v>
                </c:pt>
                <c:pt idx="529">
                  <c:v>0.107464</c:v>
                </c:pt>
                <c:pt idx="530">
                  <c:v>0.107464</c:v>
                </c:pt>
                <c:pt idx="531">
                  <c:v>0.107464</c:v>
                </c:pt>
                <c:pt idx="532">
                  <c:v>0.107464</c:v>
                </c:pt>
                <c:pt idx="533">
                  <c:v>0.107464</c:v>
                </c:pt>
                <c:pt idx="534">
                  <c:v>0.107464</c:v>
                </c:pt>
                <c:pt idx="535">
                  <c:v>0.107464</c:v>
                </c:pt>
                <c:pt idx="536">
                  <c:v>0.107464</c:v>
                </c:pt>
                <c:pt idx="537">
                  <c:v>0.107464</c:v>
                </c:pt>
                <c:pt idx="538">
                  <c:v>0.107464</c:v>
                </c:pt>
                <c:pt idx="539">
                  <c:v>0.107464</c:v>
                </c:pt>
                <c:pt idx="540">
                  <c:v>0.11235199999999999</c:v>
                </c:pt>
                <c:pt idx="541">
                  <c:v>0.11235199999999999</c:v>
                </c:pt>
                <c:pt idx="542">
                  <c:v>0.11235199999999999</c:v>
                </c:pt>
                <c:pt idx="543">
                  <c:v>0.11235199999999999</c:v>
                </c:pt>
                <c:pt idx="544">
                  <c:v>0.11235199999999999</c:v>
                </c:pt>
                <c:pt idx="545">
                  <c:v>0.11235199999999999</c:v>
                </c:pt>
                <c:pt idx="546">
                  <c:v>0.11235199999999999</c:v>
                </c:pt>
                <c:pt idx="547">
                  <c:v>0.11235199999999999</c:v>
                </c:pt>
                <c:pt idx="548">
                  <c:v>0.11235199999999999</c:v>
                </c:pt>
                <c:pt idx="549">
                  <c:v>0.11235199999999999</c:v>
                </c:pt>
                <c:pt idx="550">
                  <c:v>0.11235199999999999</c:v>
                </c:pt>
                <c:pt idx="551">
                  <c:v>0.11235199999999999</c:v>
                </c:pt>
                <c:pt idx="552">
                  <c:v>0.11235199999999999</c:v>
                </c:pt>
                <c:pt idx="553">
                  <c:v>0.11235199999999999</c:v>
                </c:pt>
                <c:pt idx="554">
                  <c:v>0.11235199999999999</c:v>
                </c:pt>
                <c:pt idx="555">
                  <c:v>0.11235199999999999</c:v>
                </c:pt>
                <c:pt idx="556">
                  <c:v>0.11235199999999999</c:v>
                </c:pt>
                <c:pt idx="557">
                  <c:v>0.11235199999999999</c:v>
                </c:pt>
                <c:pt idx="558">
                  <c:v>0.11235199999999999</c:v>
                </c:pt>
                <c:pt idx="559">
                  <c:v>0.11235199999999999</c:v>
                </c:pt>
                <c:pt idx="560">
                  <c:v>0.11235199999999999</c:v>
                </c:pt>
                <c:pt idx="561">
                  <c:v>0.11235199999999999</c:v>
                </c:pt>
                <c:pt idx="562">
                  <c:v>0.11235199999999999</c:v>
                </c:pt>
                <c:pt idx="563">
                  <c:v>0.11235199999999999</c:v>
                </c:pt>
                <c:pt idx="564">
                  <c:v>0.11235199999999999</c:v>
                </c:pt>
                <c:pt idx="565">
                  <c:v>0.11235199999999999</c:v>
                </c:pt>
                <c:pt idx="566">
                  <c:v>0.11235199999999999</c:v>
                </c:pt>
                <c:pt idx="567">
                  <c:v>0.11235199999999999</c:v>
                </c:pt>
                <c:pt idx="568">
                  <c:v>0.11235199999999999</c:v>
                </c:pt>
                <c:pt idx="569">
                  <c:v>0.11235199999999999</c:v>
                </c:pt>
                <c:pt idx="570">
                  <c:v>0.11235199999999999</c:v>
                </c:pt>
                <c:pt idx="571">
                  <c:v>0.11235199999999999</c:v>
                </c:pt>
                <c:pt idx="572">
                  <c:v>0.11235199999999999</c:v>
                </c:pt>
                <c:pt idx="573">
                  <c:v>0.11235199999999999</c:v>
                </c:pt>
                <c:pt idx="574">
                  <c:v>0.11235199999999999</c:v>
                </c:pt>
                <c:pt idx="575">
                  <c:v>0.11235199999999999</c:v>
                </c:pt>
                <c:pt idx="576">
                  <c:v>0.11572</c:v>
                </c:pt>
                <c:pt idx="577">
                  <c:v>0.11572</c:v>
                </c:pt>
                <c:pt idx="578">
                  <c:v>0.11572</c:v>
                </c:pt>
                <c:pt idx="579">
                  <c:v>0.11572</c:v>
                </c:pt>
                <c:pt idx="580">
                  <c:v>0.11572</c:v>
                </c:pt>
                <c:pt idx="581">
                  <c:v>0.11572</c:v>
                </c:pt>
                <c:pt idx="582">
                  <c:v>0.11572</c:v>
                </c:pt>
                <c:pt idx="583">
                  <c:v>0.11572</c:v>
                </c:pt>
                <c:pt idx="584">
                  <c:v>0.11572</c:v>
                </c:pt>
                <c:pt idx="585">
                  <c:v>0.11572</c:v>
                </c:pt>
                <c:pt idx="586">
                  <c:v>0.11572</c:v>
                </c:pt>
                <c:pt idx="587">
                  <c:v>0.11572</c:v>
                </c:pt>
                <c:pt idx="588">
                  <c:v>0.119424</c:v>
                </c:pt>
                <c:pt idx="589">
                  <c:v>0.119424</c:v>
                </c:pt>
                <c:pt idx="590">
                  <c:v>0.119424</c:v>
                </c:pt>
                <c:pt idx="591">
                  <c:v>0.119424</c:v>
                </c:pt>
                <c:pt idx="592">
                  <c:v>0.119424</c:v>
                </c:pt>
                <c:pt idx="593">
                  <c:v>0.119424</c:v>
                </c:pt>
                <c:pt idx="594">
                  <c:v>0.119424</c:v>
                </c:pt>
                <c:pt idx="595">
                  <c:v>0.119424</c:v>
                </c:pt>
                <c:pt idx="596">
                  <c:v>0.119424</c:v>
                </c:pt>
                <c:pt idx="597">
                  <c:v>0.119424</c:v>
                </c:pt>
                <c:pt idx="598">
                  <c:v>0.119424</c:v>
                </c:pt>
                <c:pt idx="599">
                  <c:v>0.119424</c:v>
                </c:pt>
                <c:pt idx="600">
                  <c:v>0.119424</c:v>
                </c:pt>
                <c:pt idx="601">
                  <c:v>0.119424</c:v>
                </c:pt>
                <c:pt idx="602">
                  <c:v>0.119424</c:v>
                </c:pt>
                <c:pt idx="603">
                  <c:v>0.12349600000000001</c:v>
                </c:pt>
                <c:pt idx="604">
                  <c:v>0.12349600000000001</c:v>
                </c:pt>
                <c:pt idx="605">
                  <c:v>0.12349600000000001</c:v>
                </c:pt>
                <c:pt idx="606">
                  <c:v>0.12349600000000001</c:v>
                </c:pt>
                <c:pt idx="607">
                  <c:v>0.12349600000000001</c:v>
                </c:pt>
                <c:pt idx="608">
                  <c:v>0.12349600000000001</c:v>
                </c:pt>
                <c:pt idx="609">
                  <c:v>0.12349600000000001</c:v>
                </c:pt>
                <c:pt idx="610">
                  <c:v>0.12349600000000001</c:v>
                </c:pt>
                <c:pt idx="611">
                  <c:v>0.12349600000000001</c:v>
                </c:pt>
                <c:pt idx="612">
                  <c:v>0.12349600000000001</c:v>
                </c:pt>
                <c:pt idx="613">
                  <c:v>0.12349600000000001</c:v>
                </c:pt>
                <c:pt idx="614">
                  <c:v>0.12349600000000001</c:v>
                </c:pt>
                <c:pt idx="615">
                  <c:v>0.12349600000000001</c:v>
                </c:pt>
                <c:pt idx="616">
                  <c:v>0.12349600000000001</c:v>
                </c:pt>
                <c:pt idx="617">
                  <c:v>0.12349600000000001</c:v>
                </c:pt>
                <c:pt idx="618">
                  <c:v>0.12349600000000001</c:v>
                </c:pt>
                <c:pt idx="619">
                  <c:v>0.12349600000000001</c:v>
                </c:pt>
                <c:pt idx="620">
                  <c:v>0.12349600000000001</c:v>
                </c:pt>
                <c:pt idx="621">
                  <c:v>0.12349600000000001</c:v>
                </c:pt>
                <c:pt idx="622">
                  <c:v>0.12349600000000001</c:v>
                </c:pt>
                <c:pt idx="623">
                  <c:v>0.12349600000000001</c:v>
                </c:pt>
                <c:pt idx="624">
                  <c:v>0.12349600000000001</c:v>
                </c:pt>
                <c:pt idx="625">
                  <c:v>0.12349600000000001</c:v>
                </c:pt>
                <c:pt idx="626">
                  <c:v>0.12349600000000001</c:v>
                </c:pt>
                <c:pt idx="627">
                  <c:v>0.12349600000000001</c:v>
                </c:pt>
                <c:pt idx="628">
                  <c:v>0.12349600000000001</c:v>
                </c:pt>
                <c:pt idx="629">
                  <c:v>0.12349600000000001</c:v>
                </c:pt>
                <c:pt idx="630">
                  <c:v>0.12349600000000001</c:v>
                </c:pt>
                <c:pt idx="631">
                  <c:v>0.12349600000000001</c:v>
                </c:pt>
                <c:pt idx="632">
                  <c:v>0.12349600000000001</c:v>
                </c:pt>
                <c:pt idx="633">
                  <c:v>0.12349600000000001</c:v>
                </c:pt>
                <c:pt idx="634">
                  <c:v>0.12349600000000001</c:v>
                </c:pt>
                <c:pt idx="635">
                  <c:v>0.12349600000000001</c:v>
                </c:pt>
                <c:pt idx="636">
                  <c:v>0.12349600000000001</c:v>
                </c:pt>
                <c:pt idx="637">
                  <c:v>0.12349600000000001</c:v>
                </c:pt>
                <c:pt idx="638">
                  <c:v>0.12349600000000001</c:v>
                </c:pt>
                <c:pt idx="639">
                  <c:v>0.12695200000000001</c:v>
                </c:pt>
                <c:pt idx="640">
                  <c:v>0.12695200000000001</c:v>
                </c:pt>
                <c:pt idx="641">
                  <c:v>0.12695200000000001</c:v>
                </c:pt>
                <c:pt idx="642">
                  <c:v>0.12695200000000001</c:v>
                </c:pt>
                <c:pt idx="643">
                  <c:v>0.12695200000000001</c:v>
                </c:pt>
                <c:pt idx="644">
                  <c:v>0.12695200000000001</c:v>
                </c:pt>
                <c:pt idx="645">
                  <c:v>0.12695200000000001</c:v>
                </c:pt>
                <c:pt idx="646">
                  <c:v>0.12695200000000001</c:v>
                </c:pt>
                <c:pt idx="647">
                  <c:v>0.12695200000000001</c:v>
                </c:pt>
                <c:pt idx="648">
                  <c:v>0.12695200000000001</c:v>
                </c:pt>
                <c:pt idx="649">
                  <c:v>0.12695200000000001</c:v>
                </c:pt>
                <c:pt idx="650">
                  <c:v>0.130776</c:v>
                </c:pt>
                <c:pt idx="651">
                  <c:v>0.130776</c:v>
                </c:pt>
                <c:pt idx="652">
                  <c:v>0.130776</c:v>
                </c:pt>
                <c:pt idx="653">
                  <c:v>0.130776</c:v>
                </c:pt>
                <c:pt idx="654">
                  <c:v>0.130776</c:v>
                </c:pt>
                <c:pt idx="655">
                  <c:v>0.130776</c:v>
                </c:pt>
                <c:pt idx="656">
                  <c:v>0.130776</c:v>
                </c:pt>
                <c:pt idx="657">
                  <c:v>0.130776</c:v>
                </c:pt>
                <c:pt idx="658">
                  <c:v>0.130776</c:v>
                </c:pt>
                <c:pt idx="659">
                  <c:v>0.130776</c:v>
                </c:pt>
                <c:pt idx="660">
                  <c:v>0.130776</c:v>
                </c:pt>
                <c:pt idx="661">
                  <c:v>0.130776</c:v>
                </c:pt>
                <c:pt idx="662">
                  <c:v>0.13417599999999999</c:v>
                </c:pt>
                <c:pt idx="663">
                  <c:v>0.13417599999999999</c:v>
                </c:pt>
                <c:pt idx="664">
                  <c:v>0.13417599999999999</c:v>
                </c:pt>
                <c:pt idx="665">
                  <c:v>0.13417599999999999</c:v>
                </c:pt>
                <c:pt idx="666">
                  <c:v>0.13417599999999999</c:v>
                </c:pt>
                <c:pt idx="667">
                  <c:v>0.13417599999999999</c:v>
                </c:pt>
                <c:pt idx="668">
                  <c:v>0.13417599999999999</c:v>
                </c:pt>
                <c:pt idx="669">
                  <c:v>0.13417599999999999</c:v>
                </c:pt>
                <c:pt idx="670">
                  <c:v>0.13417599999999999</c:v>
                </c:pt>
                <c:pt idx="671">
                  <c:v>0.13417599999999999</c:v>
                </c:pt>
                <c:pt idx="672">
                  <c:v>0.13417599999999999</c:v>
                </c:pt>
                <c:pt idx="673">
                  <c:v>0.13417599999999999</c:v>
                </c:pt>
                <c:pt idx="674">
                  <c:v>0.137736</c:v>
                </c:pt>
                <c:pt idx="675">
                  <c:v>0.137736</c:v>
                </c:pt>
                <c:pt idx="676">
                  <c:v>0.137736</c:v>
                </c:pt>
                <c:pt idx="677">
                  <c:v>0.137736</c:v>
                </c:pt>
                <c:pt idx="678">
                  <c:v>0.137736</c:v>
                </c:pt>
                <c:pt idx="679">
                  <c:v>0.137736</c:v>
                </c:pt>
                <c:pt idx="680">
                  <c:v>0.137736</c:v>
                </c:pt>
                <c:pt idx="681">
                  <c:v>0.137736</c:v>
                </c:pt>
                <c:pt idx="682">
                  <c:v>0.137736</c:v>
                </c:pt>
                <c:pt idx="683">
                  <c:v>0.137736</c:v>
                </c:pt>
                <c:pt idx="684">
                  <c:v>0.137736</c:v>
                </c:pt>
                <c:pt idx="685">
                  <c:v>0.137736</c:v>
                </c:pt>
                <c:pt idx="686">
                  <c:v>0.14239200000000002</c:v>
                </c:pt>
                <c:pt idx="687">
                  <c:v>0.14239200000000002</c:v>
                </c:pt>
                <c:pt idx="688">
                  <c:v>0.14239200000000002</c:v>
                </c:pt>
                <c:pt idx="689">
                  <c:v>0.14239200000000002</c:v>
                </c:pt>
                <c:pt idx="690">
                  <c:v>0.14239200000000002</c:v>
                </c:pt>
                <c:pt idx="691">
                  <c:v>0.14239200000000002</c:v>
                </c:pt>
                <c:pt idx="692">
                  <c:v>0.14239200000000002</c:v>
                </c:pt>
                <c:pt idx="693">
                  <c:v>0.14239200000000002</c:v>
                </c:pt>
                <c:pt idx="694">
                  <c:v>0.14239200000000002</c:v>
                </c:pt>
                <c:pt idx="695">
                  <c:v>0.14239200000000002</c:v>
                </c:pt>
                <c:pt idx="696">
                  <c:v>0.14239200000000002</c:v>
                </c:pt>
                <c:pt idx="697">
                  <c:v>0.14239200000000002</c:v>
                </c:pt>
                <c:pt idx="698">
                  <c:v>0.15542400000000001</c:v>
                </c:pt>
                <c:pt idx="699">
                  <c:v>0.15542400000000001</c:v>
                </c:pt>
                <c:pt idx="700">
                  <c:v>0.15542400000000001</c:v>
                </c:pt>
                <c:pt idx="701">
                  <c:v>0.15542400000000001</c:v>
                </c:pt>
                <c:pt idx="702">
                  <c:v>0.15542400000000001</c:v>
                </c:pt>
                <c:pt idx="703">
                  <c:v>0.15542400000000001</c:v>
                </c:pt>
                <c:pt idx="704">
                  <c:v>0.15542400000000001</c:v>
                </c:pt>
                <c:pt idx="705">
                  <c:v>0.15542400000000001</c:v>
                </c:pt>
                <c:pt idx="706">
                  <c:v>0.15542400000000001</c:v>
                </c:pt>
                <c:pt idx="707">
                  <c:v>0.16785600000000001</c:v>
                </c:pt>
                <c:pt idx="708">
                  <c:v>0.16785600000000001</c:v>
                </c:pt>
                <c:pt idx="709">
                  <c:v>0.16785600000000001</c:v>
                </c:pt>
                <c:pt idx="710">
                  <c:v>0.16785600000000001</c:v>
                </c:pt>
                <c:pt idx="711">
                  <c:v>0.17121600000000001</c:v>
                </c:pt>
                <c:pt idx="712">
                  <c:v>0.17121600000000001</c:v>
                </c:pt>
                <c:pt idx="713">
                  <c:v>0.17121600000000001</c:v>
                </c:pt>
                <c:pt idx="714">
                  <c:v>0.17121600000000001</c:v>
                </c:pt>
                <c:pt idx="715">
                  <c:v>0.17121600000000001</c:v>
                </c:pt>
                <c:pt idx="716">
                  <c:v>0.17121600000000001</c:v>
                </c:pt>
                <c:pt idx="717">
                  <c:v>0.17121600000000001</c:v>
                </c:pt>
                <c:pt idx="718">
                  <c:v>0.17121600000000001</c:v>
                </c:pt>
                <c:pt idx="719">
                  <c:v>0.17121600000000001</c:v>
                </c:pt>
                <c:pt idx="720">
                  <c:v>0.17121600000000001</c:v>
                </c:pt>
                <c:pt idx="721">
                  <c:v>0.17121600000000001</c:v>
                </c:pt>
                <c:pt idx="722">
                  <c:v>0.18</c:v>
                </c:pt>
                <c:pt idx="723">
                  <c:v>0.18</c:v>
                </c:pt>
                <c:pt idx="724">
                  <c:v>0.18</c:v>
                </c:pt>
                <c:pt idx="725">
                  <c:v>0.18</c:v>
                </c:pt>
                <c:pt idx="726">
                  <c:v>0.18</c:v>
                </c:pt>
                <c:pt idx="727">
                  <c:v>0.18</c:v>
                </c:pt>
                <c:pt idx="728">
                  <c:v>0.18</c:v>
                </c:pt>
                <c:pt idx="729">
                  <c:v>0.18</c:v>
                </c:pt>
                <c:pt idx="730">
                  <c:v>0.18</c:v>
                </c:pt>
                <c:pt idx="731">
                  <c:v>0.18</c:v>
                </c:pt>
                <c:pt idx="732">
                  <c:v>0.18</c:v>
                </c:pt>
                <c:pt idx="733">
                  <c:v>0.18</c:v>
                </c:pt>
                <c:pt idx="734">
                  <c:v>0.19298399999999999</c:v>
                </c:pt>
                <c:pt idx="735">
                  <c:v>0.19298399999999999</c:v>
                </c:pt>
                <c:pt idx="736">
                  <c:v>0.19298399999999999</c:v>
                </c:pt>
                <c:pt idx="737">
                  <c:v>0.19298399999999999</c:v>
                </c:pt>
                <c:pt idx="738">
                  <c:v>0.19298399999999999</c:v>
                </c:pt>
                <c:pt idx="739">
                  <c:v>0.19298399999999999</c:v>
                </c:pt>
                <c:pt idx="740">
                  <c:v>0.19298399999999999</c:v>
                </c:pt>
                <c:pt idx="741">
                  <c:v>0.19298399999999999</c:v>
                </c:pt>
                <c:pt idx="742">
                  <c:v>0.19298399999999999</c:v>
                </c:pt>
                <c:pt idx="743">
                  <c:v>0.19298399999999999</c:v>
                </c:pt>
                <c:pt idx="744">
                  <c:v>0.19298399999999999</c:v>
                </c:pt>
                <c:pt idx="745">
                  <c:v>0.19298399999999999</c:v>
                </c:pt>
                <c:pt idx="746">
                  <c:v>0.20271199999999998</c:v>
                </c:pt>
                <c:pt idx="747">
                  <c:v>0.20271199999999998</c:v>
                </c:pt>
                <c:pt idx="748">
                  <c:v>0.20271199999999998</c:v>
                </c:pt>
                <c:pt idx="749">
                  <c:v>0.20271199999999998</c:v>
                </c:pt>
                <c:pt idx="750">
                  <c:v>0.20271199999999998</c:v>
                </c:pt>
                <c:pt idx="751">
                  <c:v>0.20271199999999998</c:v>
                </c:pt>
                <c:pt idx="752">
                  <c:v>0.20271199999999998</c:v>
                </c:pt>
                <c:pt idx="753">
                  <c:v>0.20271199999999998</c:v>
                </c:pt>
                <c:pt idx="754">
                  <c:v>0.20271199999999998</c:v>
                </c:pt>
                <c:pt idx="755">
                  <c:v>0.20271199999999998</c:v>
                </c:pt>
                <c:pt idx="756">
                  <c:v>0.20271199999999998</c:v>
                </c:pt>
                <c:pt idx="757">
                  <c:v>0.20271199999999998</c:v>
                </c:pt>
                <c:pt idx="758">
                  <c:v>0.21337600000000001</c:v>
                </c:pt>
                <c:pt idx="759">
                  <c:v>0.21337600000000001</c:v>
                </c:pt>
                <c:pt idx="760">
                  <c:v>0.21337600000000001</c:v>
                </c:pt>
                <c:pt idx="761">
                  <c:v>0.21337600000000001</c:v>
                </c:pt>
                <c:pt idx="762">
                  <c:v>0.21337600000000001</c:v>
                </c:pt>
                <c:pt idx="763">
                  <c:v>0.21337600000000001</c:v>
                </c:pt>
                <c:pt idx="764">
                  <c:v>0.21337600000000001</c:v>
                </c:pt>
                <c:pt idx="765">
                  <c:v>0.21337600000000001</c:v>
                </c:pt>
                <c:pt idx="766">
                  <c:v>0.21337600000000001</c:v>
                </c:pt>
                <c:pt idx="767">
                  <c:v>0.21337600000000001</c:v>
                </c:pt>
                <c:pt idx="768">
                  <c:v>0.21337600000000001</c:v>
                </c:pt>
                <c:pt idx="769">
                  <c:v>0.21337600000000001</c:v>
                </c:pt>
                <c:pt idx="770">
                  <c:v>0.21864800000000001</c:v>
                </c:pt>
                <c:pt idx="771">
                  <c:v>0.21864800000000001</c:v>
                </c:pt>
                <c:pt idx="772">
                  <c:v>0.21864800000000001</c:v>
                </c:pt>
                <c:pt idx="773">
                  <c:v>0.21864800000000001</c:v>
                </c:pt>
                <c:pt idx="774">
                  <c:v>0.21864800000000001</c:v>
                </c:pt>
                <c:pt idx="775">
                  <c:v>0.21864800000000001</c:v>
                </c:pt>
                <c:pt idx="776">
                  <c:v>0.21864800000000001</c:v>
                </c:pt>
                <c:pt idx="777">
                  <c:v>0.21864800000000001</c:v>
                </c:pt>
                <c:pt idx="778">
                  <c:v>0.21864800000000001</c:v>
                </c:pt>
                <c:pt idx="779">
                  <c:v>0.21864800000000001</c:v>
                </c:pt>
                <c:pt idx="780">
                  <c:v>0.21864800000000001</c:v>
                </c:pt>
                <c:pt idx="781">
                  <c:v>0.21864800000000001</c:v>
                </c:pt>
                <c:pt idx="782">
                  <c:v>0.21864800000000001</c:v>
                </c:pt>
                <c:pt idx="783">
                  <c:v>0.21864800000000001</c:v>
                </c:pt>
                <c:pt idx="784">
                  <c:v>0.21864800000000001</c:v>
                </c:pt>
                <c:pt idx="785">
                  <c:v>0.21864800000000001</c:v>
                </c:pt>
                <c:pt idx="786">
                  <c:v>0.21864800000000001</c:v>
                </c:pt>
                <c:pt idx="787">
                  <c:v>0.21864800000000001</c:v>
                </c:pt>
                <c:pt idx="788">
                  <c:v>0.21864800000000001</c:v>
                </c:pt>
                <c:pt idx="789">
                  <c:v>0.21864800000000001</c:v>
                </c:pt>
                <c:pt idx="790">
                  <c:v>0.21864800000000001</c:v>
                </c:pt>
                <c:pt idx="791">
                  <c:v>0.21864800000000001</c:v>
                </c:pt>
                <c:pt idx="792">
                  <c:v>0.21864800000000001</c:v>
                </c:pt>
                <c:pt idx="793">
                  <c:v>0.21864800000000001</c:v>
                </c:pt>
                <c:pt idx="794">
                  <c:v>0.22227199999999997</c:v>
                </c:pt>
                <c:pt idx="795">
                  <c:v>0.22227199999999997</c:v>
                </c:pt>
                <c:pt idx="796">
                  <c:v>0.22227199999999997</c:v>
                </c:pt>
                <c:pt idx="797">
                  <c:v>0.22227199999999997</c:v>
                </c:pt>
                <c:pt idx="798">
                  <c:v>0.22227199999999997</c:v>
                </c:pt>
                <c:pt idx="799">
                  <c:v>0.22227199999999997</c:v>
                </c:pt>
                <c:pt idx="800">
                  <c:v>0.22227199999999997</c:v>
                </c:pt>
                <c:pt idx="801">
                  <c:v>0.22227199999999997</c:v>
                </c:pt>
                <c:pt idx="802">
                  <c:v>0.22227199999999997</c:v>
                </c:pt>
                <c:pt idx="803">
                  <c:v>0.22227199999999997</c:v>
                </c:pt>
                <c:pt idx="804">
                  <c:v>0.22227199999999997</c:v>
                </c:pt>
                <c:pt idx="805">
                  <c:v>0.22227199999999997</c:v>
                </c:pt>
                <c:pt idx="806">
                  <c:v>0.23091999999999999</c:v>
                </c:pt>
                <c:pt idx="807">
                  <c:v>0.23091999999999999</c:v>
                </c:pt>
                <c:pt idx="808">
                  <c:v>0.23091999999999999</c:v>
                </c:pt>
                <c:pt idx="809">
                  <c:v>0.23091999999999999</c:v>
                </c:pt>
                <c:pt idx="810">
                  <c:v>0.23091999999999999</c:v>
                </c:pt>
                <c:pt idx="811">
                  <c:v>0.23091999999999999</c:v>
                </c:pt>
                <c:pt idx="812">
                  <c:v>0.23091999999999999</c:v>
                </c:pt>
                <c:pt idx="813">
                  <c:v>0.23091999999999999</c:v>
                </c:pt>
                <c:pt idx="814">
                  <c:v>0.23091999999999999</c:v>
                </c:pt>
                <c:pt idx="815">
                  <c:v>0.23091999999999999</c:v>
                </c:pt>
                <c:pt idx="816">
                  <c:v>0.23091999999999999</c:v>
                </c:pt>
                <c:pt idx="817">
                  <c:v>0.23091999999999999</c:v>
                </c:pt>
                <c:pt idx="818">
                  <c:v>0.23091999999999999</c:v>
                </c:pt>
                <c:pt idx="819">
                  <c:v>0.23091999999999999</c:v>
                </c:pt>
                <c:pt idx="820">
                  <c:v>0.23091999999999999</c:v>
                </c:pt>
                <c:pt idx="821">
                  <c:v>0.23091999999999999</c:v>
                </c:pt>
                <c:pt idx="822">
                  <c:v>0.23091999999999999</c:v>
                </c:pt>
                <c:pt idx="823">
                  <c:v>0.23091999999999999</c:v>
                </c:pt>
                <c:pt idx="824">
                  <c:v>0.23091999999999999</c:v>
                </c:pt>
                <c:pt idx="825">
                  <c:v>0.23091999999999999</c:v>
                </c:pt>
                <c:pt idx="826">
                  <c:v>0.23091999999999999</c:v>
                </c:pt>
                <c:pt idx="827">
                  <c:v>0.23091999999999999</c:v>
                </c:pt>
                <c:pt idx="828">
                  <c:v>0.23091999999999999</c:v>
                </c:pt>
                <c:pt idx="829">
                  <c:v>0.23805599999999999</c:v>
                </c:pt>
                <c:pt idx="830">
                  <c:v>0.23805599999999999</c:v>
                </c:pt>
                <c:pt idx="831">
                  <c:v>0.23805599999999999</c:v>
                </c:pt>
                <c:pt idx="832">
                  <c:v>0.23805599999999999</c:v>
                </c:pt>
                <c:pt idx="833">
                  <c:v>0.23805599999999999</c:v>
                </c:pt>
                <c:pt idx="834">
                  <c:v>0.23805599999999999</c:v>
                </c:pt>
                <c:pt idx="835">
                  <c:v>0.23805599999999999</c:v>
                </c:pt>
                <c:pt idx="836">
                  <c:v>0.23805599999999999</c:v>
                </c:pt>
                <c:pt idx="837">
                  <c:v>0.23805599999999999</c:v>
                </c:pt>
                <c:pt idx="838">
                  <c:v>0.23805599999999999</c:v>
                </c:pt>
                <c:pt idx="839">
                  <c:v>0.23805599999999999</c:v>
                </c:pt>
                <c:pt idx="840">
                  <c:v>0.23805599999999999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F8-431B-AF2D-68B352ACCAB4}"/>
            </c:ext>
          </c:extLst>
        </c:ser>
        <c:ser>
          <c:idx val="3"/>
          <c:order val="3"/>
          <c:tx>
            <c:strRef>
              <c:f>Graphs!$I$2</c:f>
              <c:strCache>
                <c:ptCount val="1"/>
                <c:pt idx="0">
                  <c:v>Spirits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Graphs!$I$3:$I$843</c:f>
              <c:numCache>
                <c:formatCode>General</c:formatCode>
                <c:ptCount val="841"/>
                <c:pt idx="279">
                  <c:v>5.9619000000000005E-2</c:v>
                </c:pt>
                <c:pt idx="280">
                  <c:v>5.9619000000000005E-2</c:v>
                </c:pt>
                <c:pt idx="281">
                  <c:v>5.9619000000000005E-2</c:v>
                </c:pt>
                <c:pt idx="282">
                  <c:v>5.9619000000000005E-2</c:v>
                </c:pt>
                <c:pt idx="283">
                  <c:v>5.9619000000000005E-2</c:v>
                </c:pt>
                <c:pt idx="284">
                  <c:v>5.9619000000000005E-2</c:v>
                </c:pt>
                <c:pt idx="285">
                  <c:v>5.9619000000000005E-2</c:v>
                </c:pt>
                <c:pt idx="286">
                  <c:v>5.9619000000000005E-2</c:v>
                </c:pt>
                <c:pt idx="287">
                  <c:v>5.9619000000000005E-2</c:v>
                </c:pt>
                <c:pt idx="288">
                  <c:v>5.9619000000000005E-2</c:v>
                </c:pt>
                <c:pt idx="289">
                  <c:v>5.9619000000000005E-2</c:v>
                </c:pt>
                <c:pt idx="290">
                  <c:v>6.6045000000000006E-2</c:v>
                </c:pt>
                <c:pt idx="291">
                  <c:v>6.6045000000000006E-2</c:v>
                </c:pt>
                <c:pt idx="292">
                  <c:v>6.6045000000000006E-2</c:v>
                </c:pt>
                <c:pt idx="293">
                  <c:v>6.6045000000000006E-2</c:v>
                </c:pt>
                <c:pt idx="294">
                  <c:v>6.6045000000000006E-2</c:v>
                </c:pt>
                <c:pt idx="295">
                  <c:v>6.6045000000000006E-2</c:v>
                </c:pt>
                <c:pt idx="296">
                  <c:v>6.6045000000000006E-2</c:v>
                </c:pt>
                <c:pt idx="297">
                  <c:v>6.6045000000000006E-2</c:v>
                </c:pt>
                <c:pt idx="298">
                  <c:v>6.6045000000000006E-2</c:v>
                </c:pt>
                <c:pt idx="299">
                  <c:v>6.6045000000000006E-2</c:v>
                </c:pt>
                <c:pt idx="300">
                  <c:v>6.6045000000000006E-2</c:v>
                </c:pt>
                <c:pt idx="301">
                  <c:v>6.6045000000000006E-2</c:v>
                </c:pt>
                <c:pt idx="302">
                  <c:v>6.6045000000000006E-2</c:v>
                </c:pt>
                <c:pt idx="303">
                  <c:v>8.4966000000000014E-2</c:v>
                </c:pt>
                <c:pt idx="304">
                  <c:v>8.4966000000000014E-2</c:v>
                </c:pt>
                <c:pt idx="305">
                  <c:v>8.4966000000000014E-2</c:v>
                </c:pt>
                <c:pt idx="306">
                  <c:v>8.4966000000000014E-2</c:v>
                </c:pt>
                <c:pt idx="307">
                  <c:v>8.4966000000000014E-2</c:v>
                </c:pt>
                <c:pt idx="308">
                  <c:v>8.4966000000000014E-2</c:v>
                </c:pt>
                <c:pt idx="309">
                  <c:v>8.4966000000000014E-2</c:v>
                </c:pt>
                <c:pt idx="310">
                  <c:v>8.4966000000000014E-2</c:v>
                </c:pt>
                <c:pt idx="311">
                  <c:v>8.4966000000000014E-2</c:v>
                </c:pt>
                <c:pt idx="312">
                  <c:v>8.4966000000000014E-2</c:v>
                </c:pt>
                <c:pt idx="313">
                  <c:v>8.4966000000000014E-2</c:v>
                </c:pt>
                <c:pt idx="314">
                  <c:v>8.4966000000000014E-2</c:v>
                </c:pt>
                <c:pt idx="315">
                  <c:v>9.4605000000000009E-2</c:v>
                </c:pt>
                <c:pt idx="316">
                  <c:v>9.4605000000000009E-2</c:v>
                </c:pt>
                <c:pt idx="317">
                  <c:v>9.4605000000000009E-2</c:v>
                </c:pt>
                <c:pt idx="318">
                  <c:v>9.4605000000000009E-2</c:v>
                </c:pt>
                <c:pt idx="319">
                  <c:v>9.4605000000000009E-2</c:v>
                </c:pt>
                <c:pt idx="320">
                  <c:v>9.4605000000000009E-2</c:v>
                </c:pt>
                <c:pt idx="321">
                  <c:v>9.4605000000000009E-2</c:v>
                </c:pt>
                <c:pt idx="322">
                  <c:v>9.4605000000000009E-2</c:v>
                </c:pt>
                <c:pt idx="323">
                  <c:v>9.4605000000000009E-2</c:v>
                </c:pt>
                <c:pt idx="324">
                  <c:v>0.104244</c:v>
                </c:pt>
                <c:pt idx="325">
                  <c:v>0.104244</c:v>
                </c:pt>
                <c:pt idx="326">
                  <c:v>0.104244</c:v>
                </c:pt>
                <c:pt idx="327">
                  <c:v>0.104244</c:v>
                </c:pt>
                <c:pt idx="328">
                  <c:v>0.104244</c:v>
                </c:pt>
                <c:pt idx="329">
                  <c:v>0.104244</c:v>
                </c:pt>
                <c:pt idx="330">
                  <c:v>0.104244</c:v>
                </c:pt>
                <c:pt idx="331">
                  <c:v>0.104244</c:v>
                </c:pt>
                <c:pt idx="332">
                  <c:v>0.104244</c:v>
                </c:pt>
                <c:pt idx="333">
                  <c:v>0.104244</c:v>
                </c:pt>
                <c:pt idx="334">
                  <c:v>0.104244</c:v>
                </c:pt>
                <c:pt idx="335">
                  <c:v>0.104244</c:v>
                </c:pt>
                <c:pt idx="336">
                  <c:v>0.104244</c:v>
                </c:pt>
                <c:pt idx="337">
                  <c:v>0.104244</c:v>
                </c:pt>
                <c:pt idx="338">
                  <c:v>0.104244</c:v>
                </c:pt>
                <c:pt idx="339">
                  <c:v>0.104244</c:v>
                </c:pt>
                <c:pt idx="340">
                  <c:v>0.104244</c:v>
                </c:pt>
                <c:pt idx="341">
                  <c:v>0.104244</c:v>
                </c:pt>
                <c:pt idx="342">
                  <c:v>0.104244</c:v>
                </c:pt>
                <c:pt idx="343">
                  <c:v>0.104244</c:v>
                </c:pt>
                <c:pt idx="344">
                  <c:v>0.104244</c:v>
                </c:pt>
                <c:pt idx="345">
                  <c:v>0.104244</c:v>
                </c:pt>
                <c:pt idx="346">
                  <c:v>0.104244</c:v>
                </c:pt>
                <c:pt idx="347">
                  <c:v>0.104244</c:v>
                </c:pt>
                <c:pt idx="348">
                  <c:v>0.104244</c:v>
                </c:pt>
                <c:pt idx="349">
                  <c:v>0.104244</c:v>
                </c:pt>
                <c:pt idx="350">
                  <c:v>0.104244</c:v>
                </c:pt>
                <c:pt idx="351">
                  <c:v>0.104244</c:v>
                </c:pt>
                <c:pt idx="352">
                  <c:v>0.104244</c:v>
                </c:pt>
                <c:pt idx="353">
                  <c:v>0.104244</c:v>
                </c:pt>
                <c:pt idx="354">
                  <c:v>0.104244</c:v>
                </c:pt>
                <c:pt idx="355">
                  <c:v>0.104244</c:v>
                </c:pt>
                <c:pt idx="356">
                  <c:v>0.104244</c:v>
                </c:pt>
                <c:pt idx="357">
                  <c:v>0.104244</c:v>
                </c:pt>
                <c:pt idx="358">
                  <c:v>0.104244</c:v>
                </c:pt>
                <c:pt idx="359">
                  <c:v>0.104244</c:v>
                </c:pt>
                <c:pt idx="360">
                  <c:v>0.104244</c:v>
                </c:pt>
                <c:pt idx="361">
                  <c:v>0.104244</c:v>
                </c:pt>
                <c:pt idx="362">
                  <c:v>0.11869999999999999</c:v>
                </c:pt>
                <c:pt idx="363">
                  <c:v>0.11869999999999999</c:v>
                </c:pt>
                <c:pt idx="364">
                  <c:v>0.11869999999999999</c:v>
                </c:pt>
                <c:pt idx="365">
                  <c:v>0.11869999999999999</c:v>
                </c:pt>
                <c:pt idx="366">
                  <c:v>0.11869999999999999</c:v>
                </c:pt>
                <c:pt idx="367">
                  <c:v>0.11869999999999999</c:v>
                </c:pt>
                <c:pt idx="368">
                  <c:v>0.11869999999999999</c:v>
                </c:pt>
                <c:pt idx="369">
                  <c:v>0.11869999999999999</c:v>
                </c:pt>
                <c:pt idx="370">
                  <c:v>0.11869999999999999</c:v>
                </c:pt>
                <c:pt idx="371">
                  <c:v>0.11869999999999999</c:v>
                </c:pt>
                <c:pt idx="372">
                  <c:v>0.11869999999999999</c:v>
                </c:pt>
                <c:pt idx="373">
                  <c:v>0.11869999999999999</c:v>
                </c:pt>
                <c:pt idx="374">
                  <c:v>0.136017</c:v>
                </c:pt>
                <c:pt idx="375">
                  <c:v>0.136017</c:v>
                </c:pt>
                <c:pt idx="376">
                  <c:v>0.136017</c:v>
                </c:pt>
                <c:pt idx="377">
                  <c:v>0.136017</c:v>
                </c:pt>
                <c:pt idx="378">
                  <c:v>0.136017</c:v>
                </c:pt>
                <c:pt idx="379">
                  <c:v>0.136017</c:v>
                </c:pt>
                <c:pt idx="380">
                  <c:v>0.136017</c:v>
                </c:pt>
                <c:pt idx="381">
                  <c:v>0.136017</c:v>
                </c:pt>
                <c:pt idx="382">
                  <c:v>0.136017</c:v>
                </c:pt>
                <c:pt idx="383">
                  <c:v>0.136017</c:v>
                </c:pt>
                <c:pt idx="384">
                  <c:v>0.136017</c:v>
                </c:pt>
                <c:pt idx="385">
                  <c:v>0.136017</c:v>
                </c:pt>
                <c:pt idx="386">
                  <c:v>0.1447</c:v>
                </c:pt>
                <c:pt idx="387">
                  <c:v>0.1447</c:v>
                </c:pt>
                <c:pt idx="388">
                  <c:v>0.1447</c:v>
                </c:pt>
                <c:pt idx="389">
                  <c:v>0.1447</c:v>
                </c:pt>
                <c:pt idx="390">
                  <c:v>0.1447</c:v>
                </c:pt>
                <c:pt idx="391">
                  <c:v>0.1447</c:v>
                </c:pt>
                <c:pt idx="392">
                  <c:v>0.1447</c:v>
                </c:pt>
                <c:pt idx="393">
                  <c:v>0.1447</c:v>
                </c:pt>
                <c:pt idx="394">
                  <c:v>0.1447</c:v>
                </c:pt>
                <c:pt idx="395">
                  <c:v>0.1447</c:v>
                </c:pt>
                <c:pt idx="396">
                  <c:v>0.1447</c:v>
                </c:pt>
                <c:pt idx="397">
                  <c:v>0.1447</c:v>
                </c:pt>
                <c:pt idx="398">
                  <c:v>0.15190000000000001</c:v>
                </c:pt>
                <c:pt idx="399">
                  <c:v>0.15190000000000001</c:v>
                </c:pt>
                <c:pt idx="400">
                  <c:v>0.15190000000000001</c:v>
                </c:pt>
                <c:pt idx="401">
                  <c:v>0.15190000000000001</c:v>
                </c:pt>
                <c:pt idx="402">
                  <c:v>0.15190000000000001</c:v>
                </c:pt>
                <c:pt idx="403">
                  <c:v>0.15190000000000001</c:v>
                </c:pt>
                <c:pt idx="404">
                  <c:v>0.15190000000000001</c:v>
                </c:pt>
                <c:pt idx="405">
                  <c:v>0.15190000000000001</c:v>
                </c:pt>
                <c:pt idx="406">
                  <c:v>0.15190000000000001</c:v>
                </c:pt>
                <c:pt idx="407">
                  <c:v>0.15190000000000001</c:v>
                </c:pt>
                <c:pt idx="408">
                  <c:v>0.15190000000000001</c:v>
                </c:pt>
                <c:pt idx="409">
                  <c:v>0.15190000000000001</c:v>
                </c:pt>
                <c:pt idx="410">
                  <c:v>0.15479999999999999</c:v>
                </c:pt>
                <c:pt idx="411">
                  <c:v>0.15479999999999999</c:v>
                </c:pt>
                <c:pt idx="412">
                  <c:v>0.15479999999999999</c:v>
                </c:pt>
                <c:pt idx="413">
                  <c:v>0.15479999999999999</c:v>
                </c:pt>
                <c:pt idx="414">
                  <c:v>0.15479999999999999</c:v>
                </c:pt>
                <c:pt idx="415">
                  <c:v>0.15479999999999999</c:v>
                </c:pt>
                <c:pt idx="416">
                  <c:v>0.15479999999999999</c:v>
                </c:pt>
                <c:pt idx="417">
                  <c:v>0.15479999999999999</c:v>
                </c:pt>
                <c:pt idx="418">
                  <c:v>0.15479999999999999</c:v>
                </c:pt>
                <c:pt idx="419">
                  <c:v>0.15479999999999999</c:v>
                </c:pt>
                <c:pt idx="420">
                  <c:v>0.15479999999999999</c:v>
                </c:pt>
                <c:pt idx="421">
                  <c:v>0.15479999999999999</c:v>
                </c:pt>
                <c:pt idx="422">
                  <c:v>0.15770000000000001</c:v>
                </c:pt>
                <c:pt idx="423">
                  <c:v>0.15770000000000001</c:v>
                </c:pt>
                <c:pt idx="424">
                  <c:v>0.15770000000000001</c:v>
                </c:pt>
                <c:pt idx="425">
                  <c:v>0.15770000000000001</c:v>
                </c:pt>
                <c:pt idx="426">
                  <c:v>0.15770000000000001</c:v>
                </c:pt>
                <c:pt idx="427">
                  <c:v>0.15770000000000001</c:v>
                </c:pt>
                <c:pt idx="428">
                  <c:v>0.15770000000000001</c:v>
                </c:pt>
                <c:pt idx="429">
                  <c:v>0.15770000000000001</c:v>
                </c:pt>
                <c:pt idx="430">
                  <c:v>0.15770000000000001</c:v>
                </c:pt>
                <c:pt idx="431">
                  <c:v>0.15770000000000001</c:v>
                </c:pt>
                <c:pt idx="432">
                  <c:v>0.15770000000000001</c:v>
                </c:pt>
                <c:pt idx="433">
                  <c:v>0.15770000000000001</c:v>
                </c:pt>
                <c:pt idx="434">
                  <c:v>0.15770000000000001</c:v>
                </c:pt>
                <c:pt idx="435">
                  <c:v>0.15770000000000001</c:v>
                </c:pt>
                <c:pt idx="436">
                  <c:v>0.15770000000000001</c:v>
                </c:pt>
                <c:pt idx="437">
                  <c:v>0.15770000000000001</c:v>
                </c:pt>
                <c:pt idx="438">
                  <c:v>0.15770000000000001</c:v>
                </c:pt>
                <c:pt idx="439">
                  <c:v>0.15770000000000001</c:v>
                </c:pt>
                <c:pt idx="440">
                  <c:v>0.15770000000000001</c:v>
                </c:pt>
                <c:pt idx="441">
                  <c:v>0.15770000000000001</c:v>
                </c:pt>
                <c:pt idx="442">
                  <c:v>0.15770000000000001</c:v>
                </c:pt>
                <c:pt idx="443">
                  <c:v>0.15770000000000001</c:v>
                </c:pt>
                <c:pt idx="444">
                  <c:v>0.15770000000000001</c:v>
                </c:pt>
                <c:pt idx="445">
                  <c:v>0.15770000000000001</c:v>
                </c:pt>
                <c:pt idx="446">
                  <c:v>0.15770000000000001</c:v>
                </c:pt>
                <c:pt idx="447">
                  <c:v>0.15770000000000001</c:v>
                </c:pt>
                <c:pt idx="448">
                  <c:v>0.15770000000000001</c:v>
                </c:pt>
                <c:pt idx="449">
                  <c:v>0.15770000000000001</c:v>
                </c:pt>
                <c:pt idx="450">
                  <c:v>0.15770000000000001</c:v>
                </c:pt>
                <c:pt idx="451">
                  <c:v>0.15770000000000001</c:v>
                </c:pt>
                <c:pt idx="452">
                  <c:v>0.15770000000000001</c:v>
                </c:pt>
                <c:pt idx="453">
                  <c:v>0.15770000000000001</c:v>
                </c:pt>
                <c:pt idx="454">
                  <c:v>0.15770000000000001</c:v>
                </c:pt>
                <c:pt idx="455">
                  <c:v>0.15770000000000001</c:v>
                </c:pt>
                <c:pt idx="456">
                  <c:v>0.15770000000000001</c:v>
                </c:pt>
                <c:pt idx="457">
                  <c:v>0.15770000000000001</c:v>
                </c:pt>
                <c:pt idx="458">
                  <c:v>0.15770000000000001</c:v>
                </c:pt>
                <c:pt idx="459">
                  <c:v>0.15770000000000001</c:v>
                </c:pt>
                <c:pt idx="460">
                  <c:v>0.15770000000000001</c:v>
                </c:pt>
                <c:pt idx="461">
                  <c:v>0.15770000000000001</c:v>
                </c:pt>
                <c:pt idx="462">
                  <c:v>0.15770000000000001</c:v>
                </c:pt>
                <c:pt idx="463">
                  <c:v>0.15770000000000001</c:v>
                </c:pt>
                <c:pt idx="464">
                  <c:v>0.15770000000000001</c:v>
                </c:pt>
                <c:pt idx="465">
                  <c:v>0.15770000000000001</c:v>
                </c:pt>
                <c:pt idx="466">
                  <c:v>0.15770000000000001</c:v>
                </c:pt>
                <c:pt idx="467">
                  <c:v>0.15770000000000001</c:v>
                </c:pt>
                <c:pt idx="468">
                  <c:v>0.15770000000000001</c:v>
                </c:pt>
                <c:pt idx="469">
                  <c:v>0.15770000000000001</c:v>
                </c:pt>
                <c:pt idx="470">
                  <c:v>0.15770000000000001</c:v>
                </c:pt>
                <c:pt idx="471">
                  <c:v>0.15770000000000001</c:v>
                </c:pt>
                <c:pt idx="472">
                  <c:v>0.15770000000000001</c:v>
                </c:pt>
                <c:pt idx="473">
                  <c:v>0.15770000000000001</c:v>
                </c:pt>
                <c:pt idx="474">
                  <c:v>0.15770000000000001</c:v>
                </c:pt>
                <c:pt idx="475">
                  <c:v>0.15770000000000001</c:v>
                </c:pt>
                <c:pt idx="476">
                  <c:v>0.15770000000000001</c:v>
                </c:pt>
                <c:pt idx="477">
                  <c:v>0.15770000000000001</c:v>
                </c:pt>
                <c:pt idx="478">
                  <c:v>0.15770000000000001</c:v>
                </c:pt>
                <c:pt idx="479">
                  <c:v>0.15770000000000001</c:v>
                </c:pt>
                <c:pt idx="480">
                  <c:v>0.15770000000000001</c:v>
                </c:pt>
                <c:pt idx="481">
                  <c:v>0.15770000000000001</c:v>
                </c:pt>
                <c:pt idx="482">
                  <c:v>0.17350000000000002</c:v>
                </c:pt>
                <c:pt idx="483">
                  <c:v>0.17350000000000002</c:v>
                </c:pt>
                <c:pt idx="484">
                  <c:v>0.17350000000000002</c:v>
                </c:pt>
                <c:pt idx="485">
                  <c:v>0.17350000000000002</c:v>
                </c:pt>
                <c:pt idx="486">
                  <c:v>0.17350000000000002</c:v>
                </c:pt>
                <c:pt idx="487">
                  <c:v>0.17350000000000002</c:v>
                </c:pt>
                <c:pt idx="488">
                  <c:v>0.17350000000000002</c:v>
                </c:pt>
                <c:pt idx="489">
                  <c:v>0.17350000000000002</c:v>
                </c:pt>
                <c:pt idx="490">
                  <c:v>0.17350000000000002</c:v>
                </c:pt>
                <c:pt idx="491">
                  <c:v>0.17350000000000002</c:v>
                </c:pt>
                <c:pt idx="492">
                  <c:v>0.17350000000000002</c:v>
                </c:pt>
                <c:pt idx="493">
                  <c:v>0.17350000000000002</c:v>
                </c:pt>
                <c:pt idx="494">
                  <c:v>0.18960000000000002</c:v>
                </c:pt>
                <c:pt idx="495">
                  <c:v>0.18960000000000002</c:v>
                </c:pt>
                <c:pt idx="496">
                  <c:v>0.18960000000000002</c:v>
                </c:pt>
                <c:pt idx="497">
                  <c:v>0.18960000000000002</c:v>
                </c:pt>
                <c:pt idx="498">
                  <c:v>0.18960000000000002</c:v>
                </c:pt>
                <c:pt idx="499">
                  <c:v>0.18960000000000002</c:v>
                </c:pt>
                <c:pt idx="500">
                  <c:v>0.18960000000000002</c:v>
                </c:pt>
                <c:pt idx="501">
                  <c:v>0.18960000000000002</c:v>
                </c:pt>
                <c:pt idx="502">
                  <c:v>0.18960000000000002</c:v>
                </c:pt>
                <c:pt idx="503">
                  <c:v>0.18960000000000002</c:v>
                </c:pt>
                <c:pt idx="504">
                  <c:v>0.18960000000000002</c:v>
                </c:pt>
                <c:pt idx="505">
                  <c:v>0.18960000000000002</c:v>
                </c:pt>
                <c:pt idx="506">
                  <c:v>0.1981</c:v>
                </c:pt>
                <c:pt idx="507">
                  <c:v>0.1981</c:v>
                </c:pt>
                <c:pt idx="508">
                  <c:v>0.1981</c:v>
                </c:pt>
                <c:pt idx="509">
                  <c:v>0.1981</c:v>
                </c:pt>
                <c:pt idx="510">
                  <c:v>0.1981</c:v>
                </c:pt>
                <c:pt idx="511">
                  <c:v>0.1981</c:v>
                </c:pt>
                <c:pt idx="512">
                  <c:v>0.1981</c:v>
                </c:pt>
                <c:pt idx="513">
                  <c:v>0.1981</c:v>
                </c:pt>
                <c:pt idx="514">
                  <c:v>0.1981</c:v>
                </c:pt>
                <c:pt idx="515">
                  <c:v>0.1981</c:v>
                </c:pt>
                <c:pt idx="516">
                  <c:v>0.1981</c:v>
                </c:pt>
                <c:pt idx="517">
                  <c:v>0.1981</c:v>
                </c:pt>
                <c:pt idx="518">
                  <c:v>0.1981</c:v>
                </c:pt>
                <c:pt idx="519">
                  <c:v>0.1981</c:v>
                </c:pt>
                <c:pt idx="520">
                  <c:v>0.1981</c:v>
                </c:pt>
                <c:pt idx="521">
                  <c:v>0.1981</c:v>
                </c:pt>
                <c:pt idx="522">
                  <c:v>0.1981</c:v>
                </c:pt>
                <c:pt idx="523">
                  <c:v>0.1981</c:v>
                </c:pt>
                <c:pt idx="524">
                  <c:v>0.1981</c:v>
                </c:pt>
                <c:pt idx="525">
                  <c:v>0.1981</c:v>
                </c:pt>
                <c:pt idx="526">
                  <c:v>0.1981</c:v>
                </c:pt>
                <c:pt idx="527">
                  <c:v>0.1981</c:v>
                </c:pt>
                <c:pt idx="528">
                  <c:v>0.1981</c:v>
                </c:pt>
                <c:pt idx="529">
                  <c:v>0.1981</c:v>
                </c:pt>
                <c:pt idx="530">
                  <c:v>0.1981</c:v>
                </c:pt>
                <c:pt idx="531">
                  <c:v>0.1981</c:v>
                </c:pt>
                <c:pt idx="532">
                  <c:v>0.1981</c:v>
                </c:pt>
                <c:pt idx="533">
                  <c:v>0.1981</c:v>
                </c:pt>
                <c:pt idx="534">
                  <c:v>0.1981</c:v>
                </c:pt>
                <c:pt idx="535">
                  <c:v>0.1981</c:v>
                </c:pt>
                <c:pt idx="536">
                  <c:v>0.1981</c:v>
                </c:pt>
                <c:pt idx="537">
                  <c:v>0.1981</c:v>
                </c:pt>
                <c:pt idx="538">
                  <c:v>0.1981</c:v>
                </c:pt>
                <c:pt idx="539">
                  <c:v>0.1981</c:v>
                </c:pt>
                <c:pt idx="540">
                  <c:v>0.20600000000000002</c:v>
                </c:pt>
                <c:pt idx="541">
                  <c:v>0.20600000000000002</c:v>
                </c:pt>
                <c:pt idx="542">
                  <c:v>0.20600000000000002</c:v>
                </c:pt>
                <c:pt idx="543">
                  <c:v>0.20600000000000002</c:v>
                </c:pt>
                <c:pt idx="544">
                  <c:v>0.20600000000000002</c:v>
                </c:pt>
                <c:pt idx="545">
                  <c:v>0.20600000000000002</c:v>
                </c:pt>
                <c:pt idx="546">
                  <c:v>0.20600000000000002</c:v>
                </c:pt>
                <c:pt idx="547">
                  <c:v>0.20600000000000002</c:v>
                </c:pt>
                <c:pt idx="548">
                  <c:v>0.20600000000000002</c:v>
                </c:pt>
                <c:pt idx="549">
                  <c:v>0.20600000000000002</c:v>
                </c:pt>
                <c:pt idx="550">
                  <c:v>0.1978</c:v>
                </c:pt>
                <c:pt idx="551">
                  <c:v>0.1978</c:v>
                </c:pt>
                <c:pt idx="552">
                  <c:v>0.1978</c:v>
                </c:pt>
                <c:pt idx="553">
                  <c:v>0.1978</c:v>
                </c:pt>
                <c:pt idx="554">
                  <c:v>0.1978</c:v>
                </c:pt>
                <c:pt idx="555">
                  <c:v>0.1978</c:v>
                </c:pt>
                <c:pt idx="556">
                  <c:v>0.1978</c:v>
                </c:pt>
                <c:pt idx="557">
                  <c:v>0.1978</c:v>
                </c:pt>
                <c:pt idx="558">
                  <c:v>0.1978</c:v>
                </c:pt>
                <c:pt idx="559">
                  <c:v>0.1978</c:v>
                </c:pt>
                <c:pt idx="560">
                  <c:v>0.1978</c:v>
                </c:pt>
                <c:pt idx="561">
                  <c:v>0.1978</c:v>
                </c:pt>
                <c:pt idx="562">
                  <c:v>0.18989999999999999</c:v>
                </c:pt>
                <c:pt idx="563">
                  <c:v>0.18989999999999999</c:v>
                </c:pt>
                <c:pt idx="564">
                  <c:v>0.18989999999999999</c:v>
                </c:pt>
                <c:pt idx="565">
                  <c:v>0.18989999999999999</c:v>
                </c:pt>
                <c:pt idx="566">
                  <c:v>0.18989999999999999</c:v>
                </c:pt>
                <c:pt idx="567">
                  <c:v>0.18989999999999999</c:v>
                </c:pt>
                <c:pt idx="568">
                  <c:v>0.18989999999999999</c:v>
                </c:pt>
                <c:pt idx="569">
                  <c:v>0.18989999999999999</c:v>
                </c:pt>
                <c:pt idx="570">
                  <c:v>0.18989999999999999</c:v>
                </c:pt>
                <c:pt idx="571">
                  <c:v>0.18989999999999999</c:v>
                </c:pt>
                <c:pt idx="572">
                  <c:v>0.18989999999999999</c:v>
                </c:pt>
                <c:pt idx="573">
                  <c:v>0.18989999999999999</c:v>
                </c:pt>
                <c:pt idx="574">
                  <c:v>0.18989999999999999</c:v>
                </c:pt>
                <c:pt idx="575">
                  <c:v>0.18989999999999999</c:v>
                </c:pt>
                <c:pt idx="576">
                  <c:v>0.1956</c:v>
                </c:pt>
                <c:pt idx="577">
                  <c:v>0.1956</c:v>
                </c:pt>
                <c:pt idx="578">
                  <c:v>0.1956</c:v>
                </c:pt>
                <c:pt idx="579">
                  <c:v>0.1956</c:v>
                </c:pt>
                <c:pt idx="580">
                  <c:v>0.1956</c:v>
                </c:pt>
                <c:pt idx="581">
                  <c:v>0.1956</c:v>
                </c:pt>
                <c:pt idx="582">
                  <c:v>0.1956</c:v>
                </c:pt>
                <c:pt idx="583">
                  <c:v>0.1956</c:v>
                </c:pt>
                <c:pt idx="584">
                  <c:v>0.1956</c:v>
                </c:pt>
                <c:pt idx="585">
                  <c:v>0.1956</c:v>
                </c:pt>
                <c:pt idx="586">
                  <c:v>0.1956</c:v>
                </c:pt>
                <c:pt idx="587">
                  <c:v>0.1956</c:v>
                </c:pt>
                <c:pt idx="588">
                  <c:v>0.1956</c:v>
                </c:pt>
                <c:pt idx="589">
                  <c:v>0.1956</c:v>
                </c:pt>
                <c:pt idx="590">
                  <c:v>0.1956</c:v>
                </c:pt>
                <c:pt idx="591">
                  <c:v>0.1956</c:v>
                </c:pt>
                <c:pt idx="592">
                  <c:v>0.1956</c:v>
                </c:pt>
                <c:pt idx="593">
                  <c:v>0.1956</c:v>
                </c:pt>
                <c:pt idx="594">
                  <c:v>0.1956</c:v>
                </c:pt>
                <c:pt idx="595">
                  <c:v>0.1956</c:v>
                </c:pt>
                <c:pt idx="596">
                  <c:v>0.1956</c:v>
                </c:pt>
                <c:pt idx="597">
                  <c:v>0.1956</c:v>
                </c:pt>
                <c:pt idx="598">
                  <c:v>0.1956</c:v>
                </c:pt>
                <c:pt idx="599">
                  <c:v>0.1956</c:v>
                </c:pt>
                <c:pt idx="600">
                  <c:v>0.1956</c:v>
                </c:pt>
                <c:pt idx="601">
                  <c:v>0.1956</c:v>
                </c:pt>
                <c:pt idx="602">
                  <c:v>0.1956</c:v>
                </c:pt>
                <c:pt idx="603">
                  <c:v>0.1956</c:v>
                </c:pt>
                <c:pt idx="604">
                  <c:v>0.1956</c:v>
                </c:pt>
                <c:pt idx="605">
                  <c:v>0.1956</c:v>
                </c:pt>
                <c:pt idx="606">
                  <c:v>0.1956</c:v>
                </c:pt>
                <c:pt idx="607">
                  <c:v>0.1956</c:v>
                </c:pt>
                <c:pt idx="608">
                  <c:v>0.1956</c:v>
                </c:pt>
                <c:pt idx="609">
                  <c:v>0.1956</c:v>
                </c:pt>
                <c:pt idx="610">
                  <c:v>0.1956</c:v>
                </c:pt>
                <c:pt idx="611">
                  <c:v>0.1956</c:v>
                </c:pt>
                <c:pt idx="612">
                  <c:v>0.1956</c:v>
                </c:pt>
                <c:pt idx="613">
                  <c:v>0.1956</c:v>
                </c:pt>
                <c:pt idx="614">
                  <c:v>0.1956</c:v>
                </c:pt>
                <c:pt idx="615">
                  <c:v>0.1956</c:v>
                </c:pt>
                <c:pt idx="616">
                  <c:v>0.1956</c:v>
                </c:pt>
                <c:pt idx="617">
                  <c:v>0.1956</c:v>
                </c:pt>
                <c:pt idx="618">
                  <c:v>0.1956</c:v>
                </c:pt>
                <c:pt idx="619">
                  <c:v>0.1956</c:v>
                </c:pt>
                <c:pt idx="620">
                  <c:v>0.1956</c:v>
                </c:pt>
                <c:pt idx="621">
                  <c:v>0.1956</c:v>
                </c:pt>
                <c:pt idx="622">
                  <c:v>0.1956</c:v>
                </c:pt>
                <c:pt idx="623">
                  <c:v>0.1956</c:v>
                </c:pt>
                <c:pt idx="624">
                  <c:v>0.1956</c:v>
                </c:pt>
                <c:pt idx="625">
                  <c:v>0.1956</c:v>
                </c:pt>
                <c:pt idx="626">
                  <c:v>0.1956</c:v>
                </c:pt>
                <c:pt idx="627">
                  <c:v>0.1956</c:v>
                </c:pt>
                <c:pt idx="628">
                  <c:v>0.1956</c:v>
                </c:pt>
                <c:pt idx="629">
                  <c:v>0.1956</c:v>
                </c:pt>
                <c:pt idx="630">
                  <c:v>0.1956</c:v>
                </c:pt>
                <c:pt idx="631">
                  <c:v>0.1956</c:v>
                </c:pt>
                <c:pt idx="632">
                  <c:v>0.1956</c:v>
                </c:pt>
                <c:pt idx="633">
                  <c:v>0.1956</c:v>
                </c:pt>
                <c:pt idx="634">
                  <c:v>0.1956</c:v>
                </c:pt>
                <c:pt idx="635">
                  <c:v>0.1956</c:v>
                </c:pt>
                <c:pt idx="636">
                  <c:v>0.1956</c:v>
                </c:pt>
                <c:pt idx="637">
                  <c:v>0.1956</c:v>
                </c:pt>
                <c:pt idx="638">
                  <c:v>0.1956</c:v>
                </c:pt>
                <c:pt idx="639">
                  <c:v>0.1956</c:v>
                </c:pt>
                <c:pt idx="640">
                  <c:v>0.1956</c:v>
                </c:pt>
                <c:pt idx="641">
                  <c:v>0.1956</c:v>
                </c:pt>
                <c:pt idx="642">
                  <c:v>0.1956</c:v>
                </c:pt>
                <c:pt idx="643">
                  <c:v>0.1956</c:v>
                </c:pt>
                <c:pt idx="644">
                  <c:v>0.1956</c:v>
                </c:pt>
                <c:pt idx="645">
                  <c:v>0.1956</c:v>
                </c:pt>
                <c:pt idx="646">
                  <c:v>0.1956</c:v>
                </c:pt>
                <c:pt idx="647">
                  <c:v>0.1956</c:v>
                </c:pt>
                <c:pt idx="648">
                  <c:v>0.1956</c:v>
                </c:pt>
                <c:pt idx="649">
                  <c:v>0.1956</c:v>
                </c:pt>
                <c:pt idx="650">
                  <c:v>0.1956</c:v>
                </c:pt>
                <c:pt idx="651">
                  <c:v>0.1956</c:v>
                </c:pt>
                <c:pt idx="652">
                  <c:v>0.1956</c:v>
                </c:pt>
                <c:pt idx="653">
                  <c:v>0.1956</c:v>
                </c:pt>
                <c:pt idx="654">
                  <c:v>0.1956</c:v>
                </c:pt>
                <c:pt idx="655">
                  <c:v>0.1956</c:v>
                </c:pt>
                <c:pt idx="656">
                  <c:v>0.1956</c:v>
                </c:pt>
                <c:pt idx="657">
                  <c:v>0.1956</c:v>
                </c:pt>
                <c:pt idx="658">
                  <c:v>0.1956</c:v>
                </c:pt>
                <c:pt idx="659">
                  <c:v>0.1956</c:v>
                </c:pt>
                <c:pt idx="660">
                  <c:v>0.1956</c:v>
                </c:pt>
                <c:pt idx="661">
                  <c:v>0.1956</c:v>
                </c:pt>
                <c:pt idx="662">
                  <c:v>0.1956</c:v>
                </c:pt>
                <c:pt idx="663">
                  <c:v>0.1956</c:v>
                </c:pt>
                <c:pt idx="664">
                  <c:v>0.1956</c:v>
                </c:pt>
                <c:pt idx="665">
                  <c:v>0.1956</c:v>
                </c:pt>
                <c:pt idx="666">
                  <c:v>0.1956</c:v>
                </c:pt>
                <c:pt idx="667">
                  <c:v>0.1956</c:v>
                </c:pt>
                <c:pt idx="668">
                  <c:v>0.1956</c:v>
                </c:pt>
                <c:pt idx="669">
                  <c:v>0.1956</c:v>
                </c:pt>
                <c:pt idx="670">
                  <c:v>0.1956</c:v>
                </c:pt>
                <c:pt idx="671">
                  <c:v>0.1956</c:v>
                </c:pt>
                <c:pt idx="672">
                  <c:v>0.1956</c:v>
                </c:pt>
                <c:pt idx="673">
                  <c:v>0.1956</c:v>
                </c:pt>
                <c:pt idx="674">
                  <c:v>0.1956</c:v>
                </c:pt>
                <c:pt idx="675">
                  <c:v>0.1956</c:v>
                </c:pt>
                <c:pt idx="676">
                  <c:v>0.1956</c:v>
                </c:pt>
                <c:pt idx="677">
                  <c:v>0.1956</c:v>
                </c:pt>
                <c:pt idx="678">
                  <c:v>0.1956</c:v>
                </c:pt>
                <c:pt idx="679">
                  <c:v>0.1956</c:v>
                </c:pt>
                <c:pt idx="680">
                  <c:v>0.1956</c:v>
                </c:pt>
                <c:pt idx="681">
                  <c:v>0.1956</c:v>
                </c:pt>
                <c:pt idx="682">
                  <c:v>0.1956</c:v>
                </c:pt>
                <c:pt idx="683">
                  <c:v>0.1956</c:v>
                </c:pt>
                <c:pt idx="684">
                  <c:v>0.1956</c:v>
                </c:pt>
                <c:pt idx="685">
                  <c:v>0.1956</c:v>
                </c:pt>
                <c:pt idx="686">
                  <c:v>0.1956</c:v>
                </c:pt>
                <c:pt idx="687">
                  <c:v>0.1956</c:v>
                </c:pt>
                <c:pt idx="688">
                  <c:v>0.1956</c:v>
                </c:pt>
                <c:pt idx="689">
                  <c:v>0.1956</c:v>
                </c:pt>
                <c:pt idx="690">
                  <c:v>0.1956</c:v>
                </c:pt>
                <c:pt idx="691">
                  <c:v>0.1956</c:v>
                </c:pt>
                <c:pt idx="692">
                  <c:v>0.1956</c:v>
                </c:pt>
                <c:pt idx="693">
                  <c:v>0.1956</c:v>
                </c:pt>
                <c:pt idx="694">
                  <c:v>0.1956</c:v>
                </c:pt>
                <c:pt idx="695">
                  <c:v>0.1956</c:v>
                </c:pt>
                <c:pt idx="696">
                  <c:v>0.1956</c:v>
                </c:pt>
                <c:pt idx="697">
                  <c:v>0.1956</c:v>
                </c:pt>
                <c:pt idx="698">
                  <c:v>0.21350000000000002</c:v>
                </c:pt>
                <c:pt idx="699">
                  <c:v>0.21350000000000002</c:v>
                </c:pt>
                <c:pt idx="700">
                  <c:v>0.21350000000000002</c:v>
                </c:pt>
                <c:pt idx="701">
                  <c:v>0.21350000000000002</c:v>
                </c:pt>
                <c:pt idx="702">
                  <c:v>0.21350000000000002</c:v>
                </c:pt>
                <c:pt idx="703">
                  <c:v>0.21350000000000002</c:v>
                </c:pt>
                <c:pt idx="704">
                  <c:v>0.21350000000000002</c:v>
                </c:pt>
                <c:pt idx="705">
                  <c:v>0.21350000000000002</c:v>
                </c:pt>
                <c:pt idx="706">
                  <c:v>0.21350000000000002</c:v>
                </c:pt>
                <c:pt idx="707">
                  <c:v>0.222</c:v>
                </c:pt>
                <c:pt idx="708">
                  <c:v>0.222</c:v>
                </c:pt>
                <c:pt idx="709">
                  <c:v>0.222</c:v>
                </c:pt>
                <c:pt idx="710">
                  <c:v>0.222</c:v>
                </c:pt>
                <c:pt idx="711">
                  <c:v>0.22640000000000002</c:v>
                </c:pt>
                <c:pt idx="712">
                  <c:v>0.22640000000000002</c:v>
                </c:pt>
                <c:pt idx="713">
                  <c:v>0.22640000000000002</c:v>
                </c:pt>
                <c:pt idx="714">
                  <c:v>0.22640000000000002</c:v>
                </c:pt>
                <c:pt idx="715">
                  <c:v>0.22640000000000002</c:v>
                </c:pt>
                <c:pt idx="716">
                  <c:v>0.22640000000000002</c:v>
                </c:pt>
                <c:pt idx="717">
                  <c:v>0.22640000000000002</c:v>
                </c:pt>
                <c:pt idx="718">
                  <c:v>0.22640000000000002</c:v>
                </c:pt>
                <c:pt idx="719">
                  <c:v>0.22640000000000002</c:v>
                </c:pt>
                <c:pt idx="720">
                  <c:v>0.22640000000000002</c:v>
                </c:pt>
                <c:pt idx="721">
                  <c:v>0.22640000000000002</c:v>
                </c:pt>
                <c:pt idx="722">
                  <c:v>0.23800000000000002</c:v>
                </c:pt>
                <c:pt idx="723">
                  <c:v>0.23800000000000002</c:v>
                </c:pt>
                <c:pt idx="724">
                  <c:v>0.23800000000000002</c:v>
                </c:pt>
                <c:pt idx="725">
                  <c:v>0.23800000000000002</c:v>
                </c:pt>
                <c:pt idx="726">
                  <c:v>0.23800000000000002</c:v>
                </c:pt>
                <c:pt idx="727">
                  <c:v>0.23800000000000002</c:v>
                </c:pt>
                <c:pt idx="728">
                  <c:v>0.23800000000000002</c:v>
                </c:pt>
                <c:pt idx="729">
                  <c:v>0.23800000000000002</c:v>
                </c:pt>
                <c:pt idx="730">
                  <c:v>0.23800000000000002</c:v>
                </c:pt>
                <c:pt idx="731">
                  <c:v>0.23800000000000002</c:v>
                </c:pt>
                <c:pt idx="732">
                  <c:v>0.23800000000000002</c:v>
                </c:pt>
                <c:pt idx="733">
                  <c:v>0.23800000000000002</c:v>
                </c:pt>
                <c:pt idx="734">
                  <c:v>0.25519999999999998</c:v>
                </c:pt>
                <c:pt idx="735">
                  <c:v>0.25519999999999998</c:v>
                </c:pt>
                <c:pt idx="736">
                  <c:v>0.25519999999999998</c:v>
                </c:pt>
                <c:pt idx="737">
                  <c:v>0.25519999999999998</c:v>
                </c:pt>
                <c:pt idx="738">
                  <c:v>0.25519999999999998</c:v>
                </c:pt>
                <c:pt idx="739">
                  <c:v>0.25519999999999998</c:v>
                </c:pt>
                <c:pt idx="740">
                  <c:v>0.25519999999999998</c:v>
                </c:pt>
                <c:pt idx="741">
                  <c:v>0.25519999999999998</c:v>
                </c:pt>
                <c:pt idx="742">
                  <c:v>0.25519999999999998</c:v>
                </c:pt>
                <c:pt idx="743">
                  <c:v>0.25519999999999998</c:v>
                </c:pt>
                <c:pt idx="744">
                  <c:v>0.25519999999999998</c:v>
                </c:pt>
                <c:pt idx="745">
                  <c:v>0.25519999999999998</c:v>
                </c:pt>
                <c:pt idx="746">
                  <c:v>0.2681</c:v>
                </c:pt>
                <c:pt idx="747">
                  <c:v>0.2681</c:v>
                </c:pt>
                <c:pt idx="748">
                  <c:v>0.2681</c:v>
                </c:pt>
                <c:pt idx="749">
                  <c:v>0.2681</c:v>
                </c:pt>
                <c:pt idx="750">
                  <c:v>0.2681</c:v>
                </c:pt>
                <c:pt idx="751">
                  <c:v>0.2681</c:v>
                </c:pt>
                <c:pt idx="752">
                  <c:v>0.2681</c:v>
                </c:pt>
                <c:pt idx="753">
                  <c:v>0.2681</c:v>
                </c:pt>
                <c:pt idx="754">
                  <c:v>0.2681</c:v>
                </c:pt>
                <c:pt idx="755">
                  <c:v>0.2681</c:v>
                </c:pt>
                <c:pt idx="756">
                  <c:v>0.2681</c:v>
                </c:pt>
                <c:pt idx="757">
                  <c:v>0.2681</c:v>
                </c:pt>
                <c:pt idx="758">
                  <c:v>0.28220000000000001</c:v>
                </c:pt>
                <c:pt idx="759">
                  <c:v>0.28220000000000001</c:v>
                </c:pt>
                <c:pt idx="760">
                  <c:v>0.28220000000000001</c:v>
                </c:pt>
                <c:pt idx="761">
                  <c:v>0.28220000000000001</c:v>
                </c:pt>
                <c:pt idx="762">
                  <c:v>0.28220000000000001</c:v>
                </c:pt>
                <c:pt idx="763">
                  <c:v>0.28220000000000001</c:v>
                </c:pt>
                <c:pt idx="764">
                  <c:v>0.28220000000000001</c:v>
                </c:pt>
                <c:pt idx="765">
                  <c:v>0.28220000000000001</c:v>
                </c:pt>
                <c:pt idx="766">
                  <c:v>0.28220000000000001</c:v>
                </c:pt>
                <c:pt idx="767">
                  <c:v>0.28220000000000001</c:v>
                </c:pt>
                <c:pt idx="768">
                  <c:v>0.28220000000000001</c:v>
                </c:pt>
                <c:pt idx="769">
                  <c:v>0.28220000000000001</c:v>
                </c:pt>
                <c:pt idx="770">
                  <c:v>0.28220000000000001</c:v>
                </c:pt>
                <c:pt idx="771">
                  <c:v>0.28220000000000001</c:v>
                </c:pt>
                <c:pt idx="772">
                  <c:v>0.28220000000000001</c:v>
                </c:pt>
                <c:pt idx="773">
                  <c:v>0.28220000000000001</c:v>
                </c:pt>
                <c:pt idx="774">
                  <c:v>0.28220000000000001</c:v>
                </c:pt>
                <c:pt idx="775">
                  <c:v>0.28220000000000001</c:v>
                </c:pt>
                <c:pt idx="776">
                  <c:v>0.28220000000000001</c:v>
                </c:pt>
                <c:pt idx="777">
                  <c:v>0.28220000000000001</c:v>
                </c:pt>
                <c:pt idx="778">
                  <c:v>0.28220000000000001</c:v>
                </c:pt>
                <c:pt idx="779">
                  <c:v>0.28220000000000001</c:v>
                </c:pt>
                <c:pt idx="780">
                  <c:v>0.28220000000000001</c:v>
                </c:pt>
                <c:pt idx="781">
                  <c:v>0.28220000000000001</c:v>
                </c:pt>
                <c:pt idx="782">
                  <c:v>0.27660000000000001</c:v>
                </c:pt>
                <c:pt idx="783">
                  <c:v>0.27660000000000001</c:v>
                </c:pt>
                <c:pt idx="784">
                  <c:v>0.27660000000000001</c:v>
                </c:pt>
                <c:pt idx="785">
                  <c:v>0.27660000000000001</c:v>
                </c:pt>
                <c:pt idx="786">
                  <c:v>0.27660000000000001</c:v>
                </c:pt>
                <c:pt idx="787">
                  <c:v>0.27660000000000001</c:v>
                </c:pt>
                <c:pt idx="788">
                  <c:v>0.27660000000000001</c:v>
                </c:pt>
                <c:pt idx="789">
                  <c:v>0.27660000000000001</c:v>
                </c:pt>
                <c:pt idx="790">
                  <c:v>0.27660000000000001</c:v>
                </c:pt>
                <c:pt idx="791">
                  <c:v>0.27660000000000001</c:v>
                </c:pt>
                <c:pt idx="792">
                  <c:v>0.27660000000000001</c:v>
                </c:pt>
                <c:pt idx="793">
                  <c:v>0.27660000000000001</c:v>
                </c:pt>
                <c:pt idx="794">
                  <c:v>0.27660000000000001</c:v>
                </c:pt>
                <c:pt idx="795">
                  <c:v>0.27660000000000001</c:v>
                </c:pt>
                <c:pt idx="796">
                  <c:v>0.27660000000000001</c:v>
                </c:pt>
                <c:pt idx="797">
                  <c:v>0.27660000000000001</c:v>
                </c:pt>
                <c:pt idx="798">
                  <c:v>0.27660000000000001</c:v>
                </c:pt>
                <c:pt idx="799">
                  <c:v>0.27660000000000001</c:v>
                </c:pt>
                <c:pt idx="800">
                  <c:v>0.27660000000000001</c:v>
                </c:pt>
                <c:pt idx="801">
                  <c:v>0.27660000000000001</c:v>
                </c:pt>
                <c:pt idx="802">
                  <c:v>0.27660000000000001</c:v>
                </c:pt>
                <c:pt idx="803">
                  <c:v>0.27660000000000001</c:v>
                </c:pt>
                <c:pt idx="804">
                  <c:v>0.27660000000000001</c:v>
                </c:pt>
                <c:pt idx="805">
                  <c:v>0.27660000000000001</c:v>
                </c:pt>
                <c:pt idx="806">
                  <c:v>0.28739999999999999</c:v>
                </c:pt>
                <c:pt idx="807">
                  <c:v>0.28739999999999999</c:v>
                </c:pt>
                <c:pt idx="808">
                  <c:v>0.28739999999999999</c:v>
                </c:pt>
                <c:pt idx="809">
                  <c:v>0.28739999999999999</c:v>
                </c:pt>
                <c:pt idx="810">
                  <c:v>0.28739999999999999</c:v>
                </c:pt>
                <c:pt idx="811">
                  <c:v>0.28739999999999999</c:v>
                </c:pt>
                <c:pt idx="812">
                  <c:v>0.28739999999999999</c:v>
                </c:pt>
                <c:pt idx="813">
                  <c:v>0.28739999999999999</c:v>
                </c:pt>
                <c:pt idx="814">
                  <c:v>0.28739999999999999</c:v>
                </c:pt>
                <c:pt idx="815">
                  <c:v>0.28739999999999999</c:v>
                </c:pt>
                <c:pt idx="816">
                  <c:v>0.28739999999999999</c:v>
                </c:pt>
                <c:pt idx="817">
                  <c:v>0.28739999999999999</c:v>
                </c:pt>
                <c:pt idx="818">
                  <c:v>0.28739999999999999</c:v>
                </c:pt>
                <c:pt idx="819">
                  <c:v>0.28739999999999999</c:v>
                </c:pt>
                <c:pt idx="820">
                  <c:v>0.28739999999999999</c:v>
                </c:pt>
                <c:pt idx="821">
                  <c:v>0.28739999999999999</c:v>
                </c:pt>
                <c:pt idx="822">
                  <c:v>0.28739999999999999</c:v>
                </c:pt>
                <c:pt idx="823">
                  <c:v>0.28739999999999999</c:v>
                </c:pt>
                <c:pt idx="824">
                  <c:v>0.28739999999999999</c:v>
                </c:pt>
                <c:pt idx="825">
                  <c:v>0.28739999999999999</c:v>
                </c:pt>
                <c:pt idx="826">
                  <c:v>0.28739999999999999</c:v>
                </c:pt>
                <c:pt idx="827">
                  <c:v>0.28739999999999999</c:v>
                </c:pt>
                <c:pt idx="828">
                  <c:v>0.28739999999999999</c:v>
                </c:pt>
                <c:pt idx="829">
                  <c:v>0.28739999999999999</c:v>
                </c:pt>
                <c:pt idx="830">
                  <c:v>0.28739999999999999</c:v>
                </c:pt>
                <c:pt idx="831">
                  <c:v>0.28739999999999999</c:v>
                </c:pt>
                <c:pt idx="832">
                  <c:v>0.28739999999999999</c:v>
                </c:pt>
                <c:pt idx="833">
                  <c:v>0.28739999999999999</c:v>
                </c:pt>
                <c:pt idx="834">
                  <c:v>0.28739999999999999</c:v>
                </c:pt>
                <c:pt idx="835">
                  <c:v>0.28739999999999999</c:v>
                </c:pt>
                <c:pt idx="836">
                  <c:v>0.28739999999999999</c:v>
                </c:pt>
                <c:pt idx="837">
                  <c:v>0.28739999999999999</c:v>
                </c:pt>
                <c:pt idx="838">
                  <c:v>0.28739999999999999</c:v>
                </c:pt>
                <c:pt idx="839">
                  <c:v>0.28739999999999999</c:v>
                </c:pt>
                <c:pt idx="840">
                  <c:v>0.28739999999999999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F8-431B-AF2D-68B352ACC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533088"/>
        <c:axId val="629530792"/>
      </c:lineChart>
      <c:dateAx>
        <c:axId val="629533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0792"/>
        <c:crosses val="autoZero"/>
        <c:auto val="0"/>
        <c:lblOffset val="100"/>
        <c:baseTimeUnit val="months"/>
        <c:majorUnit val="36"/>
        <c:majorTimeUnit val="months"/>
      </c:dateAx>
      <c:valAx>
        <c:axId val="629530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per unit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30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Graphs!$L$2</c:f>
              <c:strCache>
                <c:ptCount val="1"/>
                <c:pt idx="0">
                  <c:v>Beer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Graphs!$L$3:$L$843</c:f>
              <c:numCache>
                <c:formatCode>General</c:formatCode>
                <c:ptCount val="841"/>
                <c:pt idx="3">
                  <c:v>0.51393239085538533</c:v>
                </c:pt>
                <c:pt idx="4">
                  <c:v>0.51239520523966642</c:v>
                </c:pt>
                <c:pt idx="5">
                  <c:v>0.51497005551725272</c:v>
                </c:pt>
                <c:pt idx="6">
                  <c:v>0.51497005551725272</c:v>
                </c:pt>
                <c:pt idx="7">
                  <c:v>0.51703820835065528</c:v>
                </c:pt>
                <c:pt idx="8">
                  <c:v>0.51395448146188405</c:v>
                </c:pt>
                <c:pt idx="9">
                  <c:v>0.5083624940275806</c:v>
                </c:pt>
                <c:pt idx="10">
                  <c:v>0.50633714544579744</c:v>
                </c:pt>
                <c:pt idx="11">
                  <c:v>0.50381805516994782</c:v>
                </c:pt>
                <c:pt idx="12">
                  <c:v>0.49932413792859054</c:v>
                </c:pt>
                <c:pt idx="13">
                  <c:v>0.49487030518195302</c:v>
                </c:pt>
                <c:pt idx="14">
                  <c:v>0.49143029313004277</c:v>
                </c:pt>
                <c:pt idx="15">
                  <c:v>0.48369123339571135</c:v>
                </c:pt>
                <c:pt idx="16">
                  <c:v>0.47189388623971845</c:v>
                </c:pt>
                <c:pt idx="17">
                  <c:v>0.47048243892294966</c:v>
                </c:pt>
                <c:pt idx="18">
                  <c:v>0.46352949647581254</c:v>
                </c:pt>
                <c:pt idx="19">
                  <c:v>0.46122337957792298</c:v>
                </c:pt>
                <c:pt idx="20">
                  <c:v>0.45801725876655713</c:v>
                </c:pt>
                <c:pt idx="21">
                  <c:v>0.4548334247930062</c:v>
                </c:pt>
                <c:pt idx="22">
                  <c:v>0.45302133943526512</c:v>
                </c:pt>
                <c:pt idx="23">
                  <c:v>0.44987223379867447</c:v>
                </c:pt>
                <c:pt idx="24">
                  <c:v>0.44191771492993559</c:v>
                </c:pt>
                <c:pt idx="25">
                  <c:v>0.44147623869124442</c:v>
                </c:pt>
                <c:pt idx="26">
                  <c:v>0.43927983949377558</c:v>
                </c:pt>
                <c:pt idx="27">
                  <c:v>0.43236204674584205</c:v>
                </c:pt>
                <c:pt idx="28">
                  <c:v>0.43236204674584205</c:v>
                </c:pt>
                <c:pt idx="29">
                  <c:v>0.42513475589561661</c:v>
                </c:pt>
                <c:pt idx="30">
                  <c:v>0.42556031621182849</c:v>
                </c:pt>
                <c:pt idx="31">
                  <c:v>0.42812909075636668</c:v>
                </c:pt>
                <c:pt idx="32">
                  <c:v>0.42898706488613897</c:v>
                </c:pt>
                <c:pt idx="33">
                  <c:v>0.42516061931232807</c:v>
                </c:pt>
                <c:pt idx="34">
                  <c:v>0.42558620551784593</c:v>
                </c:pt>
                <c:pt idx="35">
                  <c:v>0.42262781084195233</c:v>
                </c:pt>
                <c:pt idx="36">
                  <c:v>0.42305086170365597</c:v>
                </c:pt>
                <c:pt idx="37">
                  <c:v>0.42178550518809177</c:v>
                </c:pt>
                <c:pt idx="38">
                  <c:v>0.41885353047476842</c:v>
                </c:pt>
                <c:pt idx="39">
                  <c:v>0.41511747321582604</c:v>
                </c:pt>
                <c:pt idx="40">
                  <c:v>0.41678461166247593</c:v>
                </c:pt>
                <c:pt idx="41">
                  <c:v>0.41429881874997609</c:v>
                </c:pt>
                <c:pt idx="42">
                  <c:v>0.41429881874997609</c:v>
                </c:pt>
                <c:pt idx="43">
                  <c:v>0.41721935422958317</c:v>
                </c:pt>
                <c:pt idx="44">
                  <c:v>0.41805546515990299</c:v>
                </c:pt>
                <c:pt idx="45">
                  <c:v>0.41805546515990299</c:v>
                </c:pt>
                <c:pt idx="46">
                  <c:v>0.41680505000987339</c:v>
                </c:pt>
                <c:pt idx="47">
                  <c:v>0.41847896587336686</c:v>
                </c:pt>
                <c:pt idx="48">
                  <c:v>0.41764367851633422</c:v>
                </c:pt>
                <c:pt idx="49">
                  <c:v>0.41848063979592603</c:v>
                </c:pt>
                <c:pt idx="50">
                  <c:v>0.41474790861836086</c:v>
                </c:pt>
                <c:pt idx="51">
                  <c:v>0.41309552651231157</c:v>
                </c:pt>
                <c:pt idx="52">
                  <c:v>0.41433854213872778</c:v>
                </c:pt>
                <c:pt idx="53">
                  <c:v>0.41186733811006737</c:v>
                </c:pt>
                <c:pt idx="54">
                  <c:v>0.40498263334323242</c:v>
                </c:pt>
                <c:pt idx="55">
                  <c:v>0.40742719652236659</c:v>
                </c:pt>
                <c:pt idx="56">
                  <c:v>0.40824368389014692</c:v>
                </c:pt>
                <c:pt idx="57">
                  <c:v>0.40621262078621589</c:v>
                </c:pt>
                <c:pt idx="58">
                  <c:v>0.40419166247384669</c:v>
                </c:pt>
                <c:pt idx="59">
                  <c:v>0.40218075868044451</c:v>
                </c:pt>
                <c:pt idx="60">
                  <c:v>0.4005784449008411</c:v>
                </c:pt>
                <c:pt idx="61">
                  <c:v>0.4005784449008411</c:v>
                </c:pt>
                <c:pt idx="62">
                  <c:v>0.4005784449008411</c:v>
                </c:pt>
                <c:pt idx="63">
                  <c:v>0.39858551731426978</c:v>
                </c:pt>
                <c:pt idx="64">
                  <c:v>0.39938428588604191</c:v>
                </c:pt>
                <c:pt idx="65">
                  <c:v>0.39116972172971781</c:v>
                </c:pt>
                <c:pt idx="66">
                  <c:v>0.38961127662322492</c:v>
                </c:pt>
                <c:pt idx="67">
                  <c:v>0.39235778109086095</c:v>
                </c:pt>
                <c:pt idx="68">
                  <c:v>0.39001767504061724</c:v>
                </c:pt>
                <c:pt idx="69">
                  <c:v>0.38577415928844438</c:v>
                </c:pt>
                <c:pt idx="70">
                  <c:v>0.37969897567760275</c:v>
                </c:pt>
                <c:pt idx="71">
                  <c:v>0.37969897567760275</c:v>
                </c:pt>
                <c:pt idx="72">
                  <c:v>0.38084150017813717</c:v>
                </c:pt>
                <c:pt idx="73">
                  <c:v>0.38084150017813717</c:v>
                </c:pt>
                <c:pt idx="74">
                  <c:v>0.37595409691820059</c:v>
                </c:pt>
                <c:pt idx="75">
                  <c:v>0.37076340918954692</c:v>
                </c:pt>
                <c:pt idx="76">
                  <c:v>0.37150642203361411</c:v>
                </c:pt>
                <c:pt idx="77">
                  <c:v>0.37187830033394803</c:v>
                </c:pt>
                <c:pt idx="78">
                  <c:v>0.37337178748388361</c:v>
                </c:pt>
                <c:pt idx="79">
                  <c:v>0.37225502241663377</c:v>
                </c:pt>
                <c:pt idx="80">
                  <c:v>0.37300102446556488</c:v>
                </c:pt>
                <c:pt idx="81">
                  <c:v>0.37077636626795707</c:v>
                </c:pt>
                <c:pt idx="82">
                  <c:v>0.36929916958959863</c:v>
                </c:pt>
                <c:pt idx="83">
                  <c:v>0.36819458583210235</c:v>
                </c:pt>
                <c:pt idx="84">
                  <c:v>0.36454909488326964</c:v>
                </c:pt>
                <c:pt idx="85">
                  <c:v>0.3649140088921618</c:v>
                </c:pt>
                <c:pt idx="86">
                  <c:v>0.3656452994911441</c:v>
                </c:pt>
                <c:pt idx="87">
                  <c:v>0.36418854530990447</c:v>
                </c:pt>
                <c:pt idx="88">
                  <c:v>0.36382472058931525</c:v>
                </c:pt>
                <c:pt idx="89">
                  <c:v>0.35986619247212193</c:v>
                </c:pt>
                <c:pt idx="90">
                  <c:v>0.3566562858990307</c:v>
                </c:pt>
                <c:pt idx="91">
                  <c:v>0.35737102795494058</c:v>
                </c:pt>
                <c:pt idx="92">
                  <c:v>0.35844636705610894</c:v>
                </c:pt>
                <c:pt idx="93">
                  <c:v>0.35524912493172345</c:v>
                </c:pt>
                <c:pt idx="94">
                  <c:v>0.35313034287447659</c:v>
                </c:pt>
                <c:pt idx="95">
                  <c:v>0.35137347549699161</c:v>
                </c:pt>
                <c:pt idx="96">
                  <c:v>0.35172520069768931</c:v>
                </c:pt>
                <c:pt idx="97">
                  <c:v>0.35349266401777818</c:v>
                </c:pt>
                <c:pt idx="98">
                  <c:v>0.35103541610504291</c:v>
                </c:pt>
                <c:pt idx="99">
                  <c:v>0.34721603966868742</c:v>
                </c:pt>
                <c:pt idx="100">
                  <c:v>0.34861048159506769</c:v>
                </c:pt>
                <c:pt idx="101">
                  <c:v>0.34550097283951214</c:v>
                </c:pt>
                <c:pt idx="102">
                  <c:v>0.35076240897412403</c:v>
                </c:pt>
                <c:pt idx="103">
                  <c:v>0.35146533965343091</c:v>
                </c:pt>
                <c:pt idx="104">
                  <c:v>0.35111422542800297</c:v>
                </c:pt>
                <c:pt idx="105">
                  <c:v>0.34798238397225267</c:v>
                </c:pt>
                <c:pt idx="106">
                  <c:v>0.34659599997236323</c:v>
                </c:pt>
                <c:pt idx="107">
                  <c:v>0.34521513941470439</c:v>
                </c:pt>
                <c:pt idx="108">
                  <c:v>0.34452608724022399</c:v>
                </c:pt>
                <c:pt idx="109">
                  <c:v>0.34487095819842239</c:v>
                </c:pt>
                <c:pt idx="110">
                  <c:v>0.34487095819842239</c:v>
                </c:pt>
                <c:pt idx="111">
                  <c:v>0.27227563247188358</c:v>
                </c:pt>
                <c:pt idx="112">
                  <c:v>0.27336910890751359</c:v>
                </c:pt>
                <c:pt idx="113">
                  <c:v>0.27282346198354651</c:v>
                </c:pt>
                <c:pt idx="114">
                  <c:v>0.2736443951690537</c:v>
                </c:pt>
                <c:pt idx="115">
                  <c:v>0.27282591741680334</c:v>
                </c:pt>
                <c:pt idx="116">
                  <c:v>0.27419690192643553</c:v>
                </c:pt>
                <c:pt idx="117">
                  <c:v>0.27283273823525928</c:v>
                </c:pt>
                <c:pt idx="118">
                  <c:v>0.27093618494067462</c:v>
                </c:pt>
                <c:pt idx="119">
                  <c:v>0.27039539415236985</c:v>
                </c:pt>
                <c:pt idx="120">
                  <c:v>0.27120902121601792</c:v>
                </c:pt>
                <c:pt idx="121">
                  <c:v>0.27120902121601792</c:v>
                </c:pt>
                <c:pt idx="122">
                  <c:v>0.27175252626855506</c:v>
                </c:pt>
                <c:pt idx="123">
                  <c:v>0.27040052365030354</c:v>
                </c:pt>
                <c:pt idx="124">
                  <c:v>0.27040052365030354</c:v>
                </c:pt>
                <c:pt idx="125">
                  <c:v>0.26905524741323739</c:v>
                </c:pt>
                <c:pt idx="126">
                  <c:v>0.26851821099125484</c:v>
                </c:pt>
                <c:pt idx="127">
                  <c:v>0.27013904526283183</c:v>
                </c:pt>
                <c:pt idx="128">
                  <c:v>0.26986917608674516</c:v>
                </c:pt>
                <c:pt idx="129">
                  <c:v>0.26772735722891383</c:v>
                </c:pt>
                <c:pt idx="130">
                  <c:v>0.26666071437142808</c:v>
                </c:pt>
                <c:pt idx="131">
                  <c:v>0.26586312499643883</c:v>
                </c:pt>
                <c:pt idx="132">
                  <c:v>0.26559752746896986</c:v>
                </c:pt>
                <c:pt idx="133">
                  <c:v>0.26559752746896986</c:v>
                </c:pt>
                <c:pt idx="134">
                  <c:v>0.26453936998901384</c:v>
                </c:pt>
                <c:pt idx="135">
                  <c:v>0.26322325372041178</c:v>
                </c:pt>
                <c:pt idx="136">
                  <c:v>0.26243594588276353</c:v>
                </c:pt>
                <c:pt idx="137">
                  <c:v>0.26009509007211457</c:v>
                </c:pt>
                <c:pt idx="138">
                  <c:v>0.28620045988324427</c:v>
                </c:pt>
                <c:pt idx="139">
                  <c:v>0.2833667919636082</c:v>
                </c:pt>
                <c:pt idx="140">
                  <c:v>0.2839346612861805</c:v>
                </c:pt>
                <c:pt idx="141">
                  <c:v>0.28336792543530992</c:v>
                </c:pt>
                <c:pt idx="142">
                  <c:v>0.28056230241119789</c:v>
                </c:pt>
                <c:pt idx="143">
                  <c:v>0.28000229781556679</c:v>
                </c:pt>
                <c:pt idx="144">
                  <c:v>0.27916480340535077</c:v>
                </c:pt>
                <c:pt idx="145">
                  <c:v>0.27888591748786296</c:v>
                </c:pt>
                <c:pt idx="146">
                  <c:v>0.27777481821500294</c:v>
                </c:pt>
                <c:pt idx="147">
                  <c:v>0.27393966293392796</c:v>
                </c:pt>
                <c:pt idx="148">
                  <c:v>0.27312030202784443</c:v>
                </c:pt>
                <c:pt idx="149">
                  <c:v>0.27122174977938873</c:v>
                </c:pt>
                <c:pt idx="150">
                  <c:v>0.27231099375440637</c:v>
                </c:pt>
                <c:pt idx="151">
                  <c:v>0.27478405020626273</c:v>
                </c:pt>
                <c:pt idx="152">
                  <c:v>0.27505910931557831</c:v>
                </c:pt>
                <c:pt idx="153">
                  <c:v>0.27533444375933769</c:v>
                </c:pt>
                <c:pt idx="154">
                  <c:v>0.27423749378420087</c:v>
                </c:pt>
                <c:pt idx="155">
                  <c:v>0.27287312814348347</c:v>
                </c:pt>
                <c:pt idx="156">
                  <c:v>0.27178598420665684</c:v>
                </c:pt>
                <c:pt idx="157">
                  <c:v>0.26936172864881752</c:v>
                </c:pt>
                <c:pt idx="158">
                  <c:v>0.2690926360128047</c:v>
                </c:pt>
                <c:pt idx="159">
                  <c:v>0.26828777269472059</c:v>
                </c:pt>
                <c:pt idx="160">
                  <c:v>0.26855632902374432</c:v>
                </c:pt>
                <c:pt idx="161">
                  <c:v>0.26855632902374432</c:v>
                </c:pt>
                <c:pt idx="162">
                  <c:v>0.27017739338404861</c:v>
                </c:pt>
                <c:pt idx="163">
                  <c:v>0.27099036447748104</c:v>
                </c:pt>
                <c:pt idx="164">
                  <c:v>0.27017982500247367</c:v>
                </c:pt>
                <c:pt idx="165">
                  <c:v>0.26910341135704552</c:v>
                </c:pt>
                <c:pt idx="166">
                  <c:v>0.26829851580961667</c:v>
                </c:pt>
                <c:pt idx="167">
                  <c:v>0.26776298982995678</c:v>
                </c:pt>
                <c:pt idx="168">
                  <c:v>0.26643083565169828</c:v>
                </c:pt>
                <c:pt idx="169">
                  <c:v>0.26616467098071761</c:v>
                </c:pt>
                <c:pt idx="170">
                  <c:v>0.26510425396485821</c:v>
                </c:pt>
                <c:pt idx="171">
                  <c:v>0.29897087572612918</c:v>
                </c:pt>
                <c:pt idx="172">
                  <c:v>0.29659809099814405</c:v>
                </c:pt>
                <c:pt idx="173">
                  <c:v>0.29541642529695622</c:v>
                </c:pt>
                <c:pt idx="174">
                  <c:v>0.29541642529695622</c:v>
                </c:pt>
                <c:pt idx="175">
                  <c:v>0.29423946742724721</c:v>
                </c:pt>
                <c:pt idx="176">
                  <c:v>0.29423946742724721</c:v>
                </c:pt>
                <c:pt idx="177">
                  <c:v>0.2939455219053419</c:v>
                </c:pt>
                <c:pt idx="178">
                  <c:v>0.29161262093783918</c:v>
                </c:pt>
                <c:pt idx="179">
                  <c:v>0.29045081766717051</c:v>
                </c:pt>
                <c:pt idx="180">
                  <c:v>0.28958207145281212</c:v>
                </c:pt>
                <c:pt idx="181">
                  <c:v>0.28958207145281212</c:v>
                </c:pt>
                <c:pt idx="182">
                  <c:v>0.28842835802072919</c:v>
                </c:pt>
                <c:pt idx="183">
                  <c:v>0.31735232952207487</c:v>
                </c:pt>
                <c:pt idx="184">
                  <c:v>0.31608797761162832</c:v>
                </c:pt>
                <c:pt idx="185">
                  <c:v>0.31514254996174312</c:v>
                </c:pt>
                <c:pt idx="186">
                  <c:v>0.31514254996174312</c:v>
                </c:pt>
                <c:pt idx="187">
                  <c:v>0.31451352291591134</c:v>
                </c:pt>
                <c:pt idx="188">
                  <c:v>0.314199323592319</c:v>
                </c:pt>
                <c:pt idx="189">
                  <c:v>0.31388543815416492</c:v>
                </c:pt>
                <c:pt idx="190">
                  <c:v>0.31263489855992516</c:v>
                </c:pt>
                <c:pt idx="191">
                  <c:v>0.31138934119514461</c:v>
                </c:pt>
                <c:pt idx="192">
                  <c:v>0.31076780558397665</c:v>
                </c:pt>
                <c:pt idx="193">
                  <c:v>0.31045734823574095</c:v>
                </c:pt>
                <c:pt idx="194">
                  <c:v>0.309837672889961</c:v>
                </c:pt>
                <c:pt idx="195">
                  <c:v>0.30616370838928952</c:v>
                </c:pt>
                <c:pt idx="196">
                  <c:v>0.30403546016811278</c:v>
                </c:pt>
                <c:pt idx="197">
                  <c:v>0.3031260819223458</c:v>
                </c:pt>
                <c:pt idx="198">
                  <c:v>0.33477774375216079</c:v>
                </c:pt>
                <c:pt idx="199">
                  <c:v>0.33278105740771452</c:v>
                </c:pt>
                <c:pt idx="200">
                  <c:v>0.33344795331434318</c:v>
                </c:pt>
                <c:pt idx="201">
                  <c:v>0.33245060150981381</c:v>
                </c:pt>
                <c:pt idx="202">
                  <c:v>0.33046779474136562</c:v>
                </c:pt>
                <c:pt idx="203">
                  <c:v>0.32980817838459642</c:v>
                </c:pt>
                <c:pt idx="204">
                  <c:v>0.32914987862734169</c:v>
                </c:pt>
                <c:pt idx="205">
                  <c:v>0.32882105756977198</c:v>
                </c:pt>
                <c:pt idx="206">
                  <c:v>0.32882105756977198</c:v>
                </c:pt>
                <c:pt idx="207">
                  <c:v>0.32677266031141244</c:v>
                </c:pt>
                <c:pt idx="208">
                  <c:v>0.32709976007148395</c:v>
                </c:pt>
                <c:pt idx="209">
                  <c:v>0.32579657377637844</c:v>
                </c:pt>
                <c:pt idx="210">
                  <c:v>0.32776315269253364</c:v>
                </c:pt>
                <c:pt idx="211">
                  <c:v>0.32874940089521931</c:v>
                </c:pt>
                <c:pt idx="212">
                  <c:v>0.32907847937459389</c:v>
                </c:pt>
                <c:pt idx="213">
                  <c:v>0.32646674541130344</c:v>
                </c:pt>
                <c:pt idx="214">
                  <c:v>0.32451962764543085</c:v>
                </c:pt>
                <c:pt idx="215">
                  <c:v>0.32226378117719057</c:v>
                </c:pt>
                <c:pt idx="216">
                  <c:v>0.32129988153259281</c:v>
                </c:pt>
                <c:pt idx="217">
                  <c:v>0.31970137465929638</c:v>
                </c:pt>
                <c:pt idx="218">
                  <c:v>0.31874513924157172</c:v>
                </c:pt>
                <c:pt idx="219">
                  <c:v>0.31310917410763434</c:v>
                </c:pt>
                <c:pt idx="220">
                  <c:v>0.31279637772990443</c:v>
                </c:pt>
                <c:pt idx="221">
                  <c:v>0.31155017702181714</c:v>
                </c:pt>
                <c:pt idx="222">
                  <c:v>0.31123893808373343</c:v>
                </c:pt>
                <c:pt idx="223">
                  <c:v>0.31061770267837674</c:v>
                </c:pt>
                <c:pt idx="224">
                  <c:v>0.31030739528309365</c:v>
                </c:pt>
                <c:pt idx="225">
                  <c:v>0.30876357739611315</c:v>
                </c:pt>
                <c:pt idx="226">
                  <c:v>0.33892095268519001</c:v>
                </c:pt>
                <c:pt idx="227">
                  <c:v>0.33457152288765057</c:v>
                </c:pt>
                <c:pt idx="228">
                  <c:v>0.33290698794791107</c:v>
                </c:pt>
                <c:pt idx="229">
                  <c:v>0.33125073427652846</c:v>
                </c:pt>
                <c:pt idx="230">
                  <c:v>0.32993101023558613</c:v>
                </c:pt>
                <c:pt idx="231">
                  <c:v>0.32634125641502093</c:v>
                </c:pt>
                <c:pt idx="232">
                  <c:v>0.32699524690883863</c:v>
                </c:pt>
                <c:pt idx="233">
                  <c:v>0.3253684048844166</c:v>
                </c:pt>
                <c:pt idx="234">
                  <c:v>0.3253684048844166</c:v>
                </c:pt>
                <c:pt idx="235">
                  <c:v>0.3260204457759685</c:v>
                </c:pt>
                <c:pt idx="236">
                  <c:v>0.32504530984642926</c:v>
                </c:pt>
                <c:pt idx="237">
                  <c:v>0.32246558516510843</c:v>
                </c:pt>
                <c:pt idx="238">
                  <c:v>0.32182194128254332</c:v>
                </c:pt>
                <c:pt idx="239">
                  <c:v>0.31958484735108572</c:v>
                </c:pt>
                <c:pt idx="240">
                  <c:v>0.31704845967369616</c:v>
                </c:pt>
                <c:pt idx="241">
                  <c:v>0.31547110415293156</c:v>
                </c:pt>
                <c:pt idx="242">
                  <c:v>0.31358956675241706</c:v>
                </c:pt>
                <c:pt idx="243">
                  <c:v>0.30895523817972126</c:v>
                </c:pt>
                <c:pt idx="244">
                  <c:v>0.30803114474548488</c:v>
                </c:pt>
                <c:pt idx="245">
                  <c:v>0.30710981529958614</c:v>
                </c:pt>
                <c:pt idx="246">
                  <c:v>0.30497499036701703</c:v>
                </c:pt>
                <c:pt idx="247">
                  <c:v>0.30528027063765473</c:v>
                </c:pt>
                <c:pt idx="248">
                  <c:v>0.30376146332104947</c:v>
                </c:pt>
                <c:pt idx="249">
                  <c:v>0.3004564424540549</c:v>
                </c:pt>
                <c:pt idx="250">
                  <c:v>0.2983678673823783</c:v>
                </c:pt>
                <c:pt idx="251">
                  <c:v>0.29629381070742633</c:v>
                </c:pt>
                <c:pt idx="252">
                  <c:v>0.29220296913947369</c:v>
                </c:pt>
                <c:pt idx="253">
                  <c:v>0.29074922302435197</c:v>
                </c:pt>
                <c:pt idx="254">
                  <c:v>0.28844168950828569</c:v>
                </c:pt>
                <c:pt idx="255">
                  <c:v>0.28250900049783123</c:v>
                </c:pt>
                <c:pt idx="256">
                  <c:v>0.28054518420837266</c:v>
                </c:pt>
                <c:pt idx="257">
                  <c:v>0.27859501907484879</c:v>
                </c:pt>
                <c:pt idx="258">
                  <c:v>0.27693341856346798</c:v>
                </c:pt>
                <c:pt idx="259">
                  <c:v>0.27665676180166637</c:v>
                </c:pt>
                <c:pt idx="260">
                  <c:v>0.27638038142024612</c:v>
                </c:pt>
                <c:pt idx="261">
                  <c:v>0.27473198948334604</c:v>
                </c:pt>
                <c:pt idx="262">
                  <c:v>0.27309342890988675</c:v>
                </c:pt>
                <c:pt idx="263">
                  <c:v>0.27173475513421569</c:v>
                </c:pt>
                <c:pt idx="264">
                  <c:v>0.27011407070995591</c:v>
                </c:pt>
                <c:pt idx="265">
                  <c:v>0.26877021961189651</c:v>
                </c:pt>
                <c:pt idx="266">
                  <c:v>0.26796632064994669</c:v>
                </c:pt>
                <c:pt idx="267">
                  <c:v>0.26557613543106712</c:v>
                </c:pt>
                <c:pt idx="268">
                  <c:v>0.26425486112543994</c:v>
                </c:pt>
                <c:pt idx="269">
                  <c:v>0.26241793557640514</c:v>
                </c:pt>
                <c:pt idx="270">
                  <c:v>0.26163303646700414</c:v>
                </c:pt>
                <c:pt idx="271">
                  <c:v>0.2595565837966311</c:v>
                </c:pt>
                <c:pt idx="272">
                  <c:v>0.25826525750908574</c:v>
                </c:pt>
                <c:pt idx="273">
                  <c:v>0.25469946499909835</c:v>
                </c:pt>
                <c:pt idx="274">
                  <c:v>0.25368472609471948</c:v>
                </c:pt>
                <c:pt idx="275">
                  <c:v>0.25242261302957164</c:v>
                </c:pt>
                <c:pt idx="276">
                  <c:v>0.25091711036736741</c:v>
                </c:pt>
                <c:pt idx="277">
                  <c:v>0.24942058684628968</c:v>
                </c:pt>
                <c:pt idx="278">
                  <c:v>0.24793298891281279</c:v>
                </c:pt>
                <c:pt idx="279">
                  <c:v>0.16147548629103206</c:v>
                </c:pt>
                <c:pt idx="280">
                  <c:v>0.16035301518473893</c:v>
                </c:pt>
                <c:pt idx="281">
                  <c:v>0.15955523898979002</c:v>
                </c:pt>
                <c:pt idx="282">
                  <c:v>0.1589195607468028</c:v>
                </c:pt>
                <c:pt idx="283">
                  <c:v>0.15844422806261496</c:v>
                </c:pt>
                <c:pt idx="284">
                  <c:v>0.15703094951696231</c:v>
                </c:pt>
                <c:pt idx="285">
                  <c:v>0.15395191129113953</c:v>
                </c:pt>
                <c:pt idx="286">
                  <c:v>0.15273007072533684</c:v>
                </c:pt>
                <c:pt idx="287">
                  <c:v>0.15166839198146659</c:v>
                </c:pt>
                <c:pt idx="288">
                  <c:v>0.14884042392685634</c:v>
                </c:pt>
                <c:pt idx="289">
                  <c:v>0.14635243257311342</c:v>
                </c:pt>
                <c:pt idx="290">
                  <c:v>0.18749460584246289</c:v>
                </c:pt>
                <c:pt idx="291">
                  <c:v>0.18132940603719816</c:v>
                </c:pt>
                <c:pt idx="292">
                  <c:v>0.17882584421814415</c:v>
                </c:pt>
                <c:pt idx="293">
                  <c:v>0.1770552913050932</c:v>
                </c:pt>
                <c:pt idx="294">
                  <c:v>0.17547600723993381</c:v>
                </c:pt>
                <c:pt idx="295">
                  <c:v>0.17530070653340044</c:v>
                </c:pt>
                <c:pt idx="296">
                  <c:v>0.17339337936043567</c:v>
                </c:pt>
                <c:pt idx="297">
                  <c:v>0.16999350917689771</c:v>
                </c:pt>
                <c:pt idx="298">
                  <c:v>0.16698773003624531</c:v>
                </c:pt>
                <c:pt idx="299">
                  <c:v>0.16451993107019244</c:v>
                </c:pt>
                <c:pt idx="300">
                  <c:v>0.16035081000993415</c:v>
                </c:pt>
                <c:pt idx="301">
                  <c:v>0.15767041298911913</c:v>
                </c:pt>
                <c:pt idx="302">
                  <c:v>0.15457883626384228</c:v>
                </c:pt>
                <c:pt idx="303">
                  <c:v>0.21745692980989237</c:v>
                </c:pt>
                <c:pt idx="304">
                  <c:v>0.20869187121870669</c:v>
                </c:pt>
                <c:pt idx="305">
                  <c:v>0.20480065870334319</c:v>
                </c:pt>
                <c:pt idx="306">
                  <c:v>0.20277292940925068</c:v>
                </c:pt>
                <c:pt idx="307">
                  <c:v>0.20156354812052751</c:v>
                </c:pt>
                <c:pt idx="308">
                  <c:v>0.19976565720567643</c:v>
                </c:pt>
                <c:pt idx="309">
                  <c:v>0.19700755148488799</c:v>
                </c:pt>
                <c:pt idx="310">
                  <c:v>0.19467149356214225</c:v>
                </c:pt>
                <c:pt idx="311">
                  <c:v>0.19236313593097062</c:v>
                </c:pt>
                <c:pt idx="312">
                  <c:v>0.18989450733560773</c:v>
                </c:pt>
                <c:pt idx="313">
                  <c:v>0.18745755906772729</c:v>
                </c:pt>
                <c:pt idx="314">
                  <c:v>0.18652493439574855</c:v>
                </c:pt>
                <c:pt idx="315">
                  <c:v>0.21195331677875628</c:v>
                </c:pt>
                <c:pt idx="316">
                  <c:v>0.2096471976051002</c:v>
                </c:pt>
                <c:pt idx="317">
                  <c:v>0.20860417672149276</c:v>
                </c:pt>
                <c:pt idx="318">
                  <c:v>0.20818780111925428</c:v>
                </c:pt>
                <c:pt idx="319">
                  <c:v>0.20531341333259789</c:v>
                </c:pt>
                <c:pt idx="320">
                  <c:v>0.20267859164126151</c:v>
                </c:pt>
                <c:pt idx="321">
                  <c:v>0.19909488373404863</c:v>
                </c:pt>
                <c:pt idx="322">
                  <c:v>0.19634603918545229</c:v>
                </c:pt>
                <c:pt idx="323">
                  <c:v>0.19382629732028855</c:v>
                </c:pt>
                <c:pt idx="324">
                  <c:v>0.20781198555104927</c:v>
                </c:pt>
                <c:pt idx="325">
                  <c:v>0.20575444113965274</c:v>
                </c:pt>
                <c:pt idx="326">
                  <c:v>0.20371726845510171</c:v>
                </c:pt>
                <c:pt idx="327">
                  <c:v>0.19855484254883207</c:v>
                </c:pt>
                <c:pt idx="328">
                  <c:v>0.19697901046511118</c:v>
                </c:pt>
                <c:pt idx="329">
                  <c:v>0.19502872323278336</c:v>
                </c:pt>
                <c:pt idx="330">
                  <c:v>0.19483388934343993</c:v>
                </c:pt>
                <c:pt idx="331">
                  <c:v>0.19386456651088552</c:v>
                </c:pt>
                <c:pt idx="332">
                  <c:v>0.19290006617998559</c:v>
                </c:pt>
                <c:pt idx="333">
                  <c:v>0.19213154001990598</c:v>
                </c:pt>
                <c:pt idx="334">
                  <c:v>0.19117566171134923</c:v>
                </c:pt>
                <c:pt idx="335">
                  <c:v>0.1902245390162679</c:v>
                </c:pt>
                <c:pt idx="336">
                  <c:v>0.18908999902213508</c:v>
                </c:pt>
                <c:pt idx="337">
                  <c:v>0.18796222566812631</c:v>
                </c:pt>
                <c:pt idx="338">
                  <c:v>0.18684117859654703</c:v>
                </c:pt>
                <c:pt idx="339">
                  <c:v>0.18407997891285424</c:v>
                </c:pt>
                <c:pt idx="340">
                  <c:v>0.18298208639448732</c:v>
                </c:pt>
                <c:pt idx="341">
                  <c:v>0.18152984761357868</c:v>
                </c:pt>
                <c:pt idx="342">
                  <c:v>0.18062671404336189</c:v>
                </c:pt>
                <c:pt idx="343">
                  <c:v>0.17937111622975363</c:v>
                </c:pt>
                <c:pt idx="344">
                  <c:v>0.17865649026867891</c:v>
                </c:pt>
                <c:pt idx="345">
                  <c:v>0.17794471142298696</c:v>
                </c:pt>
                <c:pt idx="346">
                  <c:v>0.17670775712312511</c:v>
                </c:pt>
                <c:pt idx="347">
                  <c:v>0.17530531460627491</c:v>
                </c:pt>
                <c:pt idx="348">
                  <c:v>0.17271459567120681</c:v>
                </c:pt>
                <c:pt idx="349">
                  <c:v>0.17134384491191151</c:v>
                </c:pt>
                <c:pt idx="350">
                  <c:v>0.16998397312689636</c:v>
                </c:pt>
                <c:pt idx="351">
                  <c:v>0.16714254978062573</c:v>
                </c:pt>
                <c:pt idx="352">
                  <c:v>0.16581602160776363</c:v>
                </c:pt>
                <c:pt idx="353">
                  <c:v>0.16304426903418254</c:v>
                </c:pt>
                <c:pt idx="354">
                  <c:v>0.15632240559365534</c:v>
                </c:pt>
                <c:pt idx="355">
                  <c:v>0.15508175158100732</c:v>
                </c:pt>
                <c:pt idx="356">
                  <c:v>0.15354628869406661</c:v>
                </c:pt>
                <c:pt idx="357">
                  <c:v>0.15202602840996696</c:v>
                </c:pt>
                <c:pt idx="358">
                  <c:v>0.15066999842414963</c:v>
                </c:pt>
                <c:pt idx="359">
                  <c:v>0.14962263994453789</c:v>
                </c:pt>
                <c:pt idx="360">
                  <c:v>0.14597330726296379</c:v>
                </c:pt>
                <c:pt idx="361">
                  <c:v>0.14395789670903728</c:v>
                </c:pt>
                <c:pt idx="362">
                  <c:v>0.174012639803615</c:v>
                </c:pt>
                <c:pt idx="363">
                  <c:v>0.16829075416210346</c:v>
                </c:pt>
                <c:pt idx="364">
                  <c:v>0.16678964733607879</c:v>
                </c:pt>
                <c:pt idx="365">
                  <c:v>0.16530192996638138</c:v>
                </c:pt>
                <c:pt idx="366">
                  <c:v>0.1639900098872831</c:v>
                </c:pt>
                <c:pt idx="367">
                  <c:v>0.16366268451824662</c:v>
                </c:pt>
                <c:pt idx="368">
                  <c:v>0.1626865651274817</c:v>
                </c:pt>
                <c:pt idx="369">
                  <c:v>0.16171626752234763</c:v>
                </c:pt>
                <c:pt idx="370">
                  <c:v>0.16043280508169408</c:v>
                </c:pt>
                <c:pt idx="371">
                  <c:v>0.15963463192208369</c:v>
                </c:pt>
                <c:pt idx="372">
                  <c:v>0.15868253670187246</c:v>
                </c:pt>
                <c:pt idx="373">
                  <c:v>0.15726713250928887</c:v>
                </c:pt>
                <c:pt idx="374">
                  <c:v>0.21371446578466297</c:v>
                </c:pt>
                <c:pt idx="375">
                  <c:v>0.20769141475671815</c:v>
                </c:pt>
                <c:pt idx="376">
                  <c:v>0.20624768098978966</c:v>
                </c:pt>
                <c:pt idx="377">
                  <c:v>0.20501757553657021</c:v>
                </c:pt>
                <c:pt idx="378">
                  <c:v>0.20420077244678309</c:v>
                </c:pt>
                <c:pt idx="379">
                  <c:v>0.20278130332351849</c:v>
                </c:pt>
                <c:pt idx="380">
                  <c:v>0.20157187209097266</c:v>
                </c:pt>
                <c:pt idx="381">
                  <c:v>0.19977390692861513</c:v>
                </c:pt>
                <c:pt idx="382">
                  <c:v>0.19760030358913466</c:v>
                </c:pt>
                <c:pt idx="383">
                  <c:v>0.1964217729514261</c:v>
                </c:pt>
                <c:pt idx="384">
                  <c:v>0.19525027132348519</c:v>
                </c:pt>
                <c:pt idx="385">
                  <c:v>0.19525027132348519</c:v>
                </c:pt>
                <c:pt idx="386">
                  <c:v>0.21930985216380902</c:v>
                </c:pt>
                <c:pt idx="387">
                  <c:v>0.21500965898412649</c:v>
                </c:pt>
                <c:pt idx="388">
                  <c:v>0.21351505360886447</c:v>
                </c:pt>
                <c:pt idx="389">
                  <c:v>0.21287642433585691</c:v>
                </c:pt>
                <c:pt idx="390">
                  <c:v>0.21287642433585691</c:v>
                </c:pt>
                <c:pt idx="391">
                  <c:v>0.21287642433585691</c:v>
                </c:pt>
                <c:pt idx="392">
                  <c:v>0.21308951384970659</c:v>
                </c:pt>
                <c:pt idx="393">
                  <c:v>0.21202936701463346</c:v>
                </c:pt>
                <c:pt idx="394">
                  <c:v>0.21097449454192385</c:v>
                </c:pt>
                <c:pt idx="395">
                  <c:v>0.21139728912016417</c:v>
                </c:pt>
                <c:pt idx="396">
                  <c:v>0.21118610301714705</c:v>
                </c:pt>
                <c:pt idx="397">
                  <c:v>0.21034472412066438</c:v>
                </c:pt>
                <c:pt idx="398">
                  <c:v>0.22227339639379823</c:v>
                </c:pt>
                <c:pt idx="399">
                  <c:v>0.21920453293273987</c:v>
                </c:pt>
                <c:pt idx="400">
                  <c:v>0.21833120810033851</c:v>
                </c:pt>
                <c:pt idx="401">
                  <c:v>0.21789541726580686</c:v>
                </c:pt>
                <c:pt idx="402">
                  <c:v>0.21681136046348948</c:v>
                </c:pt>
                <c:pt idx="403">
                  <c:v>0.21594757018275845</c:v>
                </c:pt>
                <c:pt idx="404">
                  <c:v>0.21508722129756819</c:v>
                </c:pt>
                <c:pt idx="405">
                  <c:v>0.21423030009717947</c:v>
                </c:pt>
                <c:pt idx="406">
                  <c:v>0.21337679292547754</c:v>
                </c:pt>
                <c:pt idx="407">
                  <c:v>0.21273857719389588</c:v>
                </c:pt>
                <c:pt idx="408">
                  <c:v>0.21295152872261852</c:v>
                </c:pt>
                <c:pt idx="409">
                  <c:v>0.21210311625758815</c:v>
                </c:pt>
                <c:pt idx="410">
                  <c:v>0.23496523347467399</c:v>
                </c:pt>
                <c:pt idx="411">
                  <c:v>0.23194988497006319</c:v>
                </c:pt>
                <c:pt idx="412">
                  <c:v>0.23102578184269243</c:v>
                </c:pt>
                <c:pt idx="413">
                  <c:v>0.23033477751016196</c:v>
                </c:pt>
                <c:pt idx="414">
                  <c:v>0.23056534285301497</c:v>
                </c:pt>
                <c:pt idx="415">
                  <c:v>0.22850876397722003</c:v>
                </c:pt>
                <c:pt idx="416">
                  <c:v>0.22805265865990024</c:v>
                </c:pt>
                <c:pt idx="417">
                  <c:v>0.22669250363807181</c:v>
                </c:pt>
                <c:pt idx="418">
                  <c:v>0.22601446025729993</c:v>
                </c:pt>
                <c:pt idx="419">
                  <c:v>0.22624070095825818</c:v>
                </c:pt>
                <c:pt idx="420">
                  <c:v>0.22533934358392249</c:v>
                </c:pt>
                <c:pt idx="421">
                  <c:v>0.22355093609516119</c:v>
                </c:pt>
                <c:pt idx="422">
                  <c:v>0.23817369306471581</c:v>
                </c:pt>
                <c:pt idx="423">
                  <c:v>0.23327491974996653</c:v>
                </c:pt>
                <c:pt idx="424">
                  <c:v>0.23211434800991695</c:v>
                </c:pt>
                <c:pt idx="425">
                  <c:v>0.23165104591808081</c:v>
                </c:pt>
                <c:pt idx="426">
                  <c:v>0.23211527647102284</c:v>
                </c:pt>
                <c:pt idx="427">
                  <c:v>0.23142101343073065</c:v>
                </c:pt>
                <c:pt idx="428">
                  <c:v>0.23165266609682747</c:v>
                </c:pt>
                <c:pt idx="429">
                  <c:v>0.23119028552577592</c:v>
                </c:pt>
                <c:pt idx="430">
                  <c:v>0.23049878915830105</c:v>
                </c:pt>
                <c:pt idx="431">
                  <c:v>0.23026852063766343</c:v>
                </c:pt>
                <c:pt idx="432">
                  <c:v>0.22980890283199942</c:v>
                </c:pt>
                <c:pt idx="433">
                  <c:v>0.22889332951394364</c:v>
                </c:pt>
                <c:pt idx="434">
                  <c:v>0.22866466484909459</c:v>
                </c:pt>
                <c:pt idx="435">
                  <c:v>0.2264006582664303</c:v>
                </c:pt>
                <c:pt idx="436">
                  <c:v>0.22594876074494044</c:v>
                </c:pt>
                <c:pt idx="437">
                  <c:v>0.22617493568062105</c:v>
                </c:pt>
                <c:pt idx="438">
                  <c:v>0.22685550218718259</c:v>
                </c:pt>
                <c:pt idx="439">
                  <c:v>0.22617697127336253</c:v>
                </c:pt>
                <c:pt idx="440">
                  <c:v>0.2250517127098135</c:v>
                </c:pt>
                <c:pt idx="441">
                  <c:v>0.22460250769442464</c:v>
                </c:pt>
                <c:pt idx="442">
                  <c:v>0.22281994810954825</c:v>
                </c:pt>
                <c:pt idx="443">
                  <c:v>0.22215348764660847</c:v>
                </c:pt>
                <c:pt idx="444">
                  <c:v>0.22126841399064587</c:v>
                </c:pt>
                <c:pt idx="445">
                  <c:v>0.2203868665245477</c:v>
                </c:pt>
                <c:pt idx="446">
                  <c:v>0.21994697257938892</c:v>
                </c:pt>
                <c:pt idx="447">
                  <c:v>0.21733890571085859</c:v>
                </c:pt>
                <c:pt idx="448">
                  <c:v>0.21712178392693166</c:v>
                </c:pt>
                <c:pt idx="449">
                  <c:v>0.21712178392693166</c:v>
                </c:pt>
                <c:pt idx="450">
                  <c:v>0.21733912304998165</c:v>
                </c:pt>
                <c:pt idx="451">
                  <c:v>0.2166890558823347</c:v>
                </c:pt>
                <c:pt idx="452">
                  <c:v>0.21604093308308545</c:v>
                </c:pt>
                <c:pt idx="453">
                  <c:v>0.2149661025702343</c:v>
                </c:pt>
                <c:pt idx="454">
                  <c:v>0.21389661947286998</c:v>
                </c:pt>
                <c:pt idx="455">
                  <c:v>0.21411073020307306</c:v>
                </c:pt>
                <c:pt idx="456">
                  <c:v>0.21411073020307306</c:v>
                </c:pt>
                <c:pt idx="457">
                  <c:v>0.21325769940545122</c:v>
                </c:pt>
                <c:pt idx="458">
                  <c:v>0.22228751212001543</c:v>
                </c:pt>
                <c:pt idx="459">
                  <c:v>0.21878692137796793</c:v>
                </c:pt>
                <c:pt idx="460">
                  <c:v>0.21791526033662145</c:v>
                </c:pt>
                <c:pt idx="461">
                  <c:v>0.21704707204842774</c:v>
                </c:pt>
                <c:pt idx="462">
                  <c:v>0.21683024180662114</c:v>
                </c:pt>
                <c:pt idx="463">
                  <c:v>0.2144710601450259</c:v>
                </c:pt>
                <c:pt idx="464">
                  <c:v>0.21340403994529944</c:v>
                </c:pt>
                <c:pt idx="465">
                  <c:v>0.21129887521253013</c:v>
                </c:pt>
                <c:pt idx="466">
                  <c:v>0.21024763702739319</c:v>
                </c:pt>
                <c:pt idx="467">
                  <c:v>0.20961878068533721</c:v>
                </c:pt>
                <c:pt idx="468">
                  <c:v>0.20836856926971892</c:v>
                </c:pt>
                <c:pt idx="469">
                  <c:v>0.20692012837112106</c:v>
                </c:pt>
                <c:pt idx="470">
                  <c:v>0.20609574538956282</c:v>
                </c:pt>
                <c:pt idx="471">
                  <c:v>0.20245161629623068</c:v>
                </c:pt>
                <c:pt idx="472">
                  <c:v>0.20124415138790325</c:v>
                </c:pt>
                <c:pt idx="473">
                  <c:v>0.200642224713762</c:v>
                </c:pt>
                <c:pt idx="474">
                  <c:v>0.2004417829308312</c:v>
                </c:pt>
                <c:pt idx="475">
                  <c:v>0.19984225616234419</c:v>
                </c:pt>
                <c:pt idx="476">
                  <c:v>0.19845308457035171</c:v>
                </c:pt>
                <c:pt idx="477">
                  <c:v>0.19687806008963465</c:v>
                </c:pt>
                <c:pt idx="478">
                  <c:v>0.19512196242778462</c:v>
                </c:pt>
                <c:pt idx="479">
                  <c:v>0.19453834738562775</c:v>
                </c:pt>
                <c:pt idx="480">
                  <c:v>0.19337807891215483</c:v>
                </c:pt>
                <c:pt idx="481">
                  <c:v>0.19222473052898095</c:v>
                </c:pt>
                <c:pt idx="482">
                  <c:v>0.20512429990441308</c:v>
                </c:pt>
                <c:pt idx="483">
                  <c:v>0.1991498057324399</c:v>
                </c:pt>
                <c:pt idx="484">
                  <c:v>0.19737344472987109</c:v>
                </c:pt>
                <c:pt idx="485">
                  <c:v>0.19658709634449309</c:v>
                </c:pt>
                <c:pt idx="486">
                  <c:v>0.19639070563885427</c:v>
                </c:pt>
                <c:pt idx="487">
                  <c:v>0.19444624320678641</c:v>
                </c:pt>
                <c:pt idx="488">
                  <c:v>0.19271183667669617</c:v>
                </c:pt>
                <c:pt idx="489">
                  <c:v>0.19118237765545254</c:v>
                </c:pt>
                <c:pt idx="490">
                  <c:v>0.19156550867279815</c:v>
                </c:pt>
                <c:pt idx="491">
                  <c:v>0.1917572659387369</c:v>
                </c:pt>
                <c:pt idx="492">
                  <c:v>0.19137451690492704</c:v>
                </c:pt>
                <c:pt idx="493">
                  <c:v>0.19042240488052442</c:v>
                </c:pt>
                <c:pt idx="494">
                  <c:v>0.20726141739573242</c:v>
                </c:pt>
                <c:pt idx="495">
                  <c:v>0.20460159663941999</c:v>
                </c:pt>
                <c:pt idx="496">
                  <c:v>0.20398962775615156</c:v>
                </c:pt>
                <c:pt idx="497">
                  <c:v>0.20317692007584817</c:v>
                </c:pt>
                <c:pt idx="498">
                  <c:v>0.20358408825235286</c:v>
                </c:pt>
                <c:pt idx="499">
                  <c:v>0.20317773278677928</c:v>
                </c:pt>
                <c:pt idx="500">
                  <c:v>0.20236825974778813</c:v>
                </c:pt>
                <c:pt idx="501">
                  <c:v>0.2015620117009842</c:v>
                </c:pt>
                <c:pt idx="502">
                  <c:v>0.20075897579779303</c:v>
                </c:pt>
                <c:pt idx="503">
                  <c:v>0.20055841738041263</c:v>
                </c:pt>
                <c:pt idx="504">
                  <c:v>0.20075917655696962</c:v>
                </c:pt>
                <c:pt idx="505">
                  <c:v>0.1997603746835519</c:v>
                </c:pt>
                <c:pt idx="506">
                  <c:v>0.20818158275115742</c:v>
                </c:pt>
                <c:pt idx="507">
                  <c:v>0.20510500763660833</c:v>
                </c:pt>
                <c:pt idx="508">
                  <c:v>0.20428785621176129</c:v>
                </c:pt>
                <c:pt idx="509">
                  <c:v>0.20428785621176129</c:v>
                </c:pt>
                <c:pt idx="510">
                  <c:v>0.20510828936923825</c:v>
                </c:pt>
                <c:pt idx="511">
                  <c:v>0.20490338598325503</c:v>
                </c:pt>
                <c:pt idx="512">
                  <c:v>0.2040870378319273</c:v>
                </c:pt>
                <c:pt idx="513">
                  <c:v>0.20327394206367261</c:v>
                </c:pt>
                <c:pt idx="514">
                  <c:v>0.20347741948315576</c:v>
                </c:pt>
                <c:pt idx="515">
                  <c:v>0.20429459787465437</c:v>
                </c:pt>
                <c:pt idx="516">
                  <c:v>0.20614994740126577</c:v>
                </c:pt>
                <c:pt idx="517">
                  <c:v>0.20471692889897297</c:v>
                </c:pt>
                <c:pt idx="518">
                  <c:v>0.21402277919864368</c:v>
                </c:pt>
                <c:pt idx="519">
                  <c:v>0.21211375540004332</c:v>
                </c:pt>
                <c:pt idx="520">
                  <c:v>0.21126868067733398</c:v>
                </c:pt>
                <c:pt idx="521">
                  <c:v>0.21854289162564744</c:v>
                </c:pt>
                <c:pt idx="522">
                  <c:v>0.21898085333231204</c:v>
                </c:pt>
                <c:pt idx="523">
                  <c:v>0.21810841965369726</c:v>
                </c:pt>
                <c:pt idx="524">
                  <c:v>0.21723946180647138</c:v>
                </c:pt>
                <c:pt idx="525">
                  <c:v>0.21745691872519657</c:v>
                </c:pt>
                <c:pt idx="526">
                  <c:v>0.21767459331851507</c:v>
                </c:pt>
                <c:pt idx="527">
                  <c:v>0.21724011309233043</c:v>
                </c:pt>
                <c:pt idx="528">
                  <c:v>0.21811256334571327</c:v>
                </c:pt>
                <c:pt idx="529">
                  <c:v>0.21681169318659374</c:v>
                </c:pt>
                <c:pt idx="530">
                  <c:v>0.21616320357586616</c:v>
                </c:pt>
                <c:pt idx="531">
                  <c:v>0.21360000353346459</c:v>
                </c:pt>
                <c:pt idx="532">
                  <c:v>0.21296112017294577</c:v>
                </c:pt>
                <c:pt idx="533">
                  <c:v>0.21296112017294577</c:v>
                </c:pt>
                <c:pt idx="534">
                  <c:v>0.2140312765557244</c:v>
                </c:pt>
                <c:pt idx="535">
                  <c:v>0.21296644433405415</c:v>
                </c:pt>
                <c:pt idx="536">
                  <c:v>0.21254136161083248</c:v>
                </c:pt>
                <c:pt idx="537">
                  <c:v>0.21232903257825422</c:v>
                </c:pt>
                <c:pt idx="538">
                  <c:v>0.21211691566259167</c:v>
                </c:pt>
                <c:pt idx="539">
                  <c:v>0.21106160762446932</c:v>
                </c:pt>
                <c:pt idx="540">
                  <c:v>0.2185346023441874</c:v>
                </c:pt>
                <c:pt idx="541">
                  <c:v>0.2172312150538642</c:v>
                </c:pt>
                <c:pt idx="542">
                  <c:v>0.21636575204568145</c:v>
                </c:pt>
                <c:pt idx="543">
                  <c:v>0.21422351687691232</c:v>
                </c:pt>
                <c:pt idx="544">
                  <c:v>0.21337003672999236</c:v>
                </c:pt>
                <c:pt idx="545">
                  <c:v>0.21315687985014226</c:v>
                </c:pt>
                <c:pt idx="546">
                  <c:v>0.21422801994989171</c:v>
                </c:pt>
                <c:pt idx="547">
                  <c:v>0.21316220890536491</c:v>
                </c:pt>
                <c:pt idx="548">
                  <c:v>0.21210170040334819</c:v>
                </c:pt>
                <c:pt idx="549">
                  <c:v>0.2131675380938173</c:v>
                </c:pt>
                <c:pt idx="550">
                  <c:v>0.2131675380938173</c:v>
                </c:pt>
                <c:pt idx="551">
                  <c:v>0.21189616112705498</c:v>
                </c:pt>
                <c:pt idx="552">
                  <c:v>0.21253376241429786</c:v>
                </c:pt>
                <c:pt idx="553">
                  <c:v>0.2114763805117392</c:v>
                </c:pt>
                <c:pt idx="554">
                  <c:v>0.21063384513121433</c:v>
                </c:pt>
                <c:pt idx="555">
                  <c:v>0.20916965752851474</c:v>
                </c:pt>
                <c:pt idx="556">
                  <c:v>0.20875215322207061</c:v>
                </c:pt>
                <c:pt idx="557">
                  <c:v>0.20854360961245816</c:v>
                </c:pt>
                <c:pt idx="558">
                  <c:v>0.20938113414905438</c:v>
                </c:pt>
                <c:pt idx="559">
                  <c:v>0.20833943696423324</c:v>
                </c:pt>
                <c:pt idx="560">
                  <c:v>0.20730292235247091</c:v>
                </c:pt>
                <c:pt idx="561">
                  <c:v>0.20730292235247091</c:v>
                </c:pt>
                <c:pt idx="562">
                  <c:v>0.20709582652594499</c:v>
                </c:pt>
                <c:pt idx="563">
                  <c:v>0.20647639733394318</c:v>
                </c:pt>
                <c:pt idx="564">
                  <c:v>0.20647639733394318</c:v>
                </c:pt>
                <c:pt idx="565">
                  <c:v>0.2056537822051227</c:v>
                </c:pt>
                <c:pt idx="566">
                  <c:v>0.20503866620650324</c:v>
                </c:pt>
                <c:pt idx="567">
                  <c:v>0.20381577157704101</c:v>
                </c:pt>
                <c:pt idx="568">
                  <c:v>0.20300375655083763</c:v>
                </c:pt>
                <c:pt idx="569">
                  <c:v>0.20219497664426059</c:v>
                </c:pt>
                <c:pt idx="570">
                  <c:v>0.20219497664426059</c:v>
                </c:pt>
                <c:pt idx="571">
                  <c:v>0.20098904238992107</c:v>
                </c:pt>
                <c:pt idx="572">
                  <c:v>0.19998909690539413</c:v>
                </c:pt>
                <c:pt idx="573">
                  <c:v>0.19978930759779634</c:v>
                </c:pt>
                <c:pt idx="574">
                  <c:v>0.19958971787991645</c:v>
                </c:pt>
                <c:pt idx="575">
                  <c:v>0.19899273966093364</c:v>
                </c:pt>
                <c:pt idx="576">
                  <c:v>0.20549440556631082</c:v>
                </c:pt>
                <c:pt idx="577">
                  <c:v>0.20447204533961277</c:v>
                </c:pt>
                <c:pt idx="578">
                  <c:v>0.20386046394776949</c:v>
                </c:pt>
                <c:pt idx="579">
                  <c:v>0.20164239757445057</c:v>
                </c:pt>
                <c:pt idx="580">
                  <c:v>0.2004397590203286</c:v>
                </c:pt>
                <c:pt idx="581">
                  <c:v>0.20064039941974834</c:v>
                </c:pt>
                <c:pt idx="582">
                  <c:v>0.2010424843885254</c:v>
                </c:pt>
                <c:pt idx="583">
                  <c:v>0.20024151831526435</c:v>
                </c:pt>
                <c:pt idx="584">
                  <c:v>0.19944374334189677</c:v>
                </c:pt>
                <c:pt idx="585">
                  <c:v>0.1992444988430537</c:v>
                </c:pt>
                <c:pt idx="586">
                  <c:v>0.19944394278583957</c:v>
                </c:pt>
                <c:pt idx="587">
                  <c:v>0.19944394278583957</c:v>
                </c:pt>
                <c:pt idx="588">
                  <c:v>0.20713196070833936</c:v>
                </c:pt>
                <c:pt idx="589">
                  <c:v>0.20671852366101734</c:v>
                </c:pt>
                <c:pt idx="590">
                  <c:v>0.20630591183734265</c:v>
                </c:pt>
                <c:pt idx="591">
                  <c:v>0.20487180917313075</c:v>
                </c:pt>
                <c:pt idx="592">
                  <c:v>0.2044628834063181</c:v>
                </c:pt>
                <c:pt idx="593">
                  <c:v>0.2044628834063181</c:v>
                </c:pt>
                <c:pt idx="594">
                  <c:v>0.20507811775959692</c:v>
                </c:pt>
                <c:pt idx="595">
                  <c:v>0.20466878019919851</c:v>
                </c:pt>
                <c:pt idx="596">
                  <c:v>0.20385336673226942</c:v>
                </c:pt>
                <c:pt idx="597">
                  <c:v>0.20344647378470002</c:v>
                </c:pt>
                <c:pt idx="598">
                  <c:v>0.20324323055414589</c:v>
                </c:pt>
                <c:pt idx="599">
                  <c:v>0.2024334965678744</c:v>
                </c:pt>
                <c:pt idx="600">
                  <c:v>0.20324648249786587</c:v>
                </c:pt>
                <c:pt idx="601">
                  <c:v>0.20223530596802575</c:v>
                </c:pt>
                <c:pt idx="602">
                  <c:v>0.20122916016718981</c:v>
                </c:pt>
                <c:pt idx="603">
                  <c:v>0.20599351824260756</c:v>
                </c:pt>
                <c:pt idx="604">
                  <c:v>0.2051728269348681</c:v>
                </c:pt>
                <c:pt idx="605">
                  <c:v>0.2047633003341997</c:v>
                </c:pt>
                <c:pt idx="606">
                  <c:v>0.20558564290582299</c:v>
                </c:pt>
                <c:pt idx="607">
                  <c:v>0.20558564290582299</c:v>
                </c:pt>
                <c:pt idx="608">
                  <c:v>0.204156547076289</c:v>
                </c:pt>
                <c:pt idx="609">
                  <c:v>0.20436090798427328</c:v>
                </c:pt>
                <c:pt idx="610">
                  <c:v>0.20374965900725156</c:v>
                </c:pt>
                <c:pt idx="611">
                  <c:v>0.20354611289435726</c:v>
                </c:pt>
                <c:pt idx="612">
                  <c:v>0.20477476146313606</c:v>
                </c:pt>
                <c:pt idx="613">
                  <c:v>0.20375598155535932</c:v>
                </c:pt>
                <c:pt idx="614">
                  <c:v>0.20355242912623309</c:v>
                </c:pt>
                <c:pt idx="615">
                  <c:v>0.20253973047386381</c:v>
                </c:pt>
                <c:pt idx="616">
                  <c:v>0.20133174003366183</c:v>
                </c:pt>
                <c:pt idx="617">
                  <c:v>0.20113060942423761</c:v>
                </c:pt>
                <c:pt idx="618">
                  <c:v>0.20234467748917265</c:v>
                </c:pt>
                <c:pt idx="619">
                  <c:v>0.20153852339559028</c:v>
                </c:pt>
                <c:pt idx="620">
                  <c:v>0.20093571624684978</c:v>
                </c:pt>
                <c:pt idx="621">
                  <c:v>0.20133839303291559</c:v>
                </c:pt>
                <c:pt idx="622">
                  <c:v>0.20214698095674258</c:v>
                </c:pt>
                <c:pt idx="623">
                  <c:v>0.20234933028702959</c:v>
                </c:pt>
                <c:pt idx="624">
                  <c:v>0.20255188216919881</c:v>
                </c:pt>
                <c:pt idx="625">
                  <c:v>0.20194604403708757</c:v>
                </c:pt>
                <c:pt idx="626">
                  <c:v>0.20114147812458921</c:v>
                </c:pt>
                <c:pt idx="627">
                  <c:v>0.19974327519820181</c:v>
                </c:pt>
                <c:pt idx="628">
                  <c:v>0.1991458376851464</c:v>
                </c:pt>
                <c:pt idx="629">
                  <c:v>0.1991458376851464</c:v>
                </c:pt>
                <c:pt idx="630">
                  <c:v>0.19954492754022685</c:v>
                </c:pt>
                <c:pt idx="631">
                  <c:v>0.19894808329035579</c:v>
                </c:pt>
                <c:pt idx="632">
                  <c:v>0.19756512739856585</c:v>
                </c:pt>
                <c:pt idx="633">
                  <c:v>0.19717078582691203</c:v>
                </c:pt>
                <c:pt idx="634">
                  <c:v>0.19677723136418368</c:v>
                </c:pt>
                <c:pt idx="635">
                  <c:v>0.19638446243930505</c:v>
                </c:pt>
                <c:pt idx="636">
                  <c:v>0.19658104348278785</c:v>
                </c:pt>
                <c:pt idx="637">
                  <c:v>0.19560302834108248</c:v>
                </c:pt>
                <c:pt idx="638">
                  <c:v>0.195017974417829</c:v>
                </c:pt>
                <c:pt idx="639">
                  <c:v>0.19903732304364574</c:v>
                </c:pt>
                <c:pt idx="640">
                  <c:v>0.19864004295773025</c:v>
                </c:pt>
                <c:pt idx="641">
                  <c:v>0.1988388818395698</c:v>
                </c:pt>
                <c:pt idx="642">
                  <c:v>0.1988388818395698</c:v>
                </c:pt>
                <c:pt idx="643">
                  <c:v>0.19844199784388206</c:v>
                </c:pt>
                <c:pt idx="644">
                  <c:v>0.19745472422276822</c:v>
                </c:pt>
                <c:pt idx="645">
                  <c:v>0.19725746675601225</c:v>
                </c:pt>
                <c:pt idx="646">
                  <c:v>0.1970604063496626</c:v>
                </c:pt>
                <c:pt idx="647">
                  <c:v>0.19627530512914601</c:v>
                </c:pt>
                <c:pt idx="648">
                  <c:v>0.19666864241397394</c:v>
                </c:pt>
                <c:pt idx="649">
                  <c:v>0.19588510200595016</c:v>
                </c:pt>
                <c:pt idx="650">
                  <c:v>0.20101210821647231</c:v>
                </c:pt>
                <c:pt idx="651">
                  <c:v>0.19981322884341182</c:v>
                </c:pt>
                <c:pt idx="652">
                  <c:v>0.19901716020260143</c:v>
                </c:pt>
                <c:pt idx="653">
                  <c:v>0.19861992036187767</c:v>
                </c:pt>
                <c:pt idx="654">
                  <c:v>0.19861992036187767</c:v>
                </c:pt>
                <c:pt idx="655">
                  <c:v>0.19802584283337754</c:v>
                </c:pt>
                <c:pt idx="656">
                  <c:v>0.19723689525236807</c:v>
                </c:pt>
                <c:pt idx="657">
                  <c:v>0.19664695438920046</c:v>
                </c:pt>
                <c:pt idx="658">
                  <c:v>0.19625444549820403</c:v>
                </c:pt>
                <c:pt idx="659">
                  <c:v>0.19527805522209357</c:v>
                </c:pt>
                <c:pt idx="660">
                  <c:v>0.19625935198200362</c:v>
                </c:pt>
                <c:pt idx="661">
                  <c:v>0.19547744221315103</c:v>
                </c:pt>
                <c:pt idx="662">
                  <c:v>0.19960314024744516</c:v>
                </c:pt>
                <c:pt idx="663">
                  <c:v>0.1984126642618739</c:v>
                </c:pt>
                <c:pt idx="664">
                  <c:v>0.19801663099987415</c:v>
                </c:pt>
                <c:pt idx="665">
                  <c:v>0.19781881218768649</c:v>
                </c:pt>
                <c:pt idx="666">
                  <c:v>0.19781881218768649</c:v>
                </c:pt>
                <c:pt idx="667">
                  <c:v>0.19742396425916817</c:v>
                </c:pt>
                <c:pt idx="668">
                  <c:v>0.19683346386756548</c:v>
                </c:pt>
                <c:pt idx="669">
                  <c:v>0.19663682704052499</c:v>
                </c:pt>
                <c:pt idx="670">
                  <c:v>0.19624433836379737</c:v>
                </c:pt>
                <c:pt idx="671">
                  <c:v>0.19565736626500241</c:v>
                </c:pt>
                <c:pt idx="672">
                  <c:v>0.19644313882028352</c:v>
                </c:pt>
                <c:pt idx="673">
                  <c:v>0.19566049683295172</c:v>
                </c:pt>
                <c:pt idx="674">
                  <c:v>0.20000941959753396</c:v>
                </c:pt>
                <c:pt idx="675">
                  <c:v>0.1984220432515218</c:v>
                </c:pt>
                <c:pt idx="676">
                  <c:v>0.1972386115820296</c:v>
                </c:pt>
                <c:pt idx="677">
                  <c:v>0.19645280038050758</c:v>
                </c:pt>
                <c:pt idx="678">
                  <c:v>0.19645280038050758</c:v>
                </c:pt>
                <c:pt idx="679">
                  <c:v>0.19567011990090399</c:v>
                </c:pt>
                <c:pt idx="680">
                  <c:v>0.19469663671731741</c:v>
                </c:pt>
                <c:pt idx="681">
                  <c:v>0.19450213458273469</c:v>
                </c:pt>
                <c:pt idx="682">
                  <c:v>0.19392037346234767</c:v>
                </c:pt>
                <c:pt idx="683">
                  <c:v>0.19238132287931317</c:v>
                </c:pt>
                <c:pt idx="684">
                  <c:v>0.19334806319528963</c:v>
                </c:pt>
                <c:pt idx="685">
                  <c:v>0.1920040349506352</c:v>
                </c:pt>
                <c:pt idx="686">
                  <c:v>0.19733599302924601</c:v>
                </c:pt>
                <c:pt idx="687">
                  <c:v>0.1963542219196478</c:v>
                </c:pt>
                <c:pt idx="688">
                  <c:v>0.19557193418291616</c:v>
                </c:pt>
                <c:pt idx="689">
                  <c:v>0.19459893948548873</c:v>
                </c:pt>
                <c:pt idx="690">
                  <c:v>0.19577358097131664</c:v>
                </c:pt>
                <c:pt idx="691">
                  <c:v>0.19460594529951952</c:v>
                </c:pt>
                <c:pt idx="692">
                  <c:v>0.19402387367848409</c:v>
                </c:pt>
                <c:pt idx="693">
                  <c:v>0.1932508701976933</c:v>
                </c:pt>
                <c:pt idx="694">
                  <c:v>0.19248094641204513</c:v>
                </c:pt>
                <c:pt idx="695">
                  <c:v>0.19133294871972675</c:v>
                </c:pt>
                <c:pt idx="696">
                  <c:v>0.19229442082384601</c:v>
                </c:pt>
                <c:pt idx="697">
                  <c:v>0.19076827462683135</c:v>
                </c:pt>
                <c:pt idx="698">
                  <c:v>0.20753882687585659</c:v>
                </c:pt>
                <c:pt idx="699">
                  <c:v>0.20568763813266266</c:v>
                </c:pt>
                <c:pt idx="700">
                  <c:v>0.2046643165499131</c:v>
                </c:pt>
                <c:pt idx="701">
                  <c:v>0.20303999657729474</c:v>
                </c:pt>
                <c:pt idx="702">
                  <c:v>0.20324323981711184</c:v>
                </c:pt>
                <c:pt idx="703">
                  <c:v>0.2026353338156649</c:v>
                </c:pt>
                <c:pt idx="704">
                  <c:v>0.20142677317660523</c:v>
                </c:pt>
                <c:pt idx="705">
                  <c:v>0.20203287179198121</c:v>
                </c:pt>
                <c:pt idx="706">
                  <c:v>0.20366216914514235</c:v>
                </c:pt>
                <c:pt idx="707">
                  <c:v>0.22298434986156784</c:v>
                </c:pt>
                <c:pt idx="708">
                  <c:v>0.2259213271140505</c:v>
                </c:pt>
                <c:pt idx="709">
                  <c:v>0.2245738838111834</c:v>
                </c:pt>
                <c:pt idx="710">
                  <c:v>0.2245738838111834</c:v>
                </c:pt>
                <c:pt idx="711">
                  <c:v>0.22879485012635606</c:v>
                </c:pt>
                <c:pt idx="712">
                  <c:v>0.22743026851526446</c:v>
                </c:pt>
                <c:pt idx="713">
                  <c:v>0.22675001845988479</c:v>
                </c:pt>
                <c:pt idx="714">
                  <c:v>0.22675001845988479</c:v>
                </c:pt>
                <c:pt idx="715">
                  <c:v>0.22562190891530828</c:v>
                </c:pt>
                <c:pt idx="716">
                  <c:v>0.22472301684791662</c:v>
                </c:pt>
                <c:pt idx="717">
                  <c:v>0.22405086425515119</c:v>
                </c:pt>
                <c:pt idx="718">
                  <c:v>0.22338072208888454</c:v>
                </c:pt>
                <c:pt idx="719">
                  <c:v>0.22204843149988523</c:v>
                </c:pt>
                <c:pt idx="720">
                  <c:v>0.22204843149988523</c:v>
                </c:pt>
                <c:pt idx="721">
                  <c:v>0.22072408697801713</c:v>
                </c:pt>
                <c:pt idx="722">
                  <c:v>0.23050191986147106</c:v>
                </c:pt>
                <c:pt idx="723">
                  <c:v>0.22821972263511986</c:v>
                </c:pt>
                <c:pt idx="724">
                  <c:v>0.22731048071227078</c:v>
                </c:pt>
                <c:pt idx="725">
                  <c:v>0.22685676717791495</c:v>
                </c:pt>
                <c:pt idx="726">
                  <c:v>0.2273113899578306</c:v>
                </c:pt>
                <c:pt idx="727">
                  <c:v>0.22640576689026951</c:v>
                </c:pt>
                <c:pt idx="728">
                  <c:v>0.22550375188273855</c:v>
                </c:pt>
                <c:pt idx="729">
                  <c:v>0.22505364459355146</c:v>
                </c:pt>
                <c:pt idx="730">
                  <c:v>0.22415701652744169</c:v>
                </c:pt>
                <c:pt idx="731">
                  <c:v>0.22259882475416254</c:v>
                </c:pt>
                <c:pt idx="732">
                  <c:v>0.22193302567713119</c:v>
                </c:pt>
                <c:pt idx="733">
                  <c:v>0.2197356689872586</c:v>
                </c:pt>
                <c:pt idx="734">
                  <c:v>0.23442207973374429</c:v>
                </c:pt>
                <c:pt idx="735">
                  <c:v>0.23256158703744473</c:v>
                </c:pt>
                <c:pt idx="736">
                  <c:v>0.23186598907023404</c:v>
                </c:pt>
                <c:pt idx="737">
                  <c:v>0.23186598907023404</c:v>
                </c:pt>
                <c:pt idx="738">
                  <c:v>0.23233065037097597</c:v>
                </c:pt>
                <c:pt idx="739">
                  <c:v>0.23094498048804771</c:v>
                </c:pt>
                <c:pt idx="740">
                  <c:v>0.22911208381750764</c:v>
                </c:pt>
                <c:pt idx="741">
                  <c:v>0.22911208381750764</c:v>
                </c:pt>
                <c:pt idx="742">
                  <c:v>0.22865477426896971</c:v>
                </c:pt>
                <c:pt idx="743">
                  <c:v>0.22774379907267897</c:v>
                </c:pt>
                <c:pt idx="744">
                  <c:v>0.22911851013347986</c:v>
                </c:pt>
                <c:pt idx="745">
                  <c:v>0.22730010925940461</c:v>
                </c:pt>
                <c:pt idx="746">
                  <c:v>0.23785445893598381</c:v>
                </c:pt>
                <c:pt idx="747">
                  <c:v>0.23620105157495913</c:v>
                </c:pt>
                <c:pt idx="748">
                  <c:v>0.23620105157495913</c:v>
                </c:pt>
                <c:pt idx="749">
                  <c:v>0.23667440037571055</c:v>
                </c:pt>
                <c:pt idx="750">
                  <c:v>0.23643796241329729</c:v>
                </c:pt>
                <c:pt idx="751">
                  <c:v>0.23549597849930007</c:v>
                </c:pt>
                <c:pt idx="752">
                  <c:v>0.23432435671572149</c:v>
                </c:pt>
                <c:pt idx="753">
                  <c:v>0.23292679594008101</c:v>
                </c:pt>
                <c:pt idx="754">
                  <c:v>0.23292679594008101</c:v>
                </c:pt>
                <c:pt idx="755">
                  <c:v>0.23176795615928461</c:v>
                </c:pt>
                <c:pt idx="756">
                  <c:v>0.23269875116394037</c:v>
                </c:pt>
                <c:pt idx="757">
                  <c:v>0.23108118288375412</c:v>
                </c:pt>
                <c:pt idx="758">
                  <c:v>0.22555968931742931</c:v>
                </c:pt>
                <c:pt idx="759">
                  <c:v>0.22488503421478501</c:v>
                </c:pt>
                <c:pt idx="760">
                  <c:v>0.22443616189100299</c:v>
                </c:pt>
                <c:pt idx="761">
                  <c:v>0.22466082271371668</c:v>
                </c:pt>
                <c:pt idx="762">
                  <c:v>0.22466082271371668</c:v>
                </c:pt>
                <c:pt idx="763">
                  <c:v>0.22354310717782758</c:v>
                </c:pt>
                <c:pt idx="764">
                  <c:v>0.22265249718907126</c:v>
                </c:pt>
                <c:pt idx="765">
                  <c:v>0.22265249718907126</c:v>
                </c:pt>
                <c:pt idx="766">
                  <c:v>0.22243006712194932</c:v>
                </c:pt>
                <c:pt idx="767">
                  <c:v>0.22132344987258643</c:v>
                </c:pt>
                <c:pt idx="768">
                  <c:v>0.22198941812696732</c:v>
                </c:pt>
                <c:pt idx="769">
                  <c:v>0.22066542557352617</c:v>
                </c:pt>
                <c:pt idx="770">
                  <c:v>0.21584811941221535</c:v>
                </c:pt>
                <c:pt idx="771">
                  <c:v>0.21498816674523441</c:v>
                </c:pt>
                <c:pt idx="772">
                  <c:v>0.21477339335188253</c:v>
                </c:pt>
                <c:pt idx="773">
                  <c:v>0.21434470394399455</c:v>
                </c:pt>
                <c:pt idx="774">
                  <c:v>0.21455926320720176</c:v>
                </c:pt>
                <c:pt idx="775">
                  <c:v>0.21370444542549974</c:v>
                </c:pt>
                <c:pt idx="776">
                  <c:v>0.21327788964620736</c:v>
                </c:pt>
                <c:pt idx="777">
                  <c:v>0.21327788964620736</c:v>
                </c:pt>
                <c:pt idx="778">
                  <c:v>0.21370530024670073</c:v>
                </c:pt>
                <c:pt idx="779">
                  <c:v>0.21327874276117839</c:v>
                </c:pt>
                <c:pt idx="780">
                  <c:v>0.21499873262215563</c:v>
                </c:pt>
                <c:pt idx="781">
                  <c:v>0.21392908718622453</c:v>
                </c:pt>
                <c:pt idx="782">
                  <c:v>0.20928672705873977</c:v>
                </c:pt>
                <c:pt idx="783">
                  <c:v>0.20845291539715116</c:v>
                </c:pt>
                <c:pt idx="784">
                  <c:v>0.20803684171372372</c:v>
                </c:pt>
                <c:pt idx="785">
                  <c:v>0.20762159851669032</c:v>
                </c:pt>
                <c:pt idx="786">
                  <c:v>0.20782942794463499</c:v>
                </c:pt>
                <c:pt idx="787">
                  <c:v>0.20679545069117911</c:v>
                </c:pt>
                <c:pt idx="788">
                  <c:v>0.20700245314432345</c:v>
                </c:pt>
                <c:pt idx="789">
                  <c:v>0.20700245314432345</c:v>
                </c:pt>
                <c:pt idx="790">
                  <c:v>0.20679565748683662</c:v>
                </c:pt>
                <c:pt idx="791">
                  <c:v>0.20617712610851113</c:v>
                </c:pt>
                <c:pt idx="792">
                  <c:v>0.2076305398877252</c:v>
                </c:pt>
                <c:pt idx="793">
                  <c:v>0.20659755212708977</c:v>
                </c:pt>
                <c:pt idx="794">
                  <c:v>0.20577445430985036</c:v>
                </c:pt>
                <c:pt idx="795">
                  <c:v>0.20556888542442595</c:v>
                </c:pt>
                <c:pt idx="796">
                  <c:v>0.20495402335436289</c:v>
                </c:pt>
                <c:pt idx="797">
                  <c:v>0.2041374734605208</c:v>
                </c:pt>
                <c:pt idx="798">
                  <c:v>0.20393353992060023</c:v>
                </c:pt>
                <c:pt idx="799">
                  <c:v>0.203121055697809</c:v>
                </c:pt>
                <c:pt idx="800">
                  <c:v>0.20271562444891117</c:v>
                </c:pt>
                <c:pt idx="801">
                  <c:v>0.20271562444891117</c:v>
                </c:pt>
                <c:pt idx="802">
                  <c:v>0.20210929655923351</c:v>
                </c:pt>
                <c:pt idx="803">
                  <c:v>0.20090387331931761</c:v>
                </c:pt>
                <c:pt idx="804">
                  <c:v>0.20211657275585274</c:v>
                </c:pt>
                <c:pt idx="805">
                  <c:v>0.19991748047067531</c:v>
                </c:pt>
                <c:pt idx="806">
                  <c:v>0.20702321600145043</c:v>
                </c:pt>
                <c:pt idx="807">
                  <c:v>0.20599324975268704</c:v>
                </c:pt>
                <c:pt idx="808">
                  <c:v>0.20517255951462851</c:v>
                </c:pt>
                <c:pt idx="809">
                  <c:v>0.20476303344773303</c:v>
                </c:pt>
                <c:pt idx="810">
                  <c:v>0.20435432479813675</c:v>
                </c:pt>
                <c:pt idx="811">
                  <c:v>0.20293378828017558</c:v>
                </c:pt>
                <c:pt idx="812">
                  <c:v>0.20273105722295265</c:v>
                </c:pt>
                <c:pt idx="813">
                  <c:v>0.20252852869425841</c:v>
                </c:pt>
                <c:pt idx="814">
                  <c:v>0.20212428013399045</c:v>
                </c:pt>
                <c:pt idx="815">
                  <c:v>0.20052011918054605</c:v>
                </c:pt>
                <c:pt idx="816">
                  <c:v>0.20213721691587305</c:v>
                </c:pt>
                <c:pt idx="817">
                  <c:v>0.20053295328955659</c:v>
                </c:pt>
                <c:pt idx="818">
                  <c:v>0.20033262066888774</c:v>
                </c:pt>
                <c:pt idx="819">
                  <c:v>0.19933594096406743</c:v>
                </c:pt>
                <c:pt idx="820">
                  <c:v>0.19854177386859306</c:v>
                </c:pt>
                <c:pt idx="821">
                  <c:v>0.19794793007835801</c:v>
                </c:pt>
                <c:pt idx="822">
                  <c:v>0.19775017989845955</c:v>
                </c:pt>
                <c:pt idx="823">
                  <c:v>0.19598630316993021</c:v>
                </c:pt>
                <c:pt idx="824">
                  <c:v>0.19598630316993021</c:v>
                </c:pt>
                <c:pt idx="825">
                  <c:v>0.19579051265727296</c:v>
                </c:pt>
                <c:pt idx="826">
                  <c:v>0.19579051265727296</c:v>
                </c:pt>
                <c:pt idx="827">
                  <c:v>0.19501047077417624</c:v>
                </c:pt>
                <c:pt idx="828">
                  <c:v>0.19678150431299318</c:v>
                </c:pt>
                <c:pt idx="829">
                  <c:v>0.19541360904964569</c:v>
                </c:pt>
                <c:pt idx="830">
                  <c:v>0.19541360904964569</c:v>
                </c:pt>
                <c:pt idx="831">
                  <c:v>0.19328744713120249</c:v>
                </c:pt>
                <c:pt idx="832">
                  <c:v>0.19270931917368145</c:v>
                </c:pt>
                <c:pt idx="833">
                  <c:v>0.19251680237131016</c:v>
                </c:pt>
                <c:pt idx="834">
                  <c:v>0.19251680237131016</c:v>
                </c:pt>
                <c:pt idx="835">
                  <c:v>0.19098889124137913</c:v>
                </c:pt>
                <c:pt idx="836">
                  <c:v>0.19137163451039996</c:v>
                </c:pt>
                <c:pt idx="837">
                  <c:v>0.19175514479999994</c:v>
                </c:pt>
                <c:pt idx="838">
                  <c:v>0.19137239999999994</c:v>
                </c:pt>
                <c:pt idx="839">
                  <c:v>0.19079999999999997</c:v>
                </c:pt>
                <c:pt idx="840">
                  <c:v>0.19079999999999997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6-41DC-A33F-6D415EAD262D}"/>
            </c:ext>
          </c:extLst>
        </c:ser>
        <c:ser>
          <c:idx val="1"/>
          <c:order val="1"/>
          <c:tx>
            <c:strRef>
              <c:f>Graphs!$M$2</c:f>
              <c:strCache>
                <c:ptCount val="1"/>
                <c:pt idx="0">
                  <c:v>Cider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Graphs!$M$3:$M$843</c:f>
              <c:numCache>
                <c:formatCode>General</c:formatCode>
                <c:ptCount val="841"/>
                <c:pt idx="362">
                  <c:v>5.5670267525038272E-2</c:v>
                </c:pt>
                <c:pt idx="363">
                  <c:v>5.3839717142203355E-2</c:v>
                </c:pt>
                <c:pt idx="364">
                  <c:v>5.3359481805949814E-2</c:v>
                </c:pt>
                <c:pt idx="365">
                  <c:v>5.2883530035629157E-2</c:v>
                </c:pt>
                <c:pt idx="366">
                  <c:v>5.2463819479790827E-2</c:v>
                </c:pt>
                <c:pt idx="367">
                  <c:v>5.2359101277236357E-2</c:v>
                </c:pt>
                <c:pt idx="368">
                  <c:v>5.2046820355105723E-2</c:v>
                </c:pt>
                <c:pt idx="369">
                  <c:v>5.1736401943445053E-2</c:v>
                </c:pt>
                <c:pt idx="370">
                  <c:v>5.1325795578814538E-2</c:v>
                </c:pt>
                <c:pt idx="371">
                  <c:v>5.1070443362004524E-2</c:v>
                </c:pt>
                <c:pt idx="372">
                  <c:v>5.0765848272370302E-2</c:v>
                </c:pt>
                <c:pt idx="373">
                  <c:v>5.0313030993429445E-2</c:v>
                </c:pt>
                <c:pt idx="374">
                  <c:v>4.9569488663477289E-2</c:v>
                </c:pt>
                <c:pt idx="375">
                  <c:v>4.8172486553427887E-2</c:v>
                </c:pt>
                <c:pt idx="376">
                  <c:v>4.7837623191090257E-2</c:v>
                </c:pt>
                <c:pt idx="377">
                  <c:v>4.755230933507977E-2</c:v>
                </c:pt>
                <c:pt idx="378">
                  <c:v>4.7362857903465914E-2</c:v>
                </c:pt>
                <c:pt idx="379">
                  <c:v>4.7033622545646393E-2</c:v>
                </c:pt>
                <c:pt idx="380">
                  <c:v>4.6753103922113709E-2</c:v>
                </c:pt>
                <c:pt idx="381">
                  <c:v>4.6336079209230642E-2</c:v>
                </c:pt>
                <c:pt idx="382">
                  <c:v>4.5831928001217249E-2</c:v>
                </c:pt>
                <c:pt idx="383">
                  <c:v>4.5558576541965455E-2</c:v>
                </c:pt>
                <c:pt idx="384">
                  <c:v>4.5286855409508407E-2</c:v>
                </c:pt>
                <c:pt idx="385">
                  <c:v>4.5286855409508407E-2</c:v>
                </c:pt>
                <c:pt idx="386">
                  <c:v>4.4882909226470181E-2</c:v>
                </c:pt>
                <c:pt idx="387">
                  <c:v>4.4002852182813905E-2</c:v>
                </c:pt>
                <c:pt idx="388">
                  <c:v>4.36969733692293E-2</c:v>
                </c:pt>
                <c:pt idx="389">
                  <c:v>4.3566274545592525E-2</c:v>
                </c:pt>
                <c:pt idx="390">
                  <c:v>4.3566274545592525E-2</c:v>
                </c:pt>
                <c:pt idx="391">
                  <c:v>4.3566274545592525E-2</c:v>
                </c:pt>
                <c:pt idx="392">
                  <c:v>4.3609884430022547E-2</c:v>
                </c:pt>
                <c:pt idx="393">
                  <c:v>4.339291983086821E-2</c:v>
                </c:pt>
                <c:pt idx="394">
                  <c:v>4.3177034657580313E-2</c:v>
                </c:pt>
                <c:pt idx="395">
                  <c:v>4.3263561781142594E-2</c:v>
                </c:pt>
                <c:pt idx="396">
                  <c:v>4.3220341439702895E-2</c:v>
                </c:pt>
                <c:pt idx="397">
                  <c:v>4.3048148844325597E-2</c:v>
                </c:pt>
                <c:pt idx="398">
                  <c:v>4.2962224395534529E-2</c:v>
                </c:pt>
                <c:pt idx="399">
                  <c:v>4.2369057589284539E-2</c:v>
                </c:pt>
                <c:pt idx="400">
                  <c:v>4.2200256563032411E-2</c:v>
                </c:pt>
                <c:pt idx="401">
                  <c:v>4.2116024514004397E-2</c:v>
                </c:pt>
                <c:pt idx="402">
                  <c:v>4.1906492053735728E-2</c:v>
                </c:pt>
                <c:pt idx="403">
                  <c:v>4.1739533918063475E-2</c:v>
                </c:pt>
                <c:pt idx="404">
                  <c:v>4.1573240954246492E-2</c:v>
                </c:pt>
                <c:pt idx="405">
                  <c:v>4.1407610512197698E-2</c:v>
                </c:pt>
                <c:pt idx="406">
                  <c:v>4.1242639952388145E-2</c:v>
                </c:pt>
                <c:pt idx="407">
                  <c:v>4.1119282106069945E-2</c:v>
                </c:pt>
                <c:pt idx="408">
                  <c:v>4.1160442548618566E-2</c:v>
                </c:pt>
                <c:pt idx="409">
                  <c:v>4.099645672173164E-2</c:v>
                </c:pt>
                <c:pt idx="410">
                  <c:v>4.0873835216083391E-2</c:v>
                </c:pt>
                <c:pt idx="411">
                  <c:v>4.0349294389026055E-2</c:v>
                </c:pt>
                <c:pt idx="412">
                  <c:v>4.0188540228113606E-2</c:v>
                </c:pt>
                <c:pt idx="413">
                  <c:v>4.0068335222446266E-2</c:v>
                </c:pt>
                <c:pt idx="414">
                  <c:v>4.0108443666112381E-2</c:v>
                </c:pt>
                <c:pt idx="415">
                  <c:v>3.9750687478803157E-2</c:v>
                </c:pt>
                <c:pt idx="416">
                  <c:v>3.9671344789224711E-2</c:v>
                </c:pt>
                <c:pt idx="417">
                  <c:v>3.9434736370998723E-2</c:v>
                </c:pt>
                <c:pt idx="418">
                  <c:v>3.9316786012959841E-2</c:v>
                </c:pt>
                <c:pt idx="419">
                  <c:v>3.9356142155114959E-2</c:v>
                </c:pt>
                <c:pt idx="420">
                  <c:v>3.9199344776010912E-2</c:v>
                </c:pt>
                <c:pt idx="421">
                  <c:v>3.8888238865090193E-2</c:v>
                </c:pt>
                <c:pt idx="422">
                  <c:v>3.854136656599623E-2</c:v>
                </c:pt>
                <c:pt idx="423">
                  <c:v>3.7748645020564374E-2</c:v>
                </c:pt>
                <c:pt idx="424">
                  <c:v>3.756084081648197E-2</c:v>
                </c:pt>
                <c:pt idx="425">
                  <c:v>3.7485869078325323E-2</c:v>
                </c:pt>
                <c:pt idx="426">
                  <c:v>3.7560991060446212E-2</c:v>
                </c:pt>
                <c:pt idx="427">
                  <c:v>3.7448645125070998E-2</c:v>
                </c:pt>
                <c:pt idx="428">
                  <c:v>3.7486131256327326E-2</c:v>
                </c:pt>
                <c:pt idx="429">
                  <c:v>3.7411308639049227E-2</c:v>
                </c:pt>
                <c:pt idx="430">
                  <c:v>3.7299410407825757E-2</c:v>
                </c:pt>
                <c:pt idx="431">
                  <c:v>3.7262148259566197E-2</c:v>
                </c:pt>
                <c:pt idx="432">
                  <c:v>3.7187772714137923E-2</c:v>
                </c:pt>
                <c:pt idx="433">
                  <c:v>3.7039614257109478E-2</c:v>
                </c:pt>
                <c:pt idx="434">
                  <c:v>3.700261164546402E-2</c:v>
                </c:pt>
                <c:pt idx="435">
                  <c:v>3.6636249153924778E-2</c:v>
                </c:pt>
                <c:pt idx="436">
                  <c:v>3.6563122908108564E-2</c:v>
                </c:pt>
                <c:pt idx="437">
                  <c:v>3.6599722630739302E-2</c:v>
                </c:pt>
                <c:pt idx="438">
                  <c:v>3.6709852187301203E-2</c:v>
                </c:pt>
                <c:pt idx="439">
                  <c:v>3.6600052031207586E-2</c:v>
                </c:pt>
                <c:pt idx="440">
                  <c:v>3.6417962220107056E-2</c:v>
                </c:pt>
                <c:pt idx="441">
                  <c:v>3.6345271676753547E-2</c:v>
                </c:pt>
                <c:pt idx="442">
                  <c:v>3.605681713963646E-2</c:v>
                </c:pt>
                <c:pt idx="443">
                  <c:v>3.5948970228949613E-2</c:v>
                </c:pt>
                <c:pt idx="444">
                  <c:v>3.5805747239989652E-2</c:v>
                </c:pt>
                <c:pt idx="445">
                  <c:v>3.5663094860547466E-2</c:v>
                </c:pt>
                <c:pt idx="446">
                  <c:v>3.5591911038470522E-2</c:v>
                </c:pt>
                <c:pt idx="447">
                  <c:v>3.5169872567658619E-2</c:v>
                </c:pt>
                <c:pt idx="448">
                  <c:v>3.5134737829828788E-2</c:v>
                </c:pt>
                <c:pt idx="449">
                  <c:v>3.5134737829828788E-2</c:v>
                </c:pt>
                <c:pt idx="450">
                  <c:v>3.5169907737566355E-2</c:v>
                </c:pt>
                <c:pt idx="451">
                  <c:v>3.5064713596776036E-2</c:v>
                </c:pt>
                <c:pt idx="452">
                  <c:v>3.4959834094492562E-2</c:v>
                </c:pt>
                <c:pt idx="453">
                  <c:v>3.4785904571634392E-2</c:v>
                </c:pt>
                <c:pt idx="454">
                  <c:v>3.4612840369785472E-2</c:v>
                </c:pt>
                <c:pt idx="455">
                  <c:v>3.4647487857643114E-2</c:v>
                </c:pt>
                <c:pt idx="456">
                  <c:v>3.4647487857643114E-2</c:v>
                </c:pt>
                <c:pt idx="457">
                  <c:v>3.450945005741346E-2</c:v>
                </c:pt>
                <c:pt idx="458">
                  <c:v>3.4371962208579139E-2</c:v>
                </c:pt>
                <c:pt idx="459">
                  <c:v>3.3830671465136943E-2</c:v>
                </c:pt>
                <c:pt idx="460">
                  <c:v>3.3695887913483012E-2</c:v>
                </c:pt>
                <c:pt idx="461">
                  <c:v>3.356164134809065E-2</c:v>
                </c:pt>
                <c:pt idx="462">
                  <c:v>3.3528113234855793E-2</c:v>
                </c:pt>
                <c:pt idx="463">
                  <c:v>3.3163316750599206E-2</c:v>
                </c:pt>
                <c:pt idx="464">
                  <c:v>3.2998325124974345E-2</c:v>
                </c:pt>
                <c:pt idx="465">
                  <c:v>3.2671609034628062E-2</c:v>
                </c:pt>
                <c:pt idx="466">
                  <c:v>3.2509063716047823E-2</c:v>
                </c:pt>
                <c:pt idx="467">
                  <c:v>3.2411828231353766E-2</c:v>
                </c:pt>
                <c:pt idx="468">
                  <c:v>3.2218517128582279E-2</c:v>
                </c:pt>
                <c:pt idx="469">
                  <c:v>3.1994555241889051E-2</c:v>
                </c:pt>
                <c:pt idx="470">
                  <c:v>3.1867086894311808E-2</c:v>
                </c:pt>
                <c:pt idx="471">
                  <c:v>3.130362170364618E-2</c:v>
                </c:pt>
                <c:pt idx="472">
                  <c:v>3.1116920182550873E-2</c:v>
                </c:pt>
                <c:pt idx="473">
                  <c:v>3.1023848636640955E-2</c:v>
                </c:pt>
                <c:pt idx="474">
                  <c:v>3.0992855780860099E-2</c:v>
                </c:pt>
                <c:pt idx="475">
                  <c:v>3.0900155314915353E-2</c:v>
                </c:pt>
                <c:pt idx="476">
                  <c:v>3.068535781024365E-2</c:v>
                </c:pt>
                <c:pt idx="477">
                  <c:v>3.0441823224448068E-2</c:v>
                </c:pt>
                <c:pt idx="478">
                  <c:v>3.0170290608967365E-2</c:v>
                </c:pt>
                <c:pt idx="479">
                  <c:v>3.0080050457594584E-2</c:v>
                </c:pt>
                <c:pt idx="480">
                  <c:v>2.9900646578125831E-2</c:v>
                </c:pt>
                <c:pt idx="481">
                  <c:v>2.9722312701914343E-2</c:v>
                </c:pt>
                <c:pt idx="482">
                  <c:v>9.0764807301811898E-2</c:v>
                </c:pt>
                <c:pt idx="483">
                  <c:v>8.8121172137681447E-2</c:v>
                </c:pt>
                <c:pt idx="484">
                  <c:v>8.7335155736056963E-2</c:v>
                </c:pt>
                <c:pt idx="485">
                  <c:v>8.6987206908423265E-2</c:v>
                </c:pt>
                <c:pt idx="486">
                  <c:v>8.690030660182145E-2</c:v>
                </c:pt>
                <c:pt idx="487">
                  <c:v>8.6039907526555895E-2</c:v>
                </c:pt>
                <c:pt idx="488">
                  <c:v>8.5272455427706548E-2</c:v>
                </c:pt>
                <c:pt idx="489">
                  <c:v>8.4595689908439034E-2</c:v>
                </c:pt>
                <c:pt idx="490">
                  <c:v>8.4765220349137305E-2</c:v>
                </c:pt>
                <c:pt idx="491">
                  <c:v>8.4850070419556861E-2</c:v>
                </c:pt>
                <c:pt idx="492">
                  <c:v>8.468070900155375E-2</c:v>
                </c:pt>
                <c:pt idx="493">
                  <c:v>8.4259411941844539E-2</c:v>
                </c:pt>
                <c:pt idx="494">
                  <c:v>8.3923717073550341E-2</c:v>
                </c:pt>
                <c:pt idx="495">
                  <c:v>8.2846709845558086E-2</c:v>
                </c:pt>
                <c:pt idx="496">
                  <c:v>8.2598913106239388E-2</c:v>
                </c:pt>
                <c:pt idx="497">
                  <c:v>8.2269833771154766E-2</c:v>
                </c:pt>
                <c:pt idx="498">
                  <c:v>8.2434703177509783E-2</c:v>
                </c:pt>
                <c:pt idx="499">
                  <c:v>8.2270162851806161E-2</c:v>
                </c:pt>
                <c:pt idx="500">
                  <c:v>8.1942393278691406E-2</c:v>
                </c:pt>
                <c:pt idx="501">
                  <c:v>8.1615929560449607E-2</c:v>
                </c:pt>
                <c:pt idx="502">
                  <c:v>8.1290766494471714E-2</c:v>
                </c:pt>
                <c:pt idx="503">
                  <c:v>8.1209556937534191E-2</c:v>
                </c:pt>
                <c:pt idx="504">
                  <c:v>8.1290847785319517E-2</c:v>
                </c:pt>
                <c:pt idx="505">
                  <c:v>8.0886415706785592E-2</c:v>
                </c:pt>
                <c:pt idx="506">
                  <c:v>9.2140426676490847E-2</c:v>
                </c:pt>
                <c:pt idx="507">
                  <c:v>9.0778745494079674E-2</c:v>
                </c:pt>
                <c:pt idx="508">
                  <c:v>9.0417077185338326E-2</c:v>
                </c:pt>
                <c:pt idx="509">
                  <c:v>9.0417077185338326E-2</c:v>
                </c:pt>
                <c:pt idx="510">
                  <c:v>9.0780197977247304E-2</c:v>
                </c:pt>
                <c:pt idx="511">
                  <c:v>9.0689508468778532E-2</c:v>
                </c:pt>
                <c:pt idx="512">
                  <c:v>9.032819568603441E-2</c:v>
                </c:pt>
                <c:pt idx="513">
                  <c:v>8.99683223964486E-2</c:v>
                </c:pt>
                <c:pt idx="514">
                  <c:v>9.0058380777225819E-2</c:v>
                </c:pt>
                <c:pt idx="515">
                  <c:v>9.0420061021311074E-2</c:v>
                </c:pt>
                <c:pt idx="516">
                  <c:v>9.1241232110303799E-2</c:v>
                </c:pt>
                <c:pt idx="517">
                  <c:v>9.0606983227709839E-2</c:v>
                </c:pt>
                <c:pt idx="518">
                  <c:v>9.4775230899498811E-2</c:v>
                </c:pt>
                <c:pt idx="519">
                  <c:v>9.3929862140236686E-2</c:v>
                </c:pt>
                <c:pt idx="520">
                  <c:v>9.3555639581909059E-2</c:v>
                </c:pt>
                <c:pt idx="521">
                  <c:v>9.3649288870779834E-2</c:v>
                </c:pt>
                <c:pt idx="522">
                  <c:v>9.3836962796372575E-2</c:v>
                </c:pt>
                <c:pt idx="523">
                  <c:v>9.3463110354952764E-2</c:v>
                </c:pt>
                <c:pt idx="524">
                  <c:v>9.3090747365490806E-2</c:v>
                </c:pt>
                <c:pt idx="525">
                  <c:v>9.3183931296787592E-2</c:v>
                </c:pt>
                <c:pt idx="526">
                  <c:v>9.3277208505292877E-2</c:v>
                </c:pt>
                <c:pt idx="527">
                  <c:v>9.3091026452388106E-2</c:v>
                </c:pt>
                <c:pt idx="528">
                  <c:v>9.5259879340654108E-2</c:v>
                </c:pt>
                <c:pt idx="529">
                  <c:v>9.4691728966853003E-2</c:v>
                </c:pt>
                <c:pt idx="530">
                  <c:v>9.4408503456483564E-2</c:v>
                </c:pt>
                <c:pt idx="531">
                  <c:v>9.3289035036050946E-2</c:v>
                </c:pt>
                <c:pt idx="532">
                  <c:v>9.3010005020987996E-2</c:v>
                </c:pt>
                <c:pt idx="533">
                  <c:v>9.3010005020987996E-2</c:v>
                </c:pt>
                <c:pt idx="534">
                  <c:v>9.3477391980892457E-2</c:v>
                </c:pt>
                <c:pt idx="535">
                  <c:v>9.3012330329246232E-2</c:v>
                </c:pt>
                <c:pt idx="536">
                  <c:v>9.2826676975295633E-2</c:v>
                </c:pt>
                <c:pt idx="537">
                  <c:v>9.2733943032263386E-2</c:v>
                </c:pt>
                <c:pt idx="538">
                  <c:v>9.2641301730532852E-2</c:v>
                </c:pt>
                <c:pt idx="539">
                  <c:v>9.2180399731873502E-2</c:v>
                </c:pt>
                <c:pt idx="540">
                  <c:v>9.6058278072916378E-2</c:v>
                </c:pt>
                <c:pt idx="541">
                  <c:v>9.5485365877650469E-2</c:v>
                </c:pt>
                <c:pt idx="542">
                  <c:v>9.5104946093277368E-2</c:v>
                </c:pt>
                <c:pt idx="543">
                  <c:v>9.4163312963640944E-2</c:v>
                </c:pt>
                <c:pt idx="544">
                  <c:v>9.3788160322351544E-2</c:v>
                </c:pt>
                <c:pt idx="545">
                  <c:v>9.369446585649506E-2</c:v>
                </c:pt>
                <c:pt idx="546">
                  <c:v>9.41652923180855E-2</c:v>
                </c:pt>
                <c:pt idx="547">
                  <c:v>9.3696808276702001E-2</c:v>
                </c:pt>
                <c:pt idx="548">
                  <c:v>9.3230655001693544E-2</c:v>
                </c:pt>
                <c:pt idx="549">
                  <c:v>9.3699150755470903E-2</c:v>
                </c:pt>
                <c:pt idx="550">
                  <c:v>9.3699150755470903E-2</c:v>
                </c:pt>
                <c:pt idx="551">
                  <c:v>9.3140308902058544E-2</c:v>
                </c:pt>
                <c:pt idx="552">
                  <c:v>9.3420570613900245E-2</c:v>
                </c:pt>
                <c:pt idx="553">
                  <c:v>9.295579165562215E-2</c:v>
                </c:pt>
                <c:pt idx="554">
                  <c:v>9.2585449856197363E-2</c:v>
                </c:pt>
                <c:pt idx="555">
                  <c:v>9.1941856858190035E-2</c:v>
                </c:pt>
                <c:pt idx="556">
                  <c:v>9.1758340177834366E-2</c:v>
                </c:pt>
                <c:pt idx="557">
                  <c:v>9.166667350433004E-2</c:v>
                </c:pt>
                <c:pt idx="558">
                  <c:v>9.2034812755351456E-2</c:v>
                </c:pt>
                <c:pt idx="559">
                  <c:v>9.1576928114777578E-2</c:v>
                </c:pt>
                <c:pt idx="560">
                  <c:v>9.1121321507241379E-2</c:v>
                </c:pt>
                <c:pt idx="561">
                  <c:v>9.1121321507241379E-2</c:v>
                </c:pt>
                <c:pt idx="562">
                  <c:v>9.1030291216025364E-2</c:v>
                </c:pt>
                <c:pt idx="563">
                  <c:v>9.0758017164531787E-2</c:v>
                </c:pt>
                <c:pt idx="564">
                  <c:v>9.0758017164531787E-2</c:v>
                </c:pt>
                <c:pt idx="565">
                  <c:v>9.0396431438776681E-2</c:v>
                </c:pt>
                <c:pt idx="566">
                  <c:v>9.0126053278939869E-2</c:v>
                </c:pt>
                <c:pt idx="567">
                  <c:v>8.9588522146063498E-2</c:v>
                </c:pt>
                <c:pt idx="568">
                  <c:v>8.9231595763011443E-2</c:v>
                </c:pt>
                <c:pt idx="569">
                  <c:v>8.8876091397421766E-2</c:v>
                </c:pt>
                <c:pt idx="570">
                  <c:v>8.8876091397421766E-2</c:v>
                </c:pt>
                <c:pt idx="571">
                  <c:v>8.8346015305588235E-2</c:v>
                </c:pt>
                <c:pt idx="572">
                  <c:v>8.7906482891132579E-2</c:v>
                </c:pt>
                <c:pt idx="573">
                  <c:v>8.7818664226905679E-2</c:v>
                </c:pt>
                <c:pt idx="574">
                  <c:v>8.7730933293612076E-2</c:v>
                </c:pt>
                <c:pt idx="575">
                  <c:v>8.7468527710480637E-2</c:v>
                </c:pt>
                <c:pt idx="576">
                  <c:v>9.035113092134564E-2</c:v>
                </c:pt>
                <c:pt idx="577">
                  <c:v>8.9901622807309109E-2</c:v>
                </c:pt>
                <c:pt idx="578">
                  <c:v>8.9632724633408892E-2</c:v>
                </c:pt>
                <c:pt idx="579">
                  <c:v>8.8657492218999906E-2</c:v>
                </c:pt>
                <c:pt idx="580">
                  <c:v>8.812871989960229E-2</c:v>
                </c:pt>
                <c:pt idx="581">
                  <c:v>8.821693683643872E-2</c:v>
                </c:pt>
                <c:pt idx="582">
                  <c:v>8.8393724285008746E-2</c:v>
                </c:pt>
                <c:pt idx="583">
                  <c:v>8.804155805279755E-2</c:v>
                </c:pt>
                <c:pt idx="584">
                  <c:v>8.7690794873304334E-2</c:v>
                </c:pt>
                <c:pt idx="585">
                  <c:v>8.7603191681622727E-2</c:v>
                </c:pt>
                <c:pt idx="586">
                  <c:v>8.7690882564186917E-2</c:v>
                </c:pt>
                <c:pt idx="587">
                  <c:v>8.7690882564186917E-2</c:v>
                </c:pt>
                <c:pt idx="588">
                  <c:v>9.1029993862604103E-2</c:v>
                </c:pt>
                <c:pt idx="589">
                  <c:v>9.0848297268067965E-2</c:v>
                </c:pt>
                <c:pt idx="590">
                  <c:v>9.0666963341385187E-2</c:v>
                </c:pt>
                <c:pt idx="591">
                  <c:v>9.0036706396608948E-2</c:v>
                </c:pt>
                <c:pt idx="592">
                  <c:v>8.9856992411785366E-2</c:v>
                </c:pt>
                <c:pt idx="593">
                  <c:v>8.9856992411785366E-2</c:v>
                </c:pt>
                <c:pt idx="594">
                  <c:v>9.0127374535391547E-2</c:v>
                </c:pt>
                <c:pt idx="595">
                  <c:v>8.9947479576239067E-2</c:v>
                </c:pt>
                <c:pt idx="596">
                  <c:v>8.9589123083903446E-2</c:v>
                </c:pt>
                <c:pt idx="597">
                  <c:v>8.9410302478945561E-2</c:v>
                </c:pt>
                <c:pt idx="598">
                  <c:v>8.9320981497448118E-2</c:v>
                </c:pt>
                <c:pt idx="599">
                  <c:v>8.8965121013394544E-2</c:v>
                </c:pt>
                <c:pt idx="600">
                  <c:v>8.9322410656018619E-2</c:v>
                </c:pt>
                <c:pt idx="601">
                  <c:v>8.8878020553252363E-2</c:v>
                </c:pt>
                <c:pt idx="602">
                  <c:v>8.8435841346519758E-2</c:v>
                </c:pt>
                <c:pt idx="603">
                  <c:v>9.0540128371393358E-2</c:v>
                </c:pt>
                <c:pt idx="604">
                  <c:v>9.0179410728479445E-2</c:v>
                </c:pt>
                <c:pt idx="605">
                  <c:v>8.9999411904670104E-2</c:v>
                </c:pt>
                <c:pt idx="606">
                  <c:v>9.0360855325974002E-2</c:v>
                </c:pt>
                <c:pt idx="607">
                  <c:v>9.0360855325974002E-2</c:v>
                </c:pt>
                <c:pt idx="608">
                  <c:v>8.9732726242278071E-2</c:v>
                </c:pt>
                <c:pt idx="609">
                  <c:v>8.9822548791069143E-2</c:v>
                </c:pt>
                <c:pt idx="610">
                  <c:v>8.9553887129680126E-2</c:v>
                </c:pt>
                <c:pt idx="611">
                  <c:v>8.9464422706973162E-2</c:v>
                </c:pt>
                <c:pt idx="612">
                  <c:v>9.0004449403393527E-2</c:v>
                </c:pt>
                <c:pt idx="613">
                  <c:v>8.9556666073028396E-2</c:v>
                </c:pt>
                <c:pt idx="614">
                  <c:v>8.9467198874154247E-2</c:v>
                </c:pt>
                <c:pt idx="615">
                  <c:v>8.9022088431994287E-2</c:v>
                </c:pt>
                <c:pt idx="616">
                  <c:v>8.8491141582499294E-2</c:v>
                </c:pt>
                <c:pt idx="617">
                  <c:v>8.840273884365564E-2</c:v>
                </c:pt>
                <c:pt idx="618">
                  <c:v>8.8936356985569065E-2</c:v>
                </c:pt>
                <c:pt idx="619">
                  <c:v>8.8582028870088717E-2</c:v>
                </c:pt>
                <c:pt idx="620">
                  <c:v>8.8317077637177194E-2</c:v>
                </c:pt>
                <c:pt idx="621">
                  <c:v>8.8494065768714616E-2</c:v>
                </c:pt>
                <c:pt idx="622">
                  <c:v>8.8849463623207448E-2</c:v>
                </c:pt>
                <c:pt idx="623">
                  <c:v>8.8938402025232677E-2</c:v>
                </c:pt>
                <c:pt idx="624">
                  <c:v>8.9027429454687376E-2</c:v>
                </c:pt>
                <c:pt idx="625">
                  <c:v>8.8761146016637468E-2</c:v>
                </c:pt>
                <c:pt idx="626">
                  <c:v>8.8407515952826157E-2</c:v>
                </c:pt>
                <c:pt idx="627">
                  <c:v>8.6045841510949517E-2</c:v>
                </c:pt>
                <c:pt idx="628">
                  <c:v>8.5788476082701404E-2</c:v>
                </c:pt>
                <c:pt idx="629">
                  <c:v>8.5788476082701404E-2</c:v>
                </c:pt>
                <c:pt idx="630">
                  <c:v>8.596039687645432E-2</c:v>
                </c:pt>
                <c:pt idx="631">
                  <c:v>8.5703287015408108E-2</c:v>
                </c:pt>
                <c:pt idx="632">
                  <c:v>8.5107534275479749E-2</c:v>
                </c:pt>
                <c:pt idx="633">
                  <c:v>8.4937658957564624E-2</c:v>
                </c:pt>
                <c:pt idx="634">
                  <c:v>8.4768122712140348E-2</c:v>
                </c:pt>
                <c:pt idx="635">
                  <c:v>8.4598924862415506E-2</c:v>
                </c:pt>
                <c:pt idx="636">
                  <c:v>8.4683608470886393E-2</c:v>
                </c:pt>
                <c:pt idx="637">
                  <c:v>8.4262296985956636E-2</c:v>
                </c:pt>
                <c:pt idx="638">
                  <c:v>8.4010266187394461E-2</c:v>
                </c:pt>
                <c:pt idx="639">
                  <c:v>8.3426282211911076E-2</c:v>
                </c:pt>
                <c:pt idx="640">
                  <c:v>8.3259762686537994E-2</c:v>
                </c:pt>
                <c:pt idx="641">
                  <c:v>8.3343105792330327E-2</c:v>
                </c:pt>
                <c:pt idx="642">
                  <c:v>8.3343105792330327E-2</c:v>
                </c:pt>
                <c:pt idx="643">
                  <c:v>8.3176752287754813E-2</c:v>
                </c:pt>
                <c:pt idx="644">
                  <c:v>8.2762937599756045E-2</c:v>
                </c:pt>
                <c:pt idx="645">
                  <c:v>8.2680257342413646E-2</c:v>
                </c:pt>
                <c:pt idx="646">
                  <c:v>8.2597659682730917E-2</c:v>
                </c:pt>
                <c:pt idx="647">
                  <c:v>8.2268585341365455E-2</c:v>
                </c:pt>
                <c:pt idx="648">
                  <c:v>8.2433452245857158E-2</c:v>
                </c:pt>
                <c:pt idx="649">
                  <c:v>8.2105032117387622E-2</c:v>
                </c:pt>
                <c:pt idx="650">
                  <c:v>8.1777920435645038E-2</c:v>
                </c:pt>
                <c:pt idx="651">
                  <c:v>8.129017935948811E-2</c:v>
                </c:pt>
                <c:pt idx="652">
                  <c:v>8.0966314103075809E-2</c:v>
                </c:pt>
                <c:pt idx="653">
                  <c:v>8.0804704693688431E-2</c:v>
                </c:pt>
                <c:pt idx="654">
                  <c:v>8.0804704693688431E-2</c:v>
                </c:pt>
                <c:pt idx="655">
                  <c:v>8.0563015646748184E-2</c:v>
                </c:pt>
                <c:pt idx="656">
                  <c:v>8.0242047456920498E-2</c:v>
                </c:pt>
                <c:pt idx="657">
                  <c:v>8.0002041332921742E-2</c:v>
                </c:pt>
                <c:pt idx="658">
                  <c:v>7.9842356619682364E-2</c:v>
                </c:pt>
                <c:pt idx="659">
                  <c:v>7.9445130964858085E-2</c:v>
                </c:pt>
                <c:pt idx="660">
                  <c:v>7.9844352728500587E-2</c:v>
                </c:pt>
                <c:pt idx="661">
                  <c:v>7.952624773755039E-2</c:v>
                </c:pt>
                <c:pt idx="662">
                  <c:v>7.9130594763731743E-2</c:v>
                </c:pt>
                <c:pt idx="663">
                  <c:v>7.8658642906293971E-2</c:v>
                </c:pt>
                <c:pt idx="664">
                  <c:v>7.850163962703989E-2</c:v>
                </c:pt>
                <c:pt idx="665">
                  <c:v>7.8423216410629271E-2</c:v>
                </c:pt>
                <c:pt idx="666">
                  <c:v>7.8423216410629271E-2</c:v>
                </c:pt>
                <c:pt idx="667">
                  <c:v>7.8266683044540195E-2</c:v>
                </c:pt>
                <c:pt idx="668">
                  <c:v>7.8032585288674183E-2</c:v>
                </c:pt>
                <c:pt idx="669">
                  <c:v>7.795463065801618E-2</c:v>
                </c:pt>
                <c:pt idx="670">
                  <c:v>7.7799032592830511E-2</c:v>
                </c:pt>
                <c:pt idx="671">
                  <c:v>7.7566333592054351E-2</c:v>
                </c:pt>
                <c:pt idx="672">
                  <c:v>7.7877844971942126E-2</c:v>
                </c:pt>
                <c:pt idx="673">
                  <c:v>7.7567574673249123E-2</c:v>
                </c:pt>
                <c:pt idx="674">
                  <c:v>7.7258540511204302E-2</c:v>
                </c:pt>
                <c:pt idx="675">
                  <c:v>7.6645377491274105E-2</c:v>
                </c:pt>
                <c:pt idx="676">
                  <c:v>7.6188248003254577E-2</c:v>
                </c:pt>
                <c:pt idx="677">
                  <c:v>7.5884709166588238E-2</c:v>
                </c:pt>
                <c:pt idx="678">
                  <c:v>7.5884709166588238E-2</c:v>
                </c:pt>
                <c:pt idx="679">
                  <c:v>7.5582379647996245E-2</c:v>
                </c:pt>
                <c:pt idx="680">
                  <c:v>7.5206347908453985E-2</c:v>
                </c:pt>
                <c:pt idx="681">
                  <c:v>7.5131216691762231E-2</c:v>
                </c:pt>
                <c:pt idx="682">
                  <c:v>7.4906497200161751E-2</c:v>
                </c:pt>
                <c:pt idx="683">
                  <c:v>7.4312001190636662E-2</c:v>
                </c:pt>
                <c:pt idx="684">
                  <c:v>7.4685428332298145E-2</c:v>
                </c:pt>
                <c:pt idx="685">
                  <c:v>7.4166264480931651E-2</c:v>
                </c:pt>
                <c:pt idx="686">
                  <c:v>7.622840401771605E-2</c:v>
                </c:pt>
                <c:pt idx="687">
                  <c:v>7.5849158226583141E-2</c:v>
                </c:pt>
                <c:pt idx="688">
                  <c:v>7.5546970345202344E-2</c:v>
                </c:pt>
                <c:pt idx="689">
                  <c:v>7.517111477134561E-2</c:v>
                </c:pt>
                <c:pt idx="690">
                  <c:v>7.5624863955076074E-2</c:v>
                </c:pt>
                <c:pt idx="691">
                  <c:v>7.517382102890266E-2</c:v>
                </c:pt>
                <c:pt idx="692">
                  <c:v>7.4948974106582925E-2</c:v>
                </c:pt>
                <c:pt idx="693">
                  <c:v>7.4650372616118441E-2</c:v>
                </c:pt>
                <c:pt idx="694">
                  <c:v>7.4352960773026347E-2</c:v>
                </c:pt>
                <c:pt idx="695">
                  <c:v>7.3909503750523201E-2</c:v>
                </c:pt>
                <c:pt idx="696">
                  <c:v>7.4280908291983125E-2</c:v>
                </c:pt>
                <c:pt idx="697">
                  <c:v>7.3691377273792769E-2</c:v>
                </c:pt>
                <c:pt idx="698">
                  <c:v>8.0185455838399131E-2</c:v>
                </c:pt>
                <c:pt idx="699">
                  <c:v>7.9470223823983291E-2</c:v>
                </c:pt>
                <c:pt idx="700">
                  <c:v>7.9074849576102779E-2</c:v>
                </c:pt>
                <c:pt idx="701">
                  <c:v>7.8447271404863864E-2</c:v>
                </c:pt>
                <c:pt idx="702">
                  <c:v>7.8525797202065928E-2</c:v>
                </c:pt>
                <c:pt idx="703">
                  <c:v>7.8290924428779607E-2</c:v>
                </c:pt>
                <c:pt idx="704">
                  <c:v>7.7823980545506558E-2</c:v>
                </c:pt>
                <c:pt idx="705">
                  <c:v>7.8058155010538186E-2</c:v>
                </c:pt>
                <c:pt idx="706">
                  <c:v>7.8687656260623171E-2</c:v>
                </c:pt>
                <c:pt idx="707">
                  <c:v>8.6183796398508164E-2</c:v>
                </c:pt>
                <c:pt idx="708">
                  <c:v>8.7318942652997125E-2</c:v>
                </c:pt>
                <c:pt idx="709">
                  <c:v>8.6798153730613434E-2</c:v>
                </c:pt>
                <c:pt idx="710">
                  <c:v>8.6798153730613434E-2</c:v>
                </c:pt>
                <c:pt idx="711">
                  <c:v>8.8434002179986801E-2</c:v>
                </c:pt>
                <c:pt idx="712">
                  <c:v>8.790656280316779E-2</c:v>
                </c:pt>
                <c:pt idx="713">
                  <c:v>8.7643631907445466E-2</c:v>
                </c:pt>
                <c:pt idx="714">
                  <c:v>8.7643631907445466E-2</c:v>
                </c:pt>
                <c:pt idx="715">
                  <c:v>8.7207593937756692E-2</c:v>
                </c:pt>
                <c:pt idx="716">
                  <c:v>8.6860153324458844E-2</c:v>
                </c:pt>
                <c:pt idx="717">
                  <c:v>8.6600352267655889E-2</c:v>
                </c:pt>
                <c:pt idx="718">
                  <c:v>8.6341328282807481E-2</c:v>
                </c:pt>
                <c:pt idx="719">
                  <c:v>8.5826370062432877E-2</c:v>
                </c:pt>
                <c:pt idx="720">
                  <c:v>8.5826370062432877E-2</c:v>
                </c:pt>
                <c:pt idx="721">
                  <c:v>8.5314483163452165E-2</c:v>
                </c:pt>
                <c:pt idx="722">
                  <c:v>9.5847276376577056E-2</c:v>
                </c:pt>
                <c:pt idx="723">
                  <c:v>9.4898293442155501E-2</c:v>
                </c:pt>
                <c:pt idx="724">
                  <c:v>9.4520212591788347E-2</c:v>
                </c:pt>
                <c:pt idx="725">
                  <c:v>8.7651586948880311E-2</c:v>
                </c:pt>
                <c:pt idx="726">
                  <c:v>8.7827241431743794E-2</c:v>
                </c:pt>
                <c:pt idx="727">
                  <c:v>8.7477332103330474E-2</c:v>
                </c:pt>
                <c:pt idx="728">
                  <c:v>8.7128816835986528E-2</c:v>
                </c:pt>
                <c:pt idx="729">
                  <c:v>8.695490702194264E-2</c:v>
                </c:pt>
                <c:pt idx="730">
                  <c:v>8.6608473129424934E-2</c:v>
                </c:pt>
                <c:pt idx="731">
                  <c:v>8.6006428132497453E-2</c:v>
                </c:pt>
                <c:pt idx="732">
                  <c:v>8.5749180590725296E-2</c:v>
                </c:pt>
                <c:pt idx="733">
                  <c:v>8.4900178802698317E-2</c:v>
                </c:pt>
                <c:pt idx="734">
                  <c:v>9.0562412493800828E-2</c:v>
                </c:pt>
                <c:pt idx="735">
                  <c:v>8.9843663188294468E-2</c:v>
                </c:pt>
                <c:pt idx="736">
                  <c:v>8.9574938373174956E-2</c:v>
                </c:pt>
                <c:pt idx="737">
                  <c:v>8.9574938373174956E-2</c:v>
                </c:pt>
                <c:pt idx="738">
                  <c:v>8.9754447267710369E-2</c:v>
                </c:pt>
                <c:pt idx="739">
                  <c:v>8.9219132472873136E-2</c:v>
                </c:pt>
                <c:pt idx="740">
                  <c:v>8.8511044119913826E-2</c:v>
                </c:pt>
                <c:pt idx="741">
                  <c:v>8.8511044119913826E-2</c:v>
                </c:pt>
                <c:pt idx="742">
                  <c:v>8.8334375369175475E-2</c:v>
                </c:pt>
                <c:pt idx="743">
                  <c:v>8.7982445586828162E-2</c:v>
                </c:pt>
                <c:pt idx="744">
                  <c:v>8.8513526747312027E-2</c:v>
                </c:pt>
                <c:pt idx="745">
                  <c:v>8.7811038439793682E-2</c:v>
                </c:pt>
                <c:pt idx="746">
                  <c:v>9.1874485009819248E-2</c:v>
                </c:pt>
                <c:pt idx="747">
                  <c:v>9.1235834170624891E-2</c:v>
                </c:pt>
                <c:pt idx="748">
                  <c:v>9.1235834170624891E-2</c:v>
                </c:pt>
                <c:pt idx="749">
                  <c:v>9.1418671513652197E-2</c:v>
                </c:pt>
                <c:pt idx="750">
                  <c:v>9.1327344169482724E-2</c:v>
                </c:pt>
                <c:pt idx="751">
                  <c:v>9.0963490208648121E-2</c:v>
                </c:pt>
                <c:pt idx="752">
                  <c:v>9.0510935530993167E-2</c:v>
                </c:pt>
                <c:pt idx="753">
                  <c:v>8.9971108877726802E-2</c:v>
                </c:pt>
                <c:pt idx="754">
                  <c:v>8.9971108877726802E-2</c:v>
                </c:pt>
                <c:pt idx="755">
                  <c:v>8.9523491420623699E-2</c:v>
                </c:pt>
                <c:pt idx="756">
                  <c:v>8.9883023514682428E-2</c:v>
                </c:pt>
                <c:pt idx="757">
                  <c:v>8.9258216002663787E-2</c:v>
                </c:pt>
                <c:pt idx="758">
                  <c:v>9.3574239313067409E-2</c:v>
                </c:pt>
                <c:pt idx="759">
                  <c:v>9.3294356244334423E-2</c:v>
                </c:pt>
                <c:pt idx="760">
                  <c:v>9.3108139964405617E-2</c:v>
                </c:pt>
                <c:pt idx="761">
                  <c:v>9.3201341305711324E-2</c:v>
                </c:pt>
                <c:pt idx="762">
                  <c:v>9.3201341305711324E-2</c:v>
                </c:pt>
                <c:pt idx="763">
                  <c:v>9.273765304050878E-2</c:v>
                </c:pt>
                <c:pt idx="764">
                  <c:v>9.2368180319231843E-2</c:v>
                </c:pt>
                <c:pt idx="765">
                  <c:v>9.2368180319231843E-2</c:v>
                </c:pt>
                <c:pt idx="766">
                  <c:v>9.2275904414817034E-2</c:v>
                </c:pt>
                <c:pt idx="767">
                  <c:v>9.1816820313250794E-2</c:v>
                </c:pt>
                <c:pt idx="768">
                  <c:v>9.2093099612087059E-2</c:v>
                </c:pt>
                <c:pt idx="769">
                  <c:v>9.1543836592531874E-2</c:v>
                </c:pt>
                <c:pt idx="770">
                  <c:v>9.1361114363804258E-2</c:v>
                </c:pt>
                <c:pt idx="771">
                  <c:v>9.0997125860362807E-2</c:v>
                </c:pt>
                <c:pt idx="772">
                  <c:v>9.0906219640722097E-2</c:v>
                </c:pt>
                <c:pt idx="773">
                  <c:v>9.072477010052106E-2</c:v>
                </c:pt>
                <c:pt idx="774">
                  <c:v>9.0815585686207262E-2</c:v>
                </c:pt>
                <c:pt idx="775">
                  <c:v>9.0453770603792089E-2</c:v>
                </c:pt>
                <c:pt idx="776">
                  <c:v>9.0273224155481141E-2</c:v>
                </c:pt>
                <c:pt idx="777">
                  <c:v>9.0273224155481141E-2</c:v>
                </c:pt>
                <c:pt idx="778">
                  <c:v>9.045413242032177E-2</c:v>
                </c:pt>
                <c:pt idx="779">
                  <c:v>9.0273585249822139E-2</c:v>
                </c:pt>
                <c:pt idx="780">
                  <c:v>9.1001598034094883E-2</c:v>
                </c:pt>
                <c:pt idx="781">
                  <c:v>9.0548853765268555E-2</c:v>
                </c:pt>
                <c:pt idx="782">
                  <c:v>8.8568046606131878E-2</c:v>
                </c:pt>
                <c:pt idx="783">
                  <c:v>8.821518586268115E-2</c:v>
                </c:pt>
                <c:pt idx="784">
                  <c:v>8.8039107647386386E-2</c:v>
                </c:pt>
                <c:pt idx="785">
                  <c:v>8.7863380885615142E-2</c:v>
                </c:pt>
                <c:pt idx="786">
                  <c:v>8.7951332217832981E-2</c:v>
                </c:pt>
                <c:pt idx="787">
                  <c:v>8.7513763400828851E-2</c:v>
                </c:pt>
                <c:pt idx="788">
                  <c:v>8.760136476559445E-2</c:v>
                </c:pt>
                <c:pt idx="789">
                  <c:v>8.760136476559445E-2</c:v>
                </c:pt>
                <c:pt idx="790">
                  <c:v>8.7513850914679781E-2</c:v>
                </c:pt>
                <c:pt idx="791">
                  <c:v>8.7252094630787438E-2</c:v>
                </c:pt>
                <c:pt idx="792">
                  <c:v>8.7867164784277377E-2</c:v>
                </c:pt>
                <c:pt idx="793">
                  <c:v>8.7430014710723758E-2</c:v>
                </c:pt>
                <c:pt idx="794">
                  <c:v>8.708168795888821E-2</c:v>
                </c:pt>
                <c:pt idx="795">
                  <c:v>8.6994693265622591E-2</c:v>
                </c:pt>
                <c:pt idx="796">
                  <c:v>8.6734489796233896E-2</c:v>
                </c:pt>
                <c:pt idx="797">
                  <c:v>8.6388934059993913E-2</c:v>
                </c:pt>
                <c:pt idx="798">
                  <c:v>8.6302631428565368E-2</c:v>
                </c:pt>
                <c:pt idx="799">
                  <c:v>8.5958796243590999E-2</c:v>
                </c:pt>
                <c:pt idx="800">
                  <c:v>8.5787221799991029E-2</c:v>
                </c:pt>
                <c:pt idx="801">
                  <c:v>8.5787221799991029E-2</c:v>
                </c:pt>
                <c:pt idx="802">
                  <c:v>8.5530629910260253E-2</c:v>
                </c:pt>
                <c:pt idx="803">
                  <c:v>8.5020506869045984E-2</c:v>
                </c:pt>
                <c:pt idx="804">
                  <c:v>8.5533709123788715E-2</c:v>
                </c:pt>
                <c:pt idx="805">
                  <c:v>8.4603075295537802E-2</c:v>
                </c:pt>
                <c:pt idx="806">
                  <c:v>8.7626807779230292E-2</c:v>
                </c:pt>
                <c:pt idx="807">
                  <c:v>8.719085351167194E-2</c:v>
                </c:pt>
                <c:pt idx="808">
                  <c:v>8.6843479593298745E-2</c:v>
                </c:pt>
                <c:pt idx="809">
                  <c:v>8.6670139314669409E-2</c:v>
                </c:pt>
                <c:pt idx="810">
                  <c:v>8.6497145024620165E-2</c:v>
                </c:pt>
                <c:pt idx="811">
                  <c:v>8.5895873907269299E-2</c:v>
                </c:pt>
                <c:pt idx="812">
                  <c:v>8.5810063843425891E-2</c:v>
                </c:pt>
                <c:pt idx="813">
                  <c:v>8.572433950392197E-2</c:v>
                </c:pt>
                <c:pt idx="814">
                  <c:v>8.5553233037846288E-2</c:v>
                </c:pt>
                <c:pt idx="815">
                  <c:v>8.4874239124847498E-2</c:v>
                </c:pt>
                <c:pt idx="816">
                  <c:v>8.5558708795209173E-2</c:v>
                </c:pt>
                <c:pt idx="817">
                  <c:v>8.4879671423818623E-2</c:v>
                </c:pt>
                <c:pt idx="818">
                  <c:v>8.4794876547271372E-2</c:v>
                </c:pt>
                <c:pt idx="819">
                  <c:v>8.4373011489822264E-2</c:v>
                </c:pt>
                <c:pt idx="820">
                  <c:v>8.4036864033687514E-2</c:v>
                </c:pt>
                <c:pt idx="821">
                  <c:v>8.3785507511154059E-2</c:v>
                </c:pt>
                <c:pt idx="822">
                  <c:v>8.370180570544862E-2</c:v>
                </c:pt>
                <c:pt idx="823">
                  <c:v>8.2955208826014495E-2</c:v>
                </c:pt>
                <c:pt idx="824">
                  <c:v>8.2955208826014495E-2</c:v>
                </c:pt>
                <c:pt idx="825">
                  <c:v>8.2872336489524981E-2</c:v>
                </c:pt>
                <c:pt idx="826">
                  <c:v>8.2872336489524981E-2</c:v>
                </c:pt>
                <c:pt idx="827">
                  <c:v>8.254216781825198E-2</c:v>
                </c:pt>
                <c:pt idx="828">
                  <c:v>8.3291793963927316E-2</c:v>
                </c:pt>
                <c:pt idx="829">
                  <c:v>8.2712804333592183E-2</c:v>
                </c:pt>
                <c:pt idx="830">
                  <c:v>8.2712804333592183E-2</c:v>
                </c:pt>
                <c:pt idx="831">
                  <c:v>8.1812862842326597E-2</c:v>
                </c:pt>
                <c:pt idx="832">
                  <c:v>8.1568158367224933E-2</c:v>
                </c:pt>
                <c:pt idx="833">
                  <c:v>8.1486671695529408E-2</c:v>
                </c:pt>
                <c:pt idx="834">
                  <c:v>8.1486671695529408E-2</c:v>
                </c:pt>
                <c:pt idx="835">
                  <c:v>8.0839952078898228E-2</c:v>
                </c:pt>
                <c:pt idx="836">
                  <c:v>8.100195599087999E-2</c:v>
                </c:pt>
                <c:pt idx="837">
                  <c:v>8.1164284559999994E-2</c:v>
                </c:pt>
                <c:pt idx="838">
                  <c:v>8.1002279999999982E-2</c:v>
                </c:pt>
                <c:pt idx="839">
                  <c:v>8.0759999999999998E-2</c:v>
                </c:pt>
                <c:pt idx="840">
                  <c:v>8.0759999999999998E-2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6-41DC-A33F-6D415EAD262D}"/>
            </c:ext>
          </c:extLst>
        </c:ser>
        <c:ser>
          <c:idx val="2"/>
          <c:order val="2"/>
          <c:tx>
            <c:strRef>
              <c:f>Graphs!$N$2</c:f>
              <c:strCache>
                <c:ptCount val="1"/>
                <c:pt idx="0">
                  <c:v>Wine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Graphs!$N$3:$N$843</c:f>
              <c:numCache>
                <c:formatCode>General</c:formatCode>
                <c:ptCount val="841"/>
                <c:pt idx="279">
                  <c:v>0.16079457736122682</c:v>
                </c:pt>
                <c:pt idx="280">
                  <c:v>0.15967683948483302</c:v>
                </c:pt>
                <c:pt idx="281">
                  <c:v>0.1588824273480926</c:v>
                </c:pt>
                <c:pt idx="282">
                  <c:v>0.15824942962957431</c:v>
                </c:pt>
                <c:pt idx="283">
                  <c:v>0.15777610132559752</c:v>
                </c:pt>
                <c:pt idx="284">
                  <c:v>0.15636878228503223</c:v>
                </c:pt>
                <c:pt idx="285">
                  <c:v>0.15330272773042375</c:v>
                </c:pt>
                <c:pt idx="286">
                  <c:v>0.15208603941510293</c:v>
                </c:pt>
                <c:pt idx="287">
                  <c:v>0.15102883755223731</c:v>
                </c:pt>
                <c:pt idx="288">
                  <c:v>0.14821279445754398</c:v>
                </c:pt>
                <c:pt idx="289">
                  <c:v>0.14573529445186234</c:v>
                </c:pt>
                <c:pt idx="290">
                  <c:v>0.25276190811769977</c:v>
                </c:pt>
                <c:pt idx="291">
                  <c:v>0.24445058812156653</c:v>
                </c:pt>
                <c:pt idx="292">
                  <c:v>0.24107553069188023</c:v>
                </c:pt>
                <c:pt idx="293">
                  <c:v>0.23868864424938635</c:v>
                </c:pt>
                <c:pt idx="294">
                  <c:v>0.23655960777937202</c:v>
                </c:pt>
                <c:pt idx="295">
                  <c:v>0.23632328449487716</c:v>
                </c:pt>
                <c:pt idx="296">
                  <c:v>0.23375201235892898</c:v>
                </c:pt>
                <c:pt idx="297">
                  <c:v>0.22916863956757744</c:v>
                </c:pt>
                <c:pt idx="298">
                  <c:v>0.22511654181490909</c:v>
                </c:pt>
                <c:pt idx="299">
                  <c:v>0.22178969636936857</c:v>
                </c:pt>
                <c:pt idx="300">
                  <c:v>0.2161692947069869</c:v>
                </c:pt>
                <c:pt idx="301">
                  <c:v>0.21255584533627034</c:v>
                </c:pt>
                <c:pt idx="302">
                  <c:v>0.20838808366301012</c:v>
                </c:pt>
                <c:pt idx="303">
                  <c:v>0.4202335432958636</c:v>
                </c:pt>
                <c:pt idx="304">
                  <c:v>0.40329514711695164</c:v>
                </c:pt>
                <c:pt idx="305">
                  <c:v>0.39577541424627249</c:v>
                </c:pt>
                <c:pt idx="306">
                  <c:v>0.39185684578838859</c:v>
                </c:pt>
                <c:pt idx="307">
                  <c:v>0.3895197274238455</c:v>
                </c:pt>
                <c:pt idx="308">
                  <c:v>0.38604531954791432</c:v>
                </c:pt>
                <c:pt idx="309">
                  <c:v>0.38071530527407721</c:v>
                </c:pt>
                <c:pt idx="310">
                  <c:v>0.37620089453960198</c:v>
                </c:pt>
                <c:pt idx="311">
                  <c:v>0.37174001436719561</c:v>
                </c:pt>
                <c:pt idx="312">
                  <c:v>0.36214086711616966</c:v>
                </c:pt>
                <c:pt idx="313">
                  <c:v>0.35749345223708756</c:v>
                </c:pt>
                <c:pt idx="314">
                  <c:v>0.35571487784784833</c:v>
                </c:pt>
                <c:pt idx="315">
                  <c:v>0.39296694762947498</c:v>
                </c:pt>
                <c:pt idx="316">
                  <c:v>0.38869134285803669</c:v>
                </c:pt>
                <c:pt idx="317">
                  <c:v>0.38675755508262361</c:v>
                </c:pt>
                <c:pt idx="318">
                  <c:v>0.38598558391479404</c:v>
                </c:pt>
                <c:pt idx="319">
                  <c:v>0.38065639439328797</c:v>
                </c:pt>
                <c:pt idx="320">
                  <c:v>0.37577136662713523</c:v>
                </c:pt>
                <c:pt idx="321">
                  <c:v>0.36912707920150806</c:v>
                </c:pt>
                <c:pt idx="322">
                  <c:v>0.36403065010010655</c:v>
                </c:pt>
                <c:pt idx="323">
                  <c:v>0.35935898331698579</c:v>
                </c:pt>
                <c:pt idx="324">
                  <c:v>0.38521839805668651</c:v>
                </c:pt>
                <c:pt idx="325">
                  <c:v>0.38140435451157084</c:v>
                </c:pt>
                <c:pt idx="326">
                  <c:v>0.37762807377383251</c:v>
                </c:pt>
                <c:pt idx="327">
                  <c:v>0.36805855143648386</c:v>
                </c:pt>
                <c:pt idx="328">
                  <c:v>0.3651374518219086</c:v>
                </c:pt>
                <c:pt idx="329">
                  <c:v>0.3615222295266422</c:v>
                </c:pt>
                <c:pt idx="330">
                  <c:v>0.36116106845818402</c:v>
                </c:pt>
                <c:pt idx="331">
                  <c:v>0.35936424722207372</c:v>
                </c:pt>
                <c:pt idx="332">
                  <c:v>0.35757636539509824</c:v>
                </c:pt>
                <c:pt idx="333">
                  <c:v>0.35615175836165164</c:v>
                </c:pt>
                <c:pt idx="334">
                  <c:v>0.35437985906632002</c:v>
                </c:pt>
                <c:pt idx="335">
                  <c:v>0.35261677519036821</c:v>
                </c:pt>
                <c:pt idx="336">
                  <c:v>0.35051369303217517</c:v>
                </c:pt>
                <c:pt idx="337">
                  <c:v>0.34842315410752994</c:v>
                </c:pt>
                <c:pt idx="338">
                  <c:v>0.34634508360589455</c:v>
                </c:pt>
                <c:pt idx="339">
                  <c:v>0.34122668335556122</c:v>
                </c:pt>
                <c:pt idx="340">
                  <c:v>0.33919153415065723</c:v>
                </c:pt>
                <c:pt idx="341">
                  <c:v>0.33649953784787423</c:v>
                </c:pt>
                <c:pt idx="342">
                  <c:v>0.33482541079390471</c:v>
                </c:pt>
                <c:pt idx="343">
                  <c:v>0.33249792531668798</c:v>
                </c:pt>
                <c:pt idx="344">
                  <c:v>0.33117323238713942</c:v>
                </c:pt>
                <c:pt idx="345">
                  <c:v>0.32985381711866474</c:v>
                </c:pt>
                <c:pt idx="346">
                  <c:v>0.32756089088248735</c:v>
                </c:pt>
                <c:pt idx="347">
                  <c:v>0.32496120127230887</c:v>
                </c:pt>
                <c:pt idx="348">
                  <c:v>0.32015881898749643</c:v>
                </c:pt>
                <c:pt idx="349">
                  <c:v>0.31761787597965918</c:v>
                </c:pt>
                <c:pt idx="350">
                  <c:v>0.31509709918616985</c:v>
                </c:pt>
                <c:pt idx="351">
                  <c:v>0.30982998936693201</c:v>
                </c:pt>
                <c:pt idx="352">
                  <c:v>0.30737102119735316</c:v>
                </c:pt>
                <c:pt idx="353">
                  <c:v>0.30223305919110444</c:v>
                </c:pt>
                <c:pt idx="354">
                  <c:v>0.28977282760412698</c:v>
                </c:pt>
                <c:pt idx="355">
                  <c:v>0.2874730432580625</c:v>
                </c:pt>
                <c:pt idx="356">
                  <c:v>0.28462677550303217</c:v>
                </c:pt>
                <c:pt idx="357">
                  <c:v>0.28180868861686353</c:v>
                </c:pt>
                <c:pt idx="358">
                  <c:v>0.27929503331701044</c:v>
                </c:pt>
                <c:pt idx="359">
                  <c:v>0.27735355840815346</c:v>
                </c:pt>
                <c:pt idx="360">
                  <c:v>0.27058883747136919</c:v>
                </c:pt>
                <c:pt idx="361">
                  <c:v>0.26685289691456532</c:v>
                </c:pt>
                <c:pt idx="362">
                  <c:v>0.29968087152982587</c:v>
                </c:pt>
                <c:pt idx="363">
                  <c:v>0.28982676163426097</c:v>
                </c:pt>
                <c:pt idx="364">
                  <c:v>0.28724158734812788</c:v>
                </c:pt>
                <c:pt idx="365">
                  <c:v>0.28467947209923478</c:v>
                </c:pt>
                <c:pt idx="366">
                  <c:v>0.28242011120955829</c:v>
                </c:pt>
                <c:pt idx="367">
                  <c:v>0.28185639841273286</c:v>
                </c:pt>
                <c:pt idx="368">
                  <c:v>0.28017534633472446</c:v>
                </c:pt>
                <c:pt idx="369">
                  <c:v>0.27850432041225098</c:v>
                </c:pt>
                <c:pt idx="370">
                  <c:v>0.27629396866294742</c:v>
                </c:pt>
                <c:pt idx="371">
                  <c:v>0.27491937180392784</c:v>
                </c:pt>
                <c:pt idx="372">
                  <c:v>0.27327969364207538</c:v>
                </c:pt>
                <c:pt idx="373">
                  <c:v>0.27084211461058016</c:v>
                </c:pt>
                <c:pt idx="374">
                  <c:v>0.3120010129430108</c:v>
                </c:pt>
                <c:pt idx="375">
                  <c:v>0.30320798148008826</c:v>
                </c:pt>
                <c:pt idx="376">
                  <c:v>0.30110027952342427</c:v>
                </c:pt>
                <c:pt idx="377">
                  <c:v>0.29930445280658474</c:v>
                </c:pt>
                <c:pt idx="378">
                  <c:v>0.29811200478743505</c:v>
                </c:pt>
                <c:pt idx="379">
                  <c:v>0.29603972670053136</c:v>
                </c:pt>
                <c:pt idx="380">
                  <c:v>0.29427408220728762</c:v>
                </c:pt>
                <c:pt idx="381">
                  <c:v>0.2916492390557856</c:v>
                </c:pt>
                <c:pt idx="382">
                  <c:v>0.28847600302253767</c:v>
                </c:pt>
                <c:pt idx="383">
                  <c:v>0.28675547020132969</c:v>
                </c:pt>
                <c:pt idx="384">
                  <c:v>0.28504519900728598</c:v>
                </c:pt>
                <c:pt idx="385">
                  <c:v>0.28504519900728598</c:v>
                </c:pt>
                <c:pt idx="386">
                  <c:v>0.31692526977765395</c:v>
                </c:pt>
                <c:pt idx="387">
                  <c:v>0.31071104880162148</c:v>
                </c:pt>
                <c:pt idx="388">
                  <c:v>0.30855119046834312</c:v>
                </c:pt>
                <c:pt idx="389">
                  <c:v>0.30762830555168807</c:v>
                </c:pt>
                <c:pt idx="390">
                  <c:v>0.30762830555168807</c:v>
                </c:pt>
                <c:pt idx="391">
                  <c:v>0.30762830555168807</c:v>
                </c:pt>
                <c:pt idx="392">
                  <c:v>0.30793624179348156</c:v>
                </c:pt>
                <c:pt idx="393">
                  <c:v>0.30640422069003143</c:v>
                </c:pt>
                <c:pt idx="394">
                  <c:v>0.30487982158212079</c:v>
                </c:pt>
                <c:pt idx="395">
                  <c:v>0.30549080318849781</c:v>
                </c:pt>
                <c:pt idx="396">
                  <c:v>0.30518561757092688</c:v>
                </c:pt>
                <c:pt idx="397">
                  <c:v>0.30396973861646109</c:v>
                </c:pt>
                <c:pt idx="398">
                  <c:v>0.32097397399639016</c:v>
                </c:pt>
                <c:pt idx="399">
                  <c:v>0.31654238066705143</c:v>
                </c:pt>
                <c:pt idx="400">
                  <c:v>0.31528125564447351</c:v>
                </c:pt>
                <c:pt idx="401">
                  <c:v>0.31465195174099153</c:v>
                </c:pt>
                <c:pt idx="402">
                  <c:v>0.31308651914526525</c:v>
                </c:pt>
                <c:pt idx="403">
                  <c:v>0.31183916249528415</c:v>
                </c:pt>
                <c:pt idx="404">
                  <c:v>0.31059677539370933</c:v>
                </c:pt>
                <c:pt idx="405">
                  <c:v>0.30935933804154314</c:v>
                </c:pt>
                <c:pt idx="406">
                  <c:v>0.30812683071866842</c:v>
                </c:pt>
                <c:pt idx="407">
                  <c:v>0.30720521507344817</c:v>
                </c:pt>
                <c:pt idx="408">
                  <c:v>0.30751272780124944</c:v>
                </c:pt>
                <c:pt idx="409">
                  <c:v>0.30628757749128427</c:v>
                </c:pt>
                <c:pt idx="410">
                  <c:v>0.24440526657471617</c:v>
                </c:pt>
                <c:pt idx="411">
                  <c:v>0.24126877253180276</c:v>
                </c:pt>
                <c:pt idx="412">
                  <c:v>0.24030754236235338</c:v>
                </c:pt>
                <c:pt idx="413">
                  <c:v>0.23958877603425063</c:v>
                </c:pt>
                <c:pt idx="414">
                  <c:v>0.23982860463888953</c:v>
                </c:pt>
                <c:pt idx="415">
                  <c:v>0.23768940003854266</c:v>
                </c:pt>
                <c:pt idx="416">
                  <c:v>0.23721497009834597</c:v>
                </c:pt>
                <c:pt idx="417">
                  <c:v>0.23580016908384294</c:v>
                </c:pt>
                <c:pt idx="418">
                  <c:v>0.23509488443055129</c:v>
                </c:pt>
                <c:pt idx="419">
                  <c:v>0.23533021464519649</c:v>
                </c:pt>
                <c:pt idx="420">
                  <c:v>0.23439264406892082</c:v>
                </c:pt>
                <c:pt idx="421">
                  <c:v>0.23253238498900874</c:v>
                </c:pt>
                <c:pt idx="422">
                  <c:v>0.25079281305291562</c:v>
                </c:pt>
                <c:pt idx="423">
                  <c:v>0.24563448878836008</c:v>
                </c:pt>
                <c:pt idx="424">
                  <c:v>0.2444124266550847</c:v>
                </c:pt>
                <c:pt idx="425">
                  <c:v>0.24392457750008453</c:v>
                </c:pt>
                <c:pt idx="426">
                  <c:v>0.24441340430870193</c:v>
                </c:pt>
                <c:pt idx="427">
                  <c:v>0.24368235723699097</c:v>
                </c:pt>
                <c:pt idx="428">
                  <c:v>0.24392628352051146</c:v>
                </c:pt>
                <c:pt idx="429">
                  <c:v>0.24343940471108927</c:v>
                </c:pt>
                <c:pt idx="430">
                  <c:v>0.24271127089839412</c:v>
                </c:pt>
                <c:pt idx="431">
                  <c:v>0.24246880209629787</c:v>
                </c:pt>
                <c:pt idx="432">
                  <c:v>0.24198483243143501</c:v>
                </c:pt>
                <c:pt idx="433">
                  <c:v>0.24102074943370019</c:v>
                </c:pt>
                <c:pt idx="434">
                  <c:v>0.24077996946423599</c:v>
                </c:pt>
                <c:pt idx="435">
                  <c:v>0.23839600937053071</c:v>
                </c:pt>
                <c:pt idx="436">
                  <c:v>0.23792016903246579</c:v>
                </c:pt>
                <c:pt idx="437">
                  <c:v>0.23815832735982559</c:v>
                </c:pt>
                <c:pt idx="438">
                  <c:v>0.23887495221647503</c:v>
                </c:pt>
                <c:pt idx="439">
                  <c:v>0.23816047080406286</c:v>
                </c:pt>
                <c:pt idx="440">
                  <c:v>0.23697559283986358</c:v>
                </c:pt>
                <c:pt idx="441">
                  <c:v>0.2365025876645345</c:v>
                </c:pt>
                <c:pt idx="442">
                  <c:v>0.23462558300053027</c:v>
                </c:pt>
                <c:pt idx="443">
                  <c:v>0.23392381156583281</c:v>
                </c:pt>
                <c:pt idx="444">
                  <c:v>0.23299184418907651</c:v>
                </c:pt>
                <c:pt idx="445">
                  <c:v>0.23206358982975747</c:v>
                </c:pt>
                <c:pt idx="446">
                  <c:v>0.23160038905165414</c:v>
                </c:pt>
                <c:pt idx="447">
                  <c:v>0.22885413937910487</c:v>
                </c:pt>
                <c:pt idx="448">
                  <c:v>0.22862551386523966</c:v>
                </c:pt>
                <c:pt idx="449">
                  <c:v>0.22862551386523966</c:v>
                </c:pt>
                <c:pt idx="450">
                  <c:v>0.22885436823347313</c:v>
                </c:pt>
                <c:pt idx="451">
                  <c:v>0.22816985865750067</c:v>
                </c:pt>
                <c:pt idx="452">
                  <c:v>0.2274873964680964</c:v>
                </c:pt>
                <c:pt idx="453">
                  <c:v>0.22635561837621535</c:v>
                </c:pt>
                <c:pt idx="454">
                  <c:v>0.22522947102110982</c:v>
                </c:pt>
                <c:pt idx="455">
                  <c:v>0.22545492594705688</c:v>
                </c:pt>
                <c:pt idx="456">
                  <c:v>0.22545492594705688</c:v>
                </c:pt>
                <c:pt idx="457">
                  <c:v>0.22455669915045506</c:v>
                </c:pt>
                <c:pt idx="458">
                  <c:v>0.23272943139045221</c:v>
                </c:pt>
                <c:pt idx="459">
                  <c:v>0.22906440097485453</c:v>
                </c:pt>
                <c:pt idx="460">
                  <c:v>0.22815179379965589</c:v>
                </c:pt>
                <c:pt idx="461">
                  <c:v>0.22724282250961741</c:v>
                </c:pt>
                <c:pt idx="462">
                  <c:v>0.22701580670291455</c:v>
                </c:pt>
                <c:pt idx="463">
                  <c:v>0.22454580287132994</c:v>
                </c:pt>
                <c:pt idx="464">
                  <c:v>0.22342865957346267</c:v>
                </c:pt>
                <c:pt idx="465">
                  <c:v>0.22121649462719076</c:v>
                </c:pt>
                <c:pt idx="466">
                  <c:v>0.22011591505193112</c:v>
                </c:pt>
                <c:pt idx="467">
                  <c:v>0.21945754242465718</c:v>
                </c:pt>
                <c:pt idx="468">
                  <c:v>0.21814865052152801</c:v>
                </c:pt>
                <c:pt idx="469">
                  <c:v>0.21663222494689974</c:v>
                </c:pt>
                <c:pt idx="470">
                  <c:v>0.21576914835348579</c:v>
                </c:pt>
                <c:pt idx="471">
                  <c:v>0.21195397677159705</c:v>
                </c:pt>
                <c:pt idx="472">
                  <c:v>0.21068983774512628</c:v>
                </c:pt>
                <c:pt idx="473">
                  <c:v>0.21005965876881985</c:v>
                </c:pt>
                <c:pt idx="474">
                  <c:v>0.20984980895986002</c:v>
                </c:pt>
                <c:pt idx="475">
                  <c:v>0.20922214253226326</c:v>
                </c:pt>
                <c:pt idx="476">
                  <c:v>0.20776776815517703</c:v>
                </c:pt>
                <c:pt idx="477">
                  <c:v>0.20611881761426293</c:v>
                </c:pt>
                <c:pt idx="478">
                  <c:v>0.20428029495962632</c:v>
                </c:pt>
                <c:pt idx="479">
                  <c:v>0.20366928709833135</c:v>
                </c:pt>
                <c:pt idx="480">
                  <c:v>0.20245455973989201</c:v>
                </c:pt>
                <c:pt idx="481">
                  <c:v>0.20124707727623461</c:v>
                </c:pt>
                <c:pt idx="482">
                  <c:v>0.21456683706846338</c:v>
                </c:pt>
                <c:pt idx="483">
                  <c:v>0.20831731754219746</c:v>
                </c:pt>
                <c:pt idx="484">
                  <c:v>0.20645918487829285</c:v>
                </c:pt>
                <c:pt idx="485">
                  <c:v>0.20563663832499288</c:v>
                </c:pt>
                <c:pt idx="486">
                  <c:v>0.20543120711787505</c:v>
                </c:pt>
                <c:pt idx="487">
                  <c:v>0.2033972347701733</c:v>
                </c:pt>
                <c:pt idx="488">
                  <c:v>0.20158298787925999</c:v>
                </c:pt>
                <c:pt idx="489">
                  <c:v>0.19998312289609127</c:v>
                </c:pt>
                <c:pt idx="490">
                  <c:v>0.20038389067744614</c:v>
                </c:pt>
                <c:pt idx="491">
                  <c:v>0.20058447515259875</c:v>
                </c:pt>
                <c:pt idx="492">
                  <c:v>0.2001841069387213</c:v>
                </c:pt>
                <c:pt idx="493">
                  <c:v>0.19918816610818041</c:v>
                </c:pt>
                <c:pt idx="494">
                  <c:v>0.21685240848972687</c:v>
                </c:pt>
                <c:pt idx="495">
                  <c:v>0.21406950492569288</c:v>
                </c:pt>
                <c:pt idx="496">
                  <c:v>0.21342921727387132</c:v>
                </c:pt>
                <c:pt idx="497">
                  <c:v>0.2125789016672025</c:v>
                </c:pt>
                <c:pt idx="498">
                  <c:v>0.21300491149018286</c:v>
                </c:pt>
                <c:pt idx="499">
                  <c:v>0.21257975198621043</c:v>
                </c:pt>
                <c:pt idx="500">
                  <c:v>0.21173282070339683</c:v>
                </c:pt>
                <c:pt idx="501">
                  <c:v>0.21088926364880164</c:v>
                </c:pt>
                <c:pt idx="502">
                  <c:v>0.2100490673792845</c:v>
                </c:pt>
                <c:pt idx="503">
                  <c:v>0.20983922815113337</c:v>
                </c:pt>
                <c:pt idx="504">
                  <c:v>0.21004927742856197</c:v>
                </c:pt>
                <c:pt idx="505">
                  <c:v>0.20900425614782286</c:v>
                </c:pt>
                <c:pt idx="506">
                  <c:v>0.21774874566924554</c:v>
                </c:pt>
                <c:pt idx="507">
                  <c:v>0.21453078391058678</c:v>
                </c:pt>
                <c:pt idx="508">
                  <c:v>0.21367607959221793</c:v>
                </c:pt>
                <c:pt idx="509">
                  <c:v>0.21367607959221793</c:v>
                </c:pt>
                <c:pt idx="510">
                  <c:v>0.21453421645805013</c:v>
                </c:pt>
                <c:pt idx="511">
                  <c:v>0.21431989656148864</c:v>
                </c:pt>
                <c:pt idx="512">
                  <c:v>0.21346603243176163</c:v>
                </c:pt>
                <c:pt idx="513">
                  <c:v>0.21261557015115698</c:v>
                </c:pt>
                <c:pt idx="514">
                  <c:v>0.21282839854970667</c:v>
                </c:pt>
                <c:pt idx="515">
                  <c:v>0.21368313107400269</c:v>
                </c:pt>
                <c:pt idx="516">
                  <c:v>0.21562374477699564</c:v>
                </c:pt>
                <c:pt idx="517">
                  <c:v>0.21412487068222011</c:v>
                </c:pt>
                <c:pt idx="518">
                  <c:v>0.22293978834367145</c:v>
                </c:pt>
                <c:pt idx="519">
                  <c:v>0.22095122729798958</c:v>
                </c:pt>
                <c:pt idx="520">
                  <c:v>0.22007094352389397</c:v>
                </c:pt>
                <c:pt idx="521">
                  <c:v>0.22029123475865264</c:v>
                </c:pt>
                <c:pt idx="522">
                  <c:v>0.22073270015897056</c:v>
                </c:pt>
                <c:pt idx="523">
                  <c:v>0.21985328701092685</c:v>
                </c:pt>
                <c:pt idx="524">
                  <c:v>0.21897737750092316</c:v>
                </c:pt>
                <c:pt idx="525">
                  <c:v>0.21919657407499815</c:v>
                </c:pt>
                <c:pt idx="526">
                  <c:v>0.21941599006506321</c:v>
                </c:pt>
                <c:pt idx="527">
                  <c:v>0.21897803399706908</c:v>
                </c:pt>
                <c:pt idx="528">
                  <c:v>0.22429902877879171</c:v>
                </c:pt>
                <c:pt idx="529">
                  <c:v>0.22296126121152257</c:v>
                </c:pt>
                <c:pt idx="530">
                  <c:v>0.22229437807729074</c:v>
                </c:pt>
                <c:pt idx="531">
                  <c:v>0.21965847636095923</c:v>
                </c:pt>
                <c:pt idx="532">
                  <c:v>0.21900147194512387</c:v>
                </c:pt>
                <c:pt idx="533">
                  <c:v>0.21900147194512387</c:v>
                </c:pt>
                <c:pt idx="534">
                  <c:v>0.22010198185439586</c:v>
                </c:pt>
                <c:pt idx="535">
                  <c:v>0.21900694711880186</c:v>
                </c:pt>
                <c:pt idx="536">
                  <c:v>0.21856980750379426</c:v>
                </c:pt>
                <c:pt idx="537">
                  <c:v>0.21835145604774653</c:v>
                </c:pt>
                <c:pt idx="538">
                  <c:v>0.21813332272502153</c:v>
                </c:pt>
                <c:pt idx="539">
                  <c:v>0.21704808231345427</c:v>
                </c:pt>
                <c:pt idx="540">
                  <c:v>0.2269205142566926</c:v>
                </c:pt>
                <c:pt idx="541">
                  <c:v>0.22556711158716958</c:v>
                </c:pt>
                <c:pt idx="542">
                  <c:v>0.22466843783582627</c:v>
                </c:pt>
                <c:pt idx="543">
                  <c:v>0.22244399785725372</c:v>
                </c:pt>
                <c:pt idx="544">
                  <c:v>0.22155776679009334</c:v>
                </c:pt>
                <c:pt idx="545">
                  <c:v>0.22133643035973366</c:v>
                </c:pt>
                <c:pt idx="546">
                  <c:v>0.22244867372837554</c:v>
                </c:pt>
                <c:pt idx="547">
                  <c:v>0.2213419639088314</c:v>
                </c:pt>
                <c:pt idx="548">
                  <c:v>0.22024076010829</c:v>
                </c:pt>
                <c:pt idx="549">
                  <c:v>0.22134749759627134</c:v>
                </c:pt>
                <c:pt idx="550">
                  <c:v>0.22134749759627134</c:v>
                </c:pt>
                <c:pt idx="551">
                  <c:v>0.22002733359470314</c:v>
                </c:pt>
                <c:pt idx="552">
                  <c:v>0.22068940180010344</c:v>
                </c:pt>
                <c:pt idx="553">
                  <c:v>0.21959144457721738</c:v>
                </c:pt>
                <c:pt idx="554">
                  <c:v>0.21871657826416074</c:v>
                </c:pt>
                <c:pt idx="555">
                  <c:v>0.21719620483034832</c:v>
                </c:pt>
                <c:pt idx="556">
                  <c:v>0.21676267947140548</c:v>
                </c:pt>
                <c:pt idx="557">
                  <c:v>0.21654613333806746</c:v>
                </c:pt>
                <c:pt idx="558">
                  <c:v>0.21741579652416412</c:v>
                </c:pt>
                <c:pt idx="559">
                  <c:v>0.2163341258946907</c:v>
                </c:pt>
                <c:pt idx="560">
                  <c:v>0.21525783671113505</c:v>
                </c:pt>
                <c:pt idx="561">
                  <c:v>0.21525783671113505</c:v>
                </c:pt>
                <c:pt idx="562">
                  <c:v>0.21504279391721787</c:v>
                </c:pt>
                <c:pt idx="563">
                  <c:v>0.21439959513182241</c:v>
                </c:pt>
                <c:pt idx="564">
                  <c:v>0.21439959513182241</c:v>
                </c:pt>
                <c:pt idx="565">
                  <c:v>0.21354541347791078</c:v>
                </c:pt>
                <c:pt idx="566">
                  <c:v>0.21290669339771764</c:v>
                </c:pt>
                <c:pt idx="567">
                  <c:v>0.21163687216472929</c:v>
                </c:pt>
                <c:pt idx="568">
                  <c:v>0.21079369737522838</c:v>
                </c:pt>
                <c:pt idx="569">
                  <c:v>0.20995388184783703</c:v>
                </c:pt>
                <c:pt idx="570">
                  <c:v>0.20995388184783703</c:v>
                </c:pt>
                <c:pt idx="571">
                  <c:v>0.20870167181693541</c:v>
                </c:pt>
                <c:pt idx="572">
                  <c:v>0.20766335504172678</c:v>
                </c:pt>
                <c:pt idx="573">
                  <c:v>0.20745589914258422</c:v>
                </c:pt>
                <c:pt idx="574">
                  <c:v>0.20724865049209215</c:v>
                </c:pt>
                <c:pt idx="575">
                  <c:v>0.20662876419949369</c:v>
                </c:pt>
                <c:pt idx="576">
                  <c:v>0.2134633089060457</c:v>
                </c:pt>
                <c:pt idx="577">
                  <c:v>0.21240130239407534</c:v>
                </c:pt>
                <c:pt idx="578">
                  <c:v>0.21176600438093257</c:v>
                </c:pt>
                <c:pt idx="579">
                  <c:v>0.20946192322545262</c:v>
                </c:pt>
                <c:pt idx="580">
                  <c:v>0.20821264734140418</c:v>
                </c:pt>
                <c:pt idx="581">
                  <c:v>0.208421068409814</c:v>
                </c:pt>
                <c:pt idx="582">
                  <c:v>0.20883874590161722</c:v>
                </c:pt>
                <c:pt idx="583">
                  <c:v>0.20800671902551518</c:v>
                </c:pt>
                <c:pt idx="584">
                  <c:v>0.20717800699752509</c:v>
                </c:pt>
                <c:pt idx="585">
                  <c:v>0.20697103596156352</c:v>
                </c:pt>
                <c:pt idx="586">
                  <c:v>0.20717821417573928</c:v>
                </c:pt>
                <c:pt idx="587">
                  <c:v>0.20717821417573928</c:v>
                </c:pt>
                <c:pt idx="588">
                  <c:v>0.21510023717941495</c:v>
                </c:pt>
                <c:pt idx="589">
                  <c:v>0.21467089538863768</c:v>
                </c:pt>
                <c:pt idx="590">
                  <c:v>0.21424241056750268</c:v>
                </c:pt>
                <c:pt idx="591">
                  <c:v>0.21275313859732145</c:v>
                </c:pt>
                <c:pt idx="592">
                  <c:v>0.21232848163405332</c:v>
                </c:pt>
                <c:pt idx="593">
                  <c:v>0.21232848163405332</c:v>
                </c:pt>
                <c:pt idx="594">
                  <c:v>0.21296738378540955</c:v>
                </c:pt>
                <c:pt idx="595">
                  <c:v>0.21254229918703549</c:v>
                </c:pt>
                <c:pt idx="596">
                  <c:v>0.21169551711856124</c:v>
                </c:pt>
                <c:pt idx="597">
                  <c:v>0.21127297117620883</c:v>
                </c:pt>
                <c:pt idx="598">
                  <c:v>0.21106190926694191</c:v>
                </c:pt>
                <c:pt idx="599">
                  <c:v>0.21022102516627678</c:v>
                </c:pt>
                <c:pt idx="600">
                  <c:v>0.21106528631152288</c:v>
                </c:pt>
                <c:pt idx="601">
                  <c:v>0.2100152102602218</c:v>
                </c:pt>
                <c:pt idx="602">
                  <c:v>0.20897035846788237</c:v>
                </c:pt>
                <c:pt idx="603">
                  <c:v>0.21395605995701483</c:v>
                </c:pt>
                <c:pt idx="604">
                  <c:v>0.2131036453755128</c:v>
                </c:pt>
                <c:pt idx="605">
                  <c:v>0.21267828879791695</c:v>
                </c:pt>
                <c:pt idx="606">
                  <c:v>0.21353241847180418</c:v>
                </c:pt>
                <c:pt idx="607">
                  <c:v>0.21353241847180418</c:v>
                </c:pt>
                <c:pt idx="608">
                  <c:v>0.21204808189851462</c:v>
                </c:pt>
                <c:pt idx="609">
                  <c:v>0.21226034224075538</c:v>
                </c:pt>
                <c:pt idx="610">
                  <c:v>0.21162546584322572</c:v>
                </c:pt>
                <c:pt idx="611">
                  <c:v>0.21141405179143435</c:v>
                </c:pt>
                <c:pt idx="612">
                  <c:v>0.21269019294912911</c:v>
                </c:pt>
                <c:pt idx="613">
                  <c:v>0.21163203278520312</c:v>
                </c:pt>
                <c:pt idx="614">
                  <c:v>0.21142061217303013</c:v>
                </c:pt>
                <c:pt idx="615">
                  <c:v>0.2103687683313733</c:v>
                </c:pt>
                <c:pt idx="616">
                  <c:v>0.20911408382840288</c:v>
                </c:pt>
                <c:pt idx="617">
                  <c:v>0.20890517864975311</c:v>
                </c:pt>
                <c:pt idx="618">
                  <c:v>0.210166175703977</c:v>
                </c:pt>
                <c:pt idx="619">
                  <c:v>0.2093288602629253</c:v>
                </c:pt>
                <c:pt idx="620">
                  <c:v>0.20870275200690461</c:v>
                </c:pt>
                <c:pt idx="621">
                  <c:v>0.20912099399489439</c:v>
                </c:pt>
                <c:pt idx="622">
                  <c:v>0.20996083734427148</c:v>
                </c:pt>
                <c:pt idx="623">
                  <c:v>0.21017100835262412</c:v>
                </c:pt>
                <c:pt idx="624">
                  <c:v>0.21038138974236648</c:v>
                </c:pt>
                <c:pt idx="625">
                  <c:v>0.2097521333423395</c:v>
                </c:pt>
                <c:pt idx="626">
                  <c:v>0.20891646747244969</c:v>
                </c:pt>
                <c:pt idx="627">
                  <c:v>0.20746421794682199</c:v>
                </c:pt>
                <c:pt idx="628">
                  <c:v>0.2068436868861635</c:v>
                </c:pt>
                <c:pt idx="629">
                  <c:v>0.2068436868861635</c:v>
                </c:pt>
                <c:pt idx="630">
                  <c:v>0.20725820329274897</c:v>
                </c:pt>
                <c:pt idx="631">
                  <c:v>0.20663828842746662</c:v>
                </c:pt>
                <c:pt idx="632">
                  <c:v>0.20520187530036407</c:v>
                </c:pt>
                <c:pt idx="633">
                  <c:v>0.20479229071892621</c:v>
                </c:pt>
                <c:pt idx="634">
                  <c:v>0.20438352367158308</c:v>
                </c:pt>
                <c:pt idx="635">
                  <c:v>0.20397557252652998</c:v>
                </c:pt>
                <c:pt idx="636">
                  <c:v>0.2041797522788088</c:v>
                </c:pt>
                <c:pt idx="637">
                  <c:v>0.20316393261573021</c:v>
                </c:pt>
                <c:pt idx="638">
                  <c:v>0.20255626382425745</c:v>
                </c:pt>
                <c:pt idx="639">
                  <c:v>0.20677730143238063</c:v>
                </c:pt>
                <c:pt idx="640">
                  <c:v>0.206364572287805</c:v>
                </c:pt>
                <c:pt idx="641">
                  <c:v>0.20657114343123623</c:v>
                </c:pt>
                <c:pt idx="642">
                  <c:v>0.20657114343123623</c:v>
                </c:pt>
                <c:pt idx="643">
                  <c:v>0.20615882577967687</c:v>
                </c:pt>
                <c:pt idx="644">
                  <c:v>0.20513315997977802</c:v>
                </c:pt>
                <c:pt idx="645">
                  <c:v>0.20492823174803002</c:v>
                </c:pt>
                <c:pt idx="646">
                  <c:v>0.20472350823979021</c:v>
                </c:pt>
                <c:pt idx="647">
                  <c:v>0.20390787673285882</c:v>
                </c:pt>
                <c:pt idx="648">
                  <c:v>0.20431650975236351</c:v>
                </c:pt>
                <c:pt idx="649">
                  <c:v>0.20350249975335014</c:v>
                </c:pt>
                <c:pt idx="650">
                  <c:v>0.2087971363313533</c:v>
                </c:pt>
                <c:pt idx="651">
                  <c:v>0.20755182537907882</c:v>
                </c:pt>
                <c:pt idx="652">
                  <c:v>0.20672492567637335</c:v>
                </c:pt>
                <c:pt idx="653">
                  <c:v>0.20631230107422488</c:v>
                </c:pt>
                <c:pt idx="654">
                  <c:v>0.20631230107422488</c:v>
                </c:pt>
                <c:pt idx="655">
                  <c:v>0.20569521542794109</c:v>
                </c:pt>
                <c:pt idx="656">
                  <c:v>0.20487571257763054</c:v>
                </c:pt>
                <c:pt idx="657">
                  <c:v>0.20426292380621192</c:v>
                </c:pt>
                <c:pt idx="658">
                  <c:v>0.203855213379453</c:v>
                </c:pt>
                <c:pt idx="659">
                  <c:v>0.20284100833776417</c:v>
                </c:pt>
                <c:pt idx="660">
                  <c:v>0.20386030988720019</c:v>
                </c:pt>
                <c:pt idx="661">
                  <c:v>0.20304811741753009</c:v>
                </c:pt>
                <c:pt idx="662">
                  <c:v>0.2072906419956749</c:v>
                </c:pt>
                <c:pt idx="663">
                  <c:v>0.2060543160990804</c:v>
                </c:pt>
                <c:pt idx="664">
                  <c:v>0.20564303003900242</c:v>
                </c:pt>
                <c:pt idx="665">
                  <c:v>0.20543759244655585</c:v>
                </c:pt>
                <c:pt idx="666">
                  <c:v>0.20543759244655585</c:v>
                </c:pt>
                <c:pt idx="667">
                  <c:v>0.20502753737181226</c:v>
                </c:pt>
                <c:pt idx="668">
                  <c:v>0.20441429448834725</c:v>
                </c:pt>
                <c:pt idx="669">
                  <c:v>0.20421008440394331</c:v>
                </c:pt>
                <c:pt idx="670">
                  <c:v>0.2038024794450532</c:v>
                </c:pt>
                <c:pt idx="671">
                  <c:v>0.20319290074282476</c:v>
                </c:pt>
                <c:pt idx="672">
                  <c:v>0.20400893648877988</c:v>
                </c:pt>
                <c:pt idx="673">
                  <c:v>0.20319615188125484</c:v>
                </c:pt>
                <c:pt idx="674">
                  <c:v>0.20775639078194524</c:v>
                </c:pt>
                <c:pt idx="675">
                  <c:v>0.20610753053764411</c:v>
                </c:pt>
                <c:pt idx="676">
                  <c:v>0.20487826097181322</c:v>
                </c:pt>
                <c:pt idx="677">
                  <c:v>0.20406201292013271</c:v>
                </c:pt>
                <c:pt idx="678">
                  <c:v>0.20406201292013271</c:v>
                </c:pt>
                <c:pt idx="679">
                  <c:v>0.20324901685272181</c:v>
                </c:pt>
                <c:pt idx="680">
                  <c:v>0.20223782771415105</c:v>
                </c:pt>
                <c:pt idx="681">
                  <c:v>0.20203579192222884</c:v>
                </c:pt>
                <c:pt idx="682">
                  <c:v>0.20143149742993907</c:v>
                </c:pt>
                <c:pt idx="683">
                  <c:v>0.19983283475192368</c:v>
                </c:pt>
                <c:pt idx="684">
                  <c:v>0.20083701985117958</c:v>
                </c:pt>
                <c:pt idx="685">
                  <c:v>0.19944093331795396</c:v>
                </c:pt>
                <c:pt idx="686">
                  <c:v>0.20495307599869003</c:v>
                </c:pt>
                <c:pt idx="687">
                  <c:v>0.20393340895392048</c:v>
                </c:pt>
                <c:pt idx="688">
                  <c:v>0.20312092525290884</c:v>
                </c:pt>
                <c:pt idx="689">
                  <c:v>0.20211037338597895</c:v>
                </c:pt>
                <c:pt idx="690">
                  <c:v>0.20333035551909354</c:v>
                </c:pt>
                <c:pt idx="691">
                  <c:v>0.20211764962136536</c:v>
                </c:pt>
                <c:pt idx="692">
                  <c:v>0.2015131102904939</c:v>
                </c:pt>
                <c:pt idx="693">
                  <c:v>0.20071026921363933</c:v>
                </c:pt>
                <c:pt idx="694">
                  <c:v>0.19991062670681209</c:v>
                </c:pt>
                <c:pt idx="695">
                  <c:v>0.19871831680597621</c:v>
                </c:pt>
                <c:pt idx="696">
                  <c:v>0.19971690131253891</c:v>
                </c:pt>
                <c:pt idx="697">
                  <c:v>0.19813184654021718</c:v>
                </c:pt>
                <c:pt idx="698">
                  <c:v>0.21561841329113057</c:v>
                </c:pt>
                <c:pt idx="699">
                  <c:v>0.21369515687921764</c:v>
                </c:pt>
                <c:pt idx="700">
                  <c:v>0.21263199689474394</c:v>
                </c:pt>
                <c:pt idx="701">
                  <c:v>0.21094444136383328</c:v>
                </c:pt>
                <c:pt idx="702">
                  <c:v>0.21115559696079406</c:v>
                </c:pt>
                <c:pt idx="703">
                  <c:v>0.2105240248861357</c:v>
                </c:pt>
                <c:pt idx="704">
                  <c:v>0.20926841439973726</c:v>
                </c:pt>
                <c:pt idx="705">
                  <c:v>0.20989810872591502</c:v>
                </c:pt>
                <c:pt idx="706">
                  <c:v>0.21159083540918852</c:v>
                </c:pt>
                <c:pt idx="707">
                  <c:v>0.23176013021896807</c:v>
                </c:pt>
                <c:pt idx="708">
                  <c:v>0.23481269525731316</c:v>
                </c:pt>
                <c:pt idx="709">
                  <c:v>0.23341222192575858</c:v>
                </c:pt>
                <c:pt idx="710">
                  <c:v>0.23341222192575858</c:v>
                </c:pt>
                <c:pt idx="711">
                  <c:v>0.23784662452479771</c:v>
                </c:pt>
                <c:pt idx="712">
                  <c:v>0.23642805618767165</c:v>
                </c:pt>
                <c:pt idx="713">
                  <c:v>0.23572089350715023</c:v>
                </c:pt>
                <c:pt idx="714">
                  <c:v>0.23572089350715023</c:v>
                </c:pt>
                <c:pt idx="715">
                  <c:v>0.23454815274343307</c:v>
                </c:pt>
                <c:pt idx="716">
                  <c:v>0.23361369795162656</c:v>
                </c:pt>
                <c:pt idx="717">
                  <c:v>0.23291495309234955</c:v>
                </c:pt>
                <c:pt idx="718">
                  <c:v>0.2322182981977563</c:v>
                </c:pt>
                <c:pt idx="719">
                  <c:v>0.23083329840731243</c:v>
                </c:pt>
                <c:pt idx="720">
                  <c:v>0.23083329840731243</c:v>
                </c:pt>
                <c:pt idx="721">
                  <c:v>0.22945655905299445</c:v>
                </c:pt>
                <c:pt idx="722">
                  <c:v>0.23955164881677132</c:v>
                </c:pt>
                <c:pt idx="723">
                  <c:v>0.23717985031363498</c:v>
                </c:pt>
                <c:pt idx="724">
                  <c:v>0.23623491067095115</c:v>
                </c:pt>
                <c:pt idx="725">
                  <c:v>0.23576338390314489</c:v>
                </c:pt>
                <c:pt idx="726">
                  <c:v>0.2362358556143736</c:v>
                </c:pt>
                <c:pt idx="727">
                  <c:v>0.23529467690674663</c:v>
                </c:pt>
                <c:pt idx="728">
                  <c:v>0.23435724791508628</c:v>
                </c:pt>
                <c:pt idx="729">
                  <c:v>0.233889468977132</c:v>
                </c:pt>
                <c:pt idx="730">
                  <c:v>0.23295763842343825</c:v>
                </c:pt>
                <c:pt idx="731">
                  <c:v>0.23133827052973013</c:v>
                </c:pt>
                <c:pt idx="732">
                  <c:v>0.23064633153512479</c:v>
                </c:pt>
                <c:pt idx="733">
                  <c:v>0.22836270449022258</c:v>
                </c:pt>
                <c:pt idx="734">
                  <c:v>0.24361718166578838</c:v>
                </c:pt>
                <c:pt idx="735">
                  <c:v>0.24168371197002816</c:v>
                </c:pt>
                <c:pt idx="736">
                  <c:v>0.24096082948158343</c:v>
                </c:pt>
                <c:pt idx="737">
                  <c:v>0.24096082948158343</c:v>
                </c:pt>
                <c:pt idx="738">
                  <c:v>0.24144371691541425</c:v>
                </c:pt>
                <c:pt idx="739">
                  <c:v>0.24000369474693267</c:v>
                </c:pt>
                <c:pt idx="740">
                  <c:v>0.23809890351878241</c:v>
                </c:pt>
                <c:pt idx="741">
                  <c:v>0.23809890351878241</c:v>
                </c:pt>
                <c:pt idx="742">
                  <c:v>0.23762365620636969</c:v>
                </c:pt>
                <c:pt idx="743">
                  <c:v>0.23667694841271877</c:v>
                </c:pt>
                <c:pt idx="744">
                  <c:v>0.23810558190414366</c:v>
                </c:pt>
                <c:pt idx="745">
                  <c:v>0.23621585506363457</c:v>
                </c:pt>
                <c:pt idx="746">
                  <c:v>0.247134562172379</c:v>
                </c:pt>
                <c:pt idx="747">
                  <c:v>0.24541664565280938</c:v>
                </c:pt>
                <c:pt idx="748">
                  <c:v>0.24541664565280938</c:v>
                </c:pt>
                <c:pt idx="749">
                  <c:v>0.24590846257796528</c:v>
                </c:pt>
                <c:pt idx="750">
                  <c:v>0.24566279977818714</c:v>
                </c:pt>
                <c:pt idx="751">
                  <c:v>0.24468406352409078</c:v>
                </c:pt>
                <c:pt idx="752">
                  <c:v>0.24346672987471721</c:v>
                </c:pt>
                <c:pt idx="753">
                  <c:v>0.24201464202258172</c:v>
                </c:pt>
                <c:pt idx="754">
                  <c:v>0.24201464202258172</c:v>
                </c:pt>
                <c:pt idx="755">
                  <c:v>0.24081058907719577</c:v>
                </c:pt>
                <c:pt idx="756">
                  <c:v>0.24177769987670256</c:v>
                </c:pt>
                <c:pt idx="757">
                  <c:v>0.24009702073158154</c:v>
                </c:pt>
                <c:pt idx="758">
                  <c:v>0.25172083822068936</c:v>
                </c:pt>
                <c:pt idx="759">
                  <c:v>0.25096793441743709</c:v>
                </c:pt>
                <c:pt idx="760">
                  <c:v>0.25046700041660386</c:v>
                </c:pt>
                <c:pt idx="761">
                  <c:v>0.25071771813473859</c:v>
                </c:pt>
                <c:pt idx="762">
                  <c:v>0.25071771813473859</c:v>
                </c:pt>
                <c:pt idx="763">
                  <c:v>0.2494703663032225</c:v>
                </c:pt>
                <c:pt idx="764">
                  <c:v>0.24847646046137697</c:v>
                </c:pt>
                <c:pt idx="765">
                  <c:v>0.24847646046137697</c:v>
                </c:pt>
                <c:pt idx="766">
                  <c:v>0.24822823222914783</c:v>
                </c:pt>
                <c:pt idx="767">
                  <c:v>0.24699326589964959</c:v>
                </c:pt>
                <c:pt idx="768">
                  <c:v>0.24773647532562651</c:v>
                </c:pt>
                <c:pt idx="769">
                  <c:v>0.24625892179485737</c:v>
                </c:pt>
                <c:pt idx="770">
                  <c:v>0.25183969911014975</c:v>
                </c:pt>
                <c:pt idx="771">
                  <c:v>0.25083635369536827</c:v>
                </c:pt>
                <c:pt idx="772">
                  <c:v>0.25058576792744086</c:v>
                </c:pt>
                <c:pt idx="773">
                  <c:v>0.2500855967339729</c:v>
                </c:pt>
                <c:pt idx="774">
                  <c:v>0.25033593266663956</c:v>
                </c:pt>
                <c:pt idx="775">
                  <c:v>0.24933857835322665</c:v>
                </c:pt>
                <c:pt idx="776">
                  <c:v>0.24884089656010647</c:v>
                </c:pt>
                <c:pt idx="777">
                  <c:v>0.24884089656010647</c:v>
                </c:pt>
                <c:pt idx="778">
                  <c:v>0.24933957571152951</c:v>
                </c:pt>
                <c:pt idx="779">
                  <c:v>0.24884189192767417</c:v>
                </c:pt>
                <c:pt idx="780">
                  <c:v>0.25084868137870381</c:v>
                </c:pt>
                <c:pt idx="781">
                  <c:v>0.24960067798876001</c:v>
                </c:pt>
                <c:pt idx="782">
                  <c:v>0.24910247304267463</c:v>
                </c:pt>
                <c:pt idx="783">
                  <c:v>0.24811003291103054</c:v>
                </c:pt>
                <c:pt idx="784">
                  <c:v>0.24761480330442168</c:v>
                </c:pt>
                <c:pt idx="785">
                  <c:v>0.24712056218006154</c:v>
                </c:pt>
                <c:pt idx="786">
                  <c:v>0.24736793011017175</c:v>
                </c:pt>
                <c:pt idx="787">
                  <c:v>0.24613724389071817</c:v>
                </c:pt>
                <c:pt idx="788">
                  <c:v>0.24638362751823642</c:v>
                </c:pt>
                <c:pt idx="789">
                  <c:v>0.24638362751823642</c:v>
                </c:pt>
                <c:pt idx="790">
                  <c:v>0.24613749002820826</c:v>
                </c:pt>
                <c:pt idx="791">
                  <c:v>0.2454012861696992</c:v>
                </c:pt>
                <c:pt idx="792">
                  <c:v>0.24713120460191257</c:v>
                </c:pt>
                <c:pt idx="793">
                  <c:v>0.24590169612130605</c:v>
                </c:pt>
                <c:pt idx="794">
                  <c:v>0.24898148888600463</c:v>
                </c:pt>
                <c:pt idx="795">
                  <c:v>0.24873275612987478</c:v>
                </c:pt>
                <c:pt idx="796">
                  <c:v>0.24798878976059299</c:v>
                </c:pt>
                <c:pt idx="797">
                  <c:v>0.24700078661413644</c:v>
                </c:pt>
                <c:pt idx="798">
                  <c:v>0.24675403258155493</c:v>
                </c:pt>
                <c:pt idx="799">
                  <c:v>0.24577094878640932</c:v>
                </c:pt>
                <c:pt idx="800">
                  <c:v>0.24528038801038854</c:v>
                </c:pt>
                <c:pt idx="801">
                  <c:v>0.24528038801038854</c:v>
                </c:pt>
                <c:pt idx="802">
                  <c:v>0.24454674776708732</c:v>
                </c:pt>
                <c:pt idx="803">
                  <c:v>0.2430882184563492</c:v>
                </c:pt>
                <c:pt idx="804">
                  <c:v>0.24455555176695093</c:v>
                </c:pt>
                <c:pt idx="805">
                  <c:v>0.24189470995741935</c:v>
                </c:pt>
                <c:pt idx="806">
                  <c:v>0.25055451278330682</c:v>
                </c:pt>
                <c:pt idx="807">
                  <c:v>0.24930797291871329</c:v>
                </c:pt>
                <c:pt idx="808">
                  <c:v>0.24831471406246342</c:v>
                </c:pt>
                <c:pt idx="809">
                  <c:v>0.24781907591064214</c:v>
                </c:pt>
                <c:pt idx="810">
                  <c:v>0.2473244270565291</c:v>
                </c:pt>
                <c:pt idx="811">
                  <c:v>0.24560519072147879</c:v>
                </c:pt>
                <c:pt idx="812">
                  <c:v>0.24535983089058822</c:v>
                </c:pt>
                <c:pt idx="813">
                  <c:v>0.24511471617441385</c:v>
                </c:pt>
                <c:pt idx="814">
                  <c:v>0.244625465243926</c:v>
                </c:pt>
                <c:pt idx="815">
                  <c:v>0.24268399329754561</c:v>
                </c:pt>
                <c:pt idx="816">
                  <c:v>0.24464112227575163</c:v>
                </c:pt>
                <c:pt idx="817">
                  <c:v>0.24269952606721393</c:v>
                </c:pt>
                <c:pt idx="818">
                  <c:v>0.24245706899821576</c:v>
                </c:pt>
                <c:pt idx="819">
                  <c:v>0.24125081492359779</c:v>
                </c:pt>
                <c:pt idx="820">
                  <c:v>0.24028965629840418</c:v>
                </c:pt>
                <c:pt idx="821">
                  <c:v>0.2395709434680002</c:v>
                </c:pt>
                <c:pt idx="822">
                  <c:v>0.23933161185614407</c:v>
                </c:pt>
                <c:pt idx="823">
                  <c:v>0.23719684029350258</c:v>
                </c:pt>
                <c:pt idx="824">
                  <c:v>0.23719684029350258</c:v>
                </c:pt>
                <c:pt idx="825">
                  <c:v>0.23695988041308952</c:v>
                </c:pt>
                <c:pt idx="826">
                  <c:v>0.23695988041308952</c:v>
                </c:pt>
                <c:pt idx="827">
                  <c:v>0.23601581714451147</c:v>
                </c:pt>
                <c:pt idx="828">
                  <c:v>0.2381592503980943</c:v>
                </c:pt>
                <c:pt idx="829">
                  <c:v>0.24381227524068377</c:v>
                </c:pt>
                <c:pt idx="830">
                  <c:v>0.24381227524068377</c:v>
                </c:pt>
                <c:pt idx="831">
                  <c:v>0.2411595205150186</c:v>
                </c:pt>
                <c:pt idx="832">
                  <c:v>0.24043820589732665</c:v>
                </c:pt>
                <c:pt idx="833">
                  <c:v>0.24019800788943724</c:v>
                </c:pt>
                <c:pt idx="834">
                  <c:v>0.24019800788943724</c:v>
                </c:pt>
                <c:pt idx="835">
                  <c:v>0.23829167449348931</c:v>
                </c:pt>
                <c:pt idx="836">
                  <c:v>0.23876921291932798</c:v>
                </c:pt>
                <c:pt idx="837">
                  <c:v>0.23924770833599998</c:v>
                </c:pt>
                <c:pt idx="838">
                  <c:v>0.23877016799999998</c:v>
                </c:pt>
                <c:pt idx="839">
                  <c:v>0.23805599999999999</c:v>
                </c:pt>
                <c:pt idx="840">
                  <c:v>0.23805599999999999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6-41DC-A33F-6D415EAD262D}"/>
            </c:ext>
          </c:extLst>
        </c:ser>
        <c:ser>
          <c:idx val="3"/>
          <c:order val="3"/>
          <c:tx>
            <c:strRef>
              <c:f>Graphs!$O$2</c:f>
              <c:strCache>
                <c:ptCount val="1"/>
                <c:pt idx="0">
                  <c:v>Spirits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Graphs!$O$3:$O$843</c:f>
              <c:numCache>
                <c:formatCode>General</c:formatCode>
                <c:ptCount val="841"/>
                <c:pt idx="279">
                  <c:v>0.75081546896138662</c:v>
                </c:pt>
                <c:pt idx="280">
                  <c:v>0.74559629489710699</c:v>
                </c:pt>
                <c:pt idx="281">
                  <c:v>0.74188686059413644</c:v>
                </c:pt>
                <c:pt idx="282">
                  <c:v>0.73893113604993665</c:v>
                </c:pt>
                <c:pt idx="283">
                  <c:v>0.73672097313054508</c:v>
                </c:pt>
                <c:pt idx="284">
                  <c:v>0.73014962649211612</c:v>
                </c:pt>
                <c:pt idx="285">
                  <c:v>0.71583296714913336</c:v>
                </c:pt>
                <c:pt idx="286">
                  <c:v>0.71015175312414036</c:v>
                </c:pt>
                <c:pt idx="287">
                  <c:v>0.70521524639934496</c:v>
                </c:pt>
                <c:pt idx="288">
                  <c:v>0.69206599254106482</c:v>
                </c:pt>
                <c:pt idx="289">
                  <c:v>0.68049753445532435</c:v>
                </c:pt>
                <c:pt idx="290">
                  <c:v>0.74712048969000566</c:v>
                </c:pt>
                <c:pt idx="291">
                  <c:v>0.72255366507737495</c:v>
                </c:pt>
                <c:pt idx="292">
                  <c:v>0.71257757897177021</c:v>
                </c:pt>
                <c:pt idx="293">
                  <c:v>0.70552235541759423</c:v>
                </c:pt>
                <c:pt idx="294">
                  <c:v>0.69922929179147097</c:v>
                </c:pt>
                <c:pt idx="295">
                  <c:v>0.69853076103044065</c:v>
                </c:pt>
                <c:pt idx="296">
                  <c:v>0.69093052525266141</c:v>
                </c:pt>
                <c:pt idx="297">
                  <c:v>0.67738286789476609</c:v>
                </c:pt>
                <c:pt idx="298">
                  <c:v>0.66540556767658754</c:v>
                </c:pt>
                <c:pt idx="299">
                  <c:v>0.65557198785870707</c:v>
                </c:pt>
                <c:pt idx="300">
                  <c:v>0.63895905249386653</c:v>
                </c:pt>
                <c:pt idx="301">
                  <c:v>0.62827832103625036</c:v>
                </c:pt>
                <c:pt idx="302">
                  <c:v>0.61595913827083359</c:v>
                </c:pt>
                <c:pt idx="303">
                  <c:v>0.762678640628767</c:v>
                </c:pt>
                <c:pt idx="304">
                  <c:v>0.73193727507559203</c:v>
                </c:pt>
                <c:pt idx="305">
                  <c:v>0.71828976945592948</c:v>
                </c:pt>
                <c:pt idx="306">
                  <c:v>0.71117798956032618</c:v>
                </c:pt>
                <c:pt idx="307">
                  <c:v>0.70693637133233223</c:v>
                </c:pt>
                <c:pt idx="308">
                  <c:v>0.70063069507664244</c:v>
                </c:pt>
                <c:pt idx="309">
                  <c:v>0.69095729297499253</c:v>
                </c:pt>
                <c:pt idx="310">
                  <c:v>0.68276412349307558</c:v>
                </c:pt>
                <c:pt idx="311">
                  <c:v>0.67466810621845408</c:v>
                </c:pt>
                <c:pt idx="312">
                  <c:v>0.66600997652364669</c:v>
                </c:pt>
                <c:pt idx="313">
                  <c:v>0.65746295806875299</c:v>
                </c:pt>
                <c:pt idx="314">
                  <c:v>0.65419199807836126</c:v>
                </c:pt>
                <c:pt idx="315">
                  <c:v>0.71482537456711437</c:v>
                </c:pt>
                <c:pt idx="316">
                  <c:v>0.70704784823651279</c:v>
                </c:pt>
                <c:pt idx="317">
                  <c:v>0.70353019725026156</c:v>
                </c:pt>
                <c:pt idx="318">
                  <c:v>0.70212594535954254</c:v>
                </c:pt>
                <c:pt idx="319">
                  <c:v>0.69243189877666911</c:v>
                </c:pt>
                <c:pt idx="320">
                  <c:v>0.68354580333333581</c:v>
                </c:pt>
                <c:pt idx="321">
                  <c:v>0.67145953176162654</c:v>
                </c:pt>
                <c:pt idx="322">
                  <c:v>0.66218888733888215</c:v>
                </c:pt>
                <c:pt idx="323">
                  <c:v>0.65369090556651743</c:v>
                </c:pt>
                <c:pt idx="324">
                  <c:v>0.70204032669617533</c:v>
                </c:pt>
                <c:pt idx="325">
                  <c:v>0.69508943237245091</c:v>
                </c:pt>
                <c:pt idx="326">
                  <c:v>0.68820735878460482</c:v>
                </c:pt>
                <c:pt idx="327">
                  <c:v>0.67076740622281161</c:v>
                </c:pt>
                <c:pt idx="328">
                  <c:v>0.66544385537977335</c:v>
                </c:pt>
                <c:pt idx="329">
                  <c:v>0.65885530235621126</c:v>
                </c:pt>
                <c:pt idx="330">
                  <c:v>0.65819710525096042</c:v>
                </c:pt>
                <c:pt idx="331">
                  <c:v>0.6549224927870253</c:v>
                </c:pt>
                <c:pt idx="332">
                  <c:v>0.65166417192738846</c:v>
                </c:pt>
                <c:pt idx="333">
                  <c:v>0.64906790032608408</c:v>
                </c:pt>
                <c:pt idx="334">
                  <c:v>0.64583870679212352</c:v>
                </c:pt>
                <c:pt idx="335">
                  <c:v>0.64262557889763539</c:v>
                </c:pt>
                <c:pt idx="336">
                  <c:v>0.63879282196584031</c:v>
                </c:pt>
                <c:pt idx="337">
                  <c:v>0.63498292441932425</c:v>
                </c:pt>
                <c:pt idx="338">
                  <c:v>0.63119574991980543</c:v>
                </c:pt>
                <c:pt idx="339">
                  <c:v>0.62186773391113848</c:v>
                </c:pt>
                <c:pt idx="340">
                  <c:v>0.61815878122379564</c:v>
                </c:pt>
                <c:pt idx="341">
                  <c:v>0.61325275915059096</c:v>
                </c:pt>
                <c:pt idx="342">
                  <c:v>0.61020175039859803</c:v>
                </c:pt>
                <c:pt idx="343">
                  <c:v>0.60596003018728706</c:v>
                </c:pt>
                <c:pt idx="344">
                  <c:v>0.60354584680008672</c:v>
                </c:pt>
                <c:pt idx="345">
                  <c:v>0.60114128167339309</c:v>
                </c:pt>
                <c:pt idx="346">
                  <c:v>0.59696254386632885</c:v>
                </c:pt>
                <c:pt idx="347">
                  <c:v>0.59222474589913576</c:v>
                </c:pt>
                <c:pt idx="348">
                  <c:v>0.58347265605826193</c:v>
                </c:pt>
                <c:pt idx="349">
                  <c:v>0.57884192069272011</c:v>
                </c:pt>
                <c:pt idx="350">
                  <c:v>0.57424793719515888</c:v>
                </c:pt>
                <c:pt idx="351">
                  <c:v>0.56464890579661642</c:v>
                </c:pt>
                <c:pt idx="352">
                  <c:v>0.56016756527442102</c:v>
                </c:pt>
                <c:pt idx="353">
                  <c:v>0.55080389899156446</c:v>
                </c:pt>
                <c:pt idx="354">
                  <c:v>0.5280957804329478</c:v>
                </c:pt>
                <c:pt idx="355">
                  <c:v>0.5239045440803054</c:v>
                </c:pt>
                <c:pt idx="356">
                  <c:v>0.51871737037653987</c:v>
                </c:pt>
                <c:pt idx="357">
                  <c:v>0.5135815548282574</c:v>
                </c:pt>
                <c:pt idx="358">
                  <c:v>0.50900054987934329</c:v>
                </c:pt>
                <c:pt idx="359">
                  <c:v>0.50546231368355854</c:v>
                </c:pt>
                <c:pt idx="360">
                  <c:v>0.4931339645693254</c:v>
                </c:pt>
                <c:pt idx="361">
                  <c:v>0.48632540884548853</c:v>
                </c:pt>
                <c:pt idx="362">
                  <c:v>0.54612072357206964</c:v>
                </c:pt>
                <c:pt idx="363">
                  <c:v>0.52816317560161463</c:v>
                </c:pt>
                <c:pt idx="364">
                  <c:v>0.52345210664183817</c:v>
                </c:pt>
                <c:pt idx="365">
                  <c:v>0.51878305910984956</c:v>
                </c:pt>
                <c:pt idx="366">
                  <c:v>0.51466573324389842</c:v>
                </c:pt>
                <c:pt idx="367">
                  <c:v>0.51363845633123595</c:v>
                </c:pt>
                <c:pt idx="368">
                  <c:v>0.51057500629347508</c:v>
                </c:pt>
                <c:pt idx="369">
                  <c:v>0.50752982732949814</c:v>
                </c:pt>
                <c:pt idx="370">
                  <c:v>0.503501812826883</c:v>
                </c:pt>
                <c:pt idx="371">
                  <c:v>0.50099682868346584</c:v>
                </c:pt>
                <c:pt idx="372">
                  <c:v>0.49800877602730198</c:v>
                </c:pt>
                <c:pt idx="373">
                  <c:v>0.49356667594380776</c:v>
                </c:pt>
                <c:pt idx="374">
                  <c:v>0.55721430905290825</c:v>
                </c:pt>
                <c:pt idx="375">
                  <c:v>0.54151050442459503</c:v>
                </c:pt>
                <c:pt idx="376">
                  <c:v>0.53774628046136552</c:v>
                </c:pt>
                <c:pt idx="377">
                  <c:v>0.53453904618425996</c:v>
                </c:pt>
                <c:pt idx="378">
                  <c:v>0.53240940855005969</c:v>
                </c:pt>
                <c:pt idx="379">
                  <c:v>0.52870844940423023</c:v>
                </c:pt>
                <c:pt idx="380">
                  <c:v>0.52555511869207772</c:v>
                </c:pt>
                <c:pt idx="381">
                  <c:v>0.52086731287619203</c:v>
                </c:pt>
                <c:pt idx="382">
                  <c:v>0.51520011164806334</c:v>
                </c:pt>
                <c:pt idx="383">
                  <c:v>0.51212734756268719</c:v>
                </c:pt>
                <c:pt idx="384">
                  <c:v>0.50907291010207478</c:v>
                </c:pt>
                <c:pt idx="385">
                  <c:v>0.50907291010207478</c:v>
                </c:pt>
                <c:pt idx="386">
                  <c:v>0.53674024504712681</c:v>
                </c:pt>
                <c:pt idx="387">
                  <c:v>0.52621592651679094</c:v>
                </c:pt>
                <c:pt idx="388">
                  <c:v>0.52255802037417187</c:v>
                </c:pt>
                <c:pt idx="389">
                  <c:v>0.52099503526836677</c:v>
                </c:pt>
                <c:pt idx="390">
                  <c:v>0.52099503526836677</c:v>
                </c:pt>
                <c:pt idx="391">
                  <c:v>0.52099503526836677</c:v>
                </c:pt>
                <c:pt idx="392">
                  <c:v>0.52151655182018697</c:v>
                </c:pt>
                <c:pt idx="393">
                  <c:v>0.51892194210963882</c:v>
                </c:pt>
                <c:pt idx="394">
                  <c:v>0.51634024090511321</c:v>
                </c:pt>
                <c:pt idx="395">
                  <c:v>0.51737499088688699</c:v>
                </c:pt>
                <c:pt idx="396">
                  <c:v>0.51685813275413295</c:v>
                </c:pt>
                <c:pt idx="397">
                  <c:v>0.51479893700610846</c:v>
                </c:pt>
                <c:pt idx="398">
                  <c:v>0.53933569303154505</c:v>
                </c:pt>
                <c:pt idx="399">
                  <c:v>0.53188924362085299</c:v>
                </c:pt>
                <c:pt idx="400">
                  <c:v>0.52977016296897717</c:v>
                </c:pt>
                <c:pt idx="401">
                  <c:v>0.52871273749398906</c:v>
                </c:pt>
                <c:pt idx="402">
                  <c:v>0.52608232586466586</c:v>
                </c:pt>
                <c:pt idx="403">
                  <c:v>0.52398638034329281</c:v>
                </c:pt>
                <c:pt idx="404">
                  <c:v>0.52189878520248278</c:v>
                </c:pt>
                <c:pt idx="405">
                  <c:v>0.51981950717378766</c:v>
                </c:pt>
                <c:pt idx="406">
                  <c:v>0.51774851312130243</c:v>
                </c:pt>
                <c:pt idx="407">
                  <c:v>0.51619991338115911</c:v>
                </c:pt>
                <c:pt idx="408">
                  <c:v>0.5167166300111703</c:v>
                </c:pt>
                <c:pt idx="409">
                  <c:v>0.51465799801909384</c:v>
                </c:pt>
                <c:pt idx="410">
                  <c:v>0.52291485053303377</c:v>
                </c:pt>
                <c:pt idx="411">
                  <c:v>0.51620419598522593</c:v>
                </c:pt>
                <c:pt idx="412">
                  <c:v>0.51414760556297401</c:v>
                </c:pt>
                <c:pt idx="413">
                  <c:v>0.51260977623427129</c:v>
                </c:pt>
                <c:pt idx="414">
                  <c:v>0.5131228991334047</c:v>
                </c:pt>
                <c:pt idx="415">
                  <c:v>0.50854598526601058</c:v>
                </c:pt>
                <c:pt idx="416">
                  <c:v>0.50753092341917228</c:v>
                </c:pt>
                <c:pt idx="417">
                  <c:v>0.50450390001905798</c:v>
                </c:pt>
                <c:pt idx="418">
                  <c:v>0.50299491527323825</c:v>
                </c:pt>
                <c:pt idx="419">
                  <c:v>0.50349841368692527</c:v>
                </c:pt>
                <c:pt idx="420">
                  <c:v>0.50149244391128012</c:v>
                </c:pt>
                <c:pt idx="421">
                  <c:v>0.49751234515007947</c:v>
                </c:pt>
                <c:pt idx="422">
                  <c:v>0.50231186012046325</c:v>
                </c:pt>
                <c:pt idx="423">
                  <c:v>0.49198027435892583</c:v>
                </c:pt>
                <c:pt idx="424">
                  <c:v>0.48953261130241382</c:v>
                </c:pt>
                <c:pt idx="425">
                  <c:v>0.48855550030181022</c:v>
                </c:pt>
                <c:pt idx="426">
                  <c:v>0.48953456944069157</c:v>
                </c:pt>
                <c:pt idx="427">
                  <c:v>0.48807035836559481</c:v>
                </c:pt>
                <c:pt idx="428">
                  <c:v>0.4885589172828777</c:v>
                </c:pt>
                <c:pt idx="429">
                  <c:v>0.48758374978331104</c:v>
                </c:pt>
                <c:pt idx="430">
                  <c:v>0.48612537366232411</c:v>
                </c:pt>
                <c:pt idx="431">
                  <c:v>0.48563973392839582</c:v>
                </c:pt>
                <c:pt idx="432">
                  <c:v>0.48467039314211163</c:v>
                </c:pt>
                <c:pt idx="433">
                  <c:v>0.48273943540050956</c:v>
                </c:pt>
                <c:pt idx="434">
                  <c:v>0.48225717822228736</c:v>
                </c:pt>
                <c:pt idx="435">
                  <c:v>0.47748235467553207</c:v>
                </c:pt>
                <c:pt idx="436">
                  <c:v>0.47652929608336536</c:v>
                </c:pt>
                <c:pt idx="437">
                  <c:v>0.47700630238575109</c:v>
                </c:pt>
                <c:pt idx="438">
                  <c:v>0.47844162726755374</c:v>
                </c:pt>
                <c:pt idx="439">
                  <c:v>0.47701059548111047</c:v>
                </c:pt>
                <c:pt idx="440">
                  <c:v>0.474637408438916</c:v>
                </c:pt>
                <c:pt idx="441">
                  <c:v>0.47369002838215163</c:v>
                </c:pt>
                <c:pt idx="442">
                  <c:v>0.46993058371245205</c:v>
                </c:pt>
                <c:pt idx="443">
                  <c:v>0.46852500868639296</c:v>
                </c:pt>
                <c:pt idx="444">
                  <c:v>0.46665837518565034</c:v>
                </c:pt>
                <c:pt idx="445">
                  <c:v>0.46479917847176327</c:v>
                </c:pt>
                <c:pt idx="446">
                  <c:v>0.46387143560056215</c:v>
                </c:pt>
                <c:pt idx="447">
                  <c:v>0.45837098379502184</c:v>
                </c:pt>
                <c:pt idx="448">
                  <c:v>0.45791307072429754</c:v>
                </c:pt>
                <c:pt idx="449">
                  <c:v>0.45791307072429754</c:v>
                </c:pt>
                <c:pt idx="450">
                  <c:v>0.45837144216646403</c:v>
                </c:pt>
                <c:pt idx="451">
                  <c:v>0.45700044084393232</c:v>
                </c:pt>
                <c:pt idx="452">
                  <c:v>0.45563354022326258</c:v>
                </c:pt>
                <c:pt idx="453">
                  <c:v>0.45336670668981355</c:v>
                </c:pt>
                <c:pt idx="454">
                  <c:v>0.45111115093513793</c:v>
                </c:pt>
                <c:pt idx="455">
                  <c:v>0.4515627136487867</c:v>
                </c:pt>
                <c:pt idx="456">
                  <c:v>0.4515627136487867</c:v>
                </c:pt>
                <c:pt idx="457">
                  <c:v>0.44976365901273574</c:v>
                </c:pt>
                <c:pt idx="458">
                  <c:v>0.44797177192503557</c:v>
                </c:pt>
                <c:pt idx="459">
                  <c:v>0.44091709835141291</c:v>
                </c:pt>
                <c:pt idx="460">
                  <c:v>0.43916045652531166</c:v>
                </c:pt>
                <c:pt idx="461">
                  <c:v>0.43741081327222275</c:v>
                </c:pt>
                <c:pt idx="462">
                  <c:v>0.43697383943279</c:v>
                </c:pt>
                <c:pt idx="463">
                  <c:v>0.43221942574954508</c:v>
                </c:pt>
                <c:pt idx="464">
                  <c:v>0.43006908034780617</c:v>
                </c:pt>
                <c:pt idx="465">
                  <c:v>0.42581097064139223</c:v>
                </c:pt>
                <c:pt idx="466">
                  <c:v>0.42369250810088782</c:v>
                </c:pt>
                <c:pt idx="467">
                  <c:v>0.42242523240367685</c:v>
                </c:pt>
                <c:pt idx="468">
                  <c:v>0.41990579761796903</c:v>
                </c:pt>
                <c:pt idx="469">
                  <c:v>0.4169868893922235</c:v>
                </c:pt>
                <c:pt idx="470">
                  <c:v>0.41532558704404732</c:v>
                </c:pt>
                <c:pt idx="471">
                  <c:v>0.40798191261694233</c:v>
                </c:pt>
                <c:pt idx="472">
                  <c:v>0.40554862089159283</c:v>
                </c:pt>
                <c:pt idx="473">
                  <c:v>0.40433561404944451</c:v>
                </c:pt>
                <c:pt idx="474">
                  <c:v>0.40393168236707749</c:v>
                </c:pt>
                <c:pt idx="475">
                  <c:v>0.40272351183158278</c:v>
                </c:pt>
                <c:pt idx="476">
                  <c:v>0.39992404352689453</c:v>
                </c:pt>
                <c:pt idx="477">
                  <c:v>0.39675004318144302</c:v>
                </c:pt>
                <c:pt idx="478">
                  <c:v>0.39321114289538461</c:v>
                </c:pt>
                <c:pt idx="479">
                  <c:v>0.39203503778203858</c:v>
                </c:pt>
                <c:pt idx="480">
                  <c:v>0.38969685664218545</c:v>
                </c:pt>
                <c:pt idx="481">
                  <c:v>0.38737262091668534</c:v>
                </c:pt>
                <c:pt idx="482">
                  <c:v>0.42196393533934534</c:v>
                </c:pt>
                <c:pt idx="483">
                  <c:v>0.40967372363043236</c:v>
                </c:pt>
                <c:pt idx="484">
                  <c:v>0.40601954770112236</c:v>
                </c:pt>
                <c:pt idx="485">
                  <c:v>0.40440193994135692</c:v>
                </c:pt>
                <c:pt idx="486">
                  <c:v>0.40399794199935762</c:v>
                </c:pt>
                <c:pt idx="487">
                  <c:v>0.39999796237560159</c:v>
                </c:pt>
                <c:pt idx="488">
                  <c:v>0.39643009155163694</c:v>
                </c:pt>
                <c:pt idx="489">
                  <c:v>0.3932838209837668</c:v>
                </c:pt>
                <c:pt idx="490">
                  <c:v>0.39407196491359392</c:v>
                </c:pt>
                <c:pt idx="491">
                  <c:v>0.39446643134493892</c:v>
                </c:pt>
                <c:pt idx="492">
                  <c:v>0.39367907319854184</c:v>
                </c:pt>
                <c:pt idx="493">
                  <c:v>0.39172047084432021</c:v>
                </c:pt>
                <c:pt idx="494">
                  <c:v>0.42636486487527192</c:v>
                </c:pt>
                <c:pt idx="495">
                  <c:v>0.42089325259158139</c:v>
                </c:pt>
                <c:pt idx="496">
                  <c:v>0.41963434954295264</c:v>
                </c:pt>
                <c:pt idx="497">
                  <c:v>0.41796249954477355</c:v>
                </c:pt>
                <c:pt idx="498">
                  <c:v>0.41880009974426202</c:v>
                </c:pt>
                <c:pt idx="499">
                  <c:v>0.41796417140145908</c:v>
                </c:pt>
                <c:pt idx="500">
                  <c:v>0.41629897549946127</c:v>
                </c:pt>
                <c:pt idx="501">
                  <c:v>0.4146404138440849</c:v>
                </c:pt>
                <c:pt idx="502">
                  <c:v>0.41298846000406864</c:v>
                </c:pt>
                <c:pt idx="503">
                  <c:v>0.41257588411994872</c:v>
                </c:pt>
                <c:pt idx="504">
                  <c:v>0.41298887299294168</c:v>
                </c:pt>
                <c:pt idx="505">
                  <c:v>0.4109342019830266</c:v>
                </c:pt>
                <c:pt idx="506">
                  <c:v>0.4280726670875431</c:v>
                </c:pt>
                <c:pt idx="507">
                  <c:v>0.42174647003698834</c:v>
                </c:pt>
                <c:pt idx="508">
                  <c:v>0.42006620521612387</c:v>
                </c:pt>
                <c:pt idx="509">
                  <c:v>0.42006620521612387</c:v>
                </c:pt>
                <c:pt idx="510">
                  <c:v>0.42175321808847777</c:v>
                </c:pt>
                <c:pt idx="511">
                  <c:v>0.42133188620227552</c:v>
                </c:pt>
                <c:pt idx="512">
                  <c:v>0.41965327310983619</c:v>
                </c:pt>
                <c:pt idx="513">
                  <c:v>0.41798134771896034</c:v>
                </c:pt>
                <c:pt idx="514">
                  <c:v>0.41839974746642672</c:v>
                </c:pt>
                <c:pt idx="515">
                  <c:v>0.42008006773737627</c:v>
                </c:pt>
                <c:pt idx="516">
                  <c:v>0.42389512385204464</c:v>
                </c:pt>
                <c:pt idx="517">
                  <c:v>0.42094848446081895</c:v>
                </c:pt>
                <c:pt idx="518">
                  <c:v>0.41927139886535753</c:v>
                </c:pt>
                <c:pt idx="519">
                  <c:v>0.41553161433633062</c:v>
                </c:pt>
                <c:pt idx="520">
                  <c:v>0.41387610989674367</c:v>
                </c:pt>
                <c:pt idx="521">
                  <c:v>0.41429040029704067</c:v>
                </c:pt>
                <c:pt idx="522">
                  <c:v>0.41512064158020107</c:v>
                </c:pt>
                <c:pt idx="523">
                  <c:v>0.41346677448227198</c:v>
                </c:pt>
                <c:pt idx="524">
                  <c:v>0.41181949649628685</c:v>
                </c:pt>
                <c:pt idx="525">
                  <c:v>0.41223172822451132</c:v>
                </c:pt>
                <c:pt idx="526">
                  <c:v>0.41264437259710846</c:v>
                </c:pt>
                <c:pt idx="527">
                  <c:v>0.4118207311348388</c:v>
                </c:pt>
                <c:pt idx="528">
                  <c:v>0.41347462965345261</c:v>
                </c:pt>
                <c:pt idx="529">
                  <c:v>0.41100857818434655</c:v>
                </c:pt>
                <c:pt idx="530">
                  <c:v>0.40977924046295772</c:v>
                </c:pt>
                <c:pt idx="531">
                  <c:v>0.40492019808592661</c:v>
                </c:pt>
                <c:pt idx="532">
                  <c:v>0.40370907087330676</c:v>
                </c:pt>
                <c:pt idx="533">
                  <c:v>0.40370907087330676</c:v>
                </c:pt>
                <c:pt idx="534">
                  <c:v>0.40573775967166503</c:v>
                </c:pt>
                <c:pt idx="535">
                  <c:v>0.40371916385240308</c:v>
                </c:pt>
                <c:pt idx="536">
                  <c:v>0.40291333717804695</c:v>
                </c:pt>
                <c:pt idx="537">
                  <c:v>0.40251082635169533</c:v>
                </c:pt>
                <c:pt idx="538">
                  <c:v>0.40210871763406125</c:v>
                </c:pt>
                <c:pt idx="539">
                  <c:v>0.40010817675030974</c:v>
                </c:pt>
                <c:pt idx="540">
                  <c:v>0.41606403034105915</c:v>
                </c:pt>
                <c:pt idx="541">
                  <c:v>0.41358253513027748</c:v>
                </c:pt>
                <c:pt idx="542">
                  <c:v>0.41193479594649152</c:v>
                </c:pt>
                <c:pt idx="543">
                  <c:v>0.40785623361038759</c:v>
                </c:pt>
                <c:pt idx="544">
                  <c:v>0.4062313083768801</c:v>
                </c:pt>
                <c:pt idx="545">
                  <c:v>0.40582548289398618</c:v>
                </c:pt>
                <c:pt idx="546">
                  <c:v>0.40786480692862931</c:v>
                </c:pt>
                <c:pt idx="547">
                  <c:v>0.40583562878470586</c:v>
                </c:pt>
                <c:pt idx="548">
                  <c:v>0.40381654605443373</c:v>
                </c:pt>
                <c:pt idx="549">
                  <c:v>0.40584577492907914</c:v>
                </c:pt>
                <c:pt idx="550">
                  <c:v>0.38969074893675659</c:v>
                </c:pt>
                <c:pt idx="551">
                  <c:v>0.38736654963892309</c:v>
                </c:pt>
                <c:pt idx="552">
                  <c:v>0.38853214607715453</c:v>
                </c:pt>
                <c:pt idx="553">
                  <c:v>0.38659915032552694</c:v>
                </c:pt>
                <c:pt idx="554">
                  <c:v>0.38505891466685949</c:v>
                </c:pt>
                <c:pt idx="555">
                  <c:v>0.38238223899390222</c:v>
                </c:pt>
                <c:pt idx="556">
                  <c:v>0.38161900099191837</c:v>
                </c:pt>
                <c:pt idx="557">
                  <c:v>0.38123776322868969</c:v>
                </c:pt>
                <c:pt idx="558">
                  <c:v>0.3827688385830218</c:v>
                </c:pt>
                <c:pt idx="559">
                  <c:v>0.3808645160030068</c:v>
                </c:pt>
                <c:pt idx="560">
                  <c:v>0.37896966766468343</c:v>
                </c:pt>
                <c:pt idx="561">
                  <c:v>0.37896966766468343</c:v>
                </c:pt>
                <c:pt idx="562">
                  <c:v>0.36347040163841915</c:v>
                </c:pt>
                <c:pt idx="563">
                  <c:v>0.36238325188277087</c:v>
                </c:pt>
                <c:pt idx="564">
                  <c:v>0.36238325188277087</c:v>
                </c:pt>
                <c:pt idx="565">
                  <c:v>0.36093949390714236</c:v>
                </c:pt>
                <c:pt idx="566">
                  <c:v>0.35985991416464846</c:v>
                </c:pt>
                <c:pt idx="567">
                  <c:v>0.35771363237042592</c:v>
                </c:pt>
                <c:pt idx="568">
                  <c:v>0.3562884784565995</c:v>
                </c:pt>
                <c:pt idx="569">
                  <c:v>0.35486900244681224</c:v>
                </c:pt>
                <c:pt idx="570">
                  <c:v>0.35486900244681224</c:v>
                </c:pt>
                <c:pt idx="571">
                  <c:v>0.35275248752168215</c:v>
                </c:pt>
                <c:pt idx="572">
                  <c:v>0.35099750002157432</c:v>
                </c:pt>
                <c:pt idx="573">
                  <c:v>0.35064685316840594</c:v>
                </c:pt>
                <c:pt idx="574">
                  <c:v>0.35029655661179415</c:v>
                </c:pt>
                <c:pt idx="575">
                  <c:v>0.34924881018125048</c:v>
                </c:pt>
                <c:pt idx="576">
                  <c:v>0.36081423454910594</c:v>
                </c:pt>
                <c:pt idx="577">
                  <c:v>0.35901913885483183</c:v>
                </c:pt>
                <c:pt idx="578">
                  <c:v>0.35794530294599386</c:v>
                </c:pt>
                <c:pt idx="579">
                  <c:v>0.35405074475370318</c:v>
                </c:pt>
                <c:pt idx="580">
                  <c:v>0.35193911009314427</c:v>
                </c:pt>
                <c:pt idx="581">
                  <c:v>0.35229140149463894</c:v>
                </c:pt>
                <c:pt idx="582">
                  <c:v>0.35299739628721338</c:v>
                </c:pt>
                <c:pt idx="583">
                  <c:v>0.35159103215857906</c:v>
                </c:pt>
                <c:pt idx="584">
                  <c:v>0.35019027107428197</c:v>
                </c:pt>
                <c:pt idx="585">
                  <c:v>0.34984043064363834</c:v>
                </c:pt>
                <c:pt idx="586">
                  <c:v>0.35019062126490325</c:v>
                </c:pt>
                <c:pt idx="587">
                  <c:v>0.35019062126490325</c:v>
                </c:pt>
                <c:pt idx="588">
                  <c:v>0.35230444795261895</c:v>
                </c:pt>
                <c:pt idx="589">
                  <c:v>0.35160124546169558</c:v>
                </c:pt>
                <c:pt idx="590">
                  <c:v>0.35089944656855843</c:v>
                </c:pt>
                <c:pt idx="591">
                  <c:v>0.34846022499360324</c:v>
                </c:pt>
                <c:pt idx="592">
                  <c:v>0.34776469560239842</c:v>
                </c:pt>
                <c:pt idx="593">
                  <c:v>0.34776469560239842</c:v>
                </c:pt>
                <c:pt idx="594">
                  <c:v>0.34881112898936656</c:v>
                </c:pt>
                <c:pt idx="595">
                  <c:v>0.34811489919098459</c:v>
                </c:pt>
                <c:pt idx="596">
                  <c:v>0.34672798724201653</c:v>
                </c:pt>
                <c:pt idx="597">
                  <c:v>0.34603591541119411</c:v>
                </c:pt>
                <c:pt idx="598">
                  <c:v>0.34569022518600817</c:v>
                </c:pt>
                <c:pt idx="599">
                  <c:v>0.34431297329283678</c:v>
                </c:pt>
                <c:pt idx="600">
                  <c:v>0.34569575631810923</c:v>
                </c:pt>
                <c:pt idx="601">
                  <c:v>0.34397587693344206</c:v>
                </c:pt>
                <c:pt idx="602">
                  <c:v>0.34226455416262891</c:v>
                </c:pt>
                <c:pt idx="603">
                  <c:v>0.33887579620062269</c:v>
                </c:pt>
                <c:pt idx="604">
                  <c:v>0.33752569342691502</c:v>
                </c:pt>
                <c:pt idx="605">
                  <c:v>0.33685198944801903</c:v>
                </c:pt>
                <c:pt idx="606">
                  <c:v>0.33820480868274999</c:v>
                </c:pt>
                <c:pt idx="607">
                  <c:v>0.33820480868274999</c:v>
                </c:pt>
                <c:pt idx="608">
                  <c:v>0.33585383185973194</c:v>
                </c:pt>
                <c:pt idx="609">
                  <c:v>0.33619002188161357</c:v>
                </c:pt>
                <c:pt idx="610">
                  <c:v>0.33518446847618505</c:v>
                </c:pt>
                <c:pt idx="611">
                  <c:v>0.33484961885732784</c:v>
                </c:pt>
                <c:pt idx="612">
                  <c:v>0.33687084392085292</c:v>
                </c:pt>
                <c:pt idx="613">
                  <c:v>0.33519486957298805</c:v>
                </c:pt>
                <c:pt idx="614">
                  <c:v>0.33486000956342465</c:v>
                </c:pt>
                <c:pt idx="615">
                  <c:v>0.33319403936659175</c:v>
                </c:pt>
                <c:pt idx="616">
                  <c:v>0.3312067985751409</c:v>
                </c:pt>
                <c:pt idx="617">
                  <c:v>0.33087592265248839</c:v>
                </c:pt>
                <c:pt idx="618">
                  <c:v>0.33287316162222175</c:v>
                </c:pt>
                <c:pt idx="619">
                  <c:v>0.33154697372731251</c:v>
                </c:pt>
                <c:pt idx="620">
                  <c:v>0.33055530780390086</c:v>
                </c:pt>
                <c:pt idx="621">
                  <c:v>0.33121774329048181</c:v>
                </c:pt>
                <c:pt idx="622">
                  <c:v>0.33254793503060426</c:v>
                </c:pt>
                <c:pt idx="623">
                  <c:v>0.33288081584645068</c:v>
                </c:pt>
                <c:pt idx="624">
                  <c:v>0.33321402987632703</c:v>
                </c:pt>
                <c:pt idx="625">
                  <c:v>0.33221737774309779</c:v>
                </c:pt>
                <c:pt idx="626">
                  <c:v>0.33089380253296591</c:v>
                </c:pt>
                <c:pt idx="627">
                  <c:v>0.32859364700393839</c:v>
                </c:pt>
                <c:pt idx="628">
                  <c:v>0.32761081456025765</c:v>
                </c:pt>
                <c:pt idx="629">
                  <c:v>0.32761081456025765</c:v>
                </c:pt>
                <c:pt idx="630">
                  <c:v>0.32826734925877515</c:v>
                </c:pt>
                <c:pt idx="631">
                  <c:v>0.3272854927804339</c:v>
                </c:pt>
                <c:pt idx="632">
                  <c:v>0.32501041984154316</c:v>
                </c:pt>
                <c:pt idx="633">
                  <c:v>0.32436169644864582</c:v>
                </c:pt>
                <c:pt idx="634">
                  <c:v>0.32371426791282021</c:v>
                </c:pt>
                <c:pt idx="635">
                  <c:v>0.32306813164952114</c:v>
                </c:pt>
                <c:pt idx="636">
                  <c:v>0.32339152317269387</c:v>
                </c:pt>
                <c:pt idx="637">
                  <c:v>0.32178261012208348</c:v>
                </c:pt>
                <c:pt idx="638">
                  <c:v>0.32082014967306433</c:v>
                </c:pt>
                <c:pt idx="639">
                  <c:v>0.31859001953631017</c:v>
                </c:pt>
                <c:pt idx="640">
                  <c:v>0.31795411131368279</c:v>
                </c:pt>
                <c:pt idx="641">
                  <c:v>0.31827238369738015</c:v>
                </c:pt>
                <c:pt idx="642">
                  <c:v>0.31827238369738015</c:v>
                </c:pt>
                <c:pt idx="643">
                  <c:v>0.31763710947842333</c:v>
                </c:pt>
                <c:pt idx="644">
                  <c:v>0.31605682535166502</c:v>
                </c:pt>
                <c:pt idx="645">
                  <c:v>0.31574108426739766</c:v>
                </c:pt>
                <c:pt idx="646">
                  <c:v>0.31542565860878891</c:v>
                </c:pt>
                <c:pt idx="647">
                  <c:v>0.31416898267807658</c:v>
                </c:pt>
                <c:pt idx="648">
                  <c:v>0.31479857983775206</c:v>
                </c:pt>
                <c:pt idx="649">
                  <c:v>0.31354440222883673</c:v>
                </c:pt>
                <c:pt idx="650">
                  <c:v>0.31229522134346288</c:v>
                </c:pt>
                <c:pt idx="651">
                  <c:v>0.31043262558992335</c:v>
                </c:pt>
                <c:pt idx="652">
                  <c:v>0.30919584222103924</c:v>
                </c:pt>
                <c:pt idx="653">
                  <c:v>0.30857868485133655</c:v>
                </c:pt>
                <c:pt idx="654">
                  <c:v>0.30857868485133655</c:v>
                </c:pt>
                <c:pt idx="655">
                  <c:v>0.30765571769824185</c:v>
                </c:pt>
                <c:pt idx="656">
                  <c:v>0.30642999770741214</c:v>
                </c:pt>
                <c:pt idx="657">
                  <c:v>0.30551345733540591</c:v>
                </c:pt>
                <c:pt idx="658">
                  <c:v>0.30490365003533526</c:v>
                </c:pt>
                <c:pt idx="659">
                  <c:v>0.30338671645306992</c:v>
                </c:pt>
                <c:pt idx="660">
                  <c:v>0.30491127281715574</c:v>
                </c:pt>
                <c:pt idx="661">
                  <c:v>0.30369648686967704</c:v>
                </c:pt>
                <c:pt idx="662">
                  <c:v>0.30218555907430555</c:v>
                </c:pt>
                <c:pt idx="663">
                  <c:v>0.30038325951720229</c:v>
                </c:pt>
                <c:pt idx="664">
                  <c:v>0.29978369213293643</c:v>
                </c:pt>
                <c:pt idx="665">
                  <c:v>0.2994842079250114</c:v>
                </c:pt>
                <c:pt idx="666">
                  <c:v>0.2994842079250114</c:v>
                </c:pt>
                <c:pt idx="667">
                  <c:v>0.29888643505490164</c:v>
                </c:pt>
                <c:pt idx="668">
                  <c:v>0.29799245768185612</c:v>
                </c:pt>
                <c:pt idx="669">
                  <c:v>0.29769476291893721</c:v>
                </c:pt>
                <c:pt idx="670">
                  <c:v>0.2971005617953465</c:v>
                </c:pt>
                <c:pt idx="671">
                  <c:v>0.29621192601729462</c:v>
                </c:pt>
                <c:pt idx="672">
                  <c:v>0.29740153214587817</c:v>
                </c:pt>
                <c:pt idx="673">
                  <c:v>0.29621666548394238</c:v>
                </c:pt>
                <c:pt idx="674">
                  <c:v>0.29503651940631709</c:v>
                </c:pt>
                <c:pt idx="675">
                  <c:v>0.29269495972848919</c:v>
                </c:pt>
                <c:pt idx="676">
                  <c:v>0.29094926414362743</c:v>
                </c:pt>
                <c:pt idx="677">
                  <c:v>0.28979010372871256</c:v>
                </c:pt>
                <c:pt idx="678">
                  <c:v>0.28979010372871256</c:v>
                </c:pt>
                <c:pt idx="679">
                  <c:v>0.28863556148278147</c:v>
                </c:pt>
                <c:pt idx="680">
                  <c:v>0.28719956366445915</c:v>
                </c:pt>
                <c:pt idx="681">
                  <c:v>0.28691265101344576</c:v>
                </c:pt>
                <c:pt idx="682">
                  <c:v>0.28605448755079338</c:v>
                </c:pt>
                <c:pt idx="683">
                  <c:v>0.28378421384007285</c:v>
                </c:pt>
                <c:pt idx="684">
                  <c:v>0.28521026516590237</c:v>
                </c:pt>
                <c:pt idx="685">
                  <c:v>0.28322767146564293</c:v>
                </c:pt>
                <c:pt idx="686">
                  <c:v>0.28153844082071861</c:v>
                </c:pt>
                <c:pt idx="687">
                  <c:v>0.28013775206041658</c:v>
                </c:pt>
                <c:pt idx="688">
                  <c:v>0.27902166539882134</c:v>
                </c:pt>
                <c:pt idx="689">
                  <c:v>0.27763349790927494</c:v>
                </c:pt>
                <c:pt idx="690">
                  <c:v>0.27930935403347584</c:v>
                </c:pt>
                <c:pt idx="691">
                  <c:v>0.27764349307502567</c:v>
                </c:pt>
                <c:pt idx="692">
                  <c:v>0.27681305391328587</c:v>
                </c:pt>
                <c:pt idx="693">
                  <c:v>0.27571021306104165</c:v>
                </c:pt>
                <c:pt idx="694">
                  <c:v>0.27461176599705345</c:v>
                </c:pt>
                <c:pt idx="695">
                  <c:v>0.27297392246227975</c:v>
                </c:pt>
                <c:pt idx="696">
                  <c:v>0.27434565071585909</c:v>
                </c:pt>
                <c:pt idx="697">
                  <c:v>0.27216830428160621</c:v>
                </c:pt>
                <c:pt idx="698">
                  <c:v>0.2961867616176162</c:v>
                </c:pt>
                <c:pt idx="699">
                  <c:v>0.29354485789654733</c:v>
                </c:pt>
                <c:pt idx="700">
                  <c:v>0.29208443571795756</c:v>
                </c:pt>
                <c:pt idx="701">
                  <c:v>0.28976630527575153</c:v>
                </c:pt>
                <c:pt idx="702">
                  <c:v>0.2900563616373889</c:v>
                </c:pt>
                <c:pt idx="703">
                  <c:v>0.28918879525163405</c:v>
                </c:pt>
                <c:pt idx="704">
                  <c:v>0.28746401118452686</c:v>
                </c:pt>
                <c:pt idx="705">
                  <c:v>0.2883289981790641</c:v>
                </c:pt>
                <c:pt idx="706">
                  <c:v>0.29065423203534685</c:v>
                </c:pt>
                <c:pt idx="707">
                  <c:v>0.30651718680661344</c:v>
                </c:pt>
                <c:pt idx="708">
                  <c:v>0.3105543939276732</c:v>
                </c:pt>
                <c:pt idx="709">
                  <c:v>0.30870218084261747</c:v>
                </c:pt>
                <c:pt idx="710">
                  <c:v>0.30870218084261747</c:v>
                </c:pt>
                <c:pt idx="711">
                  <c:v>0.31450609634855509</c:v>
                </c:pt>
                <c:pt idx="712">
                  <c:v>0.31263031446178435</c:v>
                </c:pt>
                <c:pt idx="713">
                  <c:v>0.31169522877545797</c:v>
                </c:pt>
                <c:pt idx="714">
                  <c:v>0.31169522877545797</c:v>
                </c:pt>
                <c:pt idx="715">
                  <c:v>0.31014450624423684</c:v>
                </c:pt>
                <c:pt idx="716">
                  <c:v>0.30890887076119206</c:v>
                </c:pt>
                <c:pt idx="717">
                  <c:v>0.30798491601315264</c:v>
                </c:pt>
                <c:pt idx="718">
                  <c:v>0.30706372483863675</c:v>
                </c:pt>
                <c:pt idx="719">
                  <c:v>0.30523233085351564</c:v>
                </c:pt>
                <c:pt idx="720">
                  <c:v>0.30523233085351564</c:v>
                </c:pt>
                <c:pt idx="721">
                  <c:v>0.30341185969534357</c:v>
                </c:pt>
                <c:pt idx="722">
                  <c:v>0.31674051343550874</c:v>
                </c:pt>
                <c:pt idx="723">
                  <c:v>0.31360446874802844</c:v>
                </c:pt>
                <c:pt idx="724">
                  <c:v>0.31235504855381319</c:v>
                </c:pt>
                <c:pt idx="725">
                  <c:v>0.31173158538304713</c:v>
                </c:pt>
                <c:pt idx="726">
                  <c:v>0.3123562979790051</c:v>
                </c:pt>
                <c:pt idx="727">
                  <c:v>0.31111185057669827</c:v>
                </c:pt>
                <c:pt idx="728">
                  <c:v>0.30987236113216959</c:v>
                </c:pt>
                <c:pt idx="729">
                  <c:v>0.30925385342531897</c:v>
                </c:pt>
                <c:pt idx="730">
                  <c:v>0.30802176635987943</c:v>
                </c:pt>
                <c:pt idx="731">
                  <c:v>0.3058806021448654</c:v>
                </c:pt>
                <c:pt idx="732">
                  <c:v>0.3049657050297761</c:v>
                </c:pt>
                <c:pt idx="733">
                  <c:v>0.30194624260373876</c:v>
                </c:pt>
                <c:pt idx="734">
                  <c:v>0.32215678378056833</c:v>
                </c:pt>
                <c:pt idx="735">
                  <c:v>0.31959998390929395</c:v>
                </c:pt>
                <c:pt idx="736">
                  <c:v>0.31864405175403188</c:v>
                </c:pt>
                <c:pt idx="737">
                  <c:v>0.31864405175403188</c:v>
                </c:pt>
                <c:pt idx="738">
                  <c:v>0.31928261698800786</c:v>
                </c:pt>
                <c:pt idx="739">
                  <c:v>0.31737834690656846</c:v>
                </c:pt>
                <c:pt idx="740">
                  <c:v>0.3148594711374687</c:v>
                </c:pt>
                <c:pt idx="741">
                  <c:v>0.3148594711374687</c:v>
                </c:pt>
                <c:pt idx="742">
                  <c:v>0.3142310091192303</c:v>
                </c:pt>
                <c:pt idx="743">
                  <c:v>0.31297909274823732</c:v>
                </c:pt>
                <c:pt idx="744">
                  <c:v>0.31486830256361903</c:v>
                </c:pt>
                <c:pt idx="745">
                  <c:v>0.3123693477813681</c:v>
                </c:pt>
                <c:pt idx="746">
                  <c:v>0.32685177058296905</c:v>
                </c:pt>
                <c:pt idx="747">
                  <c:v>0.32457971259480545</c:v>
                </c:pt>
                <c:pt idx="748">
                  <c:v>0.32457971259480545</c:v>
                </c:pt>
                <c:pt idx="749">
                  <c:v>0.32523017294068679</c:v>
                </c:pt>
                <c:pt idx="750">
                  <c:v>0.32490526767301381</c:v>
                </c:pt>
                <c:pt idx="751">
                  <c:v>0.32361082437551175</c:v>
                </c:pt>
                <c:pt idx="752">
                  <c:v>0.32200082027414106</c:v>
                </c:pt>
                <c:pt idx="753">
                  <c:v>0.32008033824467302</c:v>
                </c:pt>
                <c:pt idx="754">
                  <c:v>0.32008033824467302</c:v>
                </c:pt>
                <c:pt idx="755">
                  <c:v>0.31848789875091849</c:v>
                </c:pt>
                <c:pt idx="756">
                  <c:v>0.31976696661738802</c:v>
                </c:pt>
                <c:pt idx="757">
                  <c:v>0.3175441575147846</c:v>
                </c:pt>
                <c:pt idx="758">
                  <c:v>0.3329128887310594</c:v>
                </c:pt>
                <c:pt idx="759">
                  <c:v>0.33191713731910216</c:v>
                </c:pt>
                <c:pt idx="760">
                  <c:v>0.33125462806297618</c:v>
                </c:pt>
                <c:pt idx="761">
                  <c:v>0.33158621427725343</c:v>
                </c:pt>
                <c:pt idx="762">
                  <c:v>0.33158621427725343</c:v>
                </c:pt>
                <c:pt idx="763">
                  <c:v>0.32993653161915765</c:v>
                </c:pt>
                <c:pt idx="764">
                  <c:v>0.3286220434453761</c:v>
                </c:pt>
                <c:pt idx="765">
                  <c:v>0.3286220434453761</c:v>
                </c:pt>
                <c:pt idx="766">
                  <c:v>0.32829374969568048</c:v>
                </c:pt>
                <c:pt idx="767">
                  <c:v>0.32666044745838857</c:v>
                </c:pt>
                <c:pt idx="768">
                  <c:v>0.32764337759116208</c:v>
                </c:pt>
                <c:pt idx="769">
                  <c:v>0.32568924213833206</c:v>
                </c:pt>
                <c:pt idx="770">
                  <c:v>0.32503916381071069</c:v>
                </c:pt>
                <c:pt idx="771">
                  <c:v>0.32374418706246083</c:v>
                </c:pt>
                <c:pt idx="772">
                  <c:v>0.32342076629616467</c:v>
                </c:pt>
                <c:pt idx="773">
                  <c:v>0.3227752158644358</c:v>
                </c:pt>
                <c:pt idx="774">
                  <c:v>0.32309831417861445</c:v>
                </c:pt>
                <c:pt idx="775">
                  <c:v>0.32181106989901836</c:v>
                </c:pt>
                <c:pt idx="776">
                  <c:v>0.32116873243415006</c:v>
                </c:pt>
                <c:pt idx="777">
                  <c:v>0.32116873243415006</c:v>
                </c:pt>
                <c:pt idx="778">
                  <c:v>0.32181235714844697</c:v>
                </c:pt>
                <c:pt idx="779">
                  <c:v>0.32117001711421855</c:v>
                </c:pt>
                <c:pt idx="780">
                  <c:v>0.32376009789739768</c:v>
                </c:pt>
                <c:pt idx="781">
                  <c:v>0.3221493511416893</c:v>
                </c:pt>
                <c:pt idx="782">
                  <c:v>0.31512634025284392</c:v>
                </c:pt>
                <c:pt idx="783">
                  <c:v>0.31387085682554172</c:v>
                </c:pt>
                <c:pt idx="784">
                  <c:v>0.31324436808936301</c:v>
                </c:pt>
                <c:pt idx="785">
                  <c:v>0.31261912982970358</c:v>
                </c:pt>
                <c:pt idx="786">
                  <c:v>0.31293206189159517</c:v>
                </c:pt>
                <c:pt idx="787">
                  <c:v>0.31137518596178632</c:v>
                </c:pt>
                <c:pt idx="788">
                  <c:v>0.31168687283462093</c:v>
                </c:pt>
                <c:pt idx="789">
                  <c:v>0.31168687283462093</c:v>
                </c:pt>
                <c:pt idx="790">
                  <c:v>0.3113754973372837</c:v>
                </c:pt>
                <c:pt idx="791">
                  <c:v>0.3104441648427555</c:v>
                </c:pt>
                <c:pt idx="792">
                  <c:v>0.31263259299371143</c:v>
                </c:pt>
                <c:pt idx="793">
                  <c:v>0.31107720695891689</c:v>
                </c:pt>
                <c:pt idx="794">
                  <c:v>0.30983785553676979</c:v>
                </c:pt>
                <c:pt idx="795">
                  <c:v>0.30952832720956025</c:v>
                </c:pt>
                <c:pt idx="796">
                  <c:v>0.30860251965060848</c:v>
                </c:pt>
                <c:pt idx="797">
                  <c:v>0.30737302754044665</c:v>
                </c:pt>
                <c:pt idx="798">
                  <c:v>0.30706596157886784</c:v>
                </c:pt>
                <c:pt idx="799">
                  <c:v>0.30584259121401181</c:v>
                </c:pt>
                <c:pt idx="800">
                  <c:v>0.30523212696009161</c:v>
                </c:pt>
                <c:pt idx="801">
                  <c:v>0.30523212696009161</c:v>
                </c:pt>
                <c:pt idx="802">
                  <c:v>0.30431916945173648</c:v>
                </c:pt>
                <c:pt idx="803">
                  <c:v>0.30250414458423108</c:v>
                </c:pt>
                <c:pt idx="804">
                  <c:v>0.30433012533624859</c:v>
                </c:pt>
                <c:pt idx="805">
                  <c:v>0.30101891724653673</c:v>
                </c:pt>
                <c:pt idx="806">
                  <c:v>0.31183685680721623</c:v>
                </c:pt>
                <c:pt idx="807">
                  <c:v>0.3102854296589217</c:v>
                </c:pt>
                <c:pt idx="808">
                  <c:v>0.30904923272800966</c:v>
                </c:pt>
                <c:pt idx="809">
                  <c:v>0.30843236799202556</c:v>
                </c:pt>
                <c:pt idx="810">
                  <c:v>0.30781673452297964</c:v>
                </c:pt>
                <c:pt idx="811">
                  <c:v>0.30567699555410099</c:v>
                </c:pt>
                <c:pt idx="812">
                  <c:v>0.30537162393017087</c:v>
                </c:pt>
                <c:pt idx="813">
                  <c:v>0.30506655737279809</c:v>
                </c:pt>
                <c:pt idx="814">
                  <c:v>0.30445764208862086</c:v>
                </c:pt>
                <c:pt idx="815">
                  <c:v>0.30204131159585401</c:v>
                </c:pt>
                <c:pt idx="816">
                  <c:v>0.30447712862485282</c:v>
                </c:pt>
                <c:pt idx="817">
                  <c:v>0.30206064347703654</c:v>
                </c:pt>
                <c:pt idx="818">
                  <c:v>0.30175888459244415</c:v>
                </c:pt>
                <c:pt idx="819">
                  <c:v>0.30025759660939721</c:v>
                </c:pt>
                <c:pt idx="820">
                  <c:v>0.29906135120457888</c:v>
                </c:pt>
                <c:pt idx="821">
                  <c:v>0.29816685065262105</c:v>
                </c:pt>
                <c:pt idx="822">
                  <c:v>0.29786898167095011</c:v>
                </c:pt>
                <c:pt idx="823">
                  <c:v>0.29521207301382574</c:v>
                </c:pt>
                <c:pt idx="824">
                  <c:v>0.29521207301382574</c:v>
                </c:pt>
                <c:pt idx="825">
                  <c:v>0.29491715585796779</c:v>
                </c:pt>
                <c:pt idx="826">
                  <c:v>0.29491715585796779</c:v>
                </c:pt>
                <c:pt idx="827">
                  <c:v>0.29374218710952965</c:v>
                </c:pt>
                <c:pt idx="828">
                  <c:v>0.29640987599347091</c:v>
                </c:pt>
                <c:pt idx="829">
                  <c:v>0.29434942998358582</c:v>
                </c:pt>
                <c:pt idx="830">
                  <c:v>0.29434942998358582</c:v>
                </c:pt>
                <c:pt idx="831">
                  <c:v>0.29114681501838363</c:v>
                </c:pt>
                <c:pt idx="832">
                  <c:v>0.29027598705721203</c:v>
                </c:pt>
                <c:pt idx="833">
                  <c:v>0.28998600105615591</c:v>
                </c:pt>
                <c:pt idx="834">
                  <c:v>0.28998600105615591</c:v>
                </c:pt>
                <c:pt idx="835">
                  <c:v>0.28768452485729756</c:v>
                </c:pt>
                <c:pt idx="836">
                  <c:v>0.28826104695119997</c:v>
                </c:pt>
                <c:pt idx="837">
                  <c:v>0.28883872439999997</c:v>
                </c:pt>
                <c:pt idx="838">
                  <c:v>0.28826219999999991</c:v>
                </c:pt>
                <c:pt idx="839">
                  <c:v>0.28739999999999999</c:v>
                </c:pt>
                <c:pt idx="840">
                  <c:v>0.28739999999999999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86-41DC-A33F-6D415EAD2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533088"/>
        <c:axId val="629530792"/>
      </c:lineChart>
      <c:dateAx>
        <c:axId val="629533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0792"/>
        <c:crosses val="autoZero"/>
        <c:auto val="0"/>
        <c:lblOffset val="100"/>
        <c:baseTimeUnit val="months"/>
        <c:majorUnit val="36"/>
        <c:majorTimeUnit val="months"/>
      </c:dateAx>
      <c:valAx>
        <c:axId val="629530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per unit (Jan 2020 prices)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30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cash-terms changes in duty since 1980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rises'!$I$74</c:f>
              <c:strCache>
                <c:ptCount val="1"/>
                <c:pt idx="0">
                  <c:v>Cuts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'Annual rises'!$J$2:$M$2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rises'!$J$74:$M$74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A-4240-ADB1-4F6AB36A5831}"/>
            </c:ext>
          </c:extLst>
        </c:ser>
        <c:ser>
          <c:idx val="1"/>
          <c:order val="1"/>
          <c:tx>
            <c:strRef>
              <c:f>'Annual rises'!$I$75</c:f>
              <c:strCache>
                <c:ptCount val="1"/>
                <c:pt idx="0">
                  <c:v>Rises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/>
          </c:spPr>
          <c:invertIfNegative val="0"/>
          <c:cat>
            <c:strRef>
              <c:f>'Annual rises'!$J$2:$M$2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rises'!$J$75:$M$75</c:f>
              <c:numCache>
                <c:formatCode>General</c:formatCode>
                <c:ptCount val="4"/>
                <c:pt idx="0">
                  <c:v>27</c:v>
                </c:pt>
                <c:pt idx="1">
                  <c:v>17</c:v>
                </c:pt>
                <c:pt idx="2">
                  <c:v>30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A-4240-ADB1-4F6AB36A5831}"/>
            </c:ext>
          </c:extLst>
        </c:ser>
        <c:ser>
          <c:idx val="2"/>
          <c:order val="2"/>
          <c:tx>
            <c:strRef>
              <c:f>'Annual rises'!$I$76</c:f>
              <c:strCache>
                <c:ptCount val="1"/>
                <c:pt idx="0">
                  <c:v>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'Annual rises'!$J$2:$M$2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rises'!$J$76:$M$76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10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7A-4240-ADB1-4F6AB36A5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597624"/>
        <c:axId val="732588768"/>
      </c:barChart>
      <c:catAx>
        <c:axId val="73259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88768"/>
        <c:crosses val="autoZero"/>
        <c:auto val="1"/>
        <c:lblAlgn val="ctr"/>
        <c:lblOffset val="100"/>
        <c:noMultiLvlLbl val="0"/>
      </c:catAx>
      <c:valAx>
        <c:axId val="73258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(Jan-Jan)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9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Annual real-terms changes in duty since 1980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rises'!$I$74</c:f>
              <c:strCache>
                <c:ptCount val="1"/>
                <c:pt idx="0">
                  <c:v>Cuts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rises'!$N$74:$Q$74</c:f>
              <c:numCache>
                <c:formatCode>General</c:formatCode>
                <c:ptCount val="4"/>
                <c:pt idx="0">
                  <c:v>22</c:v>
                </c:pt>
                <c:pt idx="1">
                  <c:v>28</c:v>
                </c:pt>
                <c:pt idx="2">
                  <c:v>21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9-4DDA-9998-A8D9748F7182}"/>
            </c:ext>
          </c:extLst>
        </c:ser>
        <c:ser>
          <c:idx val="1"/>
          <c:order val="1"/>
          <c:tx>
            <c:strRef>
              <c:f>'Annual rises'!$I$75</c:f>
              <c:strCache>
                <c:ptCount val="1"/>
                <c:pt idx="0">
                  <c:v>Rises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rises'!$N$75:$Q$75</c:f>
              <c:numCache>
                <c:formatCode>General</c:formatCode>
                <c:ptCount val="4"/>
                <c:pt idx="0">
                  <c:v>19</c:v>
                </c:pt>
                <c:pt idx="1">
                  <c:v>13</c:v>
                </c:pt>
                <c:pt idx="2">
                  <c:v>20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9-4DDA-9998-A8D9748F7182}"/>
            </c:ext>
          </c:extLst>
        </c:ser>
        <c:ser>
          <c:idx val="2"/>
          <c:order val="2"/>
          <c:tx>
            <c:strRef>
              <c:f>'Annual rises'!$I$76</c:f>
              <c:strCache>
                <c:ptCount val="1"/>
                <c:pt idx="0">
                  <c:v>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rises'!$N$76:$Q$76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09-4DDA-9998-A8D9748F7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597624"/>
        <c:axId val="732588768"/>
      </c:barChart>
      <c:catAx>
        <c:axId val="73259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88768"/>
        <c:crosses val="autoZero"/>
        <c:auto val="1"/>
        <c:lblAlgn val="ctr"/>
        <c:lblOffset val="100"/>
        <c:noMultiLvlLbl val="0"/>
      </c:catAx>
      <c:valAx>
        <c:axId val="73258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(Jan-Jan)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9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Annual real-terms changes in duty since 1985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rises'!$I$77</c:f>
              <c:strCache>
                <c:ptCount val="1"/>
                <c:pt idx="0">
                  <c:v>Cuts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rises'!$N$77:$Q$77</c:f>
              <c:numCache>
                <c:formatCode>General</c:formatCode>
                <c:ptCount val="4"/>
                <c:pt idx="0">
                  <c:v>22</c:v>
                </c:pt>
                <c:pt idx="1">
                  <c:v>24</c:v>
                </c:pt>
                <c:pt idx="2">
                  <c:v>20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4-4776-B006-771E1FF3FAEB}"/>
            </c:ext>
          </c:extLst>
        </c:ser>
        <c:ser>
          <c:idx val="1"/>
          <c:order val="1"/>
          <c:tx>
            <c:strRef>
              <c:f>'Annual rises'!$I$78</c:f>
              <c:strCache>
                <c:ptCount val="1"/>
                <c:pt idx="0">
                  <c:v>Rises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rises'!$N$78:$Q$78</c:f>
              <c:numCache>
                <c:formatCode>General</c:formatCode>
                <c:ptCount val="4"/>
                <c:pt idx="0">
                  <c:v>13</c:v>
                </c:pt>
                <c:pt idx="1">
                  <c:v>11</c:v>
                </c:pt>
                <c:pt idx="2">
                  <c:v>15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4-4776-B006-771E1FF3FAEB}"/>
            </c:ext>
          </c:extLst>
        </c:ser>
        <c:ser>
          <c:idx val="2"/>
          <c:order val="2"/>
          <c:tx>
            <c:strRef>
              <c:f>'Annual rises'!$I$79</c:f>
              <c:strCache>
                <c:ptCount val="1"/>
                <c:pt idx="0">
                  <c:v>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rises'!$N$79:$Q$79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4-4776-B006-771E1FF3F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597624"/>
        <c:axId val="732588768"/>
      </c:barChart>
      <c:catAx>
        <c:axId val="73259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88768"/>
        <c:crosses val="autoZero"/>
        <c:auto val="1"/>
        <c:lblAlgn val="ctr"/>
        <c:lblOffset val="100"/>
        <c:noMultiLvlLbl val="0"/>
      </c:catAx>
      <c:valAx>
        <c:axId val="73258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(Jan-Jan)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9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165735</xdr:colOff>
      <xdr:row>1</xdr:row>
      <xdr:rowOff>36195</xdr:rowOff>
    </xdr:from>
    <xdr:to>
      <xdr:col>22</xdr:col>
      <xdr:colOff>470535</xdr:colOff>
      <xdr:row>16</xdr:row>
      <xdr:rowOff>36195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16</xdr:row>
      <xdr:rowOff>118110</xdr:rowOff>
    </xdr:from>
    <xdr:to>
      <xdr:col>23</xdr:col>
      <xdr:colOff>30480</xdr:colOff>
      <xdr:row>36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80</xdr:row>
      <xdr:rowOff>4762</xdr:rowOff>
    </xdr:from>
    <xdr:to>
      <xdr:col>13</xdr:col>
      <xdr:colOff>552450</xdr:colOff>
      <xdr:row>94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180975</xdr:colOff>
      <xdr:row>80</xdr:row>
      <xdr:rowOff>66675</xdr:rowOff>
    </xdr:from>
    <xdr:to>
      <xdr:col>21</xdr:col>
      <xdr:colOff>485775</xdr:colOff>
      <xdr:row>94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95</xdr:row>
      <xdr:rowOff>0</xdr:rowOff>
    </xdr:from>
    <xdr:to>
      <xdr:col>21</xdr:col>
      <xdr:colOff>304800</xdr:colOff>
      <xdr:row>109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H39" sqref="H39"/>
    </sheetView>
  </sheetViews>
  <sheetFormatPr defaultRowHeight="15"/>
  <cols>
    <col min="1" max="1" width="10.7109375" bestFit="1" customWidth="1"/>
    <col min="4" max="4" width="28" bestFit="1" customWidth="1"/>
  </cols>
  <sheetData>
    <row r="1" spans="1:4">
      <c r="A1" t="s">
        <v>2</v>
      </c>
      <c r="C1" t="s">
        <v>0</v>
      </c>
      <c r="D1" t="s">
        <v>30</v>
      </c>
    </row>
    <row r="2" spans="1:4">
      <c r="A2" s="1">
        <v>18372</v>
      </c>
      <c r="B2">
        <f t="shared" ref="B2:B25" si="0">C2/2.273042</f>
        <v>1.4484764983078477</v>
      </c>
      <c r="C2">
        <v>3.2924479166666667</v>
      </c>
      <c r="D2" t="s">
        <v>31</v>
      </c>
    </row>
    <row r="3" spans="1:4">
      <c r="A3" s="1">
        <v>21648</v>
      </c>
      <c r="B3">
        <f t="shared" si="0"/>
        <v>1.1355672358158511</v>
      </c>
      <c r="C3">
        <v>2.5811920208333334</v>
      </c>
      <c r="D3" t="s">
        <v>31</v>
      </c>
    </row>
    <row r="4" spans="1:4">
      <c r="A4" s="1">
        <v>22488</v>
      </c>
      <c r="B4">
        <f t="shared" si="0"/>
        <v>1.2495424847456016</v>
      </c>
      <c r="C4">
        <v>2.8402625486111113</v>
      </c>
      <c r="D4" t="s">
        <v>31</v>
      </c>
    </row>
    <row r="5" spans="1:4">
      <c r="A5" s="1">
        <v>23482</v>
      </c>
      <c r="B5">
        <f t="shared" si="0"/>
        <v>1.4218519566632639</v>
      </c>
      <c r="C5">
        <v>3.2319292152777783</v>
      </c>
      <c r="D5" t="s">
        <v>31</v>
      </c>
    </row>
    <row r="6" spans="1:4">
      <c r="A6" s="1">
        <v>23839</v>
      </c>
      <c r="B6">
        <f t="shared" si="0"/>
        <v>1.594161428580926</v>
      </c>
      <c r="C6">
        <v>3.6235958819444449</v>
      </c>
      <c r="D6" t="s">
        <v>31</v>
      </c>
    </row>
    <row r="7" spans="1:4">
      <c r="A7" s="1">
        <v>24309</v>
      </c>
      <c r="B7">
        <f t="shared" si="0"/>
        <v>1.753577269897443</v>
      </c>
      <c r="C7">
        <v>3.9859547847222232</v>
      </c>
      <c r="D7" t="s">
        <v>31</v>
      </c>
    </row>
    <row r="8" spans="1:4">
      <c r="A8" s="1">
        <v>24574</v>
      </c>
      <c r="B8">
        <f t="shared" si="0"/>
        <v>1.7565945523419475</v>
      </c>
      <c r="C8">
        <v>3.9928131944444445</v>
      </c>
      <c r="D8" t="s">
        <v>31</v>
      </c>
    </row>
    <row r="9" spans="1:4">
      <c r="A9" s="1">
        <v>25165</v>
      </c>
      <c r="B9">
        <f t="shared" si="0"/>
        <v>1.9320199538767873</v>
      </c>
      <c r="C9">
        <v>4.3915625</v>
      </c>
      <c r="D9" t="s">
        <v>31</v>
      </c>
    </row>
    <row r="10" spans="1:4">
      <c r="A10" s="1">
        <v>26755</v>
      </c>
      <c r="B10">
        <f t="shared" si="0"/>
        <v>1.282206802491991</v>
      </c>
      <c r="C10">
        <v>2.91450991475</v>
      </c>
      <c r="D10" t="s">
        <v>31</v>
      </c>
    </row>
    <row r="11" spans="1:4">
      <c r="A11" s="1">
        <v>27115</v>
      </c>
      <c r="B11">
        <f t="shared" si="0"/>
        <v>1.6574409902750005</v>
      </c>
      <c r="C11">
        <v>3.7674329834166671</v>
      </c>
      <c r="D11" t="s">
        <v>31</v>
      </c>
    </row>
    <row r="12" spans="1:4">
      <c r="A12" s="1">
        <v>27500</v>
      </c>
      <c r="B12">
        <f t="shared" si="0"/>
        <v>2.4225728260850445</v>
      </c>
      <c r="C12">
        <v>5.5066097817500017</v>
      </c>
      <c r="D12" t="s">
        <v>31</v>
      </c>
    </row>
    <row r="13" spans="1:4">
      <c r="A13" s="1">
        <v>27857</v>
      </c>
      <c r="B13">
        <f t="shared" si="0"/>
        <v>2.8051387439900664</v>
      </c>
      <c r="C13">
        <v>6.3761981809166679</v>
      </c>
      <c r="D13" t="s">
        <v>31</v>
      </c>
    </row>
    <row r="14" spans="1:4">
      <c r="A14" s="1">
        <v>28126</v>
      </c>
      <c r="B14">
        <f t="shared" si="0"/>
        <v>3.0857419151020973</v>
      </c>
      <c r="C14">
        <v>7.0140209741875008</v>
      </c>
      <c r="D14" t="s">
        <v>31</v>
      </c>
    </row>
    <row r="15" spans="1:4">
      <c r="A15" s="1">
        <v>29307</v>
      </c>
      <c r="B15">
        <f t="shared" si="0"/>
        <v>3.7821857792882843</v>
      </c>
      <c r="C15">
        <v>8.5970671281249995</v>
      </c>
      <c r="D15" t="s">
        <v>31</v>
      </c>
    </row>
    <row r="16" spans="1:4">
      <c r="A16" s="1">
        <v>29655</v>
      </c>
      <c r="B16">
        <f t="shared" si="0"/>
        <v>5.2168079714321154</v>
      </c>
      <c r="C16">
        <v>11.858023624999998</v>
      </c>
      <c r="D16" t="s">
        <v>31</v>
      </c>
    </row>
    <row r="17" spans="1:4">
      <c r="A17" s="1">
        <v>30019</v>
      </c>
      <c r="B17">
        <f t="shared" si="0"/>
        <v>5.9123823676230662</v>
      </c>
      <c r="C17">
        <v>13.439093441666669</v>
      </c>
      <c r="D17" t="s">
        <v>31</v>
      </c>
    </row>
    <row r="18" spans="1:4">
      <c r="A18" s="1">
        <v>30390</v>
      </c>
      <c r="B18">
        <f t="shared" si="0"/>
        <v>6.2601695657185399</v>
      </c>
      <c r="C18">
        <v>14.22962835</v>
      </c>
      <c r="D18" t="s">
        <v>31</v>
      </c>
    </row>
    <row r="19" spans="1:4">
      <c r="A19" s="1">
        <v>30754</v>
      </c>
      <c r="B19">
        <f t="shared" si="0"/>
        <v>6.9557439619094898</v>
      </c>
      <c r="C19">
        <v>15.810698166666668</v>
      </c>
      <c r="D19" t="s">
        <v>31</v>
      </c>
    </row>
    <row r="20" spans="1:4">
      <c r="A20" s="1">
        <v>31125</v>
      </c>
      <c r="B20">
        <f t="shared" si="0"/>
        <v>7.4774247590527008</v>
      </c>
      <c r="C20">
        <v>16.996500529166667</v>
      </c>
      <c r="D20" t="s">
        <v>31</v>
      </c>
    </row>
    <row r="21" spans="1:4">
      <c r="A21" s="1">
        <v>32217</v>
      </c>
      <c r="B21">
        <f t="shared" si="0"/>
        <v>7.8252119571481753</v>
      </c>
      <c r="C21">
        <v>17.787035437500002</v>
      </c>
      <c r="D21" t="s">
        <v>31</v>
      </c>
    </row>
    <row r="22" spans="1:4">
      <c r="A22" s="1">
        <v>32417</v>
      </c>
      <c r="B22">
        <f t="shared" si="0"/>
        <v>7.8254988524189191</v>
      </c>
      <c r="C22">
        <v>17.787687562500004</v>
      </c>
      <c r="D22" t="s">
        <v>31</v>
      </c>
    </row>
    <row r="23" spans="1:4">
      <c r="A23" s="1">
        <v>32952</v>
      </c>
      <c r="B23">
        <f t="shared" si="0"/>
        <v>8.4341487631626109</v>
      </c>
      <c r="C23">
        <v>19.171174372916667</v>
      </c>
      <c r="D23" t="s">
        <v>31</v>
      </c>
    </row>
    <row r="24" spans="1:4">
      <c r="A24" s="1">
        <v>33316</v>
      </c>
      <c r="B24">
        <f t="shared" si="0"/>
        <v>9.2166986484045026</v>
      </c>
      <c r="C24">
        <v>20.949943129166666</v>
      </c>
      <c r="D24" t="s">
        <v>31</v>
      </c>
    </row>
    <row r="25" spans="1:4">
      <c r="A25" s="1">
        <v>33673</v>
      </c>
      <c r="B25">
        <f t="shared" si="0"/>
        <v>9.6340585872001796</v>
      </c>
      <c r="C25">
        <v>21.898619799166667</v>
      </c>
      <c r="D25" t="s">
        <v>31</v>
      </c>
    </row>
    <row r="26" spans="1:4">
      <c r="A26" s="1">
        <v>34044</v>
      </c>
      <c r="B26">
        <f>C26/2.273042</f>
        <v>10.112283517070225</v>
      </c>
      <c r="C26">
        <v>22.985645150208335</v>
      </c>
      <c r="D26" t="s">
        <v>31</v>
      </c>
    </row>
    <row r="27" spans="1:4">
      <c r="A27" s="1">
        <v>34121</v>
      </c>
      <c r="B27">
        <v>10.45</v>
      </c>
      <c r="C27">
        <v>23.753285416666664</v>
      </c>
      <c r="D27" t="s">
        <v>33</v>
      </c>
    </row>
    <row r="28" spans="1:4">
      <c r="A28" s="1">
        <v>34700</v>
      </c>
      <c r="B28">
        <v>10.82</v>
      </c>
      <c r="C28">
        <v>24.594310833333331</v>
      </c>
      <c r="D28" t="s">
        <v>33</v>
      </c>
    </row>
    <row r="29" spans="1:4">
      <c r="A29" s="1">
        <v>35796</v>
      </c>
      <c r="B29">
        <v>11.14</v>
      </c>
      <c r="C29">
        <v>25.321684166666671</v>
      </c>
      <c r="D29" t="s">
        <v>33</v>
      </c>
    </row>
    <row r="30" spans="1:4">
      <c r="A30" s="1">
        <v>36161</v>
      </c>
      <c r="B30">
        <v>11.5</v>
      </c>
      <c r="C30">
        <v>26.139979166666667</v>
      </c>
      <c r="D30" t="s">
        <v>33</v>
      </c>
    </row>
    <row r="31" spans="1:4">
      <c r="A31" s="1">
        <v>36617</v>
      </c>
      <c r="B31">
        <v>11.89</v>
      </c>
      <c r="C31">
        <v>27.026465416666667</v>
      </c>
      <c r="D31" t="s">
        <v>33</v>
      </c>
    </row>
    <row r="32" spans="1:4">
      <c r="A32" s="1">
        <v>37724</v>
      </c>
      <c r="B32">
        <v>12.22</v>
      </c>
      <c r="C32">
        <v>27.776569166666672</v>
      </c>
      <c r="D32" t="s">
        <v>33</v>
      </c>
    </row>
    <row r="33" spans="1:4">
      <c r="A33" s="1">
        <v>38067</v>
      </c>
      <c r="B33">
        <v>12.59</v>
      </c>
      <c r="C33">
        <v>28.617594583333332</v>
      </c>
      <c r="D33" t="s">
        <v>33</v>
      </c>
    </row>
    <row r="34" spans="1:4">
      <c r="A34" s="1">
        <v>38431</v>
      </c>
      <c r="B34">
        <v>12.92</v>
      </c>
      <c r="C34">
        <v>29.36769833333333</v>
      </c>
      <c r="D34" t="s">
        <v>33</v>
      </c>
    </row>
    <row r="35" spans="1:4">
      <c r="A35" s="1">
        <v>38802</v>
      </c>
      <c r="B35">
        <v>13.26</v>
      </c>
      <c r="C35">
        <v>30.140532499999996</v>
      </c>
      <c r="D35" t="s">
        <v>33</v>
      </c>
    </row>
    <row r="36" spans="1:4">
      <c r="A36" s="1">
        <v>39167</v>
      </c>
      <c r="B36">
        <v>13.71</v>
      </c>
      <c r="C36">
        <v>31.163401250000007</v>
      </c>
      <c r="D36" t="s">
        <v>33</v>
      </c>
    </row>
    <row r="37" spans="1:4">
      <c r="A37" s="1">
        <v>39524</v>
      </c>
      <c r="B37">
        <v>14.96</v>
      </c>
      <c r="C37">
        <v>34.004703333333339</v>
      </c>
      <c r="D37" t="s">
        <v>33</v>
      </c>
    </row>
    <row r="38" spans="1:4">
      <c r="A38" s="1">
        <v>39783</v>
      </c>
      <c r="B38">
        <v>16.149999999999999</v>
      </c>
      <c r="C38">
        <v>36.70962291666666</v>
      </c>
      <c r="D38" t="s">
        <v>33</v>
      </c>
    </row>
    <row r="39" spans="1:4">
      <c r="A39" s="1">
        <v>39926</v>
      </c>
      <c r="B39">
        <v>16.47</v>
      </c>
      <c r="C39">
        <v>37.43699625</v>
      </c>
      <c r="D39" t="s">
        <v>33</v>
      </c>
    </row>
    <row r="40" spans="1:4">
      <c r="A40" s="1">
        <v>40266</v>
      </c>
      <c r="B40">
        <v>17.32</v>
      </c>
      <c r="C40">
        <v>39.369081666666666</v>
      </c>
      <c r="D40" t="s">
        <v>33</v>
      </c>
    </row>
    <row r="41" spans="1:4">
      <c r="A41" s="1">
        <v>40630</v>
      </c>
      <c r="B41">
        <v>18.57</v>
      </c>
      <c r="C41">
        <v>42.210383750000005</v>
      </c>
      <c r="D41" t="s">
        <v>33</v>
      </c>
    </row>
    <row r="42" spans="1:4">
      <c r="A42" s="1">
        <v>40994</v>
      </c>
      <c r="B42">
        <v>19.510000000000002</v>
      </c>
      <c r="C42">
        <v>44.347042916666666</v>
      </c>
      <c r="D42" t="s">
        <v>33</v>
      </c>
    </row>
    <row r="43" spans="1:4">
      <c r="A43" s="1">
        <v>41358</v>
      </c>
      <c r="B43">
        <v>19.12</v>
      </c>
      <c r="C43">
        <v>43.440640000000002</v>
      </c>
      <c r="D43" t="s">
        <v>33</v>
      </c>
    </row>
    <row r="44" spans="1:4">
      <c r="A44" s="1">
        <v>41722</v>
      </c>
      <c r="B44">
        <v>18.739999999999998</v>
      </c>
      <c r="C44">
        <v>42.577279999999995</v>
      </c>
      <c r="D44" t="s">
        <v>33</v>
      </c>
    </row>
    <row r="45" spans="1:4">
      <c r="A45" s="1">
        <v>42086</v>
      </c>
      <c r="B45">
        <v>18.37</v>
      </c>
      <c r="C45">
        <v>41.736640000000001</v>
      </c>
      <c r="D45" t="s">
        <v>33</v>
      </c>
    </row>
    <row r="46" spans="1:4">
      <c r="A46" s="1">
        <v>42807</v>
      </c>
      <c r="B46">
        <v>19.079999999999998</v>
      </c>
      <c r="D46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0" sqref="C20"/>
    </sheetView>
  </sheetViews>
  <sheetFormatPr defaultRowHeight="15"/>
  <cols>
    <col min="1" max="1" width="10.7109375" bestFit="1" customWidth="1"/>
    <col min="3" max="3" width="25.85546875" bestFit="1" customWidth="1"/>
  </cols>
  <sheetData>
    <row r="1" spans="1:3">
      <c r="A1" t="s">
        <v>2</v>
      </c>
      <c r="B1" t="s">
        <v>6</v>
      </c>
    </row>
    <row r="2" spans="1:3">
      <c r="A2" s="1">
        <v>29307</v>
      </c>
      <c r="B2">
        <v>6.05</v>
      </c>
      <c r="C2" t="s">
        <v>32</v>
      </c>
    </row>
    <row r="3" spans="1:3">
      <c r="A3" s="1">
        <v>32952</v>
      </c>
      <c r="B3">
        <v>18.66</v>
      </c>
      <c r="C3" t="s">
        <v>32</v>
      </c>
    </row>
    <row r="4" spans="1:3">
      <c r="A4" s="1">
        <v>33673</v>
      </c>
      <c r="B4">
        <v>21.32</v>
      </c>
      <c r="C4" t="s">
        <v>33</v>
      </c>
    </row>
    <row r="5" spans="1:3">
      <c r="A5" s="1">
        <v>34044</v>
      </c>
      <c r="B5">
        <v>22.39</v>
      </c>
      <c r="C5" t="s">
        <v>33</v>
      </c>
    </row>
    <row r="6" spans="1:3">
      <c r="A6" s="1">
        <v>34335</v>
      </c>
      <c r="B6">
        <v>22.82</v>
      </c>
      <c r="C6" t="s">
        <v>33</v>
      </c>
    </row>
    <row r="7" spans="1:3">
      <c r="A7" s="1">
        <v>34700</v>
      </c>
      <c r="B7">
        <v>23.78</v>
      </c>
      <c r="C7" t="s">
        <v>33</v>
      </c>
    </row>
    <row r="8" spans="1:3">
      <c r="A8" s="1">
        <v>35796</v>
      </c>
      <c r="B8">
        <v>24.49</v>
      </c>
      <c r="C8" t="s">
        <v>33</v>
      </c>
    </row>
    <row r="9" spans="1:3">
      <c r="A9" s="1">
        <v>36161</v>
      </c>
      <c r="B9">
        <v>25.27</v>
      </c>
      <c r="C9" t="s">
        <v>33</v>
      </c>
    </row>
    <row r="10" spans="1:3">
      <c r="A10" s="1">
        <v>36617</v>
      </c>
      <c r="B10">
        <v>26.13</v>
      </c>
      <c r="C10" t="s">
        <v>33</v>
      </c>
    </row>
    <row r="11" spans="1:3">
      <c r="A11" s="1">
        <v>37374</v>
      </c>
      <c r="B11">
        <v>25.61</v>
      </c>
      <c r="C11" t="s">
        <v>33</v>
      </c>
    </row>
    <row r="12" spans="1:3">
      <c r="A12" s="1">
        <v>39167</v>
      </c>
      <c r="B12">
        <v>26.48</v>
      </c>
      <c r="C12" t="s">
        <v>33</v>
      </c>
    </row>
    <row r="13" spans="1:3">
      <c r="A13" s="1">
        <v>39524</v>
      </c>
      <c r="B13">
        <v>28.9</v>
      </c>
      <c r="C13" t="s">
        <v>33</v>
      </c>
    </row>
    <row r="14" spans="1:3">
      <c r="A14" s="1">
        <v>39783</v>
      </c>
      <c r="B14">
        <v>31.21</v>
      </c>
      <c r="C14" t="s">
        <v>33</v>
      </c>
    </row>
    <row r="15" spans="1:3">
      <c r="A15" s="1">
        <v>39926</v>
      </c>
      <c r="B15">
        <v>31.83</v>
      </c>
      <c r="C15" t="s">
        <v>33</v>
      </c>
    </row>
    <row r="16" spans="1:3">
      <c r="A16" s="1">
        <v>40266</v>
      </c>
      <c r="B16">
        <v>36.01</v>
      </c>
      <c r="C16" t="s">
        <v>33</v>
      </c>
    </row>
    <row r="17" spans="1:3">
      <c r="A17" s="1">
        <v>40359</v>
      </c>
      <c r="B17">
        <v>33.46</v>
      </c>
      <c r="C17" t="s">
        <v>33</v>
      </c>
    </row>
    <row r="18" spans="1:3">
      <c r="A18" s="1">
        <v>40630</v>
      </c>
      <c r="B18">
        <v>35.869999999999997</v>
      </c>
      <c r="C18" t="s">
        <v>33</v>
      </c>
    </row>
    <row r="19" spans="1:3">
      <c r="A19" s="1">
        <v>40994</v>
      </c>
      <c r="B19">
        <v>37.68</v>
      </c>
      <c r="C19" t="s">
        <v>33</v>
      </c>
    </row>
    <row r="20" spans="1:3">
      <c r="A20" s="1">
        <v>41358</v>
      </c>
      <c r="B20">
        <v>39.659999999999997</v>
      </c>
      <c r="C20" t="s">
        <v>33</v>
      </c>
    </row>
    <row r="21" spans="1:3">
      <c r="A21" s="1">
        <v>41722</v>
      </c>
      <c r="B21">
        <v>39.659999999999997</v>
      </c>
      <c r="C21" t="s">
        <v>33</v>
      </c>
    </row>
    <row r="22" spans="1:3">
      <c r="A22" s="1">
        <v>42086</v>
      </c>
      <c r="B22">
        <v>38.869999999999997</v>
      </c>
      <c r="C22" t="s">
        <v>33</v>
      </c>
    </row>
    <row r="23" spans="1:3">
      <c r="A23" s="1">
        <v>42450</v>
      </c>
      <c r="B23">
        <v>38.869999999999997</v>
      </c>
      <c r="C23" t="s">
        <v>33</v>
      </c>
    </row>
    <row r="24" spans="1:3">
      <c r="A24" s="1">
        <v>42807</v>
      </c>
      <c r="B24">
        <v>40.380000000000003</v>
      </c>
      <c r="C2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22" sqref="D22"/>
    </sheetView>
  </sheetViews>
  <sheetFormatPr defaultRowHeight="15"/>
  <cols>
    <col min="1" max="1" width="10.7109375" bestFit="1" customWidth="1"/>
    <col min="4" max="4" width="28" bestFit="1" customWidth="1"/>
    <col min="6" max="6" width="10.7109375" bestFit="1" customWidth="1"/>
  </cols>
  <sheetData>
    <row r="1" spans="1:6">
      <c r="A1" t="s">
        <v>2</v>
      </c>
      <c r="B1" t="s">
        <v>1</v>
      </c>
      <c r="C1" t="s">
        <v>3</v>
      </c>
    </row>
    <row r="2" spans="1:6">
      <c r="A2" s="1">
        <v>26755</v>
      </c>
      <c r="B2">
        <f t="shared" ref="B2:B3" si="0">C2*1.33</f>
        <v>15.96</v>
      </c>
      <c r="C2">
        <v>12</v>
      </c>
      <c r="D2" t="s">
        <v>31</v>
      </c>
    </row>
    <row r="3" spans="1:6">
      <c r="A3" s="1">
        <v>27115</v>
      </c>
      <c r="B3">
        <f t="shared" si="0"/>
        <v>27.93</v>
      </c>
      <c r="C3">
        <v>21</v>
      </c>
      <c r="D3" t="s">
        <v>31</v>
      </c>
    </row>
    <row r="4" spans="1:6">
      <c r="A4" s="1">
        <v>27500</v>
      </c>
      <c r="B4">
        <f>C4*1.33</f>
        <v>58.52</v>
      </c>
      <c r="C4">
        <v>44</v>
      </c>
      <c r="D4" t="s">
        <v>31</v>
      </c>
      <c r="F4" s="1"/>
    </row>
    <row r="5" spans="1:6">
      <c r="A5" s="1">
        <v>27760</v>
      </c>
      <c r="B5">
        <v>57.75</v>
      </c>
      <c r="D5" t="s">
        <v>32</v>
      </c>
      <c r="F5" s="1"/>
    </row>
    <row r="6" spans="1:6">
      <c r="A6" s="1">
        <v>27857</v>
      </c>
      <c r="B6">
        <v>65.010000000000005</v>
      </c>
      <c r="C6">
        <v>49</v>
      </c>
      <c r="D6" t="s">
        <v>32</v>
      </c>
      <c r="F6" s="1"/>
    </row>
    <row r="7" spans="1:6">
      <c r="A7" s="1">
        <v>28126</v>
      </c>
      <c r="B7">
        <v>71.5</v>
      </c>
      <c r="C7">
        <v>54</v>
      </c>
      <c r="D7" t="s">
        <v>32</v>
      </c>
      <c r="F7" s="1"/>
    </row>
    <row r="8" spans="1:6">
      <c r="A8" s="1">
        <v>29307</v>
      </c>
      <c r="B8">
        <v>81.42</v>
      </c>
      <c r="C8">
        <v>61</v>
      </c>
      <c r="D8" t="s">
        <v>32</v>
      </c>
      <c r="F8" s="1"/>
    </row>
    <row r="9" spans="1:6">
      <c r="A9" s="1">
        <v>29655</v>
      </c>
      <c r="B9">
        <v>95.2</v>
      </c>
      <c r="C9">
        <v>71</v>
      </c>
      <c r="D9" t="s">
        <v>32</v>
      </c>
    </row>
    <row r="10" spans="1:6">
      <c r="A10" s="1">
        <v>30019</v>
      </c>
      <c r="B10">
        <v>106.8</v>
      </c>
      <c r="D10" t="s">
        <v>32</v>
      </c>
    </row>
    <row r="11" spans="1:6">
      <c r="A11" s="1">
        <v>30390</v>
      </c>
      <c r="B11">
        <v>113</v>
      </c>
      <c r="C11">
        <v>85</v>
      </c>
      <c r="D11" t="s">
        <v>32</v>
      </c>
    </row>
    <row r="12" spans="1:6">
      <c r="A12" s="1">
        <v>30754</v>
      </c>
      <c r="B12">
        <f>C12*1.33</f>
        <v>90.44</v>
      </c>
      <c r="C12">
        <v>68</v>
      </c>
      <c r="D12" t="s">
        <v>31</v>
      </c>
    </row>
    <row r="13" spans="1:6">
      <c r="A13" s="1">
        <v>31125</v>
      </c>
      <c r="B13">
        <f>C13*1.33</f>
        <v>98.42</v>
      </c>
      <c r="C13">
        <v>74</v>
      </c>
      <c r="D13" t="s">
        <v>31</v>
      </c>
    </row>
    <row r="14" spans="1:6">
      <c r="A14" s="1">
        <v>32217</v>
      </c>
      <c r="B14">
        <f>C14*1.33</f>
        <v>102.41000000000001</v>
      </c>
      <c r="C14">
        <v>77</v>
      </c>
      <c r="D14" t="s">
        <v>31</v>
      </c>
    </row>
    <row r="15" spans="1:6">
      <c r="A15" s="1">
        <v>32952</v>
      </c>
      <c r="B15">
        <v>110.28</v>
      </c>
      <c r="D15" t="s">
        <v>32</v>
      </c>
    </row>
    <row r="16" spans="1:6">
      <c r="A16" s="1">
        <v>33316</v>
      </c>
      <c r="B16">
        <v>120.54</v>
      </c>
      <c r="D16" t="s">
        <v>32</v>
      </c>
    </row>
    <row r="17" spans="1:4">
      <c r="A17" s="1">
        <v>33673</v>
      </c>
      <c r="B17">
        <v>125.96</v>
      </c>
      <c r="D17" t="s">
        <v>32</v>
      </c>
    </row>
    <row r="18" spans="1:4">
      <c r="A18" s="1">
        <v>34044</v>
      </c>
      <c r="B18">
        <f>C18*1.33</f>
        <v>131.67000000000002</v>
      </c>
      <c r="C18">
        <v>99</v>
      </c>
      <c r="D18" t="s">
        <v>31</v>
      </c>
    </row>
    <row r="19" spans="1:4">
      <c r="A19" s="1">
        <v>34335</v>
      </c>
      <c r="B19">
        <f>C19*1.33</f>
        <v>134.33000000000001</v>
      </c>
      <c r="C19">
        <v>101</v>
      </c>
      <c r="D19" t="s">
        <v>31</v>
      </c>
    </row>
    <row r="20" spans="1:4">
      <c r="A20" s="1">
        <v>34700</v>
      </c>
      <c r="B20">
        <v>140.44</v>
      </c>
      <c r="C20">
        <v>105</v>
      </c>
      <c r="D20" t="s">
        <v>33</v>
      </c>
    </row>
    <row r="21" spans="1:4">
      <c r="A21" s="1">
        <v>35796</v>
      </c>
      <c r="B21">
        <v>144.65</v>
      </c>
      <c r="C21">
        <v>108</v>
      </c>
      <c r="D21" t="s">
        <v>33</v>
      </c>
    </row>
    <row r="22" spans="1:4">
      <c r="A22" s="1">
        <v>36161</v>
      </c>
      <c r="B22">
        <v>149.28</v>
      </c>
      <c r="C22">
        <v>112</v>
      </c>
      <c r="D22" t="s">
        <v>33</v>
      </c>
    </row>
    <row r="23" spans="1:4">
      <c r="A23" s="1">
        <v>36617</v>
      </c>
      <c r="B23">
        <v>154.37</v>
      </c>
      <c r="D23" t="s">
        <v>33</v>
      </c>
    </row>
    <row r="24" spans="1:4">
      <c r="A24" s="1">
        <v>37724</v>
      </c>
      <c r="B24">
        <v>158.69</v>
      </c>
      <c r="D24" t="s">
        <v>33</v>
      </c>
    </row>
    <row r="25" spans="1:4">
      <c r="A25" s="1">
        <v>38067</v>
      </c>
      <c r="B25">
        <v>163.47</v>
      </c>
      <c r="D25" t="s">
        <v>33</v>
      </c>
    </row>
    <row r="26" spans="1:4">
      <c r="A26" s="1">
        <v>38431</v>
      </c>
      <c r="B26">
        <v>167.72</v>
      </c>
      <c r="D26" t="s">
        <v>33</v>
      </c>
    </row>
    <row r="27" spans="1:4">
      <c r="A27" s="1">
        <v>38802</v>
      </c>
      <c r="B27">
        <v>172.17</v>
      </c>
      <c r="D27" t="s">
        <v>33</v>
      </c>
    </row>
    <row r="28" spans="1:4">
      <c r="A28" s="1">
        <v>39167</v>
      </c>
      <c r="B28">
        <v>177.99</v>
      </c>
      <c r="D28" t="s">
        <v>33</v>
      </c>
    </row>
    <row r="29" spans="1:4">
      <c r="A29" s="1">
        <v>39524</v>
      </c>
      <c r="B29">
        <v>194.28</v>
      </c>
      <c r="D29" t="s">
        <v>33</v>
      </c>
    </row>
    <row r="30" spans="1:4">
      <c r="A30" s="1">
        <v>39783</v>
      </c>
      <c r="B30">
        <v>209.82</v>
      </c>
      <c r="D30" t="s">
        <v>33</v>
      </c>
    </row>
    <row r="31" spans="1:4">
      <c r="A31" s="1">
        <v>39926</v>
      </c>
      <c r="B31">
        <v>214.02</v>
      </c>
      <c r="D31" t="s">
        <v>33</v>
      </c>
    </row>
    <row r="32" spans="1:4">
      <c r="A32" s="1">
        <v>40266</v>
      </c>
      <c r="B32">
        <v>225</v>
      </c>
      <c r="D32" t="s">
        <v>33</v>
      </c>
    </row>
    <row r="33" spans="1:4">
      <c r="A33" s="1">
        <v>40630</v>
      </c>
      <c r="B33">
        <v>241.23</v>
      </c>
      <c r="D33" t="s">
        <v>33</v>
      </c>
    </row>
    <row r="34" spans="1:4">
      <c r="A34" s="1">
        <v>40994</v>
      </c>
      <c r="B34">
        <v>253.39</v>
      </c>
      <c r="D34" t="s">
        <v>33</v>
      </c>
    </row>
    <row r="35" spans="1:4">
      <c r="A35" s="1">
        <v>41358</v>
      </c>
      <c r="B35">
        <v>266.72000000000003</v>
      </c>
      <c r="D35" t="s">
        <v>33</v>
      </c>
    </row>
    <row r="36" spans="1:4">
      <c r="A36" s="1">
        <v>41722</v>
      </c>
      <c r="B36">
        <v>273.31</v>
      </c>
      <c r="D36" t="s">
        <v>33</v>
      </c>
    </row>
    <row r="37" spans="1:4">
      <c r="A37" s="1">
        <v>42086</v>
      </c>
      <c r="B37">
        <v>273.31</v>
      </c>
      <c r="D37" t="s">
        <v>33</v>
      </c>
    </row>
    <row r="38" spans="1:4">
      <c r="A38" s="1">
        <v>42450</v>
      </c>
      <c r="B38">
        <v>277.83999999999997</v>
      </c>
      <c r="D38" t="s">
        <v>33</v>
      </c>
    </row>
    <row r="39" spans="1:4">
      <c r="A39" s="1">
        <v>42807</v>
      </c>
      <c r="B39">
        <v>288.64999999999998</v>
      </c>
      <c r="D39" t="s">
        <v>33</v>
      </c>
    </row>
    <row r="40" spans="1:4">
      <c r="A40" s="1">
        <v>43497</v>
      </c>
      <c r="B40">
        <v>297.57</v>
      </c>
      <c r="D4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2" sqref="G12"/>
    </sheetView>
  </sheetViews>
  <sheetFormatPr defaultRowHeight="15"/>
  <cols>
    <col min="1" max="1" width="10.7109375" bestFit="1" customWidth="1"/>
    <col min="4" max="4" width="28" bestFit="1" customWidth="1"/>
  </cols>
  <sheetData>
    <row r="1" spans="1:4">
      <c r="A1" t="s">
        <v>2</v>
      </c>
      <c r="B1" t="s">
        <v>4</v>
      </c>
      <c r="C1" t="s">
        <v>5</v>
      </c>
    </row>
    <row r="2" spans="1:4">
      <c r="A2" s="1">
        <v>26755</v>
      </c>
      <c r="B2">
        <f>C2*0.0357</f>
        <v>5.9619000000000009</v>
      </c>
      <c r="C2">
        <v>167</v>
      </c>
      <c r="D2" t="s">
        <v>31</v>
      </c>
    </row>
    <row r="3" spans="1:4">
      <c r="A3" s="1">
        <v>27115</v>
      </c>
      <c r="B3">
        <f t="shared" ref="B3:B6" si="0">C3*0.0357</f>
        <v>6.6045000000000007</v>
      </c>
      <c r="C3">
        <v>185</v>
      </c>
      <c r="D3" t="s">
        <v>31</v>
      </c>
    </row>
    <row r="4" spans="1:4">
      <c r="A4" s="1">
        <v>27500</v>
      </c>
      <c r="B4">
        <f t="shared" si="0"/>
        <v>8.4966000000000008</v>
      </c>
      <c r="C4">
        <v>238</v>
      </c>
      <c r="D4" t="s">
        <v>31</v>
      </c>
    </row>
    <row r="5" spans="1:4">
      <c r="A5" s="1">
        <v>27857</v>
      </c>
      <c r="B5">
        <f t="shared" si="0"/>
        <v>9.4605000000000015</v>
      </c>
      <c r="C5">
        <v>265</v>
      </c>
      <c r="D5" t="s">
        <v>31</v>
      </c>
    </row>
    <row r="6" spans="1:4">
      <c r="A6" s="1">
        <v>28126</v>
      </c>
      <c r="B6">
        <f t="shared" si="0"/>
        <v>10.4244</v>
      </c>
      <c r="C6">
        <v>292</v>
      </c>
      <c r="D6" t="s">
        <v>31</v>
      </c>
    </row>
    <row r="7" spans="1:4">
      <c r="A7" s="1">
        <v>29307</v>
      </c>
      <c r="B7">
        <v>11.87</v>
      </c>
      <c r="C7">
        <v>332</v>
      </c>
      <c r="D7" t="s">
        <v>32</v>
      </c>
    </row>
    <row r="8" spans="1:4">
      <c r="A8" s="1">
        <v>29655</v>
      </c>
      <c r="B8">
        <f>C8*0.0357</f>
        <v>13.601700000000001</v>
      </c>
      <c r="C8">
        <v>381</v>
      </c>
      <c r="D8" t="s">
        <v>31</v>
      </c>
    </row>
    <row r="9" spans="1:4">
      <c r="A9" s="1">
        <v>30019</v>
      </c>
      <c r="B9">
        <v>14.47</v>
      </c>
      <c r="C9">
        <v>405</v>
      </c>
      <c r="D9" t="s">
        <v>33</v>
      </c>
    </row>
    <row r="10" spans="1:4">
      <c r="A10" s="1">
        <v>30390</v>
      </c>
      <c r="B10">
        <v>15.19</v>
      </c>
      <c r="C10">
        <v>425</v>
      </c>
      <c r="D10" t="s">
        <v>33</v>
      </c>
    </row>
    <row r="11" spans="1:4">
      <c r="A11" s="1">
        <v>30754</v>
      </c>
      <c r="B11">
        <v>15.48</v>
      </c>
      <c r="C11">
        <v>433</v>
      </c>
      <c r="D11" t="s">
        <v>33</v>
      </c>
    </row>
    <row r="12" spans="1:4">
      <c r="A12" s="1">
        <v>31125</v>
      </c>
      <c r="B12">
        <v>15.77</v>
      </c>
      <c r="C12">
        <v>442</v>
      </c>
      <c r="D12" t="s">
        <v>33</v>
      </c>
    </row>
    <row r="13" spans="1:4">
      <c r="A13" s="1">
        <v>32952</v>
      </c>
      <c r="B13">
        <v>17.350000000000001</v>
      </c>
      <c r="C13">
        <v>486</v>
      </c>
      <c r="D13" t="s">
        <v>33</v>
      </c>
    </row>
    <row r="14" spans="1:4">
      <c r="A14" s="1">
        <v>33316</v>
      </c>
      <c r="B14">
        <v>18.96</v>
      </c>
      <c r="C14">
        <v>531</v>
      </c>
      <c r="D14" t="s">
        <v>33</v>
      </c>
    </row>
    <row r="15" spans="1:4">
      <c r="A15" s="1">
        <v>33673</v>
      </c>
      <c r="B15">
        <v>19.809999999999999</v>
      </c>
      <c r="C15">
        <v>555</v>
      </c>
      <c r="D15" t="s">
        <v>33</v>
      </c>
    </row>
    <row r="16" spans="1:4">
      <c r="A16" s="1">
        <v>34700</v>
      </c>
      <c r="B16">
        <v>20.6</v>
      </c>
      <c r="C16">
        <v>577</v>
      </c>
      <c r="D16" t="s">
        <v>33</v>
      </c>
    </row>
    <row r="17" spans="1:4">
      <c r="A17" s="1">
        <v>35004</v>
      </c>
      <c r="B17">
        <v>19.78</v>
      </c>
      <c r="C17">
        <v>554</v>
      </c>
      <c r="D17" t="s">
        <v>33</v>
      </c>
    </row>
    <row r="18" spans="1:4">
      <c r="A18" s="1">
        <v>35370</v>
      </c>
      <c r="B18">
        <v>18.989999999999998</v>
      </c>
      <c r="C18">
        <v>532</v>
      </c>
      <c r="D18" t="s">
        <v>33</v>
      </c>
    </row>
    <row r="19" spans="1:4">
      <c r="A19" s="1">
        <v>35796</v>
      </c>
      <c r="B19">
        <v>19.559999999999999</v>
      </c>
      <c r="C19">
        <v>548</v>
      </c>
      <c r="D19" t="s">
        <v>33</v>
      </c>
    </row>
    <row r="20" spans="1:4">
      <c r="A20" s="1">
        <v>39524</v>
      </c>
      <c r="B20">
        <v>21.35</v>
      </c>
      <c r="D20" t="s">
        <v>33</v>
      </c>
    </row>
    <row r="21" spans="1:4">
      <c r="A21" s="1">
        <v>39783</v>
      </c>
      <c r="B21">
        <v>22.2</v>
      </c>
      <c r="D21" t="s">
        <v>33</v>
      </c>
    </row>
    <row r="22" spans="1:4">
      <c r="A22" s="1">
        <v>39926</v>
      </c>
      <c r="B22">
        <v>22.64</v>
      </c>
      <c r="D22" t="s">
        <v>33</v>
      </c>
    </row>
    <row r="23" spans="1:4">
      <c r="A23" s="1">
        <v>40266</v>
      </c>
      <c r="B23">
        <v>23.8</v>
      </c>
      <c r="D23" t="s">
        <v>33</v>
      </c>
    </row>
    <row r="24" spans="1:4">
      <c r="A24" s="1">
        <v>40630</v>
      </c>
      <c r="B24">
        <v>25.52</v>
      </c>
      <c r="D24" t="s">
        <v>33</v>
      </c>
    </row>
    <row r="25" spans="1:4">
      <c r="A25" s="1">
        <v>40994</v>
      </c>
      <c r="B25">
        <v>26.81</v>
      </c>
      <c r="D25" t="s">
        <v>33</v>
      </c>
    </row>
    <row r="26" spans="1:4">
      <c r="A26" s="1">
        <v>41358</v>
      </c>
      <c r="B26">
        <v>28.22</v>
      </c>
      <c r="D26" t="s">
        <v>33</v>
      </c>
    </row>
    <row r="27" spans="1:4">
      <c r="A27" s="1">
        <v>42086</v>
      </c>
      <c r="B27">
        <v>27.66</v>
      </c>
      <c r="D27" t="s">
        <v>33</v>
      </c>
    </row>
    <row r="28" spans="1:4">
      <c r="A28" s="1">
        <v>42807</v>
      </c>
      <c r="B28">
        <v>28.74</v>
      </c>
      <c r="D2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3"/>
  <sheetViews>
    <sheetView tabSelected="1" topLeftCell="F1" workbookViewId="0">
      <selection activeCell="H413" sqref="H413"/>
    </sheetView>
  </sheetViews>
  <sheetFormatPr defaultRowHeight="15"/>
  <cols>
    <col min="1" max="1" width="10.5703125" bestFit="1" customWidth="1"/>
  </cols>
  <sheetData>
    <row r="1" spans="1:15">
      <c r="B1" s="2" t="s">
        <v>11</v>
      </c>
      <c r="C1" s="2"/>
      <c r="D1" s="2"/>
      <c r="E1" s="2"/>
      <c r="F1" s="2" t="s">
        <v>12</v>
      </c>
      <c r="G1" s="2"/>
      <c r="H1" s="2"/>
      <c r="I1" s="2"/>
      <c r="L1" s="2" t="s">
        <v>15</v>
      </c>
      <c r="M1" s="2"/>
      <c r="N1" s="2"/>
      <c r="O1" s="2"/>
    </row>
    <row r="2" spans="1:15">
      <c r="A2" t="s">
        <v>2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13</v>
      </c>
      <c r="K2" t="s">
        <v>14</v>
      </c>
      <c r="L2" t="s">
        <v>7</v>
      </c>
      <c r="M2" t="s">
        <v>8</v>
      </c>
      <c r="N2" t="s">
        <v>9</v>
      </c>
      <c r="O2" t="s">
        <v>10</v>
      </c>
    </row>
    <row r="3" spans="1:15">
      <c r="A3" s="1">
        <v>18264</v>
      </c>
      <c r="K3">
        <v>100</v>
      </c>
    </row>
    <row r="4" spans="1:15">
      <c r="A4" s="1">
        <v>18295</v>
      </c>
      <c r="J4">
        <v>0.3</v>
      </c>
      <c r="K4">
        <f>K3*(1+J4/100)</f>
        <v>100.29999999999998</v>
      </c>
    </row>
    <row r="5" spans="1:15">
      <c r="A5" s="1">
        <v>18323</v>
      </c>
      <c r="J5">
        <v>0.3</v>
      </c>
      <c r="K5">
        <f t="shared" ref="K5:K68" si="0">K4*(1+J5/100)</f>
        <v>100.60089999999997</v>
      </c>
    </row>
    <row r="6" spans="1:15">
      <c r="A6" s="1">
        <v>18354</v>
      </c>
      <c r="B6">
        <f t="array" ref="B6">INDEX('Beer duty'!$B:$B,MATCH(1,(MONTH(Graphs!A6)=MONTH('Beer duty'!A:A))*(YEAR(Graphs!A6)=YEAR('Beer duty'!A:A)),0))</f>
        <v>1.4484764983078477</v>
      </c>
      <c r="F6">
        <f t="shared" ref="F6:F67" si="1">B6/100</f>
        <v>1.4484764983078477E-2</v>
      </c>
      <c r="J6">
        <v>0.4</v>
      </c>
      <c r="K6">
        <f t="shared" si="0"/>
        <v>101.00330359999997</v>
      </c>
      <c r="L6">
        <f t="shared" ref="L6:L67" si="2">F6*$K$843/$K6</f>
        <v>0.51393239085538533</v>
      </c>
    </row>
    <row r="7" spans="1:15">
      <c r="A7" s="1">
        <v>18384</v>
      </c>
      <c r="B7">
        <f t="array" ref="B7">_xlfn.IFNA(INDEX('Beer duty'!$B:$B,MATCH(1,(MONTH(Graphs!A7)=MONTH('Beer duty'!A:A))*(YEAR(Graphs!A7)=YEAR('Beer duty'!A:A)),0)), B6)</f>
        <v>1.4484764983078477</v>
      </c>
      <c r="F7">
        <f t="shared" si="1"/>
        <v>1.4484764983078477E-2</v>
      </c>
      <c r="J7">
        <v>0.3</v>
      </c>
      <c r="K7">
        <f t="shared" si="0"/>
        <v>101.30631351079995</v>
      </c>
      <c r="L7">
        <f t="shared" si="2"/>
        <v>0.51239520523966642</v>
      </c>
    </row>
    <row r="8" spans="1:15">
      <c r="A8" s="1">
        <v>18415</v>
      </c>
      <c r="B8">
        <f t="array" ref="B8">_xlfn.IFNA(INDEX('Beer duty'!$B:$B,MATCH(1,(MONTH(Graphs!A8)=MONTH('Beer duty'!A:A))*(YEAR(Graphs!A8)=YEAR('Beer duty'!A:A)),0)), B7)</f>
        <v>1.4484764983078477</v>
      </c>
      <c r="F8">
        <f t="shared" si="1"/>
        <v>1.4484764983078477E-2</v>
      </c>
      <c r="J8">
        <v>-0.5</v>
      </c>
      <c r="K8">
        <f t="shared" si="0"/>
        <v>100.79978194324595</v>
      </c>
      <c r="L8">
        <f t="shared" si="2"/>
        <v>0.51497005551725272</v>
      </c>
    </row>
    <row r="9" spans="1:15">
      <c r="A9" s="1">
        <v>18445</v>
      </c>
      <c r="B9">
        <f t="array" ref="B9">_xlfn.IFNA(INDEX('Beer duty'!$B:$B,MATCH(1,(MONTH(Graphs!A9)=MONTH('Beer duty'!A:A))*(YEAR(Graphs!A9)=YEAR('Beer duty'!A:A)),0)), B8)</f>
        <v>1.4484764983078477</v>
      </c>
      <c r="F9">
        <f t="shared" si="1"/>
        <v>1.4484764983078477E-2</v>
      </c>
      <c r="J9">
        <v>0</v>
      </c>
      <c r="K9">
        <f t="shared" si="0"/>
        <v>100.79978194324595</v>
      </c>
      <c r="L9">
        <f t="shared" si="2"/>
        <v>0.51497005551725272</v>
      </c>
    </row>
    <row r="10" spans="1:15">
      <c r="A10" s="1">
        <v>18476</v>
      </c>
      <c r="B10">
        <f t="array" ref="B10">_xlfn.IFNA(INDEX('Beer duty'!$B:$B,MATCH(1,(MONTH(Graphs!A10)=MONTH('Beer duty'!A:A))*(YEAR(Graphs!A10)=YEAR('Beer duty'!A:A)),0)), B9)</f>
        <v>1.4484764983078477</v>
      </c>
      <c r="F10">
        <f t="shared" si="1"/>
        <v>1.4484764983078477E-2</v>
      </c>
      <c r="J10">
        <v>-0.4</v>
      </c>
      <c r="K10">
        <f t="shared" si="0"/>
        <v>100.39658281547297</v>
      </c>
      <c r="L10">
        <f t="shared" si="2"/>
        <v>0.51703820835065528</v>
      </c>
    </row>
    <row r="11" spans="1:15">
      <c r="A11" s="1">
        <v>18507</v>
      </c>
      <c r="B11">
        <f t="array" ref="B11">_xlfn.IFNA(INDEX('Beer duty'!$B:$B,MATCH(1,(MONTH(Graphs!A11)=MONTH('Beer duty'!A:A))*(YEAR(Graphs!A11)=YEAR('Beer duty'!A:A)),0)), B10)</f>
        <v>1.4484764983078477</v>
      </c>
      <c r="F11">
        <f t="shared" si="1"/>
        <v>1.4484764983078477E-2</v>
      </c>
      <c r="J11">
        <v>0.6</v>
      </c>
      <c r="K11">
        <f t="shared" si="0"/>
        <v>100.9989623123658</v>
      </c>
      <c r="L11">
        <f t="shared" si="2"/>
        <v>0.51395448146188405</v>
      </c>
    </row>
    <row r="12" spans="1:15">
      <c r="A12" s="1">
        <v>18537</v>
      </c>
      <c r="B12">
        <f t="array" ref="B12">_xlfn.IFNA(INDEX('Beer duty'!$B:$B,MATCH(1,(MONTH(Graphs!A12)=MONTH('Beer duty'!A:A))*(YEAR(Graphs!A12)=YEAR('Beer duty'!A:A)),0)), B11)</f>
        <v>1.4484764983078477</v>
      </c>
      <c r="F12">
        <f t="shared" si="1"/>
        <v>1.4484764983078477E-2</v>
      </c>
      <c r="J12">
        <v>1.1000000000000001</v>
      </c>
      <c r="K12">
        <f t="shared" si="0"/>
        <v>102.10995089780182</v>
      </c>
      <c r="L12">
        <f t="shared" si="2"/>
        <v>0.5083624940275806</v>
      </c>
    </row>
    <row r="13" spans="1:15">
      <c r="A13" s="1">
        <v>18568</v>
      </c>
      <c r="B13">
        <f t="array" ref="B13">_xlfn.IFNA(INDEX('Beer duty'!$B:$B,MATCH(1,(MONTH(Graphs!A13)=MONTH('Beer duty'!A:A))*(YEAR(Graphs!A13)=YEAR('Beer duty'!A:A)),0)), B12)</f>
        <v>1.4484764983078477</v>
      </c>
      <c r="F13">
        <f t="shared" si="1"/>
        <v>1.4484764983078477E-2</v>
      </c>
      <c r="J13">
        <v>0.4</v>
      </c>
      <c r="K13">
        <f t="shared" si="0"/>
        <v>102.51839070139303</v>
      </c>
      <c r="L13">
        <f t="shared" si="2"/>
        <v>0.50633714544579744</v>
      </c>
    </row>
    <row r="14" spans="1:15">
      <c r="A14" s="1">
        <v>18598</v>
      </c>
      <c r="B14">
        <f t="array" ref="B14">_xlfn.IFNA(INDEX('Beer duty'!$B:$B,MATCH(1,(MONTH(Graphs!A14)=MONTH('Beer duty'!A:A))*(YEAR(Graphs!A14)=YEAR('Beer duty'!A:A)),0)), B13)</f>
        <v>1.4484764983078477</v>
      </c>
      <c r="F14">
        <f t="shared" si="1"/>
        <v>1.4484764983078477E-2</v>
      </c>
      <c r="J14">
        <v>0.5</v>
      </c>
      <c r="K14">
        <f t="shared" si="0"/>
        <v>103.03098265489999</v>
      </c>
      <c r="L14">
        <f t="shared" si="2"/>
        <v>0.50381805516994782</v>
      </c>
    </row>
    <row r="15" spans="1:15">
      <c r="A15" s="1">
        <v>18629</v>
      </c>
      <c r="B15">
        <f t="array" ref="B15">_xlfn.IFNA(INDEX('Beer duty'!$B:$B,MATCH(1,(MONTH(Graphs!A15)=MONTH('Beer duty'!A:A))*(YEAR(Graphs!A15)=YEAR('Beer duty'!A:A)),0)), B14)</f>
        <v>1.4484764983078477</v>
      </c>
      <c r="F15">
        <f t="shared" si="1"/>
        <v>1.4484764983078477E-2</v>
      </c>
      <c r="J15">
        <v>0.9</v>
      </c>
      <c r="K15">
        <f t="shared" si="0"/>
        <v>103.95826149879407</v>
      </c>
      <c r="L15">
        <f t="shared" si="2"/>
        <v>0.49932413792859054</v>
      </c>
    </row>
    <row r="16" spans="1:15">
      <c r="A16" s="1">
        <v>18660</v>
      </c>
      <c r="B16">
        <f t="array" ref="B16">_xlfn.IFNA(INDEX('Beer duty'!$B:$B,MATCH(1,(MONTH(Graphs!A16)=MONTH('Beer duty'!A:A))*(YEAR(Graphs!A16)=YEAR('Beer duty'!A:A)),0)), B15)</f>
        <v>1.4484764983078477</v>
      </c>
      <c r="F16">
        <f t="shared" si="1"/>
        <v>1.4484764983078477E-2</v>
      </c>
      <c r="J16">
        <v>0.9</v>
      </c>
      <c r="K16">
        <f t="shared" si="0"/>
        <v>104.8938858522832</v>
      </c>
      <c r="L16">
        <f t="shared" si="2"/>
        <v>0.49487030518195302</v>
      </c>
    </row>
    <row r="17" spans="1:12">
      <c r="A17" s="1">
        <v>18688</v>
      </c>
      <c r="B17">
        <f t="array" ref="B17">_xlfn.IFNA(INDEX('Beer duty'!$B:$B,MATCH(1,(MONTH(Graphs!A17)=MONTH('Beer duty'!A:A))*(YEAR(Graphs!A17)=YEAR('Beer duty'!A:A)),0)), B16)</f>
        <v>1.4484764983078477</v>
      </c>
      <c r="F17">
        <f t="shared" si="1"/>
        <v>1.4484764983078477E-2</v>
      </c>
      <c r="J17">
        <v>0.7</v>
      </c>
      <c r="K17">
        <f t="shared" si="0"/>
        <v>105.62814305324918</v>
      </c>
      <c r="L17">
        <f t="shared" si="2"/>
        <v>0.49143029313004277</v>
      </c>
    </row>
    <row r="18" spans="1:12">
      <c r="A18" s="1">
        <v>18719</v>
      </c>
      <c r="B18">
        <f t="array" ref="B18">_xlfn.IFNA(INDEX('Beer duty'!$B:$B,MATCH(1,(MONTH(Graphs!A18)=MONTH('Beer duty'!A:A))*(YEAR(Graphs!A18)=YEAR('Beer duty'!A:A)),0)), B17)</f>
        <v>1.4484764983078477</v>
      </c>
      <c r="F18">
        <f t="shared" si="1"/>
        <v>1.4484764983078477E-2</v>
      </c>
      <c r="J18">
        <v>1.6</v>
      </c>
      <c r="K18">
        <f t="shared" si="0"/>
        <v>107.31819334210117</v>
      </c>
      <c r="L18">
        <f t="shared" si="2"/>
        <v>0.48369123339571135</v>
      </c>
    </row>
    <row r="19" spans="1:12">
      <c r="A19" s="1">
        <v>18749</v>
      </c>
      <c r="B19">
        <f t="array" ref="B19">_xlfn.IFNA(INDEX('Beer duty'!$B:$B,MATCH(1,(MONTH(Graphs!A19)=MONTH('Beer duty'!A:A))*(YEAR(Graphs!A19)=YEAR('Beer duty'!A:A)),0)), B18)</f>
        <v>1.4484764983078477</v>
      </c>
      <c r="F19">
        <f t="shared" si="1"/>
        <v>1.4484764983078477E-2</v>
      </c>
      <c r="J19">
        <v>2.5</v>
      </c>
      <c r="K19">
        <f t="shared" si="0"/>
        <v>110.00114817565368</v>
      </c>
      <c r="L19">
        <f t="shared" si="2"/>
        <v>0.47189388623971845</v>
      </c>
    </row>
    <row r="20" spans="1:12">
      <c r="A20" s="1">
        <v>18780</v>
      </c>
      <c r="B20">
        <f t="array" ref="B20">_xlfn.IFNA(INDEX('Beer duty'!$B:$B,MATCH(1,(MONTH(Graphs!A20)=MONTH('Beer duty'!A:A))*(YEAR(Graphs!A20)=YEAR('Beer duty'!A:A)),0)), B19)</f>
        <v>1.4484764983078477</v>
      </c>
      <c r="F20">
        <f t="shared" si="1"/>
        <v>1.4484764983078477E-2</v>
      </c>
      <c r="J20">
        <v>0.3</v>
      </c>
      <c r="K20">
        <f t="shared" si="0"/>
        <v>110.33115162018063</v>
      </c>
      <c r="L20">
        <f t="shared" si="2"/>
        <v>0.47048243892294966</v>
      </c>
    </row>
    <row r="21" spans="1:12">
      <c r="A21" s="1">
        <v>18810</v>
      </c>
      <c r="B21">
        <f t="array" ref="B21">_xlfn.IFNA(INDEX('Beer duty'!$B:$B,MATCH(1,(MONTH(Graphs!A21)=MONTH('Beer duty'!A:A))*(YEAR(Graphs!A21)=YEAR('Beer duty'!A:A)),0)), B20)</f>
        <v>1.4484764983078477</v>
      </c>
      <c r="F21">
        <f t="shared" si="1"/>
        <v>1.4484764983078477E-2</v>
      </c>
      <c r="J21">
        <v>1.5</v>
      </c>
      <c r="K21">
        <f t="shared" si="0"/>
        <v>111.98611889448333</v>
      </c>
      <c r="L21">
        <f t="shared" si="2"/>
        <v>0.46352949647581254</v>
      </c>
    </row>
    <row r="22" spans="1:12">
      <c r="A22" s="1">
        <v>18841</v>
      </c>
      <c r="B22">
        <f t="array" ref="B22">_xlfn.IFNA(INDEX('Beer duty'!$B:$B,MATCH(1,(MONTH(Graphs!A22)=MONTH('Beer duty'!A:A))*(YEAR(Graphs!A22)=YEAR('Beer duty'!A:A)),0)), B21)</f>
        <v>1.4484764983078477</v>
      </c>
      <c r="F22">
        <f t="shared" si="1"/>
        <v>1.4484764983078477E-2</v>
      </c>
      <c r="J22">
        <v>0.5</v>
      </c>
      <c r="K22">
        <f t="shared" si="0"/>
        <v>112.54604948895573</v>
      </c>
      <c r="L22">
        <f t="shared" si="2"/>
        <v>0.46122337957792298</v>
      </c>
    </row>
    <row r="23" spans="1:12">
      <c r="A23" s="1">
        <v>18872</v>
      </c>
      <c r="B23">
        <f t="array" ref="B23">_xlfn.IFNA(INDEX('Beer duty'!$B:$B,MATCH(1,(MONTH(Graphs!A23)=MONTH('Beer duty'!A:A))*(YEAR(Graphs!A23)=YEAR('Beer duty'!A:A)),0)), B22)</f>
        <v>1.4484764983078477</v>
      </c>
      <c r="F23">
        <f t="shared" si="1"/>
        <v>1.4484764983078477E-2</v>
      </c>
      <c r="J23">
        <v>0.7</v>
      </c>
      <c r="K23">
        <f t="shared" si="0"/>
        <v>113.3338718353784</v>
      </c>
      <c r="L23">
        <f t="shared" si="2"/>
        <v>0.45801725876655713</v>
      </c>
    </row>
    <row r="24" spans="1:12">
      <c r="A24" s="1">
        <v>18902</v>
      </c>
      <c r="B24">
        <f t="array" ref="B24">_xlfn.IFNA(INDEX('Beer duty'!$B:$B,MATCH(1,(MONTH(Graphs!A24)=MONTH('Beer duty'!A:A))*(YEAR(Graphs!A24)=YEAR('Beer duty'!A:A)),0)), B23)</f>
        <v>1.4484764983078477</v>
      </c>
      <c r="F24">
        <f t="shared" si="1"/>
        <v>1.4484764983078477E-2</v>
      </c>
      <c r="J24">
        <v>0.7</v>
      </c>
      <c r="K24">
        <f t="shared" si="0"/>
        <v>114.12720893822603</v>
      </c>
      <c r="L24">
        <f t="shared" si="2"/>
        <v>0.4548334247930062</v>
      </c>
    </row>
    <row r="25" spans="1:12">
      <c r="A25" s="1">
        <v>18933</v>
      </c>
      <c r="B25">
        <f t="array" ref="B25">_xlfn.IFNA(INDEX('Beer duty'!$B:$B,MATCH(1,(MONTH(Graphs!A25)=MONTH('Beer duty'!A:A))*(YEAR(Graphs!A25)=YEAR('Beer duty'!A:A)),0)), B24)</f>
        <v>1.4484764983078477</v>
      </c>
      <c r="F25">
        <f t="shared" si="1"/>
        <v>1.4484764983078477E-2</v>
      </c>
      <c r="J25">
        <v>0.4</v>
      </c>
      <c r="K25">
        <f t="shared" si="0"/>
        <v>114.58371777397893</v>
      </c>
      <c r="L25">
        <f t="shared" si="2"/>
        <v>0.45302133943526512</v>
      </c>
    </row>
    <row r="26" spans="1:12">
      <c r="A26" s="1">
        <v>18963</v>
      </c>
      <c r="B26">
        <f t="array" ref="B26">_xlfn.IFNA(INDEX('Beer duty'!$B:$B,MATCH(1,(MONTH(Graphs!A26)=MONTH('Beer duty'!A:A))*(YEAR(Graphs!A26)=YEAR('Beer duty'!A:A)),0)), B25)</f>
        <v>1.4484764983078477</v>
      </c>
      <c r="F26">
        <f t="shared" si="1"/>
        <v>1.4484764983078477E-2</v>
      </c>
      <c r="J26">
        <v>0.7</v>
      </c>
      <c r="K26">
        <f t="shared" si="0"/>
        <v>115.38580379839678</v>
      </c>
      <c r="L26">
        <f t="shared" si="2"/>
        <v>0.44987223379867447</v>
      </c>
    </row>
    <row r="27" spans="1:12">
      <c r="A27" s="1">
        <v>18994</v>
      </c>
      <c r="B27">
        <f t="array" ref="B27">_xlfn.IFNA(INDEX('Beer duty'!$B:$B,MATCH(1,(MONTH(Graphs!A27)=MONTH('Beer duty'!A:A))*(YEAR(Graphs!A27)=YEAR('Beer duty'!A:A)),0)), B26)</f>
        <v>1.4484764983078477</v>
      </c>
      <c r="F27">
        <f t="shared" si="1"/>
        <v>1.4484764983078477E-2</v>
      </c>
      <c r="J27">
        <v>1.8</v>
      </c>
      <c r="K27">
        <f t="shared" si="0"/>
        <v>117.46274826676792</v>
      </c>
      <c r="L27">
        <f t="shared" si="2"/>
        <v>0.44191771492993559</v>
      </c>
    </row>
    <row r="28" spans="1:12">
      <c r="A28" s="1">
        <v>19025</v>
      </c>
      <c r="B28">
        <f t="array" ref="B28">_xlfn.IFNA(INDEX('Beer duty'!$B:$B,MATCH(1,(MONTH(Graphs!A28)=MONTH('Beer duty'!A:A))*(YEAR(Graphs!A28)=YEAR('Beer duty'!A:A)),0)), B27)</f>
        <v>1.4484764983078477</v>
      </c>
      <c r="F28">
        <f t="shared" si="1"/>
        <v>1.4484764983078477E-2</v>
      </c>
      <c r="J28">
        <v>0.1</v>
      </c>
      <c r="K28">
        <f t="shared" si="0"/>
        <v>117.58021101503468</v>
      </c>
      <c r="L28">
        <f t="shared" si="2"/>
        <v>0.44147623869124442</v>
      </c>
    </row>
    <row r="29" spans="1:12">
      <c r="A29" s="1">
        <v>19054</v>
      </c>
      <c r="B29">
        <f t="array" ref="B29">_xlfn.IFNA(INDEX('Beer duty'!$B:$B,MATCH(1,(MONTH(Graphs!A29)=MONTH('Beer duty'!A:A))*(YEAR(Graphs!A29)=YEAR('Beer duty'!A:A)),0)), B28)</f>
        <v>1.4484764983078477</v>
      </c>
      <c r="F29">
        <f t="shared" si="1"/>
        <v>1.4484764983078477E-2</v>
      </c>
      <c r="J29">
        <v>0.5</v>
      </c>
      <c r="K29">
        <f t="shared" si="0"/>
        <v>118.16811207010984</v>
      </c>
      <c r="L29">
        <f t="shared" si="2"/>
        <v>0.43927983949377558</v>
      </c>
    </row>
    <row r="30" spans="1:12">
      <c r="A30" s="1">
        <v>19085</v>
      </c>
      <c r="B30">
        <f t="array" ref="B30">_xlfn.IFNA(INDEX('Beer duty'!$B:$B,MATCH(1,(MONTH(Graphs!A30)=MONTH('Beer duty'!A:A))*(YEAR(Graphs!A30)=YEAR('Beer duty'!A:A)),0)), B29)</f>
        <v>1.4484764983078477</v>
      </c>
      <c r="F30">
        <f t="shared" si="1"/>
        <v>1.4484764983078477E-2</v>
      </c>
      <c r="J30">
        <v>1.6</v>
      </c>
      <c r="K30">
        <f t="shared" si="0"/>
        <v>120.05880186323161</v>
      </c>
      <c r="L30">
        <f t="shared" si="2"/>
        <v>0.43236204674584205</v>
      </c>
    </row>
    <row r="31" spans="1:12">
      <c r="A31" s="1">
        <v>19115</v>
      </c>
      <c r="B31">
        <f t="array" ref="B31">_xlfn.IFNA(INDEX('Beer duty'!$B:$B,MATCH(1,(MONTH(Graphs!A31)=MONTH('Beer duty'!A:A))*(YEAR(Graphs!A31)=YEAR('Beer duty'!A:A)),0)), B30)</f>
        <v>1.4484764983078477</v>
      </c>
      <c r="F31">
        <f t="shared" si="1"/>
        <v>1.4484764983078477E-2</v>
      </c>
      <c r="J31">
        <v>0</v>
      </c>
      <c r="K31">
        <f t="shared" si="0"/>
        <v>120.05880186323161</v>
      </c>
      <c r="L31">
        <f t="shared" si="2"/>
        <v>0.43236204674584205</v>
      </c>
    </row>
    <row r="32" spans="1:12">
      <c r="A32" s="1">
        <v>19146</v>
      </c>
      <c r="B32">
        <f t="array" ref="B32">_xlfn.IFNA(INDEX('Beer duty'!$B:$B,MATCH(1,(MONTH(Graphs!A32)=MONTH('Beer duty'!A:A))*(YEAR(Graphs!A32)=YEAR('Beer duty'!A:A)),0)), B31)</f>
        <v>1.4484764983078477</v>
      </c>
      <c r="F32">
        <f t="shared" si="1"/>
        <v>1.4484764983078477E-2</v>
      </c>
      <c r="J32">
        <v>1.7</v>
      </c>
      <c r="K32">
        <f t="shared" si="0"/>
        <v>122.09980149490653</v>
      </c>
      <c r="L32">
        <f t="shared" si="2"/>
        <v>0.42513475589561661</v>
      </c>
    </row>
    <row r="33" spans="1:12">
      <c r="A33" s="1">
        <v>19176</v>
      </c>
      <c r="B33">
        <f t="array" ref="B33">_xlfn.IFNA(INDEX('Beer duty'!$B:$B,MATCH(1,(MONTH(Graphs!A33)=MONTH('Beer duty'!A:A))*(YEAR(Graphs!A33)=YEAR('Beer duty'!A:A)),0)), B32)</f>
        <v>1.4484764983078477</v>
      </c>
      <c r="F33">
        <f t="shared" si="1"/>
        <v>1.4484764983078477E-2</v>
      </c>
      <c r="J33">
        <v>-0.1</v>
      </c>
      <c r="K33">
        <f t="shared" si="0"/>
        <v>121.97770169341162</v>
      </c>
      <c r="L33">
        <f t="shared" si="2"/>
        <v>0.42556031621182849</v>
      </c>
    </row>
    <row r="34" spans="1:12">
      <c r="A34" s="1">
        <v>19207</v>
      </c>
      <c r="B34">
        <f t="array" ref="B34">_xlfn.IFNA(INDEX('Beer duty'!$B:$B,MATCH(1,(MONTH(Graphs!A34)=MONTH('Beer duty'!A:A))*(YEAR(Graphs!A34)=YEAR('Beer duty'!A:A)),0)), B33)</f>
        <v>1.4484764983078477</v>
      </c>
      <c r="F34">
        <f t="shared" si="1"/>
        <v>1.4484764983078477E-2</v>
      </c>
      <c r="J34">
        <v>-0.6</v>
      </c>
      <c r="K34">
        <f t="shared" si="0"/>
        <v>121.24583548325114</v>
      </c>
      <c r="L34">
        <f t="shared" si="2"/>
        <v>0.42812909075636668</v>
      </c>
    </row>
    <row r="35" spans="1:12">
      <c r="A35" s="1">
        <v>19238</v>
      </c>
      <c r="B35">
        <f t="array" ref="B35">_xlfn.IFNA(INDEX('Beer duty'!$B:$B,MATCH(1,(MONTH(Graphs!A35)=MONTH('Beer duty'!A:A))*(YEAR(Graphs!A35)=YEAR('Beer duty'!A:A)),0)), B34)</f>
        <v>1.4484764983078477</v>
      </c>
      <c r="F35">
        <f t="shared" si="1"/>
        <v>1.4484764983078477E-2</v>
      </c>
      <c r="J35">
        <v>-0.2</v>
      </c>
      <c r="K35">
        <f t="shared" si="0"/>
        <v>121.00334381228464</v>
      </c>
      <c r="L35">
        <f t="shared" si="2"/>
        <v>0.42898706488613897</v>
      </c>
    </row>
    <row r="36" spans="1:12">
      <c r="A36" s="1">
        <v>19268</v>
      </c>
      <c r="B36">
        <f t="array" ref="B36">_xlfn.IFNA(INDEX('Beer duty'!$B:$B,MATCH(1,(MONTH(Graphs!A36)=MONTH('Beer duty'!A:A))*(YEAR(Graphs!A36)=YEAR('Beer duty'!A:A)),0)), B35)</f>
        <v>1.4484764983078477</v>
      </c>
      <c r="F36">
        <f t="shared" si="1"/>
        <v>1.4484764983078477E-2</v>
      </c>
      <c r="J36">
        <v>0.9</v>
      </c>
      <c r="K36">
        <f t="shared" si="0"/>
        <v>122.09237390659518</v>
      </c>
      <c r="L36">
        <f t="shared" si="2"/>
        <v>0.42516061931232807</v>
      </c>
    </row>
    <row r="37" spans="1:12">
      <c r="A37" s="1">
        <v>19299</v>
      </c>
      <c r="B37">
        <f t="array" ref="B37">_xlfn.IFNA(INDEX('Beer duty'!$B:$B,MATCH(1,(MONTH(Graphs!A37)=MONTH('Beer duty'!A:A))*(YEAR(Graphs!A37)=YEAR('Beer duty'!A:A)),0)), B36)</f>
        <v>1.4484764983078477</v>
      </c>
      <c r="F37">
        <f t="shared" si="1"/>
        <v>1.4484764983078477E-2</v>
      </c>
      <c r="J37">
        <v>-0.1</v>
      </c>
      <c r="K37">
        <f t="shared" si="0"/>
        <v>121.97028153268859</v>
      </c>
      <c r="L37">
        <f t="shared" si="2"/>
        <v>0.42558620551784593</v>
      </c>
    </row>
    <row r="38" spans="1:12">
      <c r="A38" s="1">
        <v>19329</v>
      </c>
      <c r="B38">
        <f t="array" ref="B38">_xlfn.IFNA(INDEX('Beer duty'!$B:$B,MATCH(1,(MONTH(Graphs!A38)=MONTH('Beer duty'!A:A))*(YEAR(Graphs!A38)=YEAR('Beer duty'!A:A)),0)), B37)</f>
        <v>1.4484764983078477</v>
      </c>
      <c r="F38">
        <f t="shared" si="1"/>
        <v>1.4484764983078477E-2</v>
      </c>
      <c r="J38">
        <v>0.7</v>
      </c>
      <c r="K38">
        <f t="shared" si="0"/>
        <v>122.8240735034174</v>
      </c>
      <c r="L38">
        <f t="shared" si="2"/>
        <v>0.42262781084195233</v>
      </c>
    </row>
    <row r="39" spans="1:12">
      <c r="A39" s="1">
        <v>19360</v>
      </c>
      <c r="B39">
        <f t="array" ref="B39">_xlfn.IFNA(INDEX('Beer duty'!$B:$B,MATCH(1,(MONTH(Graphs!A39)=MONTH('Beer duty'!A:A))*(YEAR(Graphs!A39)=YEAR('Beer duty'!A:A)),0)), B38)</f>
        <v>1.4484764983078477</v>
      </c>
      <c r="F39">
        <f t="shared" si="1"/>
        <v>1.4484764983078477E-2</v>
      </c>
      <c r="J39">
        <v>-0.1</v>
      </c>
      <c r="K39">
        <f t="shared" si="0"/>
        <v>122.70124942991397</v>
      </c>
      <c r="L39">
        <f t="shared" si="2"/>
        <v>0.42305086170365597</v>
      </c>
    </row>
    <row r="40" spans="1:12">
      <c r="A40" s="1">
        <v>19391</v>
      </c>
      <c r="B40">
        <f t="array" ref="B40">_xlfn.IFNA(INDEX('Beer duty'!$B:$B,MATCH(1,(MONTH(Graphs!A40)=MONTH('Beer duty'!A:A))*(YEAR(Graphs!A40)=YEAR('Beer duty'!A:A)),0)), B39)</f>
        <v>1.4484764983078477</v>
      </c>
      <c r="F40">
        <f t="shared" si="1"/>
        <v>1.4484764983078477E-2</v>
      </c>
      <c r="J40">
        <v>0.3</v>
      </c>
      <c r="K40">
        <f t="shared" si="0"/>
        <v>123.0693531782037</v>
      </c>
      <c r="L40">
        <f t="shared" si="2"/>
        <v>0.42178550518809177</v>
      </c>
    </row>
    <row r="41" spans="1:12">
      <c r="A41" s="1">
        <v>19419</v>
      </c>
      <c r="B41">
        <f t="array" ref="B41">_xlfn.IFNA(INDEX('Beer duty'!$B:$B,MATCH(1,(MONTH(Graphs!A41)=MONTH('Beer duty'!A:A))*(YEAR(Graphs!A41)=YEAR('Beer duty'!A:A)),0)), B40)</f>
        <v>1.4484764983078477</v>
      </c>
      <c r="F41">
        <f t="shared" si="1"/>
        <v>1.4484764983078477E-2</v>
      </c>
      <c r="J41">
        <v>0.7</v>
      </c>
      <c r="K41">
        <f t="shared" si="0"/>
        <v>123.93083865045111</v>
      </c>
      <c r="L41">
        <f t="shared" si="2"/>
        <v>0.41885353047476842</v>
      </c>
    </row>
    <row r="42" spans="1:12">
      <c r="A42" s="1">
        <v>19450</v>
      </c>
      <c r="B42">
        <f t="array" ref="B42">_xlfn.IFNA(INDEX('Beer duty'!$B:$B,MATCH(1,(MONTH(Graphs!A42)=MONTH('Beer duty'!A:A))*(YEAR(Graphs!A42)=YEAR('Beer duty'!A:A)),0)), B41)</f>
        <v>1.4484764983078477</v>
      </c>
      <c r="F42">
        <f t="shared" si="1"/>
        <v>1.4484764983078477E-2</v>
      </c>
      <c r="J42">
        <v>0.9</v>
      </c>
      <c r="K42">
        <f t="shared" si="0"/>
        <v>125.04621619830516</v>
      </c>
      <c r="L42">
        <f t="shared" si="2"/>
        <v>0.41511747321582604</v>
      </c>
    </row>
    <row r="43" spans="1:12">
      <c r="A43" s="1">
        <v>19480</v>
      </c>
      <c r="B43">
        <f t="array" ref="B43">_xlfn.IFNA(INDEX('Beer duty'!$B:$B,MATCH(1,(MONTH(Graphs!A43)=MONTH('Beer duty'!A:A))*(YEAR(Graphs!A43)=YEAR('Beer duty'!A:A)),0)), B42)</f>
        <v>1.4484764983078477</v>
      </c>
      <c r="F43">
        <f t="shared" si="1"/>
        <v>1.4484764983078477E-2</v>
      </c>
      <c r="J43">
        <v>-0.4</v>
      </c>
      <c r="K43">
        <f t="shared" si="0"/>
        <v>124.54603133351193</v>
      </c>
      <c r="L43">
        <f t="shared" si="2"/>
        <v>0.41678461166247593</v>
      </c>
    </row>
    <row r="44" spans="1:12">
      <c r="A44" s="1">
        <v>19511</v>
      </c>
      <c r="B44">
        <f t="array" ref="B44">_xlfn.IFNA(INDEX('Beer duty'!$B:$B,MATCH(1,(MONTH(Graphs!A44)=MONTH('Beer duty'!A:A))*(YEAR(Graphs!A44)=YEAR('Beer duty'!A:A)),0)), B43)</f>
        <v>1.4484764983078477</v>
      </c>
      <c r="F44">
        <f t="shared" si="1"/>
        <v>1.4484764983078477E-2</v>
      </c>
      <c r="J44">
        <v>0.6</v>
      </c>
      <c r="K44">
        <f t="shared" si="0"/>
        <v>125.293307521513</v>
      </c>
      <c r="L44">
        <f t="shared" si="2"/>
        <v>0.41429881874997609</v>
      </c>
    </row>
    <row r="45" spans="1:12">
      <c r="A45" s="1">
        <v>19541</v>
      </c>
      <c r="B45">
        <f t="array" ref="B45">_xlfn.IFNA(INDEX('Beer duty'!$B:$B,MATCH(1,(MONTH(Graphs!A45)=MONTH('Beer duty'!A:A))*(YEAR(Graphs!A45)=YEAR('Beer duty'!A:A)),0)), B44)</f>
        <v>1.4484764983078477</v>
      </c>
      <c r="F45">
        <f t="shared" si="1"/>
        <v>1.4484764983078477E-2</v>
      </c>
      <c r="J45">
        <v>0</v>
      </c>
      <c r="K45">
        <f t="shared" si="0"/>
        <v>125.293307521513</v>
      </c>
      <c r="L45">
        <f t="shared" si="2"/>
        <v>0.41429881874997609</v>
      </c>
    </row>
    <row r="46" spans="1:12">
      <c r="A46" s="1">
        <v>19572</v>
      </c>
      <c r="B46">
        <f t="array" ref="B46">_xlfn.IFNA(INDEX('Beer duty'!$B:$B,MATCH(1,(MONTH(Graphs!A46)=MONTH('Beer duty'!A:A))*(YEAR(Graphs!A46)=YEAR('Beer duty'!A:A)),0)), B45)</f>
        <v>1.4484764983078477</v>
      </c>
      <c r="F46">
        <f t="shared" si="1"/>
        <v>1.4484764983078477E-2</v>
      </c>
      <c r="J46">
        <v>-0.7</v>
      </c>
      <c r="K46">
        <f t="shared" si="0"/>
        <v>124.41625436886241</v>
      </c>
      <c r="L46">
        <f t="shared" si="2"/>
        <v>0.41721935422958317</v>
      </c>
    </row>
    <row r="47" spans="1:12">
      <c r="A47" s="1">
        <v>19603</v>
      </c>
      <c r="B47">
        <f t="array" ref="B47">_xlfn.IFNA(INDEX('Beer duty'!$B:$B,MATCH(1,(MONTH(Graphs!A47)=MONTH('Beer duty'!A:A))*(YEAR(Graphs!A47)=YEAR('Beer duty'!A:A)),0)), B46)</f>
        <v>1.4484764983078477</v>
      </c>
      <c r="F47">
        <f t="shared" si="1"/>
        <v>1.4484764983078477E-2</v>
      </c>
      <c r="J47">
        <v>-0.2</v>
      </c>
      <c r="K47">
        <f t="shared" si="0"/>
        <v>124.16742186012469</v>
      </c>
      <c r="L47">
        <f t="shared" si="2"/>
        <v>0.41805546515990299</v>
      </c>
    </row>
    <row r="48" spans="1:12">
      <c r="A48" s="1">
        <v>19633</v>
      </c>
      <c r="B48">
        <f t="array" ref="B48">_xlfn.IFNA(INDEX('Beer duty'!$B:$B,MATCH(1,(MONTH(Graphs!A48)=MONTH('Beer duty'!A:A))*(YEAR(Graphs!A48)=YEAR('Beer duty'!A:A)),0)), B47)</f>
        <v>1.4484764983078477</v>
      </c>
      <c r="F48">
        <f t="shared" si="1"/>
        <v>1.4484764983078477E-2</v>
      </c>
      <c r="J48">
        <v>0</v>
      </c>
      <c r="K48">
        <f t="shared" si="0"/>
        <v>124.16742186012469</v>
      </c>
      <c r="L48">
        <f t="shared" si="2"/>
        <v>0.41805546515990299</v>
      </c>
    </row>
    <row r="49" spans="1:12">
      <c r="A49" s="1">
        <v>19664</v>
      </c>
      <c r="B49">
        <f t="array" ref="B49">_xlfn.IFNA(INDEX('Beer duty'!$B:$B,MATCH(1,(MONTH(Graphs!A49)=MONTH('Beer duty'!A:A))*(YEAR(Graphs!A49)=YEAR('Beer duty'!A:A)),0)), B48)</f>
        <v>1.4484764983078477</v>
      </c>
      <c r="F49">
        <f t="shared" si="1"/>
        <v>1.4484764983078477E-2</v>
      </c>
      <c r="J49">
        <v>0.3</v>
      </c>
      <c r="K49">
        <f t="shared" si="0"/>
        <v>124.53992412570506</v>
      </c>
      <c r="L49">
        <f t="shared" si="2"/>
        <v>0.41680505000987339</v>
      </c>
    </row>
    <row r="50" spans="1:12">
      <c r="A50" s="1">
        <v>19694</v>
      </c>
      <c r="B50">
        <f t="array" ref="B50">_xlfn.IFNA(INDEX('Beer duty'!$B:$B,MATCH(1,(MONTH(Graphs!A50)=MONTH('Beer duty'!A:A))*(YEAR(Graphs!A50)=YEAR('Beer duty'!A:A)),0)), B49)</f>
        <v>1.4484764983078477</v>
      </c>
      <c r="F50">
        <f t="shared" si="1"/>
        <v>1.4484764983078477E-2</v>
      </c>
      <c r="J50">
        <v>-0.4</v>
      </c>
      <c r="K50">
        <f t="shared" si="0"/>
        <v>124.04176442920223</v>
      </c>
      <c r="L50">
        <f t="shared" si="2"/>
        <v>0.41847896587336686</v>
      </c>
    </row>
    <row r="51" spans="1:12">
      <c r="A51" s="1">
        <v>19725</v>
      </c>
      <c r="B51">
        <f t="array" ref="B51">_xlfn.IFNA(INDEX('Beer duty'!$B:$B,MATCH(1,(MONTH(Graphs!A51)=MONTH('Beer duty'!A:A))*(YEAR(Graphs!A51)=YEAR('Beer duty'!A:A)),0)), B50)</f>
        <v>1.4484764983078477</v>
      </c>
      <c r="F51">
        <f t="shared" si="1"/>
        <v>1.4484764983078477E-2</v>
      </c>
      <c r="J51">
        <v>0.2</v>
      </c>
      <c r="K51">
        <f t="shared" si="0"/>
        <v>124.28984795806063</v>
      </c>
      <c r="L51">
        <f t="shared" si="2"/>
        <v>0.41764367851633422</v>
      </c>
    </row>
    <row r="52" spans="1:12">
      <c r="A52" s="1">
        <v>19756</v>
      </c>
      <c r="B52">
        <f t="array" ref="B52">_xlfn.IFNA(INDEX('Beer duty'!$B:$B,MATCH(1,(MONTH(Graphs!A52)=MONTH('Beer duty'!A:A))*(YEAR(Graphs!A52)=YEAR('Beer duty'!A:A)),0)), B51)</f>
        <v>1.4484764983078477</v>
      </c>
      <c r="F52">
        <f t="shared" si="1"/>
        <v>1.4484764983078477E-2</v>
      </c>
      <c r="J52">
        <v>-0.2</v>
      </c>
      <c r="K52">
        <f t="shared" si="0"/>
        <v>124.04126826214451</v>
      </c>
      <c r="L52">
        <f t="shared" si="2"/>
        <v>0.41848063979592603</v>
      </c>
    </row>
    <row r="53" spans="1:12">
      <c r="A53" s="1">
        <v>19784</v>
      </c>
      <c r="B53">
        <f t="array" ref="B53">_xlfn.IFNA(INDEX('Beer duty'!$B:$B,MATCH(1,(MONTH(Graphs!A53)=MONTH('Beer duty'!A:A))*(YEAR(Graphs!A53)=YEAR('Beer duty'!A:A)),0)), B52)</f>
        <v>1.4484764983078477</v>
      </c>
      <c r="F53">
        <f t="shared" si="1"/>
        <v>1.4484764983078477E-2</v>
      </c>
      <c r="J53">
        <v>0.9</v>
      </c>
      <c r="K53">
        <f t="shared" si="0"/>
        <v>125.15763967650381</v>
      </c>
      <c r="L53">
        <f t="shared" si="2"/>
        <v>0.41474790861836086</v>
      </c>
    </row>
    <row r="54" spans="1:12">
      <c r="A54" s="1">
        <v>19815</v>
      </c>
      <c r="B54">
        <f t="array" ref="B54">_xlfn.IFNA(INDEX('Beer duty'!$B:$B,MATCH(1,(MONTH(Graphs!A54)=MONTH('Beer duty'!A:A))*(YEAR(Graphs!A54)=YEAR('Beer duty'!A:A)),0)), B53)</f>
        <v>1.4484764983078477</v>
      </c>
      <c r="F54">
        <f t="shared" si="1"/>
        <v>1.4484764983078477E-2</v>
      </c>
      <c r="J54">
        <v>0.4</v>
      </c>
      <c r="K54">
        <f t="shared" si="0"/>
        <v>125.65827023520983</v>
      </c>
      <c r="L54">
        <f t="shared" si="2"/>
        <v>0.41309552651231157</v>
      </c>
    </row>
    <row r="55" spans="1:12">
      <c r="A55" s="1">
        <v>19845</v>
      </c>
      <c r="B55">
        <f t="array" ref="B55">_xlfn.IFNA(INDEX('Beer duty'!$B:$B,MATCH(1,(MONTH(Graphs!A55)=MONTH('Beer duty'!A:A))*(YEAR(Graphs!A55)=YEAR('Beer duty'!A:A)),0)), B54)</f>
        <v>1.4484764983078477</v>
      </c>
      <c r="F55">
        <f t="shared" si="1"/>
        <v>1.4484764983078477E-2</v>
      </c>
      <c r="J55">
        <v>-0.3</v>
      </c>
      <c r="K55">
        <f t="shared" si="0"/>
        <v>125.28129542450419</v>
      </c>
      <c r="L55">
        <f t="shared" si="2"/>
        <v>0.41433854213872778</v>
      </c>
    </row>
    <row r="56" spans="1:12">
      <c r="A56" s="1">
        <v>19876</v>
      </c>
      <c r="B56">
        <f t="array" ref="B56">_xlfn.IFNA(INDEX('Beer duty'!$B:$B,MATCH(1,(MONTH(Graphs!A56)=MONTH('Beer duty'!A:A))*(YEAR(Graphs!A56)=YEAR('Beer duty'!A:A)),0)), B55)</f>
        <v>1.4484764983078477</v>
      </c>
      <c r="F56">
        <f t="shared" si="1"/>
        <v>1.4484764983078477E-2</v>
      </c>
      <c r="J56">
        <v>0.6</v>
      </c>
      <c r="K56">
        <f t="shared" si="0"/>
        <v>126.03298319705122</v>
      </c>
      <c r="L56">
        <f t="shared" si="2"/>
        <v>0.41186733811006737</v>
      </c>
    </row>
    <row r="57" spans="1:12">
      <c r="A57" s="1">
        <v>19906</v>
      </c>
      <c r="B57">
        <f t="array" ref="B57">_xlfn.IFNA(INDEX('Beer duty'!$B:$B,MATCH(1,(MONTH(Graphs!A57)=MONTH('Beer duty'!A:A))*(YEAR(Graphs!A57)=YEAR('Beer duty'!A:A)),0)), B56)</f>
        <v>1.4484764983078477</v>
      </c>
      <c r="F57">
        <f t="shared" si="1"/>
        <v>1.4484764983078477E-2</v>
      </c>
      <c r="J57">
        <v>1.7</v>
      </c>
      <c r="K57">
        <f t="shared" si="0"/>
        <v>128.17554391140109</v>
      </c>
      <c r="L57">
        <f t="shared" si="2"/>
        <v>0.40498263334323242</v>
      </c>
    </row>
    <row r="58" spans="1:12">
      <c r="A58" s="1">
        <v>19937</v>
      </c>
      <c r="B58">
        <f t="array" ref="B58">_xlfn.IFNA(INDEX('Beer duty'!$B:$B,MATCH(1,(MONTH(Graphs!A58)=MONTH('Beer duty'!A:A))*(YEAR(Graphs!A58)=YEAR('Beer duty'!A:A)),0)), B57)</f>
        <v>1.4484764983078477</v>
      </c>
      <c r="F58">
        <f t="shared" si="1"/>
        <v>1.4484764983078477E-2</v>
      </c>
      <c r="J58">
        <v>-0.6</v>
      </c>
      <c r="K58">
        <f t="shared" si="0"/>
        <v>127.40649064793269</v>
      </c>
      <c r="L58">
        <f t="shared" si="2"/>
        <v>0.40742719652236659</v>
      </c>
    </row>
    <row r="59" spans="1:12">
      <c r="A59" s="1">
        <v>19968</v>
      </c>
      <c r="B59">
        <f t="array" ref="B59">_xlfn.IFNA(INDEX('Beer duty'!$B:$B,MATCH(1,(MONTH(Graphs!A59)=MONTH('Beer duty'!A:A))*(YEAR(Graphs!A59)=YEAR('Beer duty'!A:A)),0)), B58)</f>
        <v>1.4484764983078477</v>
      </c>
      <c r="F59">
        <f t="shared" si="1"/>
        <v>1.4484764983078477E-2</v>
      </c>
      <c r="J59">
        <v>-0.2</v>
      </c>
      <c r="K59">
        <f t="shared" si="0"/>
        <v>127.15167766663681</v>
      </c>
      <c r="L59">
        <f t="shared" si="2"/>
        <v>0.40824368389014692</v>
      </c>
    </row>
    <row r="60" spans="1:12">
      <c r="A60" s="1">
        <v>19998</v>
      </c>
      <c r="B60">
        <f t="array" ref="B60">_xlfn.IFNA(INDEX('Beer duty'!$B:$B,MATCH(1,(MONTH(Graphs!A60)=MONTH('Beer duty'!A:A))*(YEAR(Graphs!A60)=YEAR('Beer duty'!A:A)),0)), B59)</f>
        <v>1.4484764983078477</v>
      </c>
      <c r="F60">
        <f t="shared" si="1"/>
        <v>1.4484764983078477E-2</v>
      </c>
      <c r="J60">
        <v>0.5</v>
      </c>
      <c r="K60">
        <f t="shared" si="0"/>
        <v>127.78743605496999</v>
      </c>
      <c r="L60">
        <f t="shared" si="2"/>
        <v>0.40621262078621589</v>
      </c>
    </row>
    <row r="61" spans="1:12">
      <c r="A61" s="1">
        <v>20029</v>
      </c>
      <c r="B61">
        <f t="array" ref="B61">_xlfn.IFNA(INDEX('Beer duty'!$B:$B,MATCH(1,(MONTH(Graphs!A61)=MONTH('Beer duty'!A:A))*(YEAR(Graphs!A61)=YEAR('Beer duty'!A:A)),0)), B60)</f>
        <v>1.4484764983078477</v>
      </c>
      <c r="F61">
        <f t="shared" si="1"/>
        <v>1.4484764983078477E-2</v>
      </c>
      <c r="J61">
        <v>0.5</v>
      </c>
      <c r="K61">
        <f t="shared" si="0"/>
        <v>128.42637323524482</v>
      </c>
      <c r="L61">
        <f t="shared" si="2"/>
        <v>0.40419166247384669</v>
      </c>
    </row>
    <row r="62" spans="1:12">
      <c r="A62" s="1">
        <v>20059</v>
      </c>
      <c r="B62">
        <f t="array" ref="B62">_xlfn.IFNA(INDEX('Beer duty'!$B:$B,MATCH(1,(MONTH(Graphs!A62)=MONTH('Beer duty'!A:A))*(YEAR(Graphs!A62)=YEAR('Beer duty'!A:A)),0)), B61)</f>
        <v>1.4484764983078477</v>
      </c>
      <c r="F62">
        <f t="shared" si="1"/>
        <v>1.4484764983078477E-2</v>
      </c>
      <c r="J62">
        <v>0.5</v>
      </c>
      <c r="K62">
        <f t="shared" si="0"/>
        <v>129.06850510142104</v>
      </c>
      <c r="L62">
        <f t="shared" si="2"/>
        <v>0.40218075868044451</v>
      </c>
    </row>
    <row r="63" spans="1:12">
      <c r="A63" s="1">
        <v>20090</v>
      </c>
      <c r="B63">
        <f t="array" ref="B63">_xlfn.IFNA(INDEX('Beer duty'!$B:$B,MATCH(1,(MONTH(Graphs!A63)=MONTH('Beer duty'!A:A))*(YEAR(Graphs!A63)=YEAR('Beer duty'!A:A)),0)), B62)</f>
        <v>1.4484764983078477</v>
      </c>
      <c r="F63">
        <f t="shared" si="1"/>
        <v>1.4484764983078477E-2</v>
      </c>
      <c r="J63">
        <v>0.4</v>
      </c>
      <c r="K63">
        <f t="shared" si="0"/>
        <v>129.58477912182673</v>
      </c>
      <c r="L63">
        <f t="shared" si="2"/>
        <v>0.4005784449008411</v>
      </c>
    </row>
    <row r="64" spans="1:12">
      <c r="A64" s="1">
        <v>20121</v>
      </c>
      <c r="B64">
        <f t="array" ref="B64">_xlfn.IFNA(INDEX('Beer duty'!$B:$B,MATCH(1,(MONTH(Graphs!A64)=MONTH('Beer duty'!A:A))*(YEAR(Graphs!A64)=YEAR('Beer duty'!A:A)),0)), B63)</f>
        <v>1.4484764983078477</v>
      </c>
      <c r="F64">
        <f t="shared" si="1"/>
        <v>1.4484764983078477E-2</v>
      </c>
      <c r="J64">
        <v>0</v>
      </c>
      <c r="K64">
        <f t="shared" si="0"/>
        <v>129.58477912182673</v>
      </c>
      <c r="L64">
        <f t="shared" si="2"/>
        <v>0.4005784449008411</v>
      </c>
    </row>
    <row r="65" spans="1:12">
      <c r="A65" s="1">
        <v>20149</v>
      </c>
      <c r="B65">
        <f t="array" ref="B65">_xlfn.IFNA(INDEX('Beer duty'!$B:$B,MATCH(1,(MONTH(Graphs!A65)=MONTH('Beer duty'!A:A))*(YEAR(Graphs!A65)=YEAR('Beer duty'!A:A)),0)), B64)</f>
        <v>1.4484764983078477</v>
      </c>
      <c r="F65">
        <f t="shared" si="1"/>
        <v>1.4484764983078477E-2</v>
      </c>
      <c r="J65">
        <v>0</v>
      </c>
      <c r="K65">
        <f t="shared" si="0"/>
        <v>129.58477912182673</v>
      </c>
      <c r="L65">
        <f t="shared" si="2"/>
        <v>0.4005784449008411</v>
      </c>
    </row>
    <row r="66" spans="1:12">
      <c r="A66" s="1">
        <v>20180</v>
      </c>
      <c r="B66">
        <f t="array" ref="B66">_xlfn.IFNA(INDEX('Beer duty'!$B:$B,MATCH(1,(MONTH(Graphs!A66)=MONTH('Beer duty'!A:A))*(YEAR(Graphs!A66)=YEAR('Beer duty'!A:A)),0)), B65)</f>
        <v>1.4484764983078477</v>
      </c>
      <c r="F66">
        <f t="shared" si="1"/>
        <v>1.4484764983078477E-2</v>
      </c>
      <c r="J66">
        <v>0.5</v>
      </c>
      <c r="K66">
        <f t="shared" si="0"/>
        <v>130.23270301743585</v>
      </c>
      <c r="L66">
        <f t="shared" si="2"/>
        <v>0.39858551731426978</v>
      </c>
    </row>
    <row r="67" spans="1:12">
      <c r="A67" s="1">
        <v>20210</v>
      </c>
      <c r="B67">
        <f t="array" ref="B67">_xlfn.IFNA(INDEX('Beer duty'!$B:$B,MATCH(1,(MONTH(Graphs!A67)=MONTH('Beer duty'!A:A))*(YEAR(Graphs!A67)=YEAR('Beer duty'!A:A)),0)), B66)</f>
        <v>1.4484764983078477</v>
      </c>
      <c r="F67">
        <f t="shared" si="1"/>
        <v>1.4484764983078477E-2</v>
      </c>
      <c r="J67">
        <v>-0.2</v>
      </c>
      <c r="K67">
        <f t="shared" si="0"/>
        <v>129.97223761140097</v>
      </c>
      <c r="L67">
        <f t="shared" si="2"/>
        <v>0.39938428588604191</v>
      </c>
    </row>
    <row r="68" spans="1:12">
      <c r="A68" s="1">
        <v>20241</v>
      </c>
      <c r="B68">
        <f t="array" ref="B68">_xlfn.IFNA(INDEX('Beer duty'!$B:$B,MATCH(1,(MONTH(Graphs!A68)=MONTH('Beer duty'!A:A))*(YEAR(Graphs!A68)=YEAR('Beer duty'!A:A)),0)), B67)</f>
        <v>1.4484764983078477</v>
      </c>
      <c r="F68">
        <f t="shared" ref="F68:F131" si="3">B68/100</f>
        <v>1.4484764983078477E-2</v>
      </c>
      <c r="J68">
        <v>2.1</v>
      </c>
      <c r="K68">
        <f t="shared" si="0"/>
        <v>132.70165460124039</v>
      </c>
      <c r="L68">
        <f t="shared" ref="L68:L131" si="4">F68*$K$843/$K68</f>
        <v>0.39116972172971781</v>
      </c>
    </row>
    <row r="69" spans="1:12">
      <c r="A69" s="1">
        <v>20271</v>
      </c>
      <c r="B69">
        <f t="array" ref="B69">_xlfn.IFNA(INDEX('Beer duty'!$B:$B,MATCH(1,(MONTH(Graphs!A69)=MONTH('Beer duty'!A:A))*(YEAR(Graphs!A69)=YEAR('Beer duty'!A:A)),0)), B68)</f>
        <v>1.4484764983078477</v>
      </c>
      <c r="F69">
        <f t="shared" si="3"/>
        <v>1.4484764983078477E-2</v>
      </c>
      <c r="J69">
        <v>0.4</v>
      </c>
      <c r="K69">
        <f t="shared" ref="K69:K132" si="5">K68*(1+J69/100)</f>
        <v>133.23246121964536</v>
      </c>
      <c r="L69">
        <f t="shared" si="4"/>
        <v>0.38961127662322492</v>
      </c>
    </row>
    <row r="70" spans="1:12">
      <c r="A70" s="1">
        <v>20302</v>
      </c>
      <c r="B70">
        <f t="array" ref="B70">_xlfn.IFNA(INDEX('Beer duty'!$B:$B,MATCH(1,(MONTH(Graphs!A70)=MONTH('Beer duty'!A:A))*(YEAR(Graphs!A70)=YEAR('Beer duty'!A:A)),0)), B69)</f>
        <v>1.4484764983078477</v>
      </c>
      <c r="F70">
        <f t="shared" si="3"/>
        <v>1.4484764983078477E-2</v>
      </c>
      <c r="J70">
        <v>-0.7</v>
      </c>
      <c r="K70">
        <f t="shared" si="5"/>
        <v>132.29983399110785</v>
      </c>
      <c r="L70">
        <f t="shared" si="4"/>
        <v>0.39235778109086095</v>
      </c>
    </row>
    <row r="71" spans="1:12">
      <c r="A71" s="1">
        <v>20333</v>
      </c>
      <c r="B71">
        <f t="array" ref="B71">_xlfn.IFNA(INDEX('Beer duty'!$B:$B,MATCH(1,(MONTH(Graphs!A71)=MONTH('Beer duty'!A:A))*(YEAR(Graphs!A71)=YEAR('Beer duty'!A:A)),0)), B70)</f>
        <v>1.4484764983078477</v>
      </c>
      <c r="F71">
        <f t="shared" si="3"/>
        <v>1.4484764983078477E-2</v>
      </c>
      <c r="J71">
        <v>0.6</v>
      </c>
      <c r="K71">
        <f t="shared" si="5"/>
        <v>133.09363299505449</v>
      </c>
      <c r="L71">
        <f t="shared" si="4"/>
        <v>0.39001767504061724</v>
      </c>
    </row>
    <row r="72" spans="1:12">
      <c r="A72" s="1">
        <v>20363</v>
      </c>
      <c r="B72">
        <f t="array" ref="B72">_xlfn.IFNA(INDEX('Beer duty'!$B:$B,MATCH(1,(MONTH(Graphs!A72)=MONTH('Beer duty'!A:A))*(YEAR(Graphs!A72)=YEAR('Beer duty'!A:A)),0)), B71)</f>
        <v>1.4484764983078477</v>
      </c>
      <c r="F72">
        <f t="shared" si="3"/>
        <v>1.4484764983078477E-2</v>
      </c>
      <c r="J72">
        <v>1.1000000000000001</v>
      </c>
      <c r="K72">
        <f t="shared" si="5"/>
        <v>134.55766295800007</v>
      </c>
      <c r="L72">
        <f t="shared" si="4"/>
        <v>0.38577415928844438</v>
      </c>
    </row>
    <row r="73" spans="1:12">
      <c r="A73" s="1">
        <v>20394</v>
      </c>
      <c r="B73">
        <f t="array" ref="B73">_xlfn.IFNA(INDEX('Beer duty'!$B:$B,MATCH(1,(MONTH(Graphs!A73)=MONTH('Beer duty'!A:A))*(YEAR(Graphs!A73)=YEAR('Beer duty'!A:A)),0)), B72)</f>
        <v>1.4484764983078477</v>
      </c>
      <c r="F73">
        <f t="shared" si="3"/>
        <v>1.4484764983078477E-2</v>
      </c>
      <c r="J73">
        <v>1.6</v>
      </c>
      <c r="K73">
        <f t="shared" si="5"/>
        <v>136.71058556532807</v>
      </c>
      <c r="L73">
        <f t="shared" si="4"/>
        <v>0.37969897567760275</v>
      </c>
    </row>
    <row r="74" spans="1:12">
      <c r="A74" s="1">
        <v>20424</v>
      </c>
      <c r="B74">
        <f t="array" ref="B74">_xlfn.IFNA(INDEX('Beer duty'!$B:$B,MATCH(1,(MONTH(Graphs!A74)=MONTH('Beer duty'!A:A))*(YEAR(Graphs!A74)=YEAR('Beer duty'!A:A)),0)), B73)</f>
        <v>1.4484764983078477</v>
      </c>
      <c r="F74">
        <f t="shared" si="3"/>
        <v>1.4484764983078477E-2</v>
      </c>
      <c r="J74">
        <v>0</v>
      </c>
      <c r="K74">
        <f t="shared" si="5"/>
        <v>136.71058556532807</v>
      </c>
      <c r="L74">
        <f t="shared" si="4"/>
        <v>0.37969897567760275</v>
      </c>
    </row>
    <row r="75" spans="1:12">
      <c r="A75" s="1">
        <v>20455</v>
      </c>
      <c r="B75">
        <f t="array" ref="B75">_xlfn.IFNA(INDEX('Beer duty'!$B:$B,MATCH(1,(MONTH(Graphs!A75)=MONTH('Beer duty'!A:A))*(YEAR(Graphs!A75)=YEAR('Beer duty'!A:A)),0)), B74)</f>
        <v>1.4484764983078477</v>
      </c>
      <c r="F75">
        <f t="shared" si="3"/>
        <v>1.4484764983078477E-2</v>
      </c>
      <c r="J75">
        <v>-0.3</v>
      </c>
      <c r="K75">
        <f t="shared" si="5"/>
        <v>136.30045380863208</v>
      </c>
      <c r="L75">
        <f t="shared" si="4"/>
        <v>0.38084150017813717</v>
      </c>
    </row>
    <row r="76" spans="1:12">
      <c r="A76" s="1">
        <v>20486</v>
      </c>
      <c r="B76">
        <f t="array" ref="B76">_xlfn.IFNA(INDEX('Beer duty'!$B:$B,MATCH(1,(MONTH(Graphs!A76)=MONTH('Beer duty'!A:A))*(YEAR(Graphs!A76)=YEAR('Beer duty'!A:A)),0)), B75)</f>
        <v>1.4484764983078477</v>
      </c>
      <c r="F76">
        <f t="shared" si="3"/>
        <v>1.4484764983078477E-2</v>
      </c>
      <c r="J76">
        <v>0</v>
      </c>
      <c r="K76">
        <f t="shared" si="5"/>
        <v>136.30045380863208</v>
      </c>
      <c r="L76">
        <f t="shared" si="4"/>
        <v>0.38084150017813717</v>
      </c>
    </row>
    <row r="77" spans="1:12">
      <c r="A77" s="1">
        <v>20515</v>
      </c>
      <c r="B77">
        <f t="array" ref="B77">_xlfn.IFNA(INDEX('Beer duty'!$B:$B,MATCH(1,(MONTH(Graphs!A77)=MONTH('Beer duty'!A:A))*(YEAR(Graphs!A77)=YEAR('Beer duty'!A:A)),0)), B76)</f>
        <v>1.4484764983078477</v>
      </c>
      <c r="F77">
        <f t="shared" si="3"/>
        <v>1.4484764983078477E-2</v>
      </c>
      <c r="J77">
        <v>1.3</v>
      </c>
      <c r="K77">
        <f t="shared" si="5"/>
        <v>138.07235970814429</v>
      </c>
      <c r="L77">
        <f t="shared" si="4"/>
        <v>0.37595409691820059</v>
      </c>
    </row>
    <row r="78" spans="1:12">
      <c r="A78" s="1">
        <v>20546</v>
      </c>
      <c r="B78">
        <f t="array" ref="B78">_xlfn.IFNA(INDEX('Beer duty'!$B:$B,MATCH(1,(MONTH(Graphs!A78)=MONTH('Beer duty'!A:A))*(YEAR(Graphs!A78)=YEAR('Beer duty'!A:A)),0)), B77)</f>
        <v>1.4484764983078477</v>
      </c>
      <c r="F78">
        <f t="shared" si="3"/>
        <v>1.4484764983078477E-2</v>
      </c>
      <c r="J78">
        <v>1.4</v>
      </c>
      <c r="K78">
        <f t="shared" si="5"/>
        <v>140.00537274405832</v>
      </c>
      <c r="L78">
        <f t="shared" si="4"/>
        <v>0.37076340918954692</v>
      </c>
    </row>
    <row r="79" spans="1:12">
      <c r="A79" s="1">
        <v>20576</v>
      </c>
      <c r="B79">
        <f t="array" ref="B79">_xlfn.IFNA(INDEX('Beer duty'!$B:$B,MATCH(1,(MONTH(Graphs!A79)=MONTH('Beer duty'!A:A))*(YEAR(Graphs!A79)=YEAR('Beer duty'!A:A)),0)), B78)</f>
        <v>1.4484764983078477</v>
      </c>
      <c r="F79">
        <f t="shared" si="3"/>
        <v>1.4484764983078477E-2</v>
      </c>
      <c r="J79">
        <v>-0.2</v>
      </c>
      <c r="K79">
        <f t="shared" si="5"/>
        <v>139.72536199857021</v>
      </c>
      <c r="L79">
        <f t="shared" si="4"/>
        <v>0.37150642203361411</v>
      </c>
    </row>
    <row r="80" spans="1:12">
      <c r="A80" s="1">
        <v>20607</v>
      </c>
      <c r="B80">
        <f t="array" ref="B80">_xlfn.IFNA(INDEX('Beer duty'!$B:$B,MATCH(1,(MONTH(Graphs!A80)=MONTH('Beer duty'!A:A))*(YEAR(Graphs!A80)=YEAR('Beer duty'!A:A)),0)), B79)</f>
        <v>1.4484764983078477</v>
      </c>
      <c r="F80">
        <f t="shared" si="3"/>
        <v>1.4484764983078477E-2</v>
      </c>
      <c r="J80">
        <v>-0.1</v>
      </c>
      <c r="K80">
        <f t="shared" si="5"/>
        <v>139.58563663657165</v>
      </c>
      <c r="L80">
        <f t="shared" si="4"/>
        <v>0.37187830033394803</v>
      </c>
    </row>
    <row r="81" spans="1:12">
      <c r="A81" s="1">
        <v>20637</v>
      </c>
      <c r="B81">
        <f t="array" ref="B81">_xlfn.IFNA(INDEX('Beer duty'!$B:$B,MATCH(1,(MONTH(Graphs!A81)=MONTH('Beer duty'!A:A))*(YEAR(Graphs!A81)=YEAR('Beer duty'!A:A)),0)), B80)</f>
        <v>1.4484764983078477</v>
      </c>
      <c r="F81">
        <f t="shared" si="3"/>
        <v>1.4484764983078477E-2</v>
      </c>
      <c r="J81">
        <v>-0.4</v>
      </c>
      <c r="K81">
        <f t="shared" si="5"/>
        <v>139.02729409002535</v>
      </c>
      <c r="L81">
        <f t="shared" si="4"/>
        <v>0.37337178748388361</v>
      </c>
    </row>
    <row r="82" spans="1:12">
      <c r="A82" s="1">
        <v>20668</v>
      </c>
      <c r="B82">
        <f t="array" ref="B82">_xlfn.IFNA(INDEX('Beer duty'!$B:$B,MATCH(1,(MONTH(Graphs!A82)=MONTH('Beer duty'!A:A))*(YEAR(Graphs!A82)=YEAR('Beer duty'!A:A)),0)), B81)</f>
        <v>1.4484764983078477</v>
      </c>
      <c r="F82">
        <f t="shared" si="3"/>
        <v>1.4484764983078477E-2</v>
      </c>
      <c r="J82">
        <v>0.3</v>
      </c>
      <c r="K82">
        <f t="shared" si="5"/>
        <v>139.4443759722954</v>
      </c>
      <c r="L82">
        <f t="shared" si="4"/>
        <v>0.37225502241663377</v>
      </c>
    </row>
    <row r="83" spans="1:12">
      <c r="A83" s="1">
        <v>20699</v>
      </c>
      <c r="B83">
        <f t="array" ref="B83">_xlfn.IFNA(INDEX('Beer duty'!$B:$B,MATCH(1,(MONTH(Graphs!A83)=MONTH('Beer duty'!A:A))*(YEAR(Graphs!A83)=YEAR('Beer duty'!A:A)),0)), B82)</f>
        <v>1.4484764983078477</v>
      </c>
      <c r="F83">
        <f t="shared" si="3"/>
        <v>1.4484764983078477E-2</v>
      </c>
      <c r="J83">
        <v>-0.2</v>
      </c>
      <c r="K83">
        <f t="shared" si="5"/>
        <v>139.16548722035083</v>
      </c>
      <c r="L83">
        <f t="shared" si="4"/>
        <v>0.37300102446556488</v>
      </c>
    </row>
    <row r="84" spans="1:12">
      <c r="A84" s="1">
        <v>20729</v>
      </c>
      <c r="B84">
        <f t="array" ref="B84">_xlfn.IFNA(INDEX('Beer duty'!$B:$B,MATCH(1,(MONTH(Graphs!A84)=MONTH('Beer duty'!A:A))*(YEAR(Graphs!A84)=YEAR('Beer duty'!A:A)),0)), B83)</f>
        <v>1.4484764983078477</v>
      </c>
      <c r="F84">
        <f t="shared" si="3"/>
        <v>1.4484764983078477E-2</v>
      </c>
      <c r="J84">
        <v>0.6</v>
      </c>
      <c r="K84">
        <f t="shared" si="5"/>
        <v>140.00048014367295</v>
      </c>
      <c r="L84">
        <f t="shared" si="4"/>
        <v>0.37077636626795707</v>
      </c>
    </row>
    <row r="85" spans="1:12">
      <c r="A85" s="1">
        <v>20760</v>
      </c>
      <c r="B85">
        <f t="array" ref="B85">_xlfn.IFNA(INDEX('Beer duty'!$B:$B,MATCH(1,(MONTH(Graphs!A85)=MONTH('Beer duty'!A:A))*(YEAR(Graphs!A85)=YEAR('Beer duty'!A:A)),0)), B84)</f>
        <v>1.4484764983078477</v>
      </c>
      <c r="F85">
        <f t="shared" si="3"/>
        <v>1.4484764983078477E-2</v>
      </c>
      <c r="J85">
        <v>0.4</v>
      </c>
      <c r="K85">
        <f t="shared" si="5"/>
        <v>140.56048206424765</v>
      </c>
      <c r="L85">
        <f t="shared" si="4"/>
        <v>0.36929916958959863</v>
      </c>
    </row>
    <row r="86" spans="1:12">
      <c r="A86" s="1">
        <v>20790</v>
      </c>
      <c r="B86">
        <f t="array" ref="B86">_xlfn.IFNA(INDEX('Beer duty'!$B:$B,MATCH(1,(MONTH(Graphs!A86)=MONTH('Beer duty'!A:A))*(YEAR(Graphs!A86)=YEAR('Beer duty'!A:A)),0)), B85)</f>
        <v>1.4484764983078477</v>
      </c>
      <c r="F86">
        <f t="shared" si="3"/>
        <v>1.4484764983078477E-2</v>
      </c>
      <c r="J86">
        <v>0.3</v>
      </c>
      <c r="K86">
        <f t="shared" si="5"/>
        <v>140.98216351044039</v>
      </c>
      <c r="L86">
        <f t="shared" si="4"/>
        <v>0.36819458583210235</v>
      </c>
    </row>
    <row r="87" spans="1:12">
      <c r="A87" s="1">
        <v>20821</v>
      </c>
      <c r="B87">
        <f t="array" ref="B87">_xlfn.IFNA(INDEX('Beer duty'!$B:$B,MATCH(1,(MONTH(Graphs!A87)=MONTH('Beer duty'!A:A))*(YEAR(Graphs!A87)=YEAR('Beer duty'!A:A)),0)), B86)</f>
        <v>1.4484764983078477</v>
      </c>
      <c r="F87">
        <f t="shared" si="3"/>
        <v>1.4484764983078477E-2</v>
      </c>
      <c r="J87">
        <v>1</v>
      </c>
      <c r="K87">
        <f t="shared" si="5"/>
        <v>142.39198514554479</v>
      </c>
      <c r="L87">
        <f t="shared" si="4"/>
        <v>0.36454909488326964</v>
      </c>
    </row>
    <row r="88" spans="1:12">
      <c r="A88" s="1">
        <v>20852</v>
      </c>
      <c r="B88">
        <f t="array" ref="B88">_xlfn.IFNA(INDEX('Beer duty'!$B:$B,MATCH(1,(MONTH(Graphs!A88)=MONTH('Beer duty'!A:A))*(YEAR(Graphs!A88)=YEAR('Beer duty'!A:A)),0)), B87)</f>
        <v>1.4484764983078477</v>
      </c>
      <c r="F88">
        <f t="shared" si="3"/>
        <v>1.4484764983078477E-2</v>
      </c>
      <c r="J88">
        <v>-0.1</v>
      </c>
      <c r="K88">
        <f t="shared" si="5"/>
        <v>142.24959316039926</v>
      </c>
      <c r="L88">
        <f t="shared" si="4"/>
        <v>0.3649140088921618</v>
      </c>
    </row>
    <row r="89" spans="1:12">
      <c r="A89" s="1">
        <v>20880</v>
      </c>
      <c r="B89">
        <f t="array" ref="B89">_xlfn.IFNA(INDEX('Beer duty'!$B:$B,MATCH(1,(MONTH(Graphs!A89)=MONTH('Beer duty'!A:A))*(YEAR(Graphs!A89)=YEAR('Beer duty'!A:A)),0)), B88)</f>
        <v>1.4484764983078477</v>
      </c>
      <c r="F89">
        <f t="shared" si="3"/>
        <v>1.4484764983078477E-2</v>
      </c>
      <c r="J89">
        <v>-0.2</v>
      </c>
      <c r="K89">
        <f t="shared" si="5"/>
        <v>141.96509397407846</v>
      </c>
      <c r="L89">
        <f t="shared" si="4"/>
        <v>0.3656452994911441</v>
      </c>
    </row>
    <row r="90" spans="1:12">
      <c r="A90" s="1">
        <v>20911</v>
      </c>
      <c r="B90">
        <f t="array" ref="B90">_xlfn.IFNA(INDEX('Beer duty'!$B:$B,MATCH(1,(MONTH(Graphs!A90)=MONTH('Beer duty'!A:A))*(YEAR(Graphs!A90)=YEAR('Beer duty'!A:A)),0)), B89)</f>
        <v>1.4484764983078477</v>
      </c>
      <c r="F90">
        <f t="shared" si="3"/>
        <v>1.4484764983078477E-2</v>
      </c>
      <c r="J90">
        <v>0.4</v>
      </c>
      <c r="K90">
        <f t="shared" si="5"/>
        <v>142.53295434997477</v>
      </c>
      <c r="L90">
        <f t="shared" si="4"/>
        <v>0.36418854530990447</v>
      </c>
    </row>
    <row r="91" spans="1:12">
      <c r="A91" s="1">
        <v>20941</v>
      </c>
      <c r="B91">
        <f t="array" ref="B91">_xlfn.IFNA(INDEX('Beer duty'!$B:$B,MATCH(1,(MONTH(Graphs!A91)=MONTH('Beer duty'!A:A))*(YEAR(Graphs!A91)=YEAR('Beer duty'!A:A)),0)), B90)</f>
        <v>1.4484764983078477</v>
      </c>
      <c r="F91">
        <f t="shared" si="3"/>
        <v>1.4484764983078477E-2</v>
      </c>
      <c r="J91">
        <v>0.1</v>
      </c>
      <c r="K91">
        <f t="shared" si="5"/>
        <v>142.67548730432472</v>
      </c>
      <c r="L91">
        <f t="shared" si="4"/>
        <v>0.36382472058931525</v>
      </c>
    </row>
    <row r="92" spans="1:12">
      <c r="A92" s="1">
        <v>20972</v>
      </c>
      <c r="B92">
        <f t="array" ref="B92">_xlfn.IFNA(INDEX('Beer duty'!$B:$B,MATCH(1,(MONTH(Graphs!A92)=MONTH('Beer duty'!A:A))*(YEAR(Graphs!A92)=YEAR('Beer duty'!A:A)),0)), B91)</f>
        <v>1.4484764983078477</v>
      </c>
      <c r="F92">
        <f t="shared" si="3"/>
        <v>1.4484764983078477E-2</v>
      </c>
      <c r="J92">
        <v>1.1000000000000001</v>
      </c>
      <c r="K92">
        <f t="shared" si="5"/>
        <v>144.24491766467227</v>
      </c>
      <c r="L92">
        <f t="shared" si="4"/>
        <v>0.35986619247212193</v>
      </c>
    </row>
    <row r="93" spans="1:12">
      <c r="A93" s="1">
        <v>21002</v>
      </c>
      <c r="B93">
        <f t="array" ref="B93">_xlfn.IFNA(INDEX('Beer duty'!$B:$B,MATCH(1,(MONTH(Graphs!A93)=MONTH('Beer duty'!A:A))*(YEAR(Graphs!A93)=YEAR('Beer duty'!A:A)),0)), B92)</f>
        <v>1.4484764983078477</v>
      </c>
      <c r="F93">
        <f t="shared" si="3"/>
        <v>1.4484764983078477E-2</v>
      </c>
      <c r="J93">
        <v>0.9</v>
      </c>
      <c r="K93">
        <f t="shared" si="5"/>
        <v>145.5431219236543</v>
      </c>
      <c r="L93">
        <f t="shared" si="4"/>
        <v>0.3566562858990307</v>
      </c>
    </row>
    <row r="94" spans="1:12">
      <c r="A94" s="1">
        <v>21033</v>
      </c>
      <c r="B94">
        <f t="array" ref="B94">_xlfn.IFNA(INDEX('Beer duty'!$B:$B,MATCH(1,(MONTH(Graphs!A94)=MONTH('Beer duty'!A:A))*(YEAR(Graphs!A94)=YEAR('Beer duty'!A:A)),0)), B93)</f>
        <v>1.4484764983078477</v>
      </c>
      <c r="F94">
        <f t="shared" si="3"/>
        <v>1.4484764983078477E-2</v>
      </c>
      <c r="J94">
        <v>-0.2</v>
      </c>
      <c r="K94">
        <f t="shared" si="5"/>
        <v>145.25203567980699</v>
      </c>
      <c r="L94">
        <f t="shared" si="4"/>
        <v>0.35737102795494058</v>
      </c>
    </row>
    <row r="95" spans="1:12">
      <c r="A95" s="1">
        <v>21064</v>
      </c>
      <c r="B95">
        <f t="array" ref="B95">_xlfn.IFNA(INDEX('Beer duty'!$B:$B,MATCH(1,(MONTH(Graphs!A95)=MONTH('Beer duty'!A:A))*(YEAR(Graphs!A95)=YEAR('Beer duty'!A:A)),0)), B94)</f>
        <v>1.4484764983078477</v>
      </c>
      <c r="F95">
        <f t="shared" si="3"/>
        <v>1.4484764983078477E-2</v>
      </c>
      <c r="J95">
        <v>-0.3</v>
      </c>
      <c r="K95">
        <f t="shared" si="5"/>
        <v>144.81627957276757</v>
      </c>
      <c r="L95">
        <f t="shared" si="4"/>
        <v>0.35844636705610894</v>
      </c>
    </row>
    <row r="96" spans="1:12">
      <c r="A96" s="1">
        <v>21094</v>
      </c>
      <c r="B96">
        <f t="array" ref="B96">_xlfn.IFNA(INDEX('Beer duty'!$B:$B,MATCH(1,(MONTH(Graphs!A96)=MONTH('Beer duty'!A:A))*(YEAR(Graphs!A96)=YEAR('Beer duty'!A:A)),0)), B95)</f>
        <v>1.4484764983078477</v>
      </c>
      <c r="F96">
        <f t="shared" si="3"/>
        <v>1.4484764983078477E-2</v>
      </c>
      <c r="J96">
        <v>0.9</v>
      </c>
      <c r="K96">
        <f t="shared" si="5"/>
        <v>146.11962608892247</v>
      </c>
      <c r="L96">
        <f t="shared" si="4"/>
        <v>0.35524912493172345</v>
      </c>
    </row>
    <row r="97" spans="1:12">
      <c r="A97" s="1">
        <v>21125</v>
      </c>
      <c r="B97">
        <f t="array" ref="B97">_xlfn.IFNA(INDEX('Beer duty'!$B:$B,MATCH(1,(MONTH(Graphs!A97)=MONTH('Beer duty'!A:A))*(YEAR(Graphs!A97)=YEAR('Beer duty'!A:A)),0)), B96)</f>
        <v>1.4484764983078477</v>
      </c>
      <c r="F97">
        <f t="shared" si="3"/>
        <v>1.4484764983078477E-2</v>
      </c>
      <c r="J97">
        <v>0.6</v>
      </c>
      <c r="K97">
        <f t="shared" si="5"/>
        <v>146.99634384545601</v>
      </c>
      <c r="L97">
        <f t="shared" si="4"/>
        <v>0.35313034287447659</v>
      </c>
    </row>
    <row r="98" spans="1:12">
      <c r="A98" s="1">
        <v>21155</v>
      </c>
      <c r="B98">
        <f t="array" ref="B98">_xlfn.IFNA(INDEX('Beer duty'!$B:$B,MATCH(1,(MONTH(Graphs!A98)=MONTH('Beer duty'!A:A))*(YEAR(Graphs!A98)=YEAR('Beer duty'!A:A)),0)), B97)</f>
        <v>1.4484764983078477</v>
      </c>
      <c r="F98">
        <f t="shared" si="3"/>
        <v>1.4484764983078477E-2</v>
      </c>
      <c r="J98">
        <v>0.5</v>
      </c>
      <c r="K98">
        <f t="shared" si="5"/>
        <v>147.73132556468329</v>
      </c>
      <c r="L98">
        <f t="shared" si="4"/>
        <v>0.35137347549699161</v>
      </c>
    </row>
    <row r="99" spans="1:12">
      <c r="A99" s="1">
        <v>21186</v>
      </c>
      <c r="B99">
        <f t="array" ref="B99">_xlfn.IFNA(INDEX('Beer duty'!$B:$B,MATCH(1,(MONTH(Graphs!A99)=MONTH('Beer duty'!A:A))*(YEAR(Graphs!A99)=YEAR('Beer duty'!A:A)),0)), B98)</f>
        <v>1.4484764983078477</v>
      </c>
      <c r="F99">
        <f t="shared" si="3"/>
        <v>1.4484764983078477E-2</v>
      </c>
      <c r="J99">
        <v>-0.1</v>
      </c>
      <c r="K99">
        <f t="shared" si="5"/>
        <v>147.58359423911861</v>
      </c>
      <c r="L99">
        <f t="shared" si="4"/>
        <v>0.35172520069768931</v>
      </c>
    </row>
    <row r="100" spans="1:12">
      <c r="A100" s="1">
        <v>21217</v>
      </c>
      <c r="B100">
        <f t="array" ref="B100">_xlfn.IFNA(INDEX('Beer duty'!$B:$B,MATCH(1,(MONTH(Graphs!A100)=MONTH('Beer duty'!A:A))*(YEAR(Graphs!A100)=YEAR('Beer duty'!A:A)),0)), B99)</f>
        <v>1.4484764983078477</v>
      </c>
      <c r="F100">
        <f t="shared" si="3"/>
        <v>1.4484764983078477E-2</v>
      </c>
      <c r="J100">
        <v>-0.5</v>
      </c>
      <c r="K100">
        <f t="shared" si="5"/>
        <v>146.84567626792301</v>
      </c>
      <c r="L100">
        <f t="shared" si="4"/>
        <v>0.35349266401777818</v>
      </c>
    </row>
    <row r="101" spans="1:12">
      <c r="A101" s="1">
        <v>21245</v>
      </c>
      <c r="B101">
        <f t="array" ref="B101">_xlfn.IFNA(INDEX('Beer duty'!$B:$B,MATCH(1,(MONTH(Graphs!A101)=MONTH('Beer duty'!A:A))*(YEAR(Graphs!A101)=YEAR('Beer duty'!A:A)),0)), B100)</f>
        <v>1.4484764983078477</v>
      </c>
      <c r="F101">
        <f t="shared" si="3"/>
        <v>1.4484764983078477E-2</v>
      </c>
      <c r="J101">
        <v>0.7</v>
      </c>
      <c r="K101">
        <f t="shared" si="5"/>
        <v>147.87359600179846</v>
      </c>
      <c r="L101">
        <f t="shared" si="4"/>
        <v>0.35103541610504291</v>
      </c>
    </row>
    <row r="102" spans="1:12">
      <c r="A102" s="1">
        <v>21276</v>
      </c>
      <c r="B102">
        <f t="array" ref="B102">_xlfn.IFNA(INDEX('Beer duty'!$B:$B,MATCH(1,(MONTH(Graphs!A102)=MONTH('Beer duty'!A:A))*(YEAR(Graphs!A102)=YEAR('Beer duty'!A:A)),0)), B101)</f>
        <v>1.4484764983078477</v>
      </c>
      <c r="F102">
        <f t="shared" si="3"/>
        <v>1.4484764983078477E-2</v>
      </c>
      <c r="J102">
        <v>1.1000000000000001</v>
      </c>
      <c r="K102">
        <f t="shared" si="5"/>
        <v>149.50020555781822</v>
      </c>
      <c r="L102">
        <f t="shared" si="4"/>
        <v>0.34721603966868742</v>
      </c>
    </row>
    <row r="103" spans="1:12">
      <c r="A103" s="1">
        <v>21306</v>
      </c>
      <c r="B103">
        <f t="array" ref="B103">_xlfn.IFNA(INDEX('Beer duty'!$B:$B,MATCH(1,(MONTH(Graphs!A103)=MONTH('Beer duty'!A:A))*(YEAR(Graphs!A103)=YEAR('Beer duty'!A:A)),0)), B102)</f>
        <v>1.4484764983078477</v>
      </c>
      <c r="F103">
        <f t="shared" si="3"/>
        <v>1.4484764983078477E-2</v>
      </c>
      <c r="J103">
        <v>-0.4</v>
      </c>
      <c r="K103">
        <f t="shared" si="5"/>
        <v>148.90220473558693</v>
      </c>
      <c r="L103">
        <f t="shared" si="4"/>
        <v>0.34861048159506769</v>
      </c>
    </row>
    <row r="104" spans="1:12">
      <c r="A104" s="1">
        <v>21337</v>
      </c>
      <c r="B104">
        <f t="array" ref="B104">_xlfn.IFNA(INDEX('Beer duty'!$B:$B,MATCH(1,(MONTH(Graphs!A104)=MONTH('Beer duty'!A:A))*(YEAR(Graphs!A104)=YEAR('Beer duty'!A:A)),0)), B103)</f>
        <v>1.4484764983078477</v>
      </c>
      <c r="F104">
        <f t="shared" si="3"/>
        <v>1.4484764983078477E-2</v>
      </c>
      <c r="J104">
        <v>0.9</v>
      </c>
      <c r="K104">
        <f t="shared" si="5"/>
        <v>150.24232457820719</v>
      </c>
      <c r="L104">
        <f t="shared" si="4"/>
        <v>0.34550097283951214</v>
      </c>
    </row>
    <row r="105" spans="1:12">
      <c r="A105" s="1">
        <v>21367</v>
      </c>
      <c r="B105">
        <f t="array" ref="B105">_xlfn.IFNA(INDEX('Beer duty'!$B:$B,MATCH(1,(MONTH(Graphs!A105)=MONTH('Beer duty'!A:A))*(YEAR(Graphs!A105)=YEAR('Beer duty'!A:A)),0)), B104)</f>
        <v>1.4484764983078477</v>
      </c>
      <c r="F105">
        <f t="shared" si="3"/>
        <v>1.4484764983078477E-2</v>
      </c>
      <c r="J105">
        <v>-1.5</v>
      </c>
      <c r="K105">
        <f t="shared" si="5"/>
        <v>147.98868970953407</v>
      </c>
      <c r="L105">
        <f t="shared" si="4"/>
        <v>0.35076240897412403</v>
      </c>
    </row>
    <row r="106" spans="1:12">
      <c r="A106" s="1">
        <v>21398</v>
      </c>
      <c r="B106">
        <f t="array" ref="B106">_xlfn.IFNA(INDEX('Beer duty'!$B:$B,MATCH(1,(MONTH(Graphs!A106)=MONTH('Beer duty'!A:A))*(YEAR(Graphs!A106)=YEAR('Beer duty'!A:A)),0)), B105)</f>
        <v>1.4484764983078477</v>
      </c>
      <c r="F106">
        <f t="shared" si="3"/>
        <v>1.4484764983078477E-2</v>
      </c>
      <c r="J106">
        <v>-0.2</v>
      </c>
      <c r="K106">
        <f t="shared" si="5"/>
        <v>147.692712330115</v>
      </c>
      <c r="L106">
        <f t="shared" si="4"/>
        <v>0.35146533965343091</v>
      </c>
    </row>
    <row r="107" spans="1:12">
      <c r="A107" s="1">
        <v>21429</v>
      </c>
      <c r="B107">
        <f t="array" ref="B107">_xlfn.IFNA(INDEX('Beer duty'!$B:$B,MATCH(1,(MONTH(Graphs!A107)=MONTH('Beer duty'!A:A))*(YEAR(Graphs!A107)=YEAR('Beer duty'!A:A)),0)), B106)</f>
        <v>1.4484764983078477</v>
      </c>
      <c r="F107">
        <f t="shared" si="3"/>
        <v>1.4484764983078477E-2</v>
      </c>
      <c r="J107">
        <v>0.1</v>
      </c>
      <c r="K107">
        <f t="shared" si="5"/>
        <v>147.8404050424451</v>
      </c>
      <c r="L107">
        <f t="shared" si="4"/>
        <v>0.35111422542800297</v>
      </c>
    </row>
    <row r="108" spans="1:12">
      <c r="A108" s="1">
        <v>21459</v>
      </c>
      <c r="B108">
        <f t="array" ref="B108">_xlfn.IFNA(INDEX('Beer duty'!$B:$B,MATCH(1,(MONTH(Graphs!A108)=MONTH('Beer duty'!A:A))*(YEAR(Graphs!A108)=YEAR('Beer duty'!A:A)),0)), B107)</f>
        <v>1.4484764983078477</v>
      </c>
      <c r="F108">
        <f t="shared" si="3"/>
        <v>1.4484764983078477E-2</v>
      </c>
      <c r="J108">
        <v>0.9</v>
      </c>
      <c r="K108">
        <f t="shared" si="5"/>
        <v>149.1709686878271</v>
      </c>
      <c r="L108">
        <f t="shared" si="4"/>
        <v>0.34798238397225267</v>
      </c>
    </row>
    <row r="109" spans="1:12">
      <c r="A109" s="1">
        <v>21490</v>
      </c>
      <c r="B109">
        <f t="array" ref="B109">_xlfn.IFNA(INDEX('Beer duty'!$B:$B,MATCH(1,(MONTH(Graphs!A109)=MONTH('Beer duty'!A:A))*(YEAR(Graphs!A109)=YEAR('Beer duty'!A:A)),0)), B108)</f>
        <v>1.4484764983078477</v>
      </c>
      <c r="F109">
        <f t="shared" si="3"/>
        <v>1.4484764983078477E-2</v>
      </c>
      <c r="J109">
        <v>0.4</v>
      </c>
      <c r="K109">
        <f t="shared" si="5"/>
        <v>149.76765256257841</v>
      </c>
      <c r="L109">
        <f t="shared" si="4"/>
        <v>0.34659599997236323</v>
      </c>
    </row>
    <row r="110" spans="1:12">
      <c r="A110" s="1">
        <v>21520</v>
      </c>
      <c r="B110">
        <f t="array" ref="B110">_xlfn.IFNA(INDEX('Beer duty'!$B:$B,MATCH(1,(MONTH(Graphs!A110)=MONTH('Beer duty'!A:A))*(YEAR(Graphs!A110)=YEAR('Beer duty'!A:A)),0)), B109)</f>
        <v>1.4484764983078477</v>
      </c>
      <c r="F110">
        <f t="shared" si="3"/>
        <v>1.4484764983078477E-2</v>
      </c>
      <c r="J110">
        <v>0.4</v>
      </c>
      <c r="K110">
        <f t="shared" si="5"/>
        <v>150.36672317282873</v>
      </c>
      <c r="L110">
        <f t="shared" si="4"/>
        <v>0.34521513941470439</v>
      </c>
    </row>
    <row r="111" spans="1:12">
      <c r="A111" s="1">
        <v>21551</v>
      </c>
      <c r="B111">
        <f t="array" ref="B111">_xlfn.IFNA(INDEX('Beer duty'!$B:$B,MATCH(1,(MONTH(Graphs!A111)=MONTH('Beer duty'!A:A))*(YEAR(Graphs!A111)=YEAR('Beer duty'!A:A)),0)), B110)</f>
        <v>1.4484764983078477</v>
      </c>
      <c r="F111">
        <f t="shared" si="3"/>
        <v>1.4484764983078477E-2</v>
      </c>
      <c r="J111">
        <v>0.2</v>
      </c>
      <c r="K111">
        <f t="shared" si="5"/>
        <v>150.66745661917437</v>
      </c>
      <c r="L111">
        <f t="shared" si="4"/>
        <v>0.34452608724022399</v>
      </c>
    </row>
    <row r="112" spans="1:12">
      <c r="A112" s="1">
        <v>21582</v>
      </c>
      <c r="B112">
        <f t="array" ref="B112">_xlfn.IFNA(INDEX('Beer duty'!$B:$B,MATCH(1,(MONTH(Graphs!A112)=MONTH('Beer duty'!A:A))*(YEAR(Graphs!A112)=YEAR('Beer duty'!A:A)),0)), B111)</f>
        <v>1.4484764983078477</v>
      </c>
      <c r="F112">
        <f t="shared" si="3"/>
        <v>1.4484764983078477E-2</v>
      </c>
      <c r="J112">
        <v>-0.1</v>
      </c>
      <c r="K112">
        <f t="shared" si="5"/>
        <v>150.5167891625552</v>
      </c>
      <c r="L112">
        <f t="shared" si="4"/>
        <v>0.34487095819842239</v>
      </c>
    </row>
    <row r="113" spans="1:12">
      <c r="A113" s="1">
        <v>21610</v>
      </c>
      <c r="B113">
        <f t="array" ref="B113">_xlfn.IFNA(INDEX('Beer duty'!$B:$B,MATCH(1,(MONTH(Graphs!A113)=MONTH('Beer duty'!A:A))*(YEAR(Graphs!A113)=YEAR('Beer duty'!A:A)),0)), B112)</f>
        <v>1.4484764983078477</v>
      </c>
      <c r="F113">
        <f t="shared" si="3"/>
        <v>1.4484764983078477E-2</v>
      </c>
      <c r="J113">
        <v>0</v>
      </c>
      <c r="K113">
        <f t="shared" si="5"/>
        <v>150.5167891625552</v>
      </c>
      <c r="L113">
        <f t="shared" si="4"/>
        <v>0.34487095819842239</v>
      </c>
    </row>
    <row r="114" spans="1:12">
      <c r="A114" s="1">
        <v>21641</v>
      </c>
      <c r="B114">
        <f t="array" ref="B114">_xlfn.IFNA(INDEX('Beer duty'!$B:$B,MATCH(1,(MONTH(Graphs!A114)=MONTH('Beer duty'!A:A))*(YEAR(Graphs!A114)=YEAR('Beer duty'!A:A)),0)), B113)</f>
        <v>1.1355672358158511</v>
      </c>
      <c r="F114">
        <f t="shared" si="3"/>
        <v>1.135567235815851E-2</v>
      </c>
      <c r="J114">
        <v>-0.7</v>
      </c>
      <c r="K114">
        <f t="shared" si="5"/>
        <v>149.46317163841732</v>
      </c>
      <c r="L114">
        <f t="shared" si="4"/>
        <v>0.27227563247188358</v>
      </c>
    </row>
    <row r="115" spans="1:12">
      <c r="A115" s="1">
        <v>21671</v>
      </c>
      <c r="B115">
        <f t="array" ref="B115">_xlfn.IFNA(INDEX('Beer duty'!$B:$B,MATCH(1,(MONTH(Graphs!A115)=MONTH('Beer duty'!A:A))*(YEAR(Graphs!A115)=YEAR('Beer duty'!A:A)),0)), B114)</f>
        <v>1.1355672358158511</v>
      </c>
      <c r="F115">
        <f t="shared" si="3"/>
        <v>1.135567235815851E-2</v>
      </c>
      <c r="J115">
        <v>-0.4</v>
      </c>
      <c r="K115">
        <f t="shared" si="5"/>
        <v>148.86531895186366</v>
      </c>
      <c r="L115">
        <f t="shared" si="4"/>
        <v>0.27336910890751359</v>
      </c>
    </row>
    <row r="116" spans="1:12">
      <c r="A116" s="1">
        <v>21702</v>
      </c>
      <c r="B116">
        <f t="array" ref="B116">_xlfn.IFNA(INDEX('Beer duty'!$B:$B,MATCH(1,(MONTH(Graphs!A116)=MONTH('Beer duty'!A:A))*(YEAR(Graphs!A116)=YEAR('Beer duty'!A:A)),0)), B115)</f>
        <v>1.1355672358158511</v>
      </c>
      <c r="F116">
        <f t="shared" si="3"/>
        <v>1.135567235815851E-2</v>
      </c>
      <c r="J116">
        <v>0.2</v>
      </c>
      <c r="K116">
        <f t="shared" si="5"/>
        <v>149.16304958976738</v>
      </c>
      <c r="L116">
        <f t="shared" si="4"/>
        <v>0.27282346198354651</v>
      </c>
    </row>
    <row r="117" spans="1:12">
      <c r="A117" s="1">
        <v>21732</v>
      </c>
      <c r="B117">
        <f t="array" ref="B117">_xlfn.IFNA(INDEX('Beer duty'!$B:$B,MATCH(1,(MONTH(Graphs!A117)=MONTH('Beer duty'!A:A))*(YEAR(Graphs!A117)=YEAR('Beer duty'!A:A)),0)), B116)</f>
        <v>1.1355672358158511</v>
      </c>
      <c r="F117">
        <f t="shared" si="3"/>
        <v>1.135567235815851E-2</v>
      </c>
      <c r="J117">
        <v>-0.3</v>
      </c>
      <c r="K117">
        <f t="shared" si="5"/>
        <v>148.71556044099808</v>
      </c>
      <c r="L117">
        <f t="shared" si="4"/>
        <v>0.2736443951690537</v>
      </c>
    </row>
    <row r="118" spans="1:12">
      <c r="A118" s="1">
        <v>21763</v>
      </c>
      <c r="B118">
        <f t="array" ref="B118">_xlfn.IFNA(INDEX('Beer duty'!$B:$B,MATCH(1,(MONTH(Graphs!A118)=MONTH('Beer duty'!A:A))*(YEAR(Graphs!A118)=YEAR('Beer duty'!A:A)),0)), B117)</f>
        <v>1.1355672358158511</v>
      </c>
      <c r="F118">
        <f t="shared" si="3"/>
        <v>1.135567235815851E-2</v>
      </c>
      <c r="J118">
        <v>0.3</v>
      </c>
      <c r="K118">
        <f t="shared" si="5"/>
        <v>149.16170712232105</v>
      </c>
      <c r="L118">
        <f t="shared" si="4"/>
        <v>0.27282591741680334</v>
      </c>
    </row>
    <row r="119" spans="1:12">
      <c r="A119" s="1">
        <v>21794</v>
      </c>
      <c r="B119">
        <f t="array" ref="B119">_xlfn.IFNA(INDEX('Beer duty'!$B:$B,MATCH(1,(MONTH(Graphs!A119)=MONTH('Beer duty'!A:A))*(YEAR(Graphs!A119)=YEAR('Beer duty'!A:A)),0)), B118)</f>
        <v>1.1355672358158511</v>
      </c>
      <c r="F119">
        <f t="shared" si="3"/>
        <v>1.135567235815851E-2</v>
      </c>
      <c r="J119">
        <v>-0.5</v>
      </c>
      <c r="K119">
        <f t="shared" si="5"/>
        <v>148.41589858670943</v>
      </c>
      <c r="L119">
        <f t="shared" si="4"/>
        <v>0.27419690192643553</v>
      </c>
    </row>
    <row r="120" spans="1:12">
      <c r="A120" s="1">
        <v>21824</v>
      </c>
      <c r="B120">
        <f t="array" ref="B120">_xlfn.IFNA(INDEX('Beer duty'!$B:$B,MATCH(1,(MONTH(Graphs!A120)=MONTH('Beer duty'!A:A))*(YEAR(Graphs!A120)=YEAR('Beer duty'!A:A)),0)), B119)</f>
        <v>1.1355672358158511</v>
      </c>
      <c r="F120">
        <f t="shared" si="3"/>
        <v>1.135567235815851E-2</v>
      </c>
      <c r="J120">
        <v>0.5</v>
      </c>
      <c r="K120">
        <f t="shared" si="5"/>
        <v>149.15797807964296</v>
      </c>
      <c r="L120">
        <f t="shared" si="4"/>
        <v>0.27283273823525928</v>
      </c>
    </row>
    <row r="121" spans="1:12">
      <c r="A121" s="1">
        <v>21855</v>
      </c>
      <c r="B121">
        <f t="array" ref="B121">_xlfn.IFNA(INDEX('Beer duty'!$B:$B,MATCH(1,(MONTH(Graphs!A121)=MONTH('Beer duty'!A:A))*(YEAR(Graphs!A121)=YEAR('Beer duty'!A:A)),0)), B120)</f>
        <v>1.1355672358158511</v>
      </c>
      <c r="F121">
        <f t="shared" si="3"/>
        <v>1.135567235815851E-2</v>
      </c>
      <c r="J121">
        <v>0.7</v>
      </c>
      <c r="K121">
        <f t="shared" si="5"/>
        <v>150.20208392620043</v>
      </c>
      <c r="L121">
        <f t="shared" si="4"/>
        <v>0.27093618494067462</v>
      </c>
    </row>
    <row r="122" spans="1:12">
      <c r="A122" s="1">
        <v>21885</v>
      </c>
      <c r="B122">
        <f t="array" ref="B122">_xlfn.IFNA(INDEX('Beer duty'!$B:$B,MATCH(1,(MONTH(Graphs!A122)=MONTH('Beer duty'!A:A))*(YEAR(Graphs!A122)=YEAR('Beer duty'!A:A)),0)), B121)</f>
        <v>1.1355672358158511</v>
      </c>
      <c r="F122">
        <f t="shared" si="3"/>
        <v>1.135567235815851E-2</v>
      </c>
      <c r="J122">
        <v>0.2</v>
      </c>
      <c r="K122">
        <f t="shared" si="5"/>
        <v>150.50248809405284</v>
      </c>
      <c r="L122">
        <f t="shared" si="4"/>
        <v>0.27039539415236985</v>
      </c>
    </row>
    <row r="123" spans="1:12">
      <c r="A123" s="1">
        <v>21916</v>
      </c>
      <c r="B123">
        <f t="array" ref="B123">_xlfn.IFNA(INDEX('Beer duty'!$B:$B,MATCH(1,(MONTH(Graphs!A123)=MONTH('Beer duty'!A:A))*(YEAR(Graphs!A123)=YEAR('Beer duty'!A:A)),0)), B122)</f>
        <v>1.1355672358158511</v>
      </c>
      <c r="F123">
        <f t="shared" si="3"/>
        <v>1.135567235815851E-2</v>
      </c>
      <c r="J123">
        <v>-0.3</v>
      </c>
      <c r="K123">
        <f t="shared" si="5"/>
        <v>150.05098062977066</v>
      </c>
      <c r="L123">
        <f t="shared" si="4"/>
        <v>0.27120902121601792</v>
      </c>
    </row>
    <row r="124" spans="1:12">
      <c r="A124" s="1">
        <v>21947</v>
      </c>
      <c r="B124">
        <f t="array" ref="B124">_xlfn.IFNA(INDEX('Beer duty'!$B:$B,MATCH(1,(MONTH(Graphs!A124)=MONTH('Beer duty'!A:A))*(YEAR(Graphs!A124)=YEAR('Beer duty'!A:A)),0)), B123)</f>
        <v>1.1355672358158511</v>
      </c>
      <c r="F124">
        <f t="shared" si="3"/>
        <v>1.135567235815851E-2</v>
      </c>
      <c r="J124">
        <v>0</v>
      </c>
      <c r="K124">
        <f t="shared" si="5"/>
        <v>150.05098062977066</v>
      </c>
      <c r="L124">
        <f t="shared" si="4"/>
        <v>0.27120902121601792</v>
      </c>
    </row>
    <row r="125" spans="1:12">
      <c r="A125" s="1">
        <v>21976</v>
      </c>
      <c r="B125">
        <f t="array" ref="B125">_xlfn.IFNA(INDEX('Beer duty'!$B:$B,MATCH(1,(MONTH(Graphs!A125)=MONTH('Beer duty'!A:A))*(YEAR(Graphs!A125)=YEAR('Beer duty'!A:A)),0)), B124)</f>
        <v>1.1355672358158511</v>
      </c>
      <c r="F125">
        <f t="shared" si="3"/>
        <v>1.135567235815851E-2</v>
      </c>
      <c r="J125">
        <v>-0.2</v>
      </c>
      <c r="K125">
        <f t="shared" si="5"/>
        <v>149.75087866851112</v>
      </c>
      <c r="L125">
        <f t="shared" si="4"/>
        <v>0.27175252626855506</v>
      </c>
    </row>
    <row r="126" spans="1:12">
      <c r="A126" s="1">
        <v>22007</v>
      </c>
      <c r="B126">
        <f t="array" ref="B126">_xlfn.IFNA(INDEX('Beer duty'!$B:$B,MATCH(1,(MONTH(Graphs!A126)=MONTH('Beer duty'!A:A))*(YEAR(Graphs!A126)=YEAR('Beer duty'!A:A)),0)), B125)</f>
        <v>1.1355672358158511</v>
      </c>
      <c r="F126">
        <f t="shared" si="3"/>
        <v>1.135567235815851E-2</v>
      </c>
      <c r="J126">
        <v>0.5</v>
      </c>
      <c r="K126">
        <f t="shared" si="5"/>
        <v>150.49963306185367</v>
      </c>
      <c r="L126">
        <f t="shared" si="4"/>
        <v>0.27040052365030354</v>
      </c>
    </row>
    <row r="127" spans="1:12">
      <c r="A127" s="1">
        <v>22037</v>
      </c>
      <c r="B127">
        <f t="array" ref="B127">_xlfn.IFNA(INDEX('Beer duty'!$B:$B,MATCH(1,(MONTH(Graphs!A127)=MONTH('Beer duty'!A:A))*(YEAR(Graphs!A127)=YEAR('Beer duty'!A:A)),0)), B126)</f>
        <v>1.1355672358158511</v>
      </c>
      <c r="F127">
        <f t="shared" si="3"/>
        <v>1.135567235815851E-2</v>
      </c>
      <c r="J127">
        <v>0</v>
      </c>
      <c r="K127">
        <f t="shared" si="5"/>
        <v>150.49963306185367</v>
      </c>
      <c r="L127">
        <f t="shared" si="4"/>
        <v>0.27040052365030354</v>
      </c>
    </row>
    <row r="128" spans="1:12">
      <c r="A128" s="1">
        <v>22068</v>
      </c>
      <c r="B128">
        <f t="array" ref="B128">_xlfn.IFNA(INDEX('Beer duty'!$B:$B,MATCH(1,(MONTH(Graphs!A128)=MONTH('Beer duty'!A:A))*(YEAR(Graphs!A128)=YEAR('Beer duty'!A:A)),0)), B127)</f>
        <v>1.1355672358158511</v>
      </c>
      <c r="F128">
        <f t="shared" si="3"/>
        <v>1.135567235815851E-2</v>
      </c>
      <c r="J128">
        <v>0.5</v>
      </c>
      <c r="K128">
        <f t="shared" si="5"/>
        <v>151.25213122716292</v>
      </c>
      <c r="L128">
        <f t="shared" si="4"/>
        <v>0.26905524741323739</v>
      </c>
    </row>
    <row r="129" spans="1:12">
      <c r="A129" s="1">
        <v>22098</v>
      </c>
      <c r="B129">
        <f t="array" ref="B129">_xlfn.IFNA(INDEX('Beer duty'!$B:$B,MATCH(1,(MONTH(Graphs!A129)=MONTH('Beer duty'!A:A))*(YEAR(Graphs!A129)=YEAR('Beer duty'!A:A)),0)), B128)</f>
        <v>1.1355672358158511</v>
      </c>
      <c r="F129">
        <f t="shared" si="3"/>
        <v>1.135567235815851E-2</v>
      </c>
      <c r="J129">
        <v>0.2</v>
      </c>
      <c r="K129">
        <f t="shared" si="5"/>
        <v>151.55463548961725</v>
      </c>
      <c r="L129">
        <f t="shared" si="4"/>
        <v>0.26851821099125484</v>
      </c>
    </row>
    <row r="130" spans="1:12">
      <c r="A130" s="1">
        <v>22129</v>
      </c>
      <c r="B130">
        <f t="array" ref="B130">_xlfn.IFNA(INDEX('Beer duty'!$B:$B,MATCH(1,(MONTH(Graphs!A130)=MONTH('Beer duty'!A:A))*(YEAR(Graphs!A130)=YEAR('Beer duty'!A:A)),0)), B129)</f>
        <v>1.1355672358158511</v>
      </c>
      <c r="F130">
        <f t="shared" si="3"/>
        <v>1.135567235815851E-2</v>
      </c>
      <c r="J130">
        <v>-0.6</v>
      </c>
      <c r="K130">
        <f t="shared" si="5"/>
        <v>150.64530767667955</v>
      </c>
      <c r="L130">
        <f t="shared" si="4"/>
        <v>0.27013904526283183</v>
      </c>
    </row>
    <row r="131" spans="1:12">
      <c r="A131" s="1">
        <v>22160</v>
      </c>
      <c r="B131">
        <f t="array" ref="B131">_xlfn.IFNA(INDEX('Beer duty'!$B:$B,MATCH(1,(MONTH(Graphs!A131)=MONTH('Beer duty'!A:A))*(YEAR(Graphs!A131)=YEAR('Beer duty'!A:A)),0)), B130)</f>
        <v>1.1355672358158511</v>
      </c>
      <c r="F131">
        <f t="shared" si="3"/>
        <v>1.135567235815851E-2</v>
      </c>
      <c r="J131">
        <v>0.1</v>
      </c>
      <c r="K131">
        <f t="shared" si="5"/>
        <v>150.79595298435621</v>
      </c>
      <c r="L131">
        <f t="shared" si="4"/>
        <v>0.26986917608674516</v>
      </c>
    </row>
    <row r="132" spans="1:12">
      <c r="A132" s="1">
        <v>22190</v>
      </c>
      <c r="B132">
        <f t="array" ref="B132">_xlfn.IFNA(INDEX('Beer duty'!$B:$B,MATCH(1,(MONTH(Graphs!A132)=MONTH('Beer duty'!A:A))*(YEAR(Graphs!A132)=YEAR('Beer duty'!A:A)),0)), B131)</f>
        <v>1.1355672358158511</v>
      </c>
      <c r="F132">
        <f t="shared" ref="F132:F195" si="6">B132/100</f>
        <v>1.135567235815851E-2</v>
      </c>
      <c r="J132">
        <v>0.8</v>
      </c>
      <c r="K132">
        <f t="shared" si="5"/>
        <v>152.00232060823106</v>
      </c>
      <c r="L132">
        <f t="shared" ref="L132:L195" si="7">F132*$K$843/$K132</f>
        <v>0.26772735722891383</v>
      </c>
    </row>
    <row r="133" spans="1:12">
      <c r="A133" s="1">
        <v>22221</v>
      </c>
      <c r="B133">
        <f t="array" ref="B133">_xlfn.IFNA(INDEX('Beer duty'!$B:$B,MATCH(1,(MONTH(Graphs!A133)=MONTH('Beer duty'!A:A))*(YEAR(Graphs!A133)=YEAR('Beer duty'!A:A)),0)), B132)</f>
        <v>1.1355672358158511</v>
      </c>
      <c r="F133">
        <f t="shared" si="6"/>
        <v>1.135567235815851E-2</v>
      </c>
      <c r="J133">
        <v>0.4</v>
      </c>
      <c r="K133">
        <f t="shared" ref="K133:K196" si="8">K132*(1+J133/100)</f>
        <v>152.61032989066399</v>
      </c>
      <c r="L133">
        <f t="shared" si="7"/>
        <v>0.26666071437142808</v>
      </c>
    </row>
    <row r="134" spans="1:12">
      <c r="A134" s="1">
        <v>22251</v>
      </c>
      <c r="B134">
        <f t="array" ref="B134">_xlfn.IFNA(INDEX('Beer duty'!$B:$B,MATCH(1,(MONTH(Graphs!A134)=MONTH('Beer duty'!A:A))*(YEAR(Graphs!A134)=YEAR('Beer duty'!A:A)),0)), B133)</f>
        <v>1.1355672358158511</v>
      </c>
      <c r="F134">
        <f t="shared" si="6"/>
        <v>1.135567235815851E-2</v>
      </c>
      <c r="J134">
        <v>0.3</v>
      </c>
      <c r="K134">
        <f t="shared" si="8"/>
        <v>153.06816088033597</v>
      </c>
      <c r="L134">
        <f t="shared" si="7"/>
        <v>0.26586312499643883</v>
      </c>
    </row>
    <row r="135" spans="1:12">
      <c r="A135" s="1">
        <v>22282</v>
      </c>
      <c r="B135">
        <f t="array" ref="B135">_xlfn.IFNA(INDEX('Beer duty'!$B:$B,MATCH(1,(MONTH(Graphs!A135)=MONTH('Beer duty'!A:A))*(YEAR(Graphs!A135)=YEAR('Beer duty'!A:A)),0)), B134)</f>
        <v>1.1355672358158511</v>
      </c>
      <c r="F135">
        <f t="shared" si="6"/>
        <v>1.135567235815851E-2</v>
      </c>
      <c r="J135">
        <v>0.1</v>
      </c>
      <c r="K135">
        <f t="shared" si="8"/>
        <v>153.22122904121628</v>
      </c>
      <c r="L135">
        <f t="shared" si="7"/>
        <v>0.26559752746896986</v>
      </c>
    </row>
    <row r="136" spans="1:12">
      <c r="A136" s="1">
        <v>22313</v>
      </c>
      <c r="B136">
        <f t="array" ref="B136">_xlfn.IFNA(INDEX('Beer duty'!$B:$B,MATCH(1,(MONTH(Graphs!A136)=MONTH('Beer duty'!A:A))*(YEAR(Graphs!A136)=YEAR('Beer duty'!A:A)),0)), B135)</f>
        <v>1.1355672358158511</v>
      </c>
      <c r="F136">
        <f t="shared" si="6"/>
        <v>1.135567235815851E-2</v>
      </c>
      <c r="J136">
        <v>0</v>
      </c>
      <c r="K136">
        <f t="shared" si="8"/>
        <v>153.22122904121628</v>
      </c>
      <c r="L136">
        <f t="shared" si="7"/>
        <v>0.26559752746896986</v>
      </c>
    </row>
    <row r="137" spans="1:12">
      <c r="A137" s="1">
        <v>22341</v>
      </c>
      <c r="B137">
        <f t="array" ref="B137">_xlfn.IFNA(INDEX('Beer duty'!$B:$B,MATCH(1,(MONTH(Graphs!A137)=MONTH('Beer duty'!A:A))*(YEAR(Graphs!A137)=YEAR('Beer duty'!A:A)),0)), B136)</f>
        <v>1.1355672358158511</v>
      </c>
      <c r="F137">
        <f t="shared" si="6"/>
        <v>1.135567235815851E-2</v>
      </c>
      <c r="J137">
        <v>0.4</v>
      </c>
      <c r="K137">
        <f t="shared" si="8"/>
        <v>153.83411395738113</v>
      </c>
      <c r="L137">
        <f t="shared" si="7"/>
        <v>0.26453936998901384</v>
      </c>
    </row>
    <row r="138" spans="1:12">
      <c r="A138" s="1">
        <v>22372</v>
      </c>
      <c r="B138">
        <f t="array" ref="B138">_xlfn.IFNA(INDEX('Beer duty'!$B:$B,MATCH(1,(MONTH(Graphs!A138)=MONTH('Beer duty'!A:A))*(YEAR(Graphs!A138)=YEAR('Beer duty'!A:A)),0)), B137)</f>
        <v>1.1355672358158511</v>
      </c>
      <c r="F138">
        <f t="shared" si="6"/>
        <v>1.135567235815851E-2</v>
      </c>
      <c r="J138">
        <v>0.5</v>
      </c>
      <c r="K138">
        <f t="shared" si="8"/>
        <v>154.60328452716803</v>
      </c>
      <c r="L138">
        <f t="shared" si="7"/>
        <v>0.26322325372041178</v>
      </c>
    </row>
    <row r="139" spans="1:12">
      <c r="A139" s="1">
        <v>22402</v>
      </c>
      <c r="B139">
        <f t="array" ref="B139">_xlfn.IFNA(INDEX('Beer duty'!$B:$B,MATCH(1,(MONTH(Graphs!A139)=MONTH('Beer duty'!A:A))*(YEAR(Graphs!A139)=YEAR('Beer duty'!A:A)),0)), B138)</f>
        <v>1.1355672358158511</v>
      </c>
      <c r="F139">
        <f t="shared" si="6"/>
        <v>1.135567235815851E-2</v>
      </c>
      <c r="J139">
        <v>0.3</v>
      </c>
      <c r="K139">
        <f t="shared" si="8"/>
        <v>155.06709438074952</v>
      </c>
      <c r="L139">
        <f t="shared" si="7"/>
        <v>0.26243594588276353</v>
      </c>
    </row>
    <row r="140" spans="1:12">
      <c r="A140" s="1">
        <v>22433</v>
      </c>
      <c r="B140">
        <f t="array" ref="B140">_xlfn.IFNA(INDEX('Beer duty'!$B:$B,MATCH(1,(MONTH(Graphs!A140)=MONTH('Beer duty'!A:A))*(YEAR(Graphs!A140)=YEAR('Beer duty'!A:A)),0)), B139)</f>
        <v>1.1355672358158511</v>
      </c>
      <c r="F140">
        <f t="shared" si="6"/>
        <v>1.135567235815851E-2</v>
      </c>
      <c r="J140">
        <v>0.9</v>
      </c>
      <c r="K140">
        <f t="shared" si="8"/>
        <v>156.46269823017624</v>
      </c>
      <c r="L140">
        <f t="shared" si="7"/>
        <v>0.26009509007211457</v>
      </c>
    </row>
    <row r="141" spans="1:12">
      <c r="A141" s="1">
        <v>22463</v>
      </c>
      <c r="B141">
        <f t="array" ref="B141">_xlfn.IFNA(INDEX('Beer duty'!$B:$B,MATCH(1,(MONTH(Graphs!A141)=MONTH('Beer duty'!A:A))*(YEAR(Graphs!A141)=YEAR('Beer duty'!A:A)),0)), B140)</f>
        <v>1.2495424847456016</v>
      </c>
      <c r="F141">
        <f t="shared" si="6"/>
        <v>1.2495424847456017E-2</v>
      </c>
      <c r="J141">
        <v>0</v>
      </c>
      <c r="K141">
        <f t="shared" si="8"/>
        <v>156.46269823017624</v>
      </c>
      <c r="L141">
        <f t="shared" si="7"/>
        <v>0.28620045988324427</v>
      </c>
    </row>
    <row r="142" spans="1:12">
      <c r="A142" s="1">
        <v>22494</v>
      </c>
      <c r="B142">
        <f t="array" ref="B142">_xlfn.IFNA(INDEX('Beer duty'!$B:$B,MATCH(1,(MONTH(Graphs!A142)=MONTH('Beer duty'!A:A))*(YEAR(Graphs!A142)=YEAR('Beer duty'!A:A)),0)), B141)</f>
        <v>1.2495424847456016</v>
      </c>
      <c r="F142">
        <f t="shared" si="6"/>
        <v>1.2495424847456017E-2</v>
      </c>
      <c r="J142">
        <v>1</v>
      </c>
      <c r="K142">
        <f t="shared" si="8"/>
        <v>158.02732521247802</v>
      </c>
      <c r="L142">
        <f t="shared" si="7"/>
        <v>0.2833667919636082</v>
      </c>
    </row>
    <row r="143" spans="1:12">
      <c r="A143" s="1">
        <v>22525</v>
      </c>
      <c r="B143">
        <f t="array" ref="B143">_xlfn.IFNA(INDEX('Beer duty'!$B:$B,MATCH(1,(MONTH(Graphs!A143)=MONTH('Beer duty'!A:A))*(YEAR(Graphs!A143)=YEAR('Beer duty'!A:A)),0)), B142)</f>
        <v>1.2495424847456016</v>
      </c>
      <c r="F143">
        <f t="shared" si="6"/>
        <v>1.2495424847456017E-2</v>
      </c>
      <c r="J143">
        <v>-0.2</v>
      </c>
      <c r="K143">
        <f t="shared" si="8"/>
        <v>157.71127056205307</v>
      </c>
      <c r="L143">
        <f t="shared" si="7"/>
        <v>0.2839346612861805</v>
      </c>
    </row>
    <row r="144" spans="1:12">
      <c r="A144" s="1">
        <v>22555</v>
      </c>
      <c r="B144">
        <f t="array" ref="B144">_xlfn.IFNA(INDEX('Beer duty'!$B:$B,MATCH(1,(MONTH(Graphs!A144)=MONTH('Beer duty'!A:A))*(YEAR(Graphs!A144)=YEAR('Beer duty'!A:A)),0)), B143)</f>
        <v>1.2495424847456016</v>
      </c>
      <c r="F144">
        <f t="shared" si="6"/>
        <v>1.2495424847456017E-2</v>
      </c>
      <c r="J144">
        <v>0.2</v>
      </c>
      <c r="K144">
        <f t="shared" si="8"/>
        <v>158.02669310317717</v>
      </c>
      <c r="L144">
        <f t="shared" si="7"/>
        <v>0.28336792543530992</v>
      </c>
    </row>
    <row r="145" spans="1:12">
      <c r="A145" s="1">
        <v>22586</v>
      </c>
      <c r="B145">
        <f t="array" ref="B145">_xlfn.IFNA(INDEX('Beer duty'!$B:$B,MATCH(1,(MONTH(Graphs!A145)=MONTH('Beer duty'!A:A))*(YEAR(Graphs!A145)=YEAR('Beer duty'!A:A)),0)), B144)</f>
        <v>1.2495424847456016</v>
      </c>
      <c r="F145">
        <f t="shared" si="6"/>
        <v>1.2495424847456017E-2</v>
      </c>
      <c r="J145">
        <v>1</v>
      </c>
      <c r="K145">
        <f t="shared" si="8"/>
        <v>159.60696003420895</v>
      </c>
      <c r="L145">
        <f t="shared" si="7"/>
        <v>0.28056230241119789</v>
      </c>
    </row>
    <row r="146" spans="1:12">
      <c r="A146" s="1">
        <v>22616</v>
      </c>
      <c r="B146">
        <f t="array" ref="B146">_xlfn.IFNA(INDEX('Beer duty'!$B:$B,MATCH(1,(MONTH(Graphs!A146)=MONTH('Beer duty'!A:A))*(YEAR(Graphs!A146)=YEAR('Beer duty'!A:A)),0)), B145)</f>
        <v>1.2495424847456016</v>
      </c>
      <c r="F146">
        <f t="shared" si="6"/>
        <v>1.2495424847456017E-2</v>
      </c>
      <c r="J146">
        <v>0.2</v>
      </c>
      <c r="K146">
        <f t="shared" si="8"/>
        <v>159.92617395427737</v>
      </c>
      <c r="L146">
        <f t="shared" si="7"/>
        <v>0.28000229781556679</v>
      </c>
    </row>
    <row r="147" spans="1:12">
      <c r="A147" s="1">
        <v>22647</v>
      </c>
      <c r="B147">
        <f t="array" ref="B147">_xlfn.IFNA(INDEX('Beer duty'!$B:$B,MATCH(1,(MONTH(Graphs!A147)=MONTH('Beer duty'!A:A))*(YEAR(Graphs!A147)=YEAR('Beer duty'!A:A)),0)), B146)</f>
        <v>1.2495424847456016</v>
      </c>
      <c r="F147">
        <f t="shared" si="6"/>
        <v>1.2495424847456017E-2</v>
      </c>
      <c r="J147">
        <v>0.3</v>
      </c>
      <c r="K147">
        <f t="shared" si="8"/>
        <v>160.40595247614019</v>
      </c>
      <c r="L147">
        <f t="shared" si="7"/>
        <v>0.27916480340535077</v>
      </c>
    </row>
    <row r="148" spans="1:12">
      <c r="A148" s="1">
        <v>22678</v>
      </c>
      <c r="B148">
        <f t="array" ref="B148">_xlfn.IFNA(INDEX('Beer duty'!$B:$B,MATCH(1,(MONTH(Graphs!A148)=MONTH('Beer duty'!A:A))*(YEAR(Graphs!A148)=YEAR('Beer duty'!A:A)),0)), B147)</f>
        <v>1.2495424847456016</v>
      </c>
      <c r="F148">
        <f t="shared" si="6"/>
        <v>1.2495424847456017E-2</v>
      </c>
      <c r="J148">
        <v>0.1</v>
      </c>
      <c r="K148">
        <f t="shared" si="8"/>
        <v>160.5663584286163</v>
      </c>
      <c r="L148">
        <f t="shared" si="7"/>
        <v>0.27888591748786296</v>
      </c>
    </row>
    <row r="149" spans="1:12">
      <c r="A149" s="1">
        <v>22706</v>
      </c>
      <c r="B149">
        <f t="array" ref="B149">_xlfn.IFNA(INDEX('Beer duty'!$B:$B,MATCH(1,(MONTH(Graphs!A149)=MONTH('Beer duty'!A:A))*(YEAR(Graphs!A149)=YEAR('Beer duty'!A:A)),0)), B148)</f>
        <v>1.2495424847456016</v>
      </c>
      <c r="F149">
        <f t="shared" si="6"/>
        <v>1.2495424847456017E-2</v>
      </c>
      <c r="J149">
        <v>0.4</v>
      </c>
      <c r="K149">
        <f t="shared" si="8"/>
        <v>161.20862386233077</v>
      </c>
      <c r="L149">
        <f t="shared" si="7"/>
        <v>0.27777481821500294</v>
      </c>
    </row>
    <row r="150" spans="1:12">
      <c r="A150" s="1">
        <v>22737</v>
      </c>
      <c r="B150">
        <f t="array" ref="B150">_xlfn.IFNA(INDEX('Beer duty'!$B:$B,MATCH(1,(MONTH(Graphs!A150)=MONTH('Beer duty'!A:A))*(YEAR(Graphs!A150)=YEAR('Beer duty'!A:A)),0)), B149)</f>
        <v>1.2495424847456016</v>
      </c>
      <c r="F150">
        <f t="shared" si="6"/>
        <v>1.2495424847456017E-2</v>
      </c>
      <c r="J150">
        <v>1.4</v>
      </c>
      <c r="K150">
        <f t="shared" si="8"/>
        <v>163.46554459640339</v>
      </c>
      <c r="L150">
        <f t="shared" si="7"/>
        <v>0.27393966293392796</v>
      </c>
    </row>
    <row r="151" spans="1:12">
      <c r="A151" s="1">
        <v>22767</v>
      </c>
      <c r="B151">
        <f t="array" ref="B151">_xlfn.IFNA(INDEX('Beer duty'!$B:$B,MATCH(1,(MONTH(Graphs!A151)=MONTH('Beer duty'!A:A))*(YEAR(Graphs!A151)=YEAR('Beer duty'!A:A)),0)), B150)</f>
        <v>1.2495424847456016</v>
      </c>
      <c r="F151">
        <f t="shared" si="6"/>
        <v>1.2495424847456017E-2</v>
      </c>
      <c r="J151">
        <v>0.3</v>
      </c>
      <c r="K151">
        <f t="shared" si="8"/>
        <v>163.95594123019259</v>
      </c>
      <c r="L151">
        <f t="shared" si="7"/>
        <v>0.27312030202784443</v>
      </c>
    </row>
    <row r="152" spans="1:12">
      <c r="A152" s="1">
        <v>22798</v>
      </c>
      <c r="B152">
        <f t="array" ref="B152">_xlfn.IFNA(INDEX('Beer duty'!$B:$B,MATCH(1,(MONTH(Graphs!A152)=MONTH('Beer duty'!A:A))*(YEAR(Graphs!A152)=YEAR('Beer duty'!A:A)),0)), B151)</f>
        <v>1.2495424847456016</v>
      </c>
      <c r="F152">
        <f t="shared" si="6"/>
        <v>1.2495424847456017E-2</v>
      </c>
      <c r="J152">
        <v>0.7</v>
      </c>
      <c r="K152">
        <f t="shared" si="8"/>
        <v>165.10363281880393</v>
      </c>
      <c r="L152">
        <f t="shared" si="7"/>
        <v>0.27122174977938873</v>
      </c>
    </row>
    <row r="153" spans="1:12">
      <c r="A153" s="1">
        <v>22828</v>
      </c>
      <c r="B153">
        <f t="array" ref="B153">_xlfn.IFNA(INDEX('Beer duty'!$B:$B,MATCH(1,(MONTH(Graphs!A153)=MONTH('Beer duty'!A:A))*(YEAR(Graphs!A153)=YEAR('Beer duty'!A:A)),0)), B152)</f>
        <v>1.2495424847456016</v>
      </c>
      <c r="F153">
        <f t="shared" si="6"/>
        <v>1.2495424847456017E-2</v>
      </c>
      <c r="J153">
        <v>-0.4</v>
      </c>
      <c r="K153">
        <f t="shared" si="8"/>
        <v>164.44321828752871</v>
      </c>
      <c r="L153">
        <f t="shared" si="7"/>
        <v>0.27231099375440637</v>
      </c>
    </row>
    <row r="154" spans="1:12">
      <c r="A154" s="1">
        <v>22859</v>
      </c>
      <c r="B154">
        <f t="array" ref="B154">_xlfn.IFNA(INDEX('Beer duty'!$B:$B,MATCH(1,(MONTH(Graphs!A154)=MONTH('Beer duty'!A:A))*(YEAR(Graphs!A154)=YEAR('Beer duty'!A:A)),0)), B153)</f>
        <v>1.2495424847456016</v>
      </c>
      <c r="F154">
        <f t="shared" si="6"/>
        <v>1.2495424847456017E-2</v>
      </c>
      <c r="J154">
        <v>-0.9</v>
      </c>
      <c r="K154">
        <f t="shared" si="8"/>
        <v>162.96322932294095</v>
      </c>
      <c r="L154">
        <f t="shared" si="7"/>
        <v>0.27478405020626273</v>
      </c>
    </row>
    <row r="155" spans="1:12">
      <c r="A155" s="1">
        <v>22890</v>
      </c>
      <c r="B155">
        <f t="array" ref="B155">_xlfn.IFNA(INDEX('Beer duty'!$B:$B,MATCH(1,(MONTH(Graphs!A155)=MONTH('Beer duty'!A:A))*(YEAR(Graphs!A155)=YEAR('Beer duty'!A:A)),0)), B154)</f>
        <v>1.2495424847456016</v>
      </c>
      <c r="F155">
        <f t="shared" si="6"/>
        <v>1.2495424847456017E-2</v>
      </c>
      <c r="J155">
        <v>-0.1</v>
      </c>
      <c r="K155">
        <f t="shared" si="8"/>
        <v>162.80026609361801</v>
      </c>
      <c r="L155">
        <f t="shared" si="7"/>
        <v>0.27505910931557831</v>
      </c>
    </row>
    <row r="156" spans="1:12">
      <c r="A156" s="1">
        <v>22920</v>
      </c>
      <c r="B156">
        <f t="array" ref="B156">_xlfn.IFNA(INDEX('Beer duty'!$B:$B,MATCH(1,(MONTH(Graphs!A156)=MONTH('Beer duty'!A:A))*(YEAR(Graphs!A156)=YEAR('Beer duty'!A:A)),0)), B155)</f>
        <v>1.2495424847456016</v>
      </c>
      <c r="F156">
        <f t="shared" si="6"/>
        <v>1.2495424847456017E-2</v>
      </c>
      <c r="J156">
        <v>-0.1</v>
      </c>
      <c r="K156">
        <f t="shared" si="8"/>
        <v>162.63746582752438</v>
      </c>
      <c r="L156">
        <f t="shared" si="7"/>
        <v>0.27533444375933769</v>
      </c>
    </row>
    <row r="157" spans="1:12">
      <c r="A157" s="1">
        <v>22951</v>
      </c>
      <c r="B157">
        <f t="array" ref="B157">_xlfn.IFNA(INDEX('Beer duty'!$B:$B,MATCH(1,(MONTH(Graphs!A157)=MONTH('Beer duty'!A:A))*(YEAR(Graphs!A157)=YEAR('Beer duty'!A:A)),0)), B156)</f>
        <v>1.2495424847456016</v>
      </c>
      <c r="F157">
        <f t="shared" si="6"/>
        <v>1.2495424847456017E-2</v>
      </c>
      <c r="J157">
        <v>0.4</v>
      </c>
      <c r="K157">
        <f t="shared" si="8"/>
        <v>163.28801569083447</v>
      </c>
      <c r="L157">
        <f t="shared" si="7"/>
        <v>0.27423749378420087</v>
      </c>
    </row>
    <row r="158" spans="1:12">
      <c r="A158" s="1">
        <v>22981</v>
      </c>
      <c r="B158">
        <f t="array" ref="B158">_xlfn.IFNA(INDEX('Beer duty'!$B:$B,MATCH(1,(MONTH(Graphs!A158)=MONTH('Beer duty'!A:A))*(YEAR(Graphs!A158)=YEAR('Beer duty'!A:A)),0)), B157)</f>
        <v>1.2495424847456016</v>
      </c>
      <c r="F158">
        <f t="shared" si="6"/>
        <v>1.2495424847456017E-2</v>
      </c>
      <c r="J158">
        <v>0.5</v>
      </c>
      <c r="K158">
        <f t="shared" si="8"/>
        <v>164.10445576928862</v>
      </c>
      <c r="L158">
        <f t="shared" si="7"/>
        <v>0.27287312814348347</v>
      </c>
    </row>
    <row r="159" spans="1:12">
      <c r="A159" s="1">
        <v>23012</v>
      </c>
      <c r="B159">
        <f t="array" ref="B159">_xlfn.IFNA(INDEX('Beer duty'!$B:$B,MATCH(1,(MONTH(Graphs!A159)=MONTH('Beer duty'!A:A))*(YEAR(Graphs!A159)=YEAR('Beer duty'!A:A)),0)), B158)</f>
        <v>1.2495424847456016</v>
      </c>
      <c r="F159">
        <f t="shared" si="6"/>
        <v>1.2495424847456017E-2</v>
      </c>
      <c r="J159">
        <v>0.4</v>
      </c>
      <c r="K159">
        <f t="shared" si="8"/>
        <v>164.76087359236578</v>
      </c>
      <c r="L159">
        <f t="shared" si="7"/>
        <v>0.27178598420665684</v>
      </c>
    </row>
    <row r="160" spans="1:12">
      <c r="A160" s="1">
        <v>23043</v>
      </c>
      <c r="B160">
        <f t="array" ref="B160">_xlfn.IFNA(INDEX('Beer duty'!$B:$B,MATCH(1,(MONTH(Graphs!A160)=MONTH('Beer duty'!A:A))*(YEAR(Graphs!A160)=YEAR('Beer duty'!A:A)),0)), B159)</f>
        <v>1.2495424847456016</v>
      </c>
      <c r="F160">
        <f t="shared" si="6"/>
        <v>1.2495424847456017E-2</v>
      </c>
      <c r="J160">
        <v>0.9</v>
      </c>
      <c r="K160">
        <f t="shared" si="8"/>
        <v>166.24372145469707</v>
      </c>
      <c r="L160">
        <f t="shared" si="7"/>
        <v>0.26936172864881752</v>
      </c>
    </row>
    <row r="161" spans="1:12">
      <c r="A161" s="1">
        <v>23071</v>
      </c>
      <c r="B161">
        <f t="array" ref="B161">_xlfn.IFNA(INDEX('Beer duty'!$B:$B,MATCH(1,(MONTH(Graphs!A161)=MONTH('Beer duty'!A:A))*(YEAR(Graphs!A161)=YEAR('Beer duty'!A:A)),0)), B160)</f>
        <v>1.2495424847456016</v>
      </c>
      <c r="F161">
        <f t="shared" si="6"/>
        <v>1.2495424847456017E-2</v>
      </c>
      <c r="J161">
        <v>0.1</v>
      </c>
      <c r="K161">
        <f t="shared" si="8"/>
        <v>166.40996517615176</v>
      </c>
      <c r="L161">
        <f t="shared" si="7"/>
        <v>0.2690926360128047</v>
      </c>
    </row>
    <row r="162" spans="1:12">
      <c r="A162" s="1">
        <v>23102</v>
      </c>
      <c r="B162">
        <f t="array" ref="B162">_xlfn.IFNA(INDEX('Beer duty'!$B:$B,MATCH(1,(MONTH(Graphs!A162)=MONTH('Beer duty'!A:A))*(YEAR(Graphs!A162)=YEAR('Beer duty'!A:A)),0)), B161)</f>
        <v>1.2495424847456016</v>
      </c>
      <c r="F162">
        <f t="shared" si="6"/>
        <v>1.2495424847456017E-2</v>
      </c>
      <c r="J162">
        <v>0.3</v>
      </c>
      <c r="K162">
        <f t="shared" si="8"/>
        <v>166.90919507168019</v>
      </c>
      <c r="L162">
        <f t="shared" si="7"/>
        <v>0.26828777269472059</v>
      </c>
    </row>
    <row r="163" spans="1:12">
      <c r="A163" s="1">
        <v>23132</v>
      </c>
      <c r="B163">
        <f t="array" ref="B163">_xlfn.IFNA(INDEX('Beer duty'!$B:$B,MATCH(1,(MONTH(Graphs!A163)=MONTH('Beer duty'!A:A))*(YEAR(Graphs!A163)=YEAR('Beer duty'!A:A)),0)), B162)</f>
        <v>1.2495424847456016</v>
      </c>
      <c r="F163">
        <f t="shared" si="6"/>
        <v>1.2495424847456017E-2</v>
      </c>
      <c r="J163">
        <v>-0.1</v>
      </c>
      <c r="K163">
        <f t="shared" si="8"/>
        <v>166.74228587660852</v>
      </c>
      <c r="L163">
        <f t="shared" si="7"/>
        <v>0.26855632902374432</v>
      </c>
    </row>
    <row r="164" spans="1:12">
      <c r="A164" s="1">
        <v>23163</v>
      </c>
      <c r="B164">
        <f t="array" ref="B164">_xlfn.IFNA(INDEX('Beer duty'!$B:$B,MATCH(1,(MONTH(Graphs!A164)=MONTH('Beer duty'!A:A))*(YEAR(Graphs!A164)=YEAR('Beer duty'!A:A)),0)), B163)</f>
        <v>1.2495424847456016</v>
      </c>
      <c r="F164">
        <f t="shared" si="6"/>
        <v>1.2495424847456017E-2</v>
      </c>
      <c r="J164">
        <v>0</v>
      </c>
      <c r="K164">
        <f t="shared" si="8"/>
        <v>166.74228587660852</v>
      </c>
      <c r="L164">
        <f t="shared" si="7"/>
        <v>0.26855632902374432</v>
      </c>
    </row>
    <row r="165" spans="1:12">
      <c r="A165" s="1">
        <v>23193</v>
      </c>
      <c r="B165">
        <f t="array" ref="B165">_xlfn.IFNA(INDEX('Beer duty'!$B:$B,MATCH(1,(MONTH(Graphs!A165)=MONTH('Beer duty'!A:A))*(YEAR(Graphs!A165)=YEAR('Beer duty'!A:A)),0)), B164)</f>
        <v>1.2495424847456016</v>
      </c>
      <c r="F165">
        <f t="shared" si="6"/>
        <v>1.2495424847456017E-2</v>
      </c>
      <c r="J165">
        <v>-0.6</v>
      </c>
      <c r="K165">
        <f t="shared" si="8"/>
        <v>165.74183216134887</v>
      </c>
      <c r="L165">
        <f t="shared" si="7"/>
        <v>0.27017739338404861</v>
      </c>
    </row>
    <row r="166" spans="1:12">
      <c r="A166" s="1">
        <v>23224</v>
      </c>
      <c r="B166">
        <f t="array" ref="B166">_xlfn.IFNA(INDEX('Beer duty'!$B:$B,MATCH(1,(MONTH(Graphs!A166)=MONTH('Beer duty'!A:A))*(YEAR(Graphs!A166)=YEAR('Beer duty'!A:A)),0)), B165)</f>
        <v>1.2495424847456016</v>
      </c>
      <c r="F166">
        <f t="shared" si="6"/>
        <v>1.2495424847456017E-2</v>
      </c>
      <c r="J166">
        <v>-0.3</v>
      </c>
      <c r="K166">
        <f t="shared" si="8"/>
        <v>165.24460666486482</v>
      </c>
      <c r="L166">
        <f t="shared" si="7"/>
        <v>0.27099036447748104</v>
      </c>
    </row>
    <row r="167" spans="1:12">
      <c r="A167" s="1">
        <v>23255</v>
      </c>
      <c r="B167">
        <f t="array" ref="B167">_xlfn.IFNA(INDEX('Beer duty'!$B:$B,MATCH(1,(MONTH(Graphs!A167)=MONTH('Beer duty'!A:A))*(YEAR(Graphs!A167)=YEAR('Beer duty'!A:A)),0)), B166)</f>
        <v>1.2495424847456016</v>
      </c>
      <c r="F167">
        <f t="shared" si="6"/>
        <v>1.2495424847456017E-2</v>
      </c>
      <c r="J167">
        <v>0.3</v>
      </c>
      <c r="K167">
        <f t="shared" si="8"/>
        <v>165.74034048485939</v>
      </c>
      <c r="L167">
        <f t="shared" si="7"/>
        <v>0.27017982500247367</v>
      </c>
    </row>
    <row r="168" spans="1:12">
      <c r="A168" s="1">
        <v>23285</v>
      </c>
      <c r="B168">
        <f t="array" ref="B168">_xlfn.IFNA(INDEX('Beer duty'!$B:$B,MATCH(1,(MONTH(Graphs!A168)=MONTH('Beer duty'!A:A))*(YEAR(Graphs!A168)=YEAR('Beer duty'!A:A)),0)), B167)</f>
        <v>1.2495424847456016</v>
      </c>
      <c r="F168">
        <f t="shared" si="6"/>
        <v>1.2495424847456017E-2</v>
      </c>
      <c r="J168">
        <v>0.4</v>
      </c>
      <c r="K168">
        <f t="shared" si="8"/>
        <v>166.40330184679883</v>
      </c>
      <c r="L168">
        <f t="shared" si="7"/>
        <v>0.26910341135704552</v>
      </c>
    </row>
    <row r="169" spans="1:12">
      <c r="A169" s="1">
        <v>23316</v>
      </c>
      <c r="B169">
        <f t="array" ref="B169">_xlfn.IFNA(INDEX('Beer duty'!$B:$B,MATCH(1,(MONTH(Graphs!A169)=MONTH('Beer duty'!A:A))*(YEAR(Graphs!A169)=YEAR('Beer duty'!A:A)),0)), B168)</f>
        <v>1.2495424847456016</v>
      </c>
      <c r="F169">
        <f t="shared" si="6"/>
        <v>1.2495424847456017E-2</v>
      </c>
      <c r="J169">
        <v>0.3</v>
      </c>
      <c r="K169">
        <f t="shared" si="8"/>
        <v>166.90251175233919</v>
      </c>
      <c r="L169">
        <f t="shared" si="7"/>
        <v>0.26829851580961667</v>
      </c>
    </row>
    <row r="170" spans="1:12">
      <c r="A170" s="1">
        <v>23346</v>
      </c>
      <c r="B170">
        <f t="array" ref="B170">_xlfn.IFNA(INDEX('Beer duty'!$B:$B,MATCH(1,(MONTH(Graphs!A170)=MONTH('Beer duty'!A:A))*(YEAR(Graphs!A170)=YEAR('Beer duty'!A:A)),0)), B169)</f>
        <v>1.2495424847456016</v>
      </c>
      <c r="F170">
        <f t="shared" si="6"/>
        <v>1.2495424847456017E-2</v>
      </c>
      <c r="J170">
        <v>0.2</v>
      </c>
      <c r="K170">
        <f t="shared" si="8"/>
        <v>167.23631677584387</v>
      </c>
      <c r="L170">
        <f t="shared" si="7"/>
        <v>0.26776298982995678</v>
      </c>
    </row>
    <row r="171" spans="1:12">
      <c r="A171" s="1">
        <v>23377</v>
      </c>
      <c r="B171">
        <f t="array" ref="B171">_xlfn.IFNA(INDEX('Beer duty'!$B:$B,MATCH(1,(MONTH(Graphs!A171)=MONTH('Beer duty'!A:A))*(YEAR(Graphs!A171)=YEAR('Beer duty'!A:A)),0)), B170)</f>
        <v>1.2495424847456016</v>
      </c>
      <c r="F171">
        <f t="shared" si="6"/>
        <v>1.2495424847456017E-2</v>
      </c>
      <c r="J171">
        <v>0.5</v>
      </c>
      <c r="K171">
        <f t="shared" si="8"/>
        <v>168.07249835972308</v>
      </c>
      <c r="L171">
        <f t="shared" si="7"/>
        <v>0.26643083565169828</v>
      </c>
    </row>
    <row r="172" spans="1:12">
      <c r="A172" s="1">
        <v>23408</v>
      </c>
      <c r="B172">
        <f t="array" ref="B172">_xlfn.IFNA(INDEX('Beer duty'!$B:$B,MATCH(1,(MONTH(Graphs!A172)=MONTH('Beer duty'!A:A))*(YEAR(Graphs!A172)=YEAR('Beer duty'!A:A)),0)), B171)</f>
        <v>1.2495424847456016</v>
      </c>
      <c r="F172">
        <f t="shared" si="6"/>
        <v>1.2495424847456017E-2</v>
      </c>
      <c r="J172">
        <v>0.1</v>
      </c>
      <c r="K172">
        <f t="shared" si="8"/>
        <v>168.24057085808278</v>
      </c>
      <c r="L172">
        <f t="shared" si="7"/>
        <v>0.26616467098071761</v>
      </c>
    </row>
    <row r="173" spans="1:12">
      <c r="A173" s="1">
        <v>23437</v>
      </c>
      <c r="B173">
        <f t="array" ref="B173">_xlfn.IFNA(INDEX('Beer duty'!$B:$B,MATCH(1,(MONTH(Graphs!A173)=MONTH('Beer duty'!A:A))*(YEAR(Graphs!A173)=YEAR('Beer duty'!A:A)),0)), B172)</f>
        <v>1.2495424847456016</v>
      </c>
      <c r="F173">
        <f t="shared" si="6"/>
        <v>1.2495424847456017E-2</v>
      </c>
      <c r="J173">
        <v>0.4</v>
      </c>
      <c r="K173">
        <f t="shared" si="8"/>
        <v>168.9135331415151</v>
      </c>
      <c r="L173">
        <f t="shared" si="7"/>
        <v>0.26510425396485821</v>
      </c>
    </row>
    <row r="174" spans="1:12">
      <c r="A174" s="1">
        <v>23468</v>
      </c>
      <c r="B174">
        <f t="array" ref="B174">_xlfn.IFNA(INDEX('Beer duty'!$B:$B,MATCH(1,(MONTH(Graphs!A174)=MONTH('Beer duty'!A:A))*(YEAR(Graphs!A174)=YEAR('Beer duty'!A:A)),0)), B173)</f>
        <v>1.4218519566632639</v>
      </c>
      <c r="F174">
        <f t="shared" si="6"/>
        <v>1.4218519566632639E-2</v>
      </c>
      <c r="J174">
        <v>0.9</v>
      </c>
      <c r="K174">
        <f t="shared" si="8"/>
        <v>170.43375493978871</v>
      </c>
      <c r="L174">
        <f t="shared" si="7"/>
        <v>0.29897087572612918</v>
      </c>
    </row>
    <row r="175" spans="1:12">
      <c r="A175" s="1">
        <v>23498</v>
      </c>
      <c r="B175">
        <f t="array" ref="B175">_xlfn.IFNA(INDEX('Beer duty'!$B:$B,MATCH(1,(MONTH(Graphs!A175)=MONTH('Beer duty'!A:A))*(YEAR(Graphs!A175)=YEAR('Beer duty'!A:A)),0)), B174)</f>
        <v>1.4218519566632639</v>
      </c>
      <c r="F175">
        <f t="shared" si="6"/>
        <v>1.4218519566632639E-2</v>
      </c>
      <c r="J175">
        <v>0.8</v>
      </c>
      <c r="K175">
        <f t="shared" si="8"/>
        <v>171.79722497930703</v>
      </c>
      <c r="L175">
        <f t="shared" si="7"/>
        <v>0.29659809099814405</v>
      </c>
    </row>
    <row r="176" spans="1:12">
      <c r="A176" s="1">
        <v>23529</v>
      </c>
      <c r="B176">
        <f t="array" ref="B176">_xlfn.IFNA(INDEX('Beer duty'!$B:$B,MATCH(1,(MONTH(Graphs!A176)=MONTH('Beer duty'!A:A))*(YEAR(Graphs!A176)=YEAR('Beer duty'!A:A)),0)), B175)</f>
        <v>1.4218519566632639</v>
      </c>
      <c r="F176">
        <f t="shared" si="6"/>
        <v>1.4218519566632639E-2</v>
      </c>
      <c r="J176">
        <v>0.4</v>
      </c>
      <c r="K176">
        <f t="shared" si="8"/>
        <v>172.48441387922426</v>
      </c>
      <c r="L176">
        <f t="shared" si="7"/>
        <v>0.29541642529695622</v>
      </c>
    </row>
    <row r="177" spans="1:12">
      <c r="A177" s="1">
        <v>23559</v>
      </c>
      <c r="B177">
        <f t="array" ref="B177">_xlfn.IFNA(INDEX('Beer duty'!$B:$B,MATCH(1,(MONTH(Graphs!A177)=MONTH('Beer duty'!A:A))*(YEAR(Graphs!A177)=YEAR('Beer duty'!A:A)),0)), B176)</f>
        <v>1.4218519566632639</v>
      </c>
      <c r="F177">
        <f t="shared" si="6"/>
        <v>1.4218519566632639E-2</v>
      </c>
      <c r="J177">
        <v>0</v>
      </c>
      <c r="K177">
        <f t="shared" si="8"/>
        <v>172.48441387922426</v>
      </c>
      <c r="L177">
        <f t="shared" si="7"/>
        <v>0.29541642529695622</v>
      </c>
    </row>
    <row r="178" spans="1:12">
      <c r="A178" s="1">
        <v>23590</v>
      </c>
      <c r="B178">
        <f t="array" ref="B178">_xlfn.IFNA(INDEX('Beer duty'!$B:$B,MATCH(1,(MONTH(Graphs!A178)=MONTH('Beer duty'!A:A))*(YEAR(Graphs!A178)=YEAR('Beer duty'!A:A)),0)), B177)</f>
        <v>1.4218519566632639</v>
      </c>
      <c r="F178">
        <f t="shared" si="6"/>
        <v>1.4218519566632639E-2</v>
      </c>
      <c r="J178">
        <v>0.4</v>
      </c>
      <c r="K178">
        <f t="shared" si="8"/>
        <v>173.17435153474116</v>
      </c>
      <c r="L178">
        <f t="shared" si="7"/>
        <v>0.29423946742724721</v>
      </c>
    </row>
    <row r="179" spans="1:12">
      <c r="A179" s="1">
        <v>23621</v>
      </c>
      <c r="B179">
        <f t="array" ref="B179">_xlfn.IFNA(INDEX('Beer duty'!$B:$B,MATCH(1,(MONTH(Graphs!A179)=MONTH('Beer duty'!A:A))*(YEAR(Graphs!A179)=YEAR('Beer duty'!A:A)),0)), B178)</f>
        <v>1.4218519566632639</v>
      </c>
      <c r="F179">
        <f t="shared" si="6"/>
        <v>1.4218519566632639E-2</v>
      </c>
      <c r="J179">
        <v>0</v>
      </c>
      <c r="K179">
        <f t="shared" si="8"/>
        <v>173.17435153474116</v>
      </c>
      <c r="L179">
        <f t="shared" si="7"/>
        <v>0.29423946742724721</v>
      </c>
    </row>
    <row r="180" spans="1:12">
      <c r="A180" s="1">
        <v>23651</v>
      </c>
      <c r="B180">
        <f t="array" ref="B180">_xlfn.IFNA(INDEX('Beer duty'!$B:$B,MATCH(1,(MONTH(Graphs!A180)=MONTH('Beer duty'!A:A))*(YEAR(Graphs!A180)=YEAR('Beer duty'!A:A)),0)), B179)</f>
        <v>1.4218519566632639</v>
      </c>
      <c r="F180">
        <f t="shared" si="6"/>
        <v>1.4218519566632639E-2</v>
      </c>
      <c r="J180">
        <v>0.1</v>
      </c>
      <c r="K180">
        <f t="shared" si="8"/>
        <v>173.34752588627589</v>
      </c>
      <c r="L180">
        <f t="shared" si="7"/>
        <v>0.2939455219053419</v>
      </c>
    </row>
    <row r="181" spans="1:12">
      <c r="A181" s="1">
        <v>23682</v>
      </c>
      <c r="B181">
        <f t="array" ref="B181">_xlfn.IFNA(INDEX('Beer duty'!$B:$B,MATCH(1,(MONTH(Graphs!A181)=MONTH('Beer duty'!A:A))*(YEAR(Graphs!A181)=YEAR('Beer duty'!A:A)),0)), B180)</f>
        <v>1.4218519566632639</v>
      </c>
      <c r="F181">
        <f t="shared" si="6"/>
        <v>1.4218519566632639E-2</v>
      </c>
      <c r="J181">
        <v>0.8</v>
      </c>
      <c r="K181">
        <f t="shared" si="8"/>
        <v>174.73430609336609</v>
      </c>
      <c r="L181">
        <f t="shared" si="7"/>
        <v>0.29161262093783918</v>
      </c>
    </row>
    <row r="182" spans="1:12">
      <c r="A182" s="1">
        <v>23712</v>
      </c>
      <c r="B182">
        <f t="array" ref="B182">_xlfn.IFNA(INDEX('Beer duty'!$B:$B,MATCH(1,(MONTH(Graphs!A182)=MONTH('Beer duty'!A:A))*(YEAR(Graphs!A182)=YEAR('Beer duty'!A:A)),0)), B181)</f>
        <v>1.4218519566632639</v>
      </c>
      <c r="F182">
        <f t="shared" si="6"/>
        <v>1.4218519566632639E-2</v>
      </c>
      <c r="J182">
        <v>0.4</v>
      </c>
      <c r="K182">
        <f t="shared" si="8"/>
        <v>175.43324331773954</v>
      </c>
      <c r="L182">
        <f t="shared" si="7"/>
        <v>0.29045081766717051</v>
      </c>
    </row>
    <row r="183" spans="1:12">
      <c r="A183" s="1">
        <v>23743</v>
      </c>
      <c r="B183">
        <f t="array" ref="B183">_xlfn.IFNA(INDEX('Beer duty'!$B:$B,MATCH(1,(MONTH(Graphs!A183)=MONTH('Beer duty'!A:A))*(YEAR(Graphs!A183)=YEAR('Beer duty'!A:A)),0)), B182)</f>
        <v>1.4218519566632639</v>
      </c>
      <c r="F183">
        <f t="shared" si="6"/>
        <v>1.4218519566632639E-2</v>
      </c>
      <c r="J183">
        <v>0.3</v>
      </c>
      <c r="K183">
        <f t="shared" si="8"/>
        <v>175.95954304769273</v>
      </c>
      <c r="L183">
        <f t="shared" si="7"/>
        <v>0.28958207145281212</v>
      </c>
    </row>
    <row r="184" spans="1:12">
      <c r="A184" s="1">
        <v>23774</v>
      </c>
      <c r="B184">
        <f t="array" ref="B184">_xlfn.IFNA(INDEX('Beer duty'!$B:$B,MATCH(1,(MONTH(Graphs!A184)=MONTH('Beer duty'!A:A))*(YEAR(Graphs!A184)=YEAR('Beer duty'!A:A)),0)), B183)</f>
        <v>1.4218519566632639</v>
      </c>
      <c r="F184">
        <f t="shared" si="6"/>
        <v>1.4218519566632639E-2</v>
      </c>
      <c r="J184">
        <v>0</v>
      </c>
      <c r="K184">
        <f t="shared" si="8"/>
        <v>175.95954304769273</v>
      </c>
      <c r="L184">
        <f t="shared" si="7"/>
        <v>0.28958207145281212</v>
      </c>
    </row>
    <row r="185" spans="1:12">
      <c r="A185" s="1">
        <v>23802</v>
      </c>
      <c r="B185">
        <f t="array" ref="B185">_xlfn.IFNA(INDEX('Beer duty'!$B:$B,MATCH(1,(MONTH(Graphs!A185)=MONTH('Beer duty'!A:A))*(YEAR(Graphs!A185)=YEAR('Beer duty'!A:A)),0)), B184)</f>
        <v>1.4218519566632639</v>
      </c>
      <c r="F185">
        <f t="shared" si="6"/>
        <v>1.4218519566632639E-2</v>
      </c>
      <c r="J185">
        <v>0.4</v>
      </c>
      <c r="K185">
        <f t="shared" si="8"/>
        <v>176.66338121988352</v>
      </c>
      <c r="L185">
        <f t="shared" si="7"/>
        <v>0.28842835802072919</v>
      </c>
    </row>
    <row r="186" spans="1:12">
      <c r="A186" s="1">
        <v>23833</v>
      </c>
      <c r="B186">
        <f t="array" ref="B186">_xlfn.IFNA(INDEX('Beer duty'!$B:$B,MATCH(1,(MONTH(Graphs!A186)=MONTH('Beer duty'!A:A))*(YEAR(Graphs!A186)=YEAR('Beer duty'!A:A)),0)), B185)</f>
        <v>1.594161428580926</v>
      </c>
      <c r="F186">
        <f t="shared" si="6"/>
        <v>1.5941614285809261E-2</v>
      </c>
      <c r="J186">
        <v>1.9</v>
      </c>
      <c r="K186">
        <f t="shared" si="8"/>
        <v>180.01998546306129</v>
      </c>
      <c r="L186">
        <f t="shared" si="7"/>
        <v>0.31735232952207487</v>
      </c>
    </row>
    <row r="187" spans="1:12">
      <c r="A187" s="1">
        <v>23863</v>
      </c>
      <c r="B187">
        <f t="array" ref="B187">_xlfn.IFNA(INDEX('Beer duty'!$B:$B,MATCH(1,(MONTH(Graphs!A187)=MONTH('Beer duty'!A:A))*(YEAR(Graphs!A187)=YEAR('Beer duty'!A:A)),0)), B186)</f>
        <v>1.594161428580926</v>
      </c>
      <c r="F187">
        <f t="shared" si="6"/>
        <v>1.5941614285809261E-2</v>
      </c>
      <c r="J187">
        <v>0.4</v>
      </c>
      <c r="K187">
        <f t="shared" si="8"/>
        <v>180.74006540491354</v>
      </c>
      <c r="L187">
        <f t="shared" si="7"/>
        <v>0.31608797761162832</v>
      </c>
    </row>
    <row r="188" spans="1:12">
      <c r="A188" s="1">
        <v>23894</v>
      </c>
      <c r="B188">
        <f t="array" ref="B188">_xlfn.IFNA(INDEX('Beer duty'!$B:$B,MATCH(1,(MONTH(Graphs!A188)=MONTH('Beer duty'!A:A))*(YEAR(Graphs!A188)=YEAR('Beer duty'!A:A)),0)), B187)</f>
        <v>1.594161428580926</v>
      </c>
      <c r="F188">
        <f t="shared" si="6"/>
        <v>1.5941614285809261E-2</v>
      </c>
      <c r="J188">
        <v>0.3</v>
      </c>
      <c r="K188">
        <f t="shared" si="8"/>
        <v>181.28228560112825</v>
      </c>
      <c r="L188">
        <f t="shared" si="7"/>
        <v>0.31514254996174312</v>
      </c>
    </row>
    <row r="189" spans="1:12">
      <c r="A189" s="1">
        <v>23924</v>
      </c>
      <c r="B189">
        <f t="array" ref="B189">_xlfn.IFNA(INDEX('Beer duty'!$B:$B,MATCH(1,(MONTH(Graphs!A189)=MONTH('Beer duty'!A:A))*(YEAR(Graphs!A189)=YEAR('Beer duty'!A:A)),0)), B188)</f>
        <v>1.594161428580926</v>
      </c>
      <c r="F189">
        <f t="shared" si="6"/>
        <v>1.5941614285809261E-2</v>
      </c>
      <c r="J189">
        <v>0</v>
      </c>
      <c r="K189">
        <f t="shared" si="8"/>
        <v>181.28228560112825</v>
      </c>
      <c r="L189">
        <f t="shared" si="7"/>
        <v>0.31514254996174312</v>
      </c>
    </row>
    <row r="190" spans="1:12">
      <c r="A190" s="1">
        <v>23955</v>
      </c>
      <c r="B190">
        <f t="array" ref="B190">_xlfn.IFNA(INDEX('Beer duty'!$B:$B,MATCH(1,(MONTH(Graphs!A190)=MONTH('Beer duty'!A:A))*(YEAR(Graphs!A190)=YEAR('Beer duty'!A:A)),0)), B189)</f>
        <v>1.594161428580926</v>
      </c>
      <c r="F190">
        <f t="shared" si="6"/>
        <v>1.5941614285809261E-2</v>
      </c>
      <c r="J190">
        <v>0.2</v>
      </c>
      <c r="K190">
        <f t="shared" si="8"/>
        <v>181.64485017233051</v>
      </c>
      <c r="L190">
        <f t="shared" si="7"/>
        <v>0.31451352291591134</v>
      </c>
    </row>
    <row r="191" spans="1:12">
      <c r="A191" s="1">
        <v>23986</v>
      </c>
      <c r="B191">
        <f t="array" ref="B191">_xlfn.IFNA(INDEX('Beer duty'!$B:$B,MATCH(1,(MONTH(Graphs!A191)=MONTH('Beer duty'!A:A))*(YEAR(Graphs!A191)=YEAR('Beer duty'!A:A)),0)), B190)</f>
        <v>1.594161428580926</v>
      </c>
      <c r="F191">
        <f t="shared" si="6"/>
        <v>1.5941614285809261E-2</v>
      </c>
      <c r="J191">
        <v>0.1</v>
      </c>
      <c r="K191">
        <f t="shared" si="8"/>
        <v>181.82649502250283</v>
      </c>
      <c r="L191">
        <f t="shared" si="7"/>
        <v>0.314199323592319</v>
      </c>
    </row>
    <row r="192" spans="1:12">
      <c r="A192" s="1">
        <v>24016</v>
      </c>
      <c r="B192">
        <f t="array" ref="B192">_xlfn.IFNA(INDEX('Beer duty'!$B:$B,MATCH(1,(MONTH(Graphs!A192)=MONTH('Beer duty'!A:A))*(YEAR(Graphs!A192)=YEAR('Beer duty'!A:A)),0)), B191)</f>
        <v>1.594161428580926</v>
      </c>
      <c r="F192">
        <f t="shared" si="6"/>
        <v>1.5941614285809261E-2</v>
      </c>
      <c r="J192">
        <v>0.1</v>
      </c>
      <c r="K192">
        <f t="shared" si="8"/>
        <v>182.0083215175253</v>
      </c>
      <c r="L192">
        <f t="shared" si="7"/>
        <v>0.31388543815416492</v>
      </c>
    </row>
    <row r="193" spans="1:12">
      <c r="A193" s="1">
        <v>24047</v>
      </c>
      <c r="B193">
        <f t="array" ref="B193">_xlfn.IFNA(INDEX('Beer duty'!$B:$B,MATCH(1,(MONTH(Graphs!A193)=MONTH('Beer duty'!A:A))*(YEAR(Graphs!A193)=YEAR('Beer duty'!A:A)),0)), B192)</f>
        <v>1.594161428580926</v>
      </c>
      <c r="F193">
        <f t="shared" si="6"/>
        <v>1.5941614285809261E-2</v>
      </c>
      <c r="J193">
        <v>0.4</v>
      </c>
      <c r="K193">
        <f t="shared" si="8"/>
        <v>182.73635480359542</v>
      </c>
      <c r="L193">
        <f t="shared" si="7"/>
        <v>0.31263489855992516</v>
      </c>
    </row>
    <row r="194" spans="1:12">
      <c r="A194" s="1">
        <v>24077</v>
      </c>
      <c r="B194">
        <f t="array" ref="B194">_xlfn.IFNA(INDEX('Beer duty'!$B:$B,MATCH(1,(MONTH(Graphs!A194)=MONTH('Beer duty'!A:A))*(YEAR(Graphs!A194)=YEAR('Beer duty'!A:A)),0)), B193)</f>
        <v>1.594161428580926</v>
      </c>
      <c r="F194">
        <f t="shared" si="6"/>
        <v>1.5941614285809261E-2</v>
      </c>
      <c r="J194">
        <v>0.4</v>
      </c>
      <c r="K194">
        <f t="shared" si="8"/>
        <v>183.4673002228098</v>
      </c>
      <c r="L194">
        <f t="shared" si="7"/>
        <v>0.31138934119514461</v>
      </c>
    </row>
    <row r="195" spans="1:12">
      <c r="A195" s="1">
        <v>24108</v>
      </c>
      <c r="B195">
        <f t="array" ref="B195">_xlfn.IFNA(INDEX('Beer duty'!$B:$B,MATCH(1,(MONTH(Graphs!A195)=MONTH('Beer duty'!A:A))*(YEAR(Graphs!A195)=YEAR('Beer duty'!A:A)),0)), B194)</f>
        <v>1.594161428580926</v>
      </c>
      <c r="F195">
        <f t="shared" si="6"/>
        <v>1.5941614285809261E-2</v>
      </c>
      <c r="J195">
        <v>0.2</v>
      </c>
      <c r="K195">
        <f t="shared" si="8"/>
        <v>183.83423482325543</v>
      </c>
      <c r="L195">
        <f t="shared" si="7"/>
        <v>0.31076780558397665</v>
      </c>
    </row>
    <row r="196" spans="1:12">
      <c r="A196" s="1">
        <v>24139</v>
      </c>
      <c r="B196">
        <f t="array" ref="B196">_xlfn.IFNA(INDEX('Beer duty'!$B:$B,MATCH(1,(MONTH(Graphs!A196)=MONTH('Beer duty'!A:A))*(YEAR(Graphs!A196)=YEAR('Beer duty'!A:A)),0)), B195)</f>
        <v>1.594161428580926</v>
      </c>
      <c r="F196">
        <f t="shared" ref="F196:F259" si="9">B196/100</f>
        <v>1.5941614285809261E-2</v>
      </c>
      <c r="J196">
        <v>0.1</v>
      </c>
      <c r="K196">
        <f t="shared" si="8"/>
        <v>184.01806905807865</v>
      </c>
      <c r="L196">
        <f t="shared" ref="L196:L259" si="10">F196*$K$843/$K196</f>
        <v>0.31045734823574095</v>
      </c>
    </row>
    <row r="197" spans="1:12">
      <c r="A197" s="1">
        <v>24167</v>
      </c>
      <c r="B197">
        <f t="array" ref="B197">_xlfn.IFNA(INDEX('Beer duty'!$B:$B,MATCH(1,(MONTH(Graphs!A197)=MONTH('Beer duty'!A:A))*(YEAR(Graphs!A197)=YEAR('Beer duty'!A:A)),0)), B196)</f>
        <v>1.594161428580926</v>
      </c>
      <c r="F197">
        <f t="shared" si="9"/>
        <v>1.5941614285809261E-2</v>
      </c>
      <c r="J197">
        <v>0.2</v>
      </c>
      <c r="K197">
        <f t="shared" ref="K197:K260" si="11">K196*(1+J197/100)</f>
        <v>184.38610519619482</v>
      </c>
      <c r="L197">
        <f t="shared" si="10"/>
        <v>0.309837672889961</v>
      </c>
    </row>
    <row r="198" spans="1:12">
      <c r="A198" s="1">
        <v>24198</v>
      </c>
      <c r="B198">
        <f t="array" ref="B198">_xlfn.IFNA(INDEX('Beer duty'!$B:$B,MATCH(1,(MONTH(Graphs!A198)=MONTH('Beer duty'!A:A))*(YEAR(Graphs!A198)=YEAR('Beer duty'!A:A)),0)), B197)</f>
        <v>1.594161428580926</v>
      </c>
      <c r="F198">
        <f t="shared" si="9"/>
        <v>1.5941614285809261E-2</v>
      </c>
      <c r="J198">
        <v>1.2</v>
      </c>
      <c r="K198">
        <f t="shared" si="11"/>
        <v>186.59873845854915</v>
      </c>
      <c r="L198">
        <f t="shared" si="10"/>
        <v>0.30616370838928952</v>
      </c>
    </row>
    <row r="199" spans="1:12">
      <c r="A199" s="1">
        <v>24228</v>
      </c>
      <c r="B199">
        <f t="array" ref="B199">_xlfn.IFNA(INDEX('Beer duty'!$B:$B,MATCH(1,(MONTH(Graphs!A199)=MONTH('Beer duty'!A:A))*(YEAR(Graphs!A199)=YEAR('Beer duty'!A:A)),0)), B198)</f>
        <v>1.594161428580926</v>
      </c>
      <c r="F199">
        <f t="shared" si="9"/>
        <v>1.5941614285809261E-2</v>
      </c>
      <c r="J199">
        <v>0.7</v>
      </c>
      <c r="K199">
        <f t="shared" si="11"/>
        <v>187.90492962775897</v>
      </c>
      <c r="L199">
        <f t="shared" si="10"/>
        <v>0.30403546016811278</v>
      </c>
    </row>
    <row r="200" spans="1:12">
      <c r="A200" s="1">
        <v>24259</v>
      </c>
      <c r="B200">
        <f t="array" ref="B200">_xlfn.IFNA(INDEX('Beer duty'!$B:$B,MATCH(1,(MONTH(Graphs!A200)=MONTH('Beer duty'!A:A))*(YEAR(Graphs!A200)=YEAR('Beer duty'!A:A)),0)), B199)</f>
        <v>1.594161428580926</v>
      </c>
      <c r="F200">
        <f t="shared" si="9"/>
        <v>1.5941614285809261E-2</v>
      </c>
      <c r="J200">
        <v>0.3</v>
      </c>
      <c r="K200">
        <f t="shared" si="11"/>
        <v>188.46864441664223</v>
      </c>
      <c r="L200">
        <f t="shared" si="10"/>
        <v>0.3031260819223458</v>
      </c>
    </row>
    <row r="201" spans="1:12">
      <c r="A201" s="1">
        <v>24289</v>
      </c>
      <c r="B201">
        <f t="array" ref="B201">_xlfn.IFNA(INDEX('Beer duty'!$B:$B,MATCH(1,(MONTH(Graphs!A201)=MONTH('Beer duty'!A:A))*(YEAR(Graphs!A201)=YEAR('Beer duty'!A:A)),0)), B200)</f>
        <v>1.753577269897443</v>
      </c>
      <c r="F201">
        <f t="shared" si="9"/>
        <v>1.7535772698974429E-2</v>
      </c>
      <c r="J201">
        <v>-0.4</v>
      </c>
      <c r="K201">
        <f t="shared" si="11"/>
        <v>187.71476983897566</v>
      </c>
      <c r="L201">
        <f t="shared" si="10"/>
        <v>0.33477774375216079</v>
      </c>
    </row>
    <row r="202" spans="1:12">
      <c r="A202" s="1">
        <v>24320</v>
      </c>
      <c r="B202">
        <f t="array" ref="B202">_xlfn.IFNA(INDEX('Beer duty'!$B:$B,MATCH(1,(MONTH(Graphs!A202)=MONTH('Beer duty'!A:A))*(YEAR(Graphs!A202)=YEAR('Beer duty'!A:A)),0)), B201)</f>
        <v>1.753577269897443</v>
      </c>
      <c r="F202">
        <f t="shared" si="9"/>
        <v>1.7535772698974429E-2</v>
      </c>
      <c r="J202">
        <v>0.6</v>
      </c>
      <c r="K202">
        <f t="shared" si="11"/>
        <v>188.84105845800951</v>
      </c>
      <c r="L202">
        <f t="shared" si="10"/>
        <v>0.33278105740771452</v>
      </c>
    </row>
    <row r="203" spans="1:12">
      <c r="A203" s="1">
        <v>24351</v>
      </c>
      <c r="B203">
        <f t="array" ref="B203">_xlfn.IFNA(INDEX('Beer duty'!$B:$B,MATCH(1,(MONTH(Graphs!A203)=MONTH('Beer duty'!A:A))*(YEAR(Graphs!A203)=YEAR('Beer duty'!A:A)),0)), B202)</f>
        <v>1.753577269897443</v>
      </c>
      <c r="F203">
        <f t="shared" si="9"/>
        <v>1.7535772698974429E-2</v>
      </c>
      <c r="J203">
        <v>-0.2</v>
      </c>
      <c r="K203">
        <f t="shared" si="11"/>
        <v>188.46337634109349</v>
      </c>
      <c r="L203">
        <f t="shared" si="10"/>
        <v>0.33344795331434318</v>
      </c>
    </row>
    <row r="204" spans="1:12">
      <c r="A204" s="1">
        <v>24381</v>
      </c>
      <c r="B204">
        <f t="array" ref="B204">_xlfn.IFNA(INDEX('Beer duty'!$B:$B,MATCH(1,(MONTH(Graphs!A204)=MONTH('Beer duty'!A:A))*(YEAR(Graphs!A204)=YEAR('Beer duty'!A:A)),0)), B203)</f>
        <v>1.753577269897443</v>
      </c>
      <c r="F204">
        <f t="shared" si="9"/>
        <v>1.7535772698974429E-2</v>
      </c>
      <c r="J204">
        <v>0.3</v>
      </c>
      <c r="K204">
        <f t="shared" si="11"/>
        <v>189.02876647011675</v>
      </c>
      <c r="L204">
        <f t="shared" si="10"/>
        <v>0.33245060150981381</v>
      </c>
    </row>
    <row r="205" spans="1:12">
      <c r="A205" s="1">
        <v>24412</v>
      </c>
      <c r="B205">
        <f t="array" ref="B205">_xlfn.IFNA(INDEX('Beer duty'!$B:$B,MATCH(1,(MONTH(Graphs!A205)=MONTH('Beer duty'!A:A))*(YEAR(Graphs!A205)=YEAR('Beer duty'!A:A)),0)), B204)</f>
        <v>1.753577269897443</v>
      </c>
      <c r="F205">
        <f t="shared" si="9"/>
        <v>1.7535772698974429E-2</v>
      </c>
      <c r="J205">
        <v>0.6</v>
      </c>
      <c r="K205">
        <f t="shared" si="11"/>
        <v>190.16293906893745</v>
      </c>
      <c r="L205">
        <f t="shared" si="10"/>
        <v>0.33046779474136562</v>
      </c>
    </row>
    <row r="206" spans="1:12">
      <c r="A206" s="1">
        <v>24442</v>
      </c>
      <c r="B206">
        <f t="array" ref="B206">_xlfn.IFNA(INDEX('Beer duty'!$B:$B,MATCH(1,(MONTH(Graphs!A206)=MONTH('Beer duty'!A:A))*(YEAR(Graphs!A206)=YEAR('Beer duty'!A:A)),0)), B205)</f>
        <v>1.753577269897443</v>
      </c>
      <c r="F206">
        <f t="shared" si="9"/>
        <v>1.7535772698974429E-2</v>
      </c>
      <c r="J206">
        <v>0.2</v>
      </c>
      <c r="K206">
        <f t="shared" si="11"/>
        <v>190.54326494707533</v>
      </c>
      <c r="L206">
        <f t="shared" si="10"/>
        <v>0.32980817838459642</v>
      </c>
    </row>
    <row r="207" spans="1:12">
      <c r="A207" s="1">
        <v>24473</v>
      </c>
      <c r="B207">
        <f t="array" ref="B207">_xlfn.IFNA(INDEX('Beer duty'!$B:$B,MATCH(1,(MONTH(Graphs!A207)=MONTH('Beer duty'!A:A))*(YEAR(Graphs!A207)=YEAR('Beer duty'!A:A)),0)), B206)</f>
        <v>1.753577269897443</v>
      </c>
      <c r="F207">
        <f t="shared" si="9"/>
        <v>1.7535772698974429E-2</v>
      </c>
      <c r="J207">
        <v>0.2</v>
      </c>
      <c r="K207">
        <f t="shared" si="11"/>
        <v>190.92435147696949</v>
      </c>
      <c r="L207">
        <f t="shared" si="10"/>
        <v>0.32914987862734169</v>
      </c>
    </row>
    <row r="208" spans="1:12">
      <c r="A208" s="1">
        <v>24504</v>
      </c>
      <c r="B208">
        <f t="array" ref="B208">_xlfn.IFNA(INDEX('Beer duty'!$B:$B,MATCH(1,(MONTH(Graphs!A208)=MONTH('Beer duty'!A:A))*(YEAR(Graphs!A208)=YEAR('Beer duty'!A:A)),0)), B207)</f>
        <v>1.753577269897443</v>
      </c>
      <c r="F208">
        <f t="shared" si="9"/>
        <v>1.7535772698974429E-2</v>
      </c>
      <c r="J208">
        <v>0.1</v>
      </c>
      <c r="K208">
        <f t="shared" si="11"/>
        <v>191.11527582844644</v>
      </c>
      <c r="L208">
        <f t="shared" si="10"/>
        <v>0.32882105756977198</v>
      </c>
    </row>
    <row r="209" spans="1:12">
      <c r="A209" s="1">
        <v>24532</v>
      </c>
      <c r="B209">
        <f t="array" ref="B209">_xlfn.IFNA(INDEX('Beer duty'!$B:$B,MATCH(1,(MONTH(Graphs!A209)=MONTH('Beer duty'!A:A))*(YEAR(Graphs!A209)=YEAR('Beer duty'!A:A)),0)), B208)</f>
        <v>1.753577269897443</v>
      </c>
      <c r="F209">
        <f t="shared" si="9"/>
        <v>1.7535772698974429E-2</v>
      </c>
      <c r="J209">
        <v>0</v>
      </c>
      <c r="K209">
        <f t="shared" si="11"/>
        <v>191.11527582844644</v>
      </c>
      <c r="L209">
        <f t="shared" si="10"/>
        <v>0.32882105756977198</v>
      </c>
    </row>
    <row r="210" spans="1:12">
      <c r="A210" s="1">
        <v>24563</v>
      </c>
      <c r="B210">
        <f t="array" ref="B210">_xlfn.IFNA(INDEX('Beer duty'!$B:$B,MATCH(1,(MONTH(Graphs!A210)=MONTH('Beer duty'!A:A))*(YEAR(Graphs!A210)=YEAR('Beer duty'!A:A)),0)), B209)</f>
        <v>1.7565945523419475</v>
      </c>
      <c r="F210">
        <f t="shared" si="9"/>
        <v>1.7565945523419474E-2</v>
      </c>
      <c r="J210">
        <v>0.8</v>
      </c>
      <c r="K210">
        <f t="shared" si="11"/>
        <v>192.64419803507403</v>
      </c>
      <c r="L210">
        <f t="shared" si="10"/>
        <v>0.32677266031141244</v>
      </c>
    </row>
    <row r="211" spans="1:12">
      <c r="A211" s="1">
        <v>24593</v>
      </c>
      <c r="B211">
        <f t="array" ref="B211">_xlfn.IFNA(INDEX('Beer duty'!$B:$B,MATCH(1,(MONTH(Graphs!A211)=MONTH('Beer duty'!A:A))*(YEAR(Graphs!A211)=YEAR('Beer duty'!A:A)),0)), B210)</f>
        <v>1.7565945523419475</v>
      </c>
      <c r="F211">
        <f t="shared" si="9"/>
        <v>1.7565945523419474E-2</v>
      </c>
      <c r="J211">
        <v>-0.1</v>
      </c>
      <c r="K211">
        <f t="shared" si="11"/>
        <v>192.45155383703894</v>
      </c>
      <c r="L211">
        <f t="shared" si="10"/>
        <v>0.32709976007148395</v>
      </c>
    </row>
    <row r="212" spans="1:12">
      <c r="A212" s="1">
        <v>24624</v>
      </c>
      <c r="B212">
        <f t="array" ref="B212">_xlfn.IFNA(INDEX('Beer duty'!$B:$B,MATCH(1,(MONTH(Graphs!A212)=MONTH('Beer duty'!A:A))*(YEAR(Graphs!A212)=YEAR('Beer duty'!A:A)),0)), B211)</f>
        <v>1.7565945523419475</v>
      </c>
      <c r="F212">
        <f t="shared" si="9"/>
        <v>1.7565945523419474E-2</v>
      </c>
      <c r="J212">
        <v>0.4</v>
      </c>
      <c r="K212">
        <f t="shared" si="11"/>
        <v>193.2213600523871</v>
      </c>
      <c r="L212">
        <f t="shared" si="10"/>
        <v>0.32579657377637844</v>
      </c>
    </row>
    <row r="213" spans="1:12">
      <c r="A213" s="1">
        <v>24654</v>
      </c>
      <c r="B213">
        <f t="array" ref="B213">_xlfn.IFNA(INDEX('Beer duty'!$B:$B,MATCH(1,(MONTH(Graphs!A213)=MONTH('Beer duty'!A:A))*(YEAR(Graphs!A213)=YEAR('Beer duty'!A:A)),0)), B212)</f>
        <v>1.7565945523419475</v>
      </c>
      <c r="F213">
        <f t="shared" si="9"/>
        <v>1.7565945523419474E-2</v>
      </c>
      <c r="J213">
        <v>-0.6</v>
      </c>
      <c r="K213">
        <f t="shared" si="11"/>
        <v>192.06203189207278</v>
      </c>
      <c r="L213">
        <f t="shared" si="10"/>
        <v>0.32776315269253364</v>
      </c>
    </row>
    <row r="214" spans="1:12">
      <c r="A214" s="1">
        <v>24685</v>
      </c>
      <c r="B214">
        <f t="array" ref="B214">_xlfn.IFNA(INDEX('Beer duty'!$B:$B,MATCH(1,(MONTH(Graphs!A214)=MONTH('Beer duty'!A:A))*(YEAR(Graphs!A214)=YEAR('Beer duty'!A:A)),0)), B213)</f>
        <v>1.7565945523419475</v>
      </c>
      <c r="F214">
        <f t="shared" si="9"/>
        <v>1.7565945523419474E-2</v>
      </c>
      <c r="J214">
        <v>-0.3</v>
      </c>
      <c r="K214">
        <f t="shared" si="11"/>
        <v>191.48584579639657</v>
      </c>
      <c r="L214">
        <f t="shared" si="10"/>
        <v>0.32874940089521931</v>
      </c>
    </row>
    <row r="215" spans="1:12">
      <c r="A215" s="1">
        <v>24716</v>
      </c>
      <c r="B215">
        <f t="array" ref="B215">_xlfn.IFNA(INDEX('Beer duty'!$B:$B,MATCH(1,(MONTH(Graphs!A215)=MONTH('Beer duty'!A:A))*(YEAR(Graphs!A215)=YEAR('Beer duty'!A:A)),0)), B214)</f>
        <v>1.7565945523419475</v>
      </c>
      <c r="F215">
        <f t="shared" si="9"/>
        <v>1.7565945523419474E-2</v>
      </c>
      <c r="J215">
        <v>-0.1</v>
      </c>
      <c r="K215">
        <f t="shared" si="11"/>
        <v>191.29435995060018</v>
      </c>
      <c r="L215">
        <f t="shared" si="10"/>
        <v>0.32907847937459389</v>
      </c>
    </row>
    <row r="216" spans="1:12">
      <c r="A216" s="1">
        <v>24746</v>
      </c>
      <c r="B216">
        <f t="array" ref="B216">_xlfn.IFNA(INDEX('Beer duty'!$B:$B,MATCH(1,(MONTH(Graphs!A216)=MONTH('Beer duty'!A:A))*(YEAR(Graphs!A216)=YEAR('Beer duty'!A:A)),0)), B215)</f>
        <v>1.7565945523419475</v>
      </c>
      <c r="F216">
        <f t="shared" si="9"/>
        <v>1.7565945523419474E-2</v>
      </c>
      <c r="J216">
        <v>0.8</v>
      </c>
      <c r="K216">
        <f t="shared" si="11"/>
        <v>192.82471483020498</v>
      </c>
      <c r="L216">
        <f t="shared" si="10"/>
        <v>0.32646674541130344</v>
      </c>
    </row>
    <row r="217" spans="1:12">
      <c r="A217" s="1">
        <v>24777</v>
      </c>
      <c r="B217">
        <f t="array" ref="B217">_xlfn.IFNA(INDEX('Beer duty'!$B:$B,MATCH(1,(MONTH(Graphs!A217)=MONTH('Beer duty'!A:A))*(YEAR(Graphs!A217)=YEAR('Beer duty'!A:A)),0)), B216)</f>
        <v>1.7565945523419475</v>
      </c>
      <c r="F217">
        <f t="shared" si="9"/>
        <v>1.7565945523419474E-2</v>
      </c>
      <c r="J217">
        <v>0.6</v>
      </c>
      <c r="K217">
        <f t="shared" si="11"/>
        <v>193.98166311918621</v>
      </c>
      <c r="L217">
        <f t="shared" si="10"/>
        <v>0.32451962764543085</v>
      </c>
    </row>
    <row r="218" spans="1:12">
      <c r="A218" s="1">
        <v>24807</v>
      </c>
      <c r="B218">
        <f t="array" ref="B218">_xlfn.IFNA(INDEX('Beer duty'!$B:$B,MATCH(1,(MONTH(Graphs!A218)=MONTH('Beer duty'!A:A))*(YEAR(Graphs!A218)=YEAR('Beer duty'!A:A)),0)), B217)</f>
        <v>1.7565945523419475</v>
      </c>
      <c r="F218">
        <f t="shared" si="9"/>
        <v>1.7565945523419474E-2</v>
      </c>
      <c r="J218">
        <v>0.7</v>
      </c>
      <c r="K218">
        <f t="shared" si="11"/>
        <v>195.3395347610205</v>
      </c>
      <c r="L218">
        <f t="shared" si="10"/>
        <v>0.32226378117719057</v>
      </c>
    </row>
    <row r="219" spans="1:12">
      <c r="A219" s="1">
        <v>24838</v>
      </c>
      <c r="B219">
        <f t="array" ref="B219">_xlfn.IFNA(INDEX('Beer duty'!$B:$B,MATCH(1,(MONTH(Graphs!A219)=MONTH('Beer duty'!A:A))*(YEAR(Graphs!A219)=YEAR('Beer duty'!A:A)),0)), B218)</f>
        <v>1.7565945523419475</v>
      </c>
      <c r="F219">
        <f t="shared" si="9"/>
        <v>1.7565945523419474E-2</v>
      </c>
      <c r="J219">
        <v>0.3</v>
      </c>
      <c r="K219">
        <f t="shared" si="11"/>
        <v>195.92555336530353</v>
      </c>
      <c r="L219">
        <f t="shared" si="10"/>
        <v>0.32129988153259281</v>
      </c>
    </row>
    <row r="220" spans="1:12">
      <c r="A220" s="1">
        <v>24869</v>
      </c>
      <c r="B220">
        <f t="array" ref="B220">_xlfn.IFNA(INDEX('Beer duty'!$B:$B,MATCH(1,(MONTH(Graphs!A220)=MONTH('Beer duty'!A:A))*(YEAR(Graphs!A220)=YEAR('Beer duty'!A:A)),0)), B219)</f>
        <v>1.7565945523419475</v>
      </c>
      <c r="F220">
        <f t="shared" si="9"/>
        <v>1.7565945523419474E-2</v>
      </c>
      <c r="J220">
        <v>0.5</v>
      </c>
      <c r="K220">
        <f t="shared" si="11"/>
        <v>196.90518113213002</v>
      </c>
      <c r="L220">
        <f t="shared" si="10"/>
        <v>0.31970137465929638</v>
      </c>
    </row>
    <row r="221" spans="1:12">
      <c r="A221" s="1">
        <v>24898</v>
      </c>
      <c r="B221">
        <f t="array" ref="B221">_xlfn.IFNA(INDEX('Beer duty'!$B:$B,MATCH(1,(MONTH(Graphs!A221)=MONTH('Beer duty'!A:A))*(YEAR(Graphs!A221)=YEAR('Beer duty'!A:A)),0)), B220)</f>
        <v>1.7565945523419475</v>
      </c>
      <c r="F221">
        <f t="shared" si="9"/>
        <v>1.7565945523419474E-2</v>
      </c>
      <c r="J221">
        <v>0.3</v>
      </c>
      <c r="K221">
        <f t="shared" si="11"/>
        <v>197.49589667552638</v>
      </c>
      <c r="L221">
        <f t="shared" si="10"/>
        <v>0.31874513924157172</v>
      </c>
    </row>
    <row r="222" spans="1:12">
      <c r="A222" s="1">
        <v>24929</v>
      </c>
      <c r="B222">
        <f t="array" ref="B222">_xlfn.IFNA(INDEX('Beer duty'!$B:$B,MATCH(1,(MONTH(Graphs!A222)=MONTH('Beer duty'!A:A))*(YEAR(Graphs!A222)=YEAR('Beer duty'!A:A)),0)), B221)</f>
        <v>1.7565945523419475</v>
      </c>
      <c r="F222">
        <f t="shared" si="9"/>
        <v>1.7565945523419474E-2</v>
      </c>
      <c r="J222">
        <v>1.8</v>
      </c>
      <c r="K222">
        <f t="shared" si="11"/>
        <v>201.05082281568585</v>
      </c>
      <c r="L222">
        <f t="shared" si="10"/>
        <v>0.31310917410763434</v>
      </c>
    </row>
    <row r="223" spans="1:12">
      <c r="A223" s="1">
        <v>24959</v>
      </c>
      <c r="B223">
        <f t="array" ref="B223">_xlfn.IFNA(INDEX('Beer duty'!$B:$B,MATCH(1,(MONTH(Graphs!A223)=MONTH('Beer duty'!A:A))*(YEAR(Graphs!A223)=YEAR('Beer duty'!A:A)),0)), B222)</f>
        <v>1.7565945523419475</v>
      </c>
      <c r="F223">
        <f t="shared" si="9"/>
        <v>1.7565945523419474E-2</v>
      </c>
      <c r="J223">
        <v>0.1</v>
      </c>
      <c r="K223">
        <f t="shared" si="11"/>
        <v>201.25187363850151</v>
      </c>
      <c r="L223">
        <f t="shared" si="10"/>
        <v>0.31279637772990443</v>
      </c>
    </row>
    <row r="224" spans="1:12">
      <c r="A224" s="1">
        <v>24990</v>
      </c>
      <c r="B224">
        <f t="array" ref="B224">_xlfn.IFNA(INDEX('Beer duty'!$B:$B,MATCH(1,(MONTH(Graphs!A224)=MONTH('Beer duty'!A:A))*(YEAR(Graphs!A224)=YEAR('Beer duty'!A:A)),0)), B223)</f>
        <v>1.7565945523419475</v>
      </c>
      <c r="F224">
        <f t="shared" si="9"/>
        <v>1.7565945523419474E-2</v>
      </c>
      <c r="J224">
        <v>0.4</v>
      </c>
      <c r="K224">
        <f t="shared" si="11"/>
        <v>202.05688113305553</v>
      </c>
      <c r="L224">
        <f t="shared" si="10"/>
        <v>0.31155017702181714</v>
      </c>
    </row>
    <row r="225" spans="1:12">
      <c r="A225" s="1">
        <v>25020</v>
      </c>
      <c r="B225">
        <f t="array" ref="B225">_xlfn.IFNA(INDEX('Beer duty'!$B:$B,MATCH(1,(MONTH(Graphs!A225)=MONTH('Beer duty'!A:A))*(YEAR(Graphs!A225)=YEAR('Beer duty'!A:A)),0)), B224)</f>
        <v>1.7565945523419475</v>
      </c>
      <c r="F225">
        <f t="shared" si="9"/>
        <v>1.7565945523419474E-2</v>
      </c>
      <c r="J225">
        <v>0.1</v>
      </c>
      <c r="K225">
        <f t="shared" si="11"/>
        <v>202.25893801418857</v>
      </c>
      <c r="L225">
        <f t="shared" si="10"/>
        <v>0.31123893808373343</v>
      </c>
    </row>
    <row r="226" spans="1:12">
      <c r="A226" s="1">
        <v>25051</v>
      </c>
      <c r="B226">
        <f t="array" ref="B226">_xlfn.IFNA(INDEX('Beer duty'!$B:$B,MATCH(1,(MONTH(Graphs!A226)=MONTH('Beer duty'!A:A))*(YEAR(Graphs!A226)=YEAR('Beer duty'!A:A)),0)), B225)</f>
        <v>1.7565945523419475</v>
      </c>
      <c r="F226">
        <f t="shared" si="9"/>
        <v>1.7565945523419474E-2</v>
      </c>
      <c r="J226">
        <v>0.2</v>
      </c>
      <c r="K226">
        <f t="shared" si="11"/>
        <v>202.66345589021694</v>
      </c>
      <c r="L226">
        <f t="shared" si="10"/>
        <v>0.31061770267837674</v>
      </c>
    </row>
    <row r="227" spans="1:12">
      <c r="A227" s="1">
        <v>25082</v>
      </c>
      <c r="B227">
        <f t="array" ref="B227">_xlfn.IFNA(INDEX('Beer duty'!$B:$B,MATCH(1,(MONTH(Graphs!A227)=MONTH('Beer duty'!A:A))*(YEAR(Graphs!A227)=YEAR('Beer duty'!A:A)),0)), B226)</f>
        <v>1.7565945523419475</v>
      </c>
      <c r="F227">
        <f t="shared" si="9"/>
        <v>1.7565945523419474E-2</v>
      </c>
      <c r="J227">
        <v>0.1</v>
      </c>
      <c r="K227">
        <f t="shared" si="11"/>
        <v>202.86611934610713</v>
      </c>
      <c r="L227">
        <f t="shared" si="10"/>
        <v>0.31030739528309365</v>
      </c>
    </row>
    <row r="228" spans="1:12">
      <c r="A228" s="1">
        <v>25112</v>
      </c>
      <c r="B228">
        <f t="array" ref="B228">_xlfn.IFNA(INDEX('Beer duty'!$B:$B,MATCH(1,(MONTH(Graphs!A228)=MONTH('Beer duty'!A:A))*(YEAR(Graphs!A228)=YEAR('Beer duty'!A:A)),0)), B227)</f>
        <v>1.7565945523419475</v>
      </c>
      <c r="F228">
        <f t="shared" si="9"/>
        <v>1.7565945523419474E-2</v>
      </c>
      <c r="J228">
        <v>0.5</v>
      </c>
      <c r="K228">
        <f t="shared" si="11"/>
        <v>203.88044994283763</v>
      </c>
      <c r="L228">
        <f t="shared" si="10"/>
        <v>0.30876357739611315</v>
      </c>
    </row>
    <row r="229" spans="1:12">
      <c r="A229" s="1">
        <v>25143</v>
      </c>
      <c r="B229">
        <f t="array" ref="B229">_xlfn.IFNA(INDEX('Beer duty'!$B:$B,MATCH(1,(MONTH(Graphs!A229)=MONTH('Beer duty'!A:A))*(YEAR(Graphs!A229)=YEAR('Beer duty'!A:A)),0)), B228)</f>
        <v>1.9320199538767873</v>
      </c>
      <c r="F229">
        <f t="shared" si="9"/>
        <v>1.9320199538767874E-2</v>
      </c>
      <c r="J229">
        <v>0.2</v>
      </c>
      <c r="K229">
        <f t="shared" si="11"/>
        <v>204.28821084272332</v>
      </c>
      <c r="L229">
        <f t="shared" si="10"/>
        <v>0.33892095268519001</v>
      </c>
    </row>
    <row r="230" spans="1:12">
      <c r="A230" s="1">
        <v>25173</v>
      </c>
      <c r="B230">
        <f t="array" ref="B230">_xlfn.IFNA(INDEX('Beer duty'!$B:$B,MATCH(1,(MONTH(Graphs!A230)=MONTH('Beer duty'!A:A))*(YEAR(Graphs!A230)=YEAR('Beer duty'!A:A)),0)), B229)</f>
        <v>1.9320199538767873</v>
      </c>
      <c r="F230">
        <f t="shared" si="9"/>
        <v>1.9320199538767874E-2</v>
      </c>
      <c r="J230">
        <v>1.3</v>
      </c>
      <c r="K230">
        <f t="shared" si="11"/>
        <v>206.9439575836787</v>
      </c>
      <c r="L230">
        <f t="shared" si="10"/>
        <v>0.33457152288765057</v>
      </c>
    </row>
    <row r="231" spans="1:12">
      <c r="A231" s="1">
        <v>25204</v>
      </c>
      <c r="B231">
        <f t="array" ref="B231">_xlfn.IFNA(INDEX('Beer duty'!$B:$B,MATCH(1,(MONTH(Graphs!A231)=MONTH('Beer duty'!A:A))*(YEAR(Graphs!A231)=YEAR('Beer duty'!A:A)),0)), B230)</f>
        <v>1.9320199538767873</v>
      </c>
      <c r="F231">
        <f t="shared" si="9"/>
        <v>1.9320199538767874E-2</v>
      </c>
      <c r="J231">
        <v>0.5</v>
      </c>
      <c r="K231">
        <f t="shared" si="11"/>
        <v>207.97867737159706</v>
      </c>
      <c r="L231">
        <f t="shared" si="10"/>
        <v>0.33290698794791107</v>
      </c>
    </row>
    <row r="232" spans="1:12">
      <c r="A232" s="1">
        <v>25235</v>
      </c>
      <c r="B232">
        <f t="array" ref="B232">_xlfn.IFNA(INDEX('Beer duty'!$B:$B,MATCH(1,(MONTH(Graphs!A232)=MONTH('Beer duty'!A:A))*(YEAR(Graphs!A232)=YEAR('Beer duty'!A:A)),0)), B231)</f>
        <v>1.9320199538767873</v>
      </c>
      <c r="F232">
        <f t="shared" si="9"/>
        <v>1.9320199538767874E-2</v>
      </c>
      <c r="J232">
        <v>0.5</v>
      </c>
      <c r="K232">
        <f t="shared" si="11"/>
        <v>209.01857075845501</v>
      </c>
      <c r="L232">
        <f t="shared" si="10"/>
        <v>0.33125073427652846</v>
      </c>
    </row>
    <row r="233" spans="1:12">
      <c r="A233" s="1">
        <v>25263</v>
      </c>
      <c r="B233">
        <f t="array" ref="B233">_xlfn.IFNA(INDEX('Beer duty'!$B:$B,MATCH(1,(MONTH(Graphs!A233)=MONTH('Beer duty'!A:A))*(YEAR(Graphs!A233)=YEAR('Beer duty'!A:A)),0)), B232)</f>
        <v>1.9320199538767873</v>
      </c>
      <c r="F233">
        <f t="shared" si="9"/>
        <v>1.9320199538767874E-2</v>
      </c>
      <c r="J233">
        <v>0.4</v>
      </c>
      <c r="K233">
        <f t="shared" si="11"/>
        <v>209.85464504148882</v>
      </c>
      <c r="L233">
        <f t="shared" si="10"/>
        <v>0.32993101023558613</v>
      </c>
    </row>
    <row r="234" spans="1:12">
      <c r="A234" s="1">
        <v>25294</v>
      </c>
      <c r="B234">
        <f t="array" ref="B234">_xlfn.IFNA(INDEX('Beer duty'!$B:$B,MATCH(1,(MONTH(Graphs!A234)=MONTH('Beer duty'!A:A))*(YEAR(Graphs!A234)=YEAR('Beer duty'!A:A)),0)), B233)</f>
        <v>1.9320199538767873</v>
      </c>
      <c r="F234">
        <f t="shared" si="9"/>
        <v>1.9320199538767874E-2</v>
      </c>
      <c r="J234">
        <v>1.1000000000000001</v>
      </c>
      <c r="K234">
        <f t="shared" si="11"/>
        <v>212.16304613694518</v>
      </c>
      <c r="L234">
        <f t="shared" si="10"/>
        <v>0.32634125641502093</v>
      </c>
    </row>
    <row r="235" spans="1:12">
      <c r="A235" s="1">
        <v>25324</v>
      </c>
      <c r="B235">
        <f t="array" ref="B235">_xlfn.IFNA(INDEX('Beer duty'!$B:$B,MATCH(1,(MONTH(Graphs!A235)=MONTH('Beer duty'!A:A))*(YEAR(Graphs!A235)=YEAR('Beer duty'!A:A)),0)), B234)</f>
        <v>1.9320199538767873</v>
      </c>
      <c r="F235">
        <f t="shared" si="9"/>
        <v>1.9320199538767874E-2</v>
      </c>
      <c r="J235">
        <v>-0.2</v>
      </c>
      <c r="K235">
        <f t="shared" si="11"/>
        <v>211.73872004467128</v>
      </c>
      <c r="L235">
        <f t="shared" si="10"/>
        <v>0.32699524690883863</v>
      </c>
    </row>
    <row r="236" spans="1:12">
      <c r="A236" s="1">
        <v>25355</v>
      </c>
      <c r="B236">
        <f t="array" ref="B236">_xlfn.IFNA(INDEX('Beer duty'!$B:$B,MATCH(1,(MONTH(Graphs!A236)=MONTH('Beer duty'!A:A))*(YEAR(Graphs!A236)=YEAR('Beer duty'!A:A)),0)), B235)</f>
        <v>1.9320199538767873</v>
      </c>
      <c r="F236">
        <f t="shared" si="9"/>
        <v>1.9320199538767874E-2</v>
      </c>
      <c r="J236">
        <v>0.5</v>
      </c>
      <c r="K236">
        <f t="shared" si="11"/>
        <v>212.79741364489462</v>
      </c>
      <c r="L236">
        <f t="shared" si="10"/>
        <v>0.3253684048844166</v>
      </c>
    </row>
    <row r="237" spans="1:12">
      <c r="A237" s="1">
        <v>25385</v>
      </c>
      <c r="B237">
        <f t="array" ref="B237">_xlfn.IFNA(INDEX('Beer duty'!$B:$B,MATCH(1,(MONTH(Graphs!A237)=MONTH('Beer duty'!A:A))*(YEAR(Graphs!A237)=YEAR('Beer duty'!A:A)),0)), B236)</f>
        <v>1.9320199538767873</v>
      </c>
      <c r="F237">
        <f t="shared" si="9"/>
        <v>1.9320199538767874E-2</v>
      </c>
      <c r="J237">
        <v>0</v>
      </c>
      <c r="K237">
        <f t="shared" si="11"/>
        <v>212.79741364489462</v>
      </c>
      <c r="L237">
        <f t="shared" si="10"/>
        <v>0.3253684048844166</v>
      </c>
    </row>
    <row r="238" spans="1:12">
      <c r="A238" s="1">
        <v>25416</v>
      </c>
      <c r="B238">
        <f t="array" ref="B238">_xlfn.IFNA(INDEX('Beer duty'!$B:$B,MATCH(1,(MONTH(Graphs!A238)=MONTH('Beer duty'!A:A))*(YEAR(Graphs!A238)=YEAR('Beer duty'!A:A)),0)), B237)</f>
        <v>1.9320199538767873</v>
      </c>
      <c r="F238">
        <f t="shared" si="9"/>
        <v>1.9320199538767874E-2</v>
      </c>
      <c r="J238">
        <v>-0.2</v>
      </c>
      <c r="K238">
        <f t="shared" si="11"/>
        <v>212.37181881760483</v>
      </c>
      <c r="L238">
        <f t="shared" si="10"/>
        <v>0.3260204457759685</v>
      </c>
    </row>
    <row r="239" spans="1:12">
      <c r="A239" s="1">
        <v>25447</v>
      </c>
      <c r="B239">
        <f t="array" ref="B239">_xlfn.IFNA(INDEX('Beer duty'!$B:$B,MATCH(1,(MONTH(Graphs!A239)=MONTH('Beer duty'!A:A))*(YEAR(Graphs!A239)=YEAR('Beer duty'!A:A)),0)), B238)</f>
        <v>1.9320199538767873</v>
      </c>
      <c r="F239">
        <f t="shared" si="9"/>
        <v>1.9320199538767874E-2</v>
      </c>
      <c r="J239">
        <v>0.3</v>
      </c>
      <c r="K239">
        <f t="shared" si="11"/>
        <v>213.00893427405762</v>
      </c>
      <c r="L239">
        <f t="shared" si="10"/>
        <v>0.32504530984642926</v>
      </c>
    </row>
    <row r="240" spans="1:12">
      <c r="A240" s="1">
        <v>25477</v>
      </c>
      <c r="B240">
        <f t="array" ref="B240">_xlfn.IFNA(INDEX('Beer duty'!$B:$B,MATCH(1,(MONTH(Graphs!A240)=MONTH('Beer duty'!A:A))*(YEAR(Graphs!A240)=YEAR('Beer duty'!A:A)),0)), B239)</f>
        <v>1.9320199538767873</v>
      </c>
      <c r="F240">
        <f t="shared" si="9"/>
        <v>1.9320199538767874E-2</v>
      </c>
      <c r="J240">
        <v>0.8</v>
      </c>
      <c r="K240">
        <f t="shared" si="11"/>
        <v>214.71300574825008</v>
      </c>
      <c r="L240">
        <f t="shared" si="10"/>
        <v>0.32246558516510843</v>
      </c>
    </row>
    <row r="241" spans="1:12">
      <c r="A241" s="1">
        <v>25508</v>
      </c>
      <c r="B241">
        <f t="array" ref="B241">_xlfn.IFNA(INDEX('Beer duty'!$B:$B,MATCH(1,(MONTH(Graphs!A241)=MONTH('Beer duty'!A:A))*(YEAR(Graphs!A241)=YEAR('Beer duty'!A:A)),0)), B240)</f>
        <v>1.9320199538767873</v>
      </c>
      <c r="F241">
        <f t="shared" si="9"/>
        <v>1.9320199538767874E-2</v>
      </c>
      <c r="J241">
        <v>0.2</v>
      </c>
      <c r="K241">
        <f t="shared" si="11"/>
        <v>215.14243175974659</v>
      </c>
      <c r="L241">
        <f t="shared" si="10"/>
        <v>0.32182194128254332</v>
      </c>
    </row>
    <row r="242" spans="1:12">
      <c r="A242" s="1">
        <v>25538</v>
      </c>
      <c r="B242">
        <f t="array" ref="B242">_xlfn.IFNA(INDEX('Beer duty'!$B:$B,MATCH(1,(MONTH(Graphs!A242)=MONTH('Beer duty'!A:A))*(YEAR(Graphs!A242)=YEAR('Beer duty'!A:A)),0)), B241)</f>
        <v>1.9320199538767873</v>
      </c>
      <c r="F242">
        <f t="shared" si="9"/>
        <v>1.9320199538767874E-2</v>
      </c>
      <c r="J242">
        <v>0.7</v>
      </c>
      <c r="K242">
        <f t="shared" si="11"/>
        <v>216.6484287820648</v>
      </c>
      <c r="L242">
        <f t="shared" si="10"/>
        <v>0.31958484735108572</v>
      </c>
    </row>
    <row r="243" spans="1:12">
      <c r="A243" s="1">
        <v>25569</v>
      </c>
      <c r="B243">
        <f t="array" ref="B243">_xlfn.IFNA(INDEX('Beer duty'!$B:$B,MATCH(1,(MONTH(Graphs!A243)=MONTH('Beer duty'!A:A))*(YEAR(Graphs!A243)=YEAR('Beer duty'!A:A)),0)), B242)</f>
        <v>1.9320199538767873</v>
      </c>
      <c r="F243">
        <f t="shared" si="9"/>
        <v>1.9320199538767874E-2</v>
      </c>
      <c r="J243">
        <v>0.8</v>
      </c>
      <c r="K243">
        <f t="shared" si="11"/>
        <v>218.38161621232132</v>
      </c>
      <c r="L243">
        <f t="shared" si="10"/>
        <v>0.31704845967369616</v>
      </c>
    </row>
    <row r="244" spans="1:12">
      <c r="A244" s="1">
        <v>25600</v>
      </c>
      <c r="B244">
        <f t="array" ref="B244">_xlfn.IFNA(INDEX('Beer duty'!$B:$B,MATCH(1,(MONTH(Graphs!A244)=MONTH('Beer duty'!A:A))*(YEAR(Graphs!A244)=YEAR('Beer duty'!A:A)),0)), B243)</f>
        <v>1.9320199538767873</v>
      </c>
      <c r="F244">
        <f t="shared" si="9"/>
        <v>1.9320199538767874E-2</v>
      </c>
      <c r="J244">
        <v>0.5</v>
      </c>
      <c r="K244">
        <f t="shared" si="11"/>
        <v>219.47352429338289</v>
      </c>
      <c r="L244">
        <f t="shared" si="10"/>
        <v>0.31547110415293156</v>
      </c>
    </row>
    <row r="245" spans="1:12">
      <c r="A245" s="1">
        <v>25628</v>
      </c>
      <c r="B245">
        <f t="array" ref="B245">_xlfn.IFNA(INDEX('Beer duty'!$B:$B,MATCH(1,(MONTH(Graphs!A245)=MONTH('Beer duty'!A:A))*(YEAR(Graphs!A245)=YEAR('Beer duty'!A:A)),0)), B244)</f>
        <v>1.9320199538767873</v>
      </c>
      <c r="F245">
        <f t="shared" si="9"/>
        <v>1.9320199538767874E-2</v>
      </c>
      <c r="J245">
        <v>0.6</v>
      </c>
      <c r="K245">
        <f t="shared" si="11"/>
        <v>220.79036543914319</v>
      </c>
      <c r="L245">
        <f t="shared" si="10"/>
        <v>0.31358956675241706</v>
      </c>
    </row>
    <row r="246" spans="1:12">
      <c r="A246" s="1">
        <v>25659</v>
      </c>
      <c r="B246">
        <f t="array" ref="B246">_xlfn.IFNA(INDEX('Beer duty'!$B:$B,MATCH(1,(MONTH(Graphs!A246)=MONTH('Beer duty'!A:A))*(YEAR(Graphs!A246)=YEAR('Beer duty'!A:A)),0)), B245)</f>
        <v>1.9320199538767873</v>
      </c>
      <c r="F246">
        <f t="shared" si="9"/>
        <v>1.9320199538767874E-2</v>
      </c>
      <c r="J246">
        <v>1.5</v>
      </c>
      <c r="K246">
        <f t="shared" si="11"/>
        <v>224.1022209207303</v>
      </c>
      <c r="L246">
        <f t="shared" si="10"/>
        <v>0.30895523817972126</v>
      </c>
    </row>
    <row r="247" spans="1:12">
      <c r="A247" s="1">
        <v>25689</v>
      </c>
      <c r="B247">
        <f t="array" ref="B247">_xlfn.IFNA(INDEX('Beer duty'!$B:$B,MATCH(1,(MONTH(Graphs!A247)=MONTH('Beer duty'!A:A))*(YEAR(Graphs!A247)=YEAR('Beer duty'!A:A)),0)), B246)</f>
        <v>1.9320199538767873</v>
      </c>
      <c r="F247">
        <f t="shared" si="9"/>
        <v>1.9320199538767874E-2</v>
      </c>
      <c r="J247">
        <v>0.3</v>
      </c>
      <c r="K247">
        <f t="shared" si="11"/>
        <v>224.77452758349247</v>
      </c>
      <c r="L247">
        <f t="shared" si="10"/>
        <v>0.30803114474548488</v>
      </c>
    </row>
    <row r="248" spans="1:12">
      <c r="A248" s="1">
        <v>25720</v>
      </c>
      <c r="B248">
        <f t="array" ref="B248">_xlfn.IFNA(INDEX('Beer duty'!$B:$B,MATCH(1,(MONTH(Graphs!A248)=MONTH('Beer duty'!A:A))*(YEAR(Graphs!A248)=YEAR('Beer duty'!A:A)),0)), B247)</f>
        <v>1.9320199538767873</v>
      </c>
      <c r="F248">
        <f t="shared" si="9"/>
        <v>1.9320199538767874E-2</v>
      </c>
      <c r="J248">
        <v>0.3</v>
      </c>
      <c r="K248">
        <f t="shared" si="11"/>
        <v>225.44885116624292</v>
      </c>
      <c r="L248">
        <f t="shared" si="10"/>
        <v>0.30710981529958614</v>
      </c>
    </row>
    <row r="249" spans="1:12">
      <c r="A249" s="1">
        <v>25750</v>
      </c>
      <c r="B249">
        <f t="array" ref="B249">_xlfn.IFNA(INDEX('Beer duty'!$B:$B,MATCH(1,(MONTH(Graphs!A249)=MONTH('Beer duty'!A:A))*(YEAR(Graphs!A249)=YEAR('Beer duty'!A:A)),0)), B248)</f>
        <v>1.9320199538767873</v>
      </c>
      <c r="F249">
        <f t="shared" si="9"/>
        <v>1.9320199538767874E-2</v>
      </c>
      <c r="J249">
        <v>0.7</v>
      </c>
      <c r="K249">
        <f t="shared" si="11"/>
        <v>227.0269931244066</v>
      </c>
      <c r="L249">
        <f t="shared" si="10"/>
        <v>0.30497499036701703</v>
      </c>
    </row>
    <row r="250" spans="1:12">
      <c r="A250" s="1">
        <v>25781</v>
      </c>
      <c r="B250">
        <f t="array" ref="B250">_xlfn.IFNA(INDEX('Beer duty'!$B:$B,MATCH(1,(MONTH(Graphs!A250)=MONTH('Beer duty'!A:A))*(YEAR(Graphs!A250)=YEAR('Beer duty'!A:A)),0)), B249)</f>
        <v>1.9320199538767873</v>
      </c>
      <c r="F250">
        <f t="shared" si="9"/>
        <v>1.9320199538767874E-2</v>
      </c>
      <c r="J250">
        <v>-0.1</v>
      </c>
      <c r="K250">
        <f t="shared" si="11"/>
        <v>226.79996613128219</v>
      </c>
      <c r="L250">
        <f t="shared" si="10"/>
        <v>0.30528027063765473</v>
      </c>
    </row>
    <row r="251" spans="1:12">
      <c r="A251" s="1">
        <v>25812</v>
      </c>
      <c r="B251">
        <f t="array" ref="B251">_xlfn.IFNA(INDEX('Beer duty'!$B:$B,MATCH(1,(MONTH(Graphs!A251)=MONTH('Beer duty'!A:A))*(YEAR(Graphs!A251)=YEAR('Beer duty'!A:A)),0)), B250)</f>
        <v>1.9320199538767873</v>
      </c>
      <c r="F251">
        <f t="shared" si="9"/>
        <v>1.9320199538767874E-2</v>
      </c>
      <c r="J251">
        <v>0.5</v>
      </c>
      <c r="K251">
        <f t="shared" si="11"/>
        <v>227.93396596193858</v>
      </c>
      <c r="L251">
        <f t="shared" si="10"/>
        <v>0.30376146332104947</v>
      </c>
    </row>
    <row r="252" spans="1:12">
      <c r="A252" s="1">
        <v>25842</v>
      </c>
      <c r="B252">
        <f t="array" ref="B252">_xlfn.IFNA(INDEX('Beer duty'!$B:$B,MATCH(1,(MONTH(Graphs!A252)=MONTH('Beer duty'!A:A))*(YEAR(Graphs!A252)=YEAR('Beer duty'!A:A)),0)), B251)</f>
        <v>1.9320199538767873</v>
      </c>
      <c r="F252">
        <f t="shared" si="9"/>
        <v>1.9320199538767874E-2</v>
      </c>
      <c r="J252">
        <v>1.1000000000000001</v>
      </c>
      <c r="K252">
        <f t="shared" si="11"/>
        <v>230.44123958751987</v>
      </c>
      <c r="L252">
        <f t="shared" si="10"/>
        <v>0.3004564424540549</v>
      </c>
    </row>
    <row r="253" spans="1:12">
      <c r="A253" s="1">
        <v>25873</v>
      </c>
      <c r="B253">
        <f t="array" ref="B253">_xlfn.IFNA(INDEX('Beer duty'!$B:$B,MATCH(1,(MONTH(Graphs!A253)=MONTH('Beer duty'!A:A))*(YEAR(Graphs!A253)=YEAR('Beer duty'!A:A)),0)), B252)</f>
        <v>1.9320199538767873</v>
      </c>
      <c r="F253">
        <f t="shared" si="9"/>
        <v>1.9320199538767874E-2</v>
      </c>
      <c r="J253">
        <v>0.7</v>
      </c>
      <c r="K253">
        <f t="shared" si="11"/>
        <v>232.05432826463249</v>
      </c>
      <c r="L253">
        <f t="shared" si="10"/>
        <v>0.2983678673823783</v>
      </c>
    </row>
    <row r="254" spans="1:12">
      <c r="A254" s="1">
        <v>25903</v>
      </c>
      <c r="B254">
        <f t="array" ref="B254">_xlfn.IFNA(INDEX('Beer duty'!$B:$B,MATCH(1,(MONTH(Graphs!A254)=MONTH('Beer duty'!A:A))*(YEAR(Graphs!A254)=YEAR('Beer duty'!A:A)),0)), B253)</f>
        <v>1.9320199538767873</v>
      </c>
      <c r="F254">
        <f t="shared" si="9"/>
        <v>1.9320199538767874E-2</v>
      </c>
      <c r="J254">
        <v>0.7</v>
      </c>
      <c r="K254">
        <f t="shared" si="11"/>
        <v>233.6787085624849</v>
      </c>
      <c r="L254">
        <f t="shared" si="10"/>
        <v>0.29629381070742633</v>
      </c>
    </row>
    <row r="255" spans="1:12">
      <c r="A255" s="1">
        <v>25934</v>
      </c>
      <c r="B255">
        <f t="array" ref="B255">_xlfn.IFNA(INDEX('Beer duty'!$B:$B,MATCH(1,(MONTH(Graphs!A255)=MONTH('Beer duty'!A:A))*(YEAR(Graphs!A255)=YEAR('Beer duty'!A:A)),0)), B254)</f>
        <v>1.9320199538767873</v>
      </c>
      <c r="F255">
        <f t="shared" si="9"/>
        <v>1.9320199538767874E-2</v>
      </c>
      <c r="J255">
        <v>1.4</v>
      </c>
      <c r="K255">
        <f t="shared" si="11"/>
        <v>236.95021048235969</v>
      </c>
      <c r="L255">
        <f t="shared" si="10"/>
        <v>0.29220296913947369</v>
      </c>
    </row>
    <row r="256" spans="1:12">
      <c r="A256" s="1">
        <v>25965</v>
      </c>
      <c r="B256">
        <f t="array" ref="B256">_xlfn.IFNA(INDEX('Beer duty'!$B:$B,MATCH(1,(MONTH(Graphs!A256)=MONTH('Beer duty'!A:A))*(YEAR(Graphs!A256)=YEAR('Beer duty'!A:A)),0)), B255)</f>
        <v>1.9320199538767873</v>
      </c>
      <c r="F256">
        <f t="shared" si="9"/>
        <v>1.9320199538767874E-2</v>
      </c>
      <c r="J256">
        <v>0.5</v>
      </c>
      <c r="K256">
        <f t="shared" si="11"/>
        <v>238.13496153477146</v>
      </c>
      <c r="L256">
        <f t="shared" si="10"/>
        <v>0.29074922302435197</v>
      </c>
    </row>
    <row r="257" spans="1:12">
      <c r="A257" s="1">
        <v>25993</v>
      </c>
      <c r="B257">
        <f t="array" ref="B257">_xlfn.IFNA(INDEX('Beer duty'!$B:$B,MATCH(1,(MONTH(Graphs!A257)=MONTH('Beer duty'!A:A))*(YEAR(Graphs!A257)=YEAR('Beer duty'!A:A)),0)), B256)</f>
        <v>1.9320199538767873</v>
      </c>
      <c r="F257">
        <f t="shared" si="9"/>
        <v>1.9320199538767874E-2</v>
      </c>
      <c r="J257">
        <v>0.8</v>
      </c>
      <c r="K257">
        <f t="shared" si="11"/>
        <v>240.04004122704964</v>
      </c>
      <c r="L257">
        <f t="shared" si="10"/>
        <v>0.28844168950828569</v>
      </c>
    </row>
    <row r="258" spans="1:12">
      <c r="A258" s="1">
        <v>26024</v>
      </c>
      <c r="B258">
        <f t="array" ref="B258">_xlfn.IFNA(INDEX('Beer duty'!$B:$B,MATCH(1,(MONTH(Graphs!A258)=MONTH('Beer duty'!A:A))*(YEAR(Graphs!A258)=YEAR('Beer duty'!A:A)),0)), B257)</f>
        <v>1.9320199538767873</v>
      </c>
      <c r="F258">
        <f t="shared" si="9"/>
        <v>1.9320199538767874E-2</v>
      </c>
      <c r="J258">
        <v>2.1</v>
      </c>
      <c r="K258">
        <f t="shared" si="11"/>
        <v>245.08088209281766</v>
      </c>
      <c r="L258">
        <f t="shared" si="10"/>
        <v>0.28250900049783123</v>
      </c>
    </row>
    <row r="259" spans="1:12">
      <c r="A259" s="1">
        <v>26054</v>
      </c>
      <c r="B259">
        <f t="array" ref="B259">_xlfn.IFNA(INDEX('Beer duty'!$B:$B,MATCH(1,(MONTH(Graphs!A259)=MONTH('Beer duty'!A:A))*(YEAR(Graphs!A259)=YEAR('Beer duty'!A:A)),0)), B258)</f>
        <v>1.9320199538767873</v>
      </c>
      <c r="F259">
        <f t="shared" si="9"/>
        <v>1.9320199538767874E-2</v>
      </c>
      <c r="J259">
        <v>0.7</v>
      </c>
      <c r="K259">
        <f t="shared" si="11"/>
        <v>246.79644826746735</v>
      </c>
      <c r="L259">
        <f t="shared" si="10"/>
        <v>0.28054518420837266</v>
      </c>
    </row>
    <row r="260" spans="1:12">
      <c r="A260" s="1">
        <v>26085</v>
      </c>
      <c r="B260">
        <f t="array" ref="B260">_xlfn.IFNA(INDEX('Beer duty'!$B:$B,MATCH(1,(MONTH(Graphs!A260)=MONTH('Beer duty'!A:A))*(YEAR(Graphs!A260)=YEAR('Beer duty'!A:A)),0)), B259)</f>
        <v>1.9320199538767873</v>
      </c>
      <c r="F260">
        <f t="shared" ref="F260:F323" si="12">B260/100</f>
        <v>1.9320199538767874E-2</v>
      </c>
      <c r="J260">
        <v>0.7</v>
      </c>
      <c r="K260">
        <f t="shared" si="11"/>
        <v>248.52402340533959</v>
      </c>
      <c r="L260">
        <f t="shared" ref="L260:L323" si="13">F260*$K$843/$K260</f>
        <v>0.27859501907484879</v>
      </c>
    </row>
    <row r="261" spans="1:12">
      <c r="A261" s="1">
        <v>26115</v>
      </c>
      <c r="B261">
        <f t="array" ref="B261">_xlfn.IFNA(INDEX('Beer duty'!$B:$B,MATCH(1,(MONTH(Graphs!A261)=MONTH('Beer duty'!A:A))*(YEAR(Graphs!A261)=YEAR('Beer duty'!A:A)),0)), B260)</f>
        <v>1.9320199538767873</v>
      </c>
      <c r="F261">
        <f t="shared" si="12"/>
        <v>1.9320199538767874E-2</v>
      </c>
      <c r="J261">
        <v>0.6</v>
      </c>
      <c r="K261">
        <f t="shared" ref="K261:K324" si="14">K260*(1+J261/100)</f>
        <v>250.01516754577162</v>
      </c>
      <c r="L261">
        <f t="shared" si="13"/>
        <v>0.27693341856346798</v>
      </c>
    </row>
    <row r="262" spans="1:12">
      <c r="A262" s="1">
        <v>26146</v>
      </c>
      <c r="B262">
        <f t="array" ref="B262">_xlfn.IFNA(INDEX('Beer duty'!$B:$B,MATCH(1,(MONTH(Graphs!A262)=MONTH('Beer duty'!A:A))*(YEAR(Graphs!A262)=YEAR('Beer duty'!A:A)),0)), B261)</f>
        <v>1.9320199538767873</v>
      </c>
      <c r="F262">
        <f t="shared" si="12"/>
        <v>1.9320199538767874E-2</v>
      </c>
      <c r="J262">
        <v>0.1</v>
      </c>
      <c r="K262">
        <f t="shared" si="14"/>
        <v>250.26518271331736</v>
      </c>
      <c r="L262">
        <f t="shared" si="13"/>
        <v>0.27665676180166637</v>
      </c>
    </row>
    <row r="263" spans="1:12">
      <c r="A263" s="1">
        <v>26177</v>
      </c>
      <c r="B263">
        <f t="array" ref="B263">_xlfn.IFNA(INDEX('Beer duty'!$B:$B,MATCH(1,(MONTH(Graphs!A263)=MONTH('Beer duty'!A:A))*(YEAR(Graphs!A263)=YEAR('Beer duty'!A:A)),0)), B262)</f>
        <v>1.9320199538767873</v>
      </c>
      <c r="F263">
        <f t="shared" si="12"/>
        <v>1.9320199538767874E-2</v>
      </c>
      <c r="J263">
        <v>0.1</v>
      </c>
      <c r="K263">
        <f t="shared" si="14"/>
        <v>250.51544789603065</v>
      </c>
      <c r="L263">
        <f t="shared" si="13"/>
        <v>0.27638038142024612</v>
      </c>
    </row>
    <row r="264" spans="1:12">
      <c r="A264" s="1">
        <v>26207</v>
      </c>
      <c r="B264">
        <f t="array" ref="B264">_xlfn.IFNA(INDEX('Beer duty'!$B:$B,MATCH(1,(MONTH(Graphs!A264)=MONTH('Beer duty'!A:A))*(YEAR(Graphs!A264)=YEAR('Beer duty'!A:A)),0)), B263)</f>
        <v>1.9320199538767873</v>
      </c>
      <c r="F264">
        <f t="shared" si="12"/>
        <v>1.9320199538767874E-2</v>
      </c>
      <c r="J264">
        <v>0.6</v>
      </c>
      <c r="K264">
        <f t="shared" si="14"/>
        <v>252.01854058340683</v>
      </c>
      <c r="L264">
        <f t="shared" si="13"/>
        <v>0.27473198948334604</v>
      </c>
    </row>
    <row r="265" spans="1:12">
      <c r="A265" s="1">
        <v>26238</v>
      </c>
      <c r="B265">
        <f t="array" ref="B265">_xlfn.IFNA(INDEX('Beer duty'!$B:$B,MATCH(1,(MONTH(Graphs!A265)=MONTH('Beer duty'!A:A))*(YEAR(Graphs!A265)=YEAR('Beer duty'!A:A)),0)), B264)</f>
        <v>1.9320199538767873</v>
      </c>
      <c r="F265">
        <f t="shared" si="12"/>
        <v>1.9320199538767874E-2</v>
      </c>
      <c r="J265">
        <v>0.6</v>
      </c>
      <c r="K265">
        <f t="shared" si="14"/>
        <v>253.53065182690727</v>
      </c>
      <c r="L265">
        <f t="shared" si="13"/>
        <v>0.27309342890988675</v>
      </c>
    </row>
    <row r="266" spans="1:12">
      <c r="A266" s="1">
        <v>26268</v>
      </c>
      <c r="B266">
        <f t="array" ref="B266">_xlfn.IFNA(INDEX('Beer duty'!$B:$B,MATCH(1,(MONTH(Graphs!A266)=MONTH('Beer duty'!A:A))*(YEAR(Graphs!A266)=YEAR('Beer duty'!A:A)),0)), B265)</f>
        <v>1.9320199538767873</v>
      </c>
      <c r="F266">
        <f t="shared" si="12"/>
        <v>1.9320199538767874E-2</v>
      </c>
      <c r="J266">
        <v>0.5</v>
      </c>
      <c r="K266">
        <f t="shared" si="14"/>
        <v>254.79830508604178</v>
      </c>
      <c r="L266">
        <f t="shared" si="13"/>
        <v>0.27173475513421569</v>
      </c>
    </row>
    <row r="267" spans="1:12">
      <c r="A267" s="1">
        <v>26299</v>
      </c>
      <c r="B267">
        <f t="array" ref="B267">_xlfn.IFNA(INDEX('Beer duty'!$B:$B,MATCH(1,(MONTH(Graphs!A267)=MONTH('Beer duty'!A:A))*(YEAR(Graphs!A267)=YEAR('Beer duty'!A:A)),0)), B266)</f>
        <v>1.9320199538767873</v>
      </c>
      <c r="F267">
        <f t="shared" si="12"/>
        <v>1.9320199538767874E-2</v>
      </c>
      <c r="J267">
        <v>0.6</v>
      </c>
      <c r="K267">
        <f t="shared" si="14"/>
        <v>256.32709491655805</v>
      </c>
      <c r="L267">
        <f t="shared" si="13"/>
        <v>0.27011407070995591</v>
      </c>
    </row>
    <row r="268" spans="1:12">
      <c r="A268" s="1">
        <v>26330</v>
      </c>
      <c r="B268">
        <f t="array" ref="B268">_xlfn.IFNA(INDEX('Beer duty'!$B:$B,MATCH(1,(MONTH(Graphs!A268)=MONTH('Beer duty'!A:A))*(YEAR(Graphs!A268)=YEAR('Beer duty'!A:A)),0)), B267)</f>
        <v>1.9320199538767873</v>
      </c>
      <c r="F268">
        <f t="shared" si="12"/>
        <v>1.9320199538767874E-2</v>
      </c>
      <c r="J268">
        <v>0.5</v>
      </c>
      <c r="K268">
        <f t="shared" si="14"/>
        <v>257.6087303911408</v>
      </c>
      <c r="L268">
        <f t="shared" si="13"/>
        <v>0.26877021961189651</v>
      </c>
    </row>
    <row r="269" spans="1:12">
      <c r="A269" s="1">
        <v>26359</v>
      </c>
      <c r="B269">
        <f t="array" ref="B269">_xlfn.IFNA(INDEX('Beer duty'!$B:$B,MATCH(1,(MONTH(Graphs!A269)=MONTH('Beer duty'!A:A))*(YEAR(Graphs!A269)=YEAR('Beer duty'!A:A)),0)), B268)</f>
        <v>1.9320199538767873</v>
      </c>
      <c r="F269">
        <f t="shared" si="12"/>
        <v>1.9320199538767874E-2</v>
      </c>
      <c r="J269">
        <v>0.3</v>
      </c>
      <c r="K269">
        <f t="shared" si="14"/>
        <v>258.3815565823142</v>
      </c>
      <c r="L269">
        <f t="shared" si="13"/>
        <v>0.26796632064994669</v>
      </c>
    </row>
    <row r="270" spans="1:12">
      <c r="A270" s="1">
        <v>26390</v>
      </c>
      <c r="B270">
        <f t="array" ref="B270">_xlfn.IFNA(INDEX('Beer duty'!$B:$B,MATCH(1,(MONTH(Graphs!A270)=MONTH('Beer duty'!A:A))*(YEAR(Graphs!A270)=YEAR('Beer duty'!A:A)),0)), B269)</f>
        <v>1.9320199538767873</v>
      </c>
      <c r="F270">
        <f t="shared" si="12"/>
        <v>1.9320199538767874E-2</v>
      </c>
      <c r="J270">
        <v>0.9</v>
      </c>
      <c r="K270">
        <f t="shared" si="14"/>
        <v>260.70699059155498</v>
      </c>
      <c r="L270">
        <f t="shared" si="13"/>
        <v>0.26557613543106712</v>
      </c>
    </row>
    <row r="271" spans="1:12">
      <c r="A271" s="1">
        <v>26420</v>
      </c>
      <c r="B271">
        <f t="array" ref="B271">_xlfn.IFNA(INDEX('Beer duty'!$B:$B,MATCH(1,(MONTH(Graphs!A271)=MONTH('Beer duty'!A:A))*(YEAR(Graphs!A271)=YEAR('Beer duty'!A:A)),0)), B270)</f>
        <v>1.9320199538767873</v>
      </c>
      <c r="F271">
        <f t="shared" si="12"/>
        <v>1.9320199538767874E-2</v>
      </c>
      <c r="J271">
        <v>0.5</v>
      </c>
      <c r="K271">
        <f t="shared" si="14"/>
        <v>262.01052554451275</v>
      </c>
      <c r="L271">
        <f t="shared" si="13"/>
        <v>0.26425486112543994</v>
      </c>
    </row>
    <row r="272" spans="1:12">
      <c r="A272" s="1">
        <v>26451</v>
      </c>
      <c r="B272">
        <f t="array" ref="B272">_xlfn.IFNA(INDEX('Beer duty'!$B:$B,MATCH(1,(MONTH(Graphs!A272)=MONTH('Beer duty'!A:A))*(YEAR(Graphs!A272)=YEAR('Beer duty'!A:A)),0)), B271)</f>
        <v>1.9320199538767873</v>
      </c>
      <c r="F272">
        <f t="shared" si="12"/>
        <v>1.9320199538767874E-2</v>
      </c>
      <c r="J272">
        <v>0.7</v>
      </c>
      <c r="K272">
        <f t="shared" si="14"/>
        <v>263.84459922332428</v>
      </c>
      <c r="L272">
        <f t="shared" si="13"/>
        <v>0.26241793557640514</v>
      </c>
    </row>
    <row r="273" spans="1:15">
      <c r="A273" s="1">
        <v>26481</v>
      </c>
      <c r="B273">
        <f t="array" ref="B273">_xlfn.IFNA(INDEX('Beer duty'!$B:$B,MATCH(1,(MONTH(Graphs!A273)=MONTH('Beer duty'!A:A))*(YEAR(Graphs!A273)=YEAR('Beer duty'!A:A)),0)), B272)</f>
        <v>1.9320199538767873</v>
      </c>
      <c r="F273">
        <f t="shared" si="12"/>
        <v>1.9320199538767874E-2</v>
      </c>
      <c r="J273">
        <v>0.3</v>
      </c>
      <c r="K273">
        <f t="shared" si="14"/>
        <v>264.63613302099424</v>
      </c>
      <c r="L273">
        <f t="shared" si="13"/>
        <v>0.26163303646700414</v>
      </c>
    </row>
    <row r="274" spans="1:15">
      <c r="A274" s="1">
        <v>26512</v>
      </c>
      <c r="B274">
        <f t="array" ref="B274">_xlfn.IFNA(INDEX('Beer duty'!$B:$B,MATCH(1,(MONTH(Graphs!A274)=MONTH('Beer duty'!A:A))*(YEAR(Graphs!A274)=YEAR('Beer duty'!A:A)),0)), B273)</f>
        <v>1.9320199538767873</v>
      </c>
      <c r="F274">
        <f t="shared" si="12"/>
        <v>1.9320199538767874E-2</v>
      </c>
      <c r="J274">
        <v>0.8</v>
      </c>
      <c r="K274">
        <f t="shared" si="14"/>
        <v>266.75322208516218</v>
      </c>
      <c r="L274">
        <f t="shared" si="13"/>
        <v>0.2595565837966311</v>
      </c>
    </row>
    <row r="275" spans="1:15">
      <c r="A275" s="1">
        <v>26543</v>
      </c>
      <c r="B275">
        <f t="array" ref="B275">_xlfn.IFNA(INDEX('Beer duty'!$B:$B,MATCH(1,(MONTH(Graphs!A275)=MONTH('Beer duty'!A:A))*(YEAR(Graphs!A275)=YEAR('Beer duty'!A:A)),0)), B274)</f>
        <v>1.9320199538767873</v>
      </c>
      <c r="F275">
        <f t="shared" si="12"/>
        <v>1.9320199538767874E-2</v>
      </c>
      <c r="J275">
        <v>0.5</v>
      </c>
      <c r="K275">
        <f t="shared" si="14"/>
        <v>268.08698819558794</v>
      </c>
      <c r="L275">
        <f t="shared" si="13"/>
        <v>0.25826525750908574</v>
      </c>
    </row>
    <row r="276" spans="1:15">
      <c r="A276" s="1">
        <v>26573</v>
      </c>
      <c r="B276">
        <f t="array" ref="B276">_xlfn.IFNA(INDEX('Beer duty'!$B:$B,MATCH(1,(MONTH(Graphs!A276)=MONTH('Beer duty'!A:A))*(YEAR(Graphs!A276)=YEAR('Beer duty'!A:A)),0)), B275)</f>
        <v>1.9320199538767873</v>
      </c>
      <c r="F276">
        <f t="shared" si="12"/>
        <v>1.9320199538767874E-2</v>
      </c>
      <c r="J276">
        <v>1.4</v>
      </c>
      <c r="K276">
        <f t="shared" si="14"/>
        <v>271.84020603032616</v>
      </c>
      <c r="L276">
        <f t="shared" si="13"/>
        <v>0.25469946499909835</v>
      </c>
    </row>
    <row r="277" spans="1:15">
      <c r="A277" s="1">
        <v>26604</v>
      </c>
      <c r="B277">
        <f t="array" ref="B277">_xlfn.IFNA(INDEX('Beer duty'!$B:$B,MATCH(1,(MONTH(Graphs!A277)=MONTH('Beer duty'!A:A))*(YEAR(Graphs!A277)=YEAR('Beer duty'!A:A)),0)), B276)</f>
        <v>1.9320199538767873</v>
      </c>
      <c r="F277">
        <f t="shared" si="12"/>
        <v>1.9320199538767874E-2</v>
      </c>
      <c r="J277">
        <v>0.4</v>
      </c>
      <c r="K277">
        <f t="shared" si="14"/>
        <v>272.92756685444749</v>
      </c>
      <c r="L277">
        <f t="shared" si="13"/>
        <v>0.25368472609471948</v>
      </c>
    </row>
    <row r="278" spans="1:15">
      <c r="A278" s="1">
        <v>26634</v>
      </c>
      <c r="B278">
        <f t="array" ref="B278">_xlfn.IFNA(INDEX('Beer duty'!$B:$B,MATCH(1,(MONTH(Graphs!A278)=MONTH('Beer duty'!A:A))*(YEAR(Graphs!A278)=YEAR('Beer duty'!A:A)),0)), B277)</f>
        <v>1.9320199538767873</v>
      </c>
      <c r="F278">
        <f t="shared" si="12"/>
        <v>1.9320199538767874E-2</v>
      </c>
      <c r="J278">
        <v>0.5</v>
      </c>
      <c r="K278">
        <f t="shared" si="14"/>
        <v>274.29220468871972</v>
      </c>
      <c r="L278">
        <f t="shared" si="13"/>
        <v>0.25242261302957164</v>
      </c>
    </row>
    <row r="279" spans="1:15">
      <c r="A279" s="1">
        <v>26665</v>
      </c>
      <c r="B279">
        <f t="array" ref="B279">_xlfn.IFNA(INDEX('Beer duty'!$B:$B,MATCH(1,(MONTH(Graphs!A279)=MONTH('Beer duty'!A:A))*(YEAR(Graphs!A279)=YEAR('Beer duty'!A:A)),0)), B278)</f>
        <v>1.9320199538767873</v>
      </c>
      <c r="F279">
        <f t="shared" si="12"/>
        <v>1.9320199538767874E-2</v>
      </c>
      <c r="J279">
        <v>0.6</v>
      </c>
      <c r="K279">
        <f t="shared" si="14"/>
        <v>275.93795791685204</v>
      </c>
      <c r="L279">
        <f t="shared" si="13"/>
        <v>0.25091711036736741</v>
      </c>
    </row>
    <row r="280" spans="1:15">
      <c r="A280" s="1">
        <v>26696</v>
      </c>
      <c r="B280">
        <f t="array" ref="B280">_xlfn.IFNA(INDEX('Beer duty'!$B:$B,MATCH(1,(MONTH(Graphs!A280)=MONTH('Beer duty'!A:A))*(YEAR(Graphs!A280)=YEAR('Beer duty'!A:A)),0)), B279)</f>
        <v>1.9320199538767873</v>
      </c>
      <c r="F280">
        <f t="shared" si="12"/>
        <v>1.9320199538767874E-2</v>
      </c>
      <c r="J280">
        <v>0.6</v>
      </c>
      <c r="K280">
        <f t="shared" si="14"/>
        <v>277.59358566435316</v>
      </c>
      <c r="L280">
        <f t="shared" si="13"/>
        <v>0.24942058684628968</v>
      </c>
    </row>
    <row r="281" spans="1:15">
      <c r="A281" s="1">
        <v>26724</v>
      </c>
      <c r="B281">
        <f t="array" ref="B281">_xlfn.IFNA(INDEX('Beer duty'!$B:$B,MATCH(1,(MONTH(Graphs!A281)=MONTH('Beer duty'!A:A))*(YEAR(Graphs!A281)=YEAR('Beer duty'!A:A)),0)), B280)</f>
        <v>1.9320199538767873</v>
      </c>
      <c r="F281">
        <f t="shared" si="12"/>
        <v>1.9320199538767874E-2</v>
      </c>
      <c r="J281">
        <v>0.6</v>
      </c>
      <c r="K281">
        <f t="shared" si="14"/>
        <v>279.25914717833928</v>
      </c>
      <c r="L281">
        <f t="shared" si="13"/>
        <v>0.24793298891281279</v>
      </c>
    </row>
    <row r="282" spans="1:15">
      <c r="A282" s="1">
        <v>26755</v>
      </c>
      <c r="B282">
        <f t="array" ref="B282">_xlfn.IFNA(INDEX('Beer duty'!$B:$B,MATCH(1,(MONTH(Graphs!A282)=MONTH('Beer duty'!A:A))*(YEAR(Graphs!A282)=YEAR('Beer duty'!A:A)),0)), B281)</f>
        <v>1.282206802491991</v>
      </c>
      <c r="D282">
        <f t="array" ref="D282">_xlfn.IFNA(INDEX('Wine duty'!$B:$B,MATCH(1,(MONTH(A282)=MONTH('Wine duty'!$A:$A))*(YEAR(A282)=YEAR('Wine duty'!$A:$A)),0)), D281)</f>
        <v>15.96</v>
      </c>
      <c r="E282">
        <f t="array" ref="E282">_xlfn.IFNA(INDEX('Spirits duty'!$B:$B,MATCH(1,(MONTH(A282)=MONTH('Spirits duty'!$A:$A))*(YEAR(A282)=YEAR('Spirits duty'!$A:$A)),0)), E281)</f>
        <v>5.9619000000000009</v>
      </c>
      <c r="F282">
        <f t="shared" si="12"/>
        <v>1.2822068024919911E-2</v>
      </c>
      <c r="H282">
        <f t="shared" ref="H282:H323" si="15">D282/(0.125*10000)</f>
        <v>1.2768E-2</v>
      </c>
      <c r="I282">
        <f t="shared" ref="I282:I323" si="16">E282/100</f>
        <v>5.9619000000000005E-2</v>
      </c>
      <c r="J282">
        <v>1.9</v>
      </c>
      <c r="K282">
        <f t="shared" si="14"/>
        <v>284.56507097472769</v>
      </c>
      <c r="L282">
        <f t="shared" si="13"/>
        <v>0.16147548629103206</v>
      </c>
      <c r="N282">
        <f t="shared" ref="N282" si="17">H282*$K$843/$K282</f>
        <v>0.16079457736122682</v>
      </c>
      <c r="O282">
        <f t="shared" ref="O282" si="18">I282*$K$843/$K282</f>
        <v>0.75081546896138662</v>
      </c>
    </row>
    <row r="283" spans="1:15">
      <c r="A283" s="1">
        <v>26785</v>
      </c>
      <c r="B283">
        <f t="array" ref="B283">_xlfn.IFNA(INDEX('Beer duty'!$B:$B,MATCH(1,(MONTH(Graphs!A283)=MONTH('Beer duty'!A:A))*(YEAR(Graphs!A283)=YEAR('Beer duty'!A:A)),0)), B282)</f>
        <v>1.282206802491991</v>
      </c>
      <c r="D283">
        <f t="array" ref="D283">_xlfn.IFNA(INDEX('Wine duty'!$B:$B,MATCH(1,(MONTH(A283)=MONTH('Wine duty'!$A:$A))*(YEAR(A283)=YEAR('Wine duty'!$A:$A)),0)), D282)</f>
        <v>15.96</v>
      </c>
      <c r="E283">
        <f t="array" ref="E283">_xlfn.IFNA(INDEX('Spirits duty'!$B:$B,MATCH(1,(MONTH(A283)=MONTH('Spirits duty'!$A:$A))*(YEAR(A283)=YEAR('Spirits duty'!$A:$A)),0)), E282)</f>
        <v>5.9619000000000009</v>
      </c>
      <c r="F283">
        <f t="shared" si="12"/>
        <v>1.2822068024919911E-2</v>
      </c>
      <c r="H283">
        <f t="shared" si="15"/>
        <v>1.2768E-2</v>
      </c>
      <c r="I283">
        <f t="shared" si="16"/>
        <v>5.9619000000000005E-2</v>
      </c>
      <c r="J283">
        <v>0.7</v>
      </c>
      <c r="K283">
        <f t="shared" si="14"/>
        <v>286.55702647155073</v>
      </c>
      <c r="L283">
        <f t="shared" si="13"/>
        <v>0.16035301518473893</v>
      </c>
      <c r="N283">
        <f t="shared" ref="N283:N346" si="19">H283*$K$843/$K283</f>
        <v>0.15967683948483302</v>
      </c>
      <c r="O283">
        <f t="shared" ref="O283:O346" si="20">I283*$K$843/$K283</f>
        <v>0.74559629489710699</v>
      </c>
    </row>
    <row r="284" spans="1:15">
      <c r="A284" s="1">
        <v>26816</v>
      </c>
      <c r="B284">
        <f t="array" ref="B284">_xlfn.IFNA(INDEX('Beer duty'!$B:$B,MATCH(1,(MONTH(Graphs!A284)=MONTH('Beer duty'!A:A))*(YEAR(Graphs!A284)=YEAR('Beer duty'!A:A)),0)), B283)</f>
        <v>1.282206802491991</v>
      </c>
      <c r="D284">
        <f t="array" ref="D284">_xlfn.IFNA(INDEX('Wine duty'!$B:$B,MATCH(1,(MONTH(A284)=MONTH('Wine duty'!$A:$A))*(YEAR(A284)=YEAR('Wine duty'!$A:$A)),0)), D283)</f>
        <v>15.96</v>
      </c>
      <c r="E284">
        <f t="array" ref="E284">_xlfn.IFNA(INDEX('Spirits duty'!$B:$B,MATCH(1,(MONTH(A284)=MONTH('Spirits duty'!$A:$A))*(YEAR(A284)=YEAR('Spirits duty'!$A:$A)),0)), E283)</f>
        <v>5.9619000000000009</v>
      </c>
      <c r="F284">
        <f t="shared" si="12"/>
        <v>1.2822068024919911E-2</v>
      </c>
      <c r="H284">
        <f t="shared" si="15"/>
        <v>1.2768E-2</v>
      </c>
      <c r="I284">
        <f t="shared" si="16"/>
        <v>5.9619000000000005E-2</v>
      </c>
      <c r="J284">
        <v>0.5</v>
      </c>
      <c r="K284">
        <f t="shared" si="14"/>
        <v>287.98981160390844</v>
      </c>
      <c r="L284">
        <f t="shared" si="13"/>
        <v>0.15955523898979002</v>
      </c>
      <c r="N284">
        <f t="shared" si="19"/>
        <v>0.1588824273480926</v>
      </c>
      <c r="O284">
        <f t="shared" si="20"/>
        <v>0.74188686059413644</v>
      </c>
    </row>
    <row r="285" spans="1:15">
      <c r="A285" s="1">
        <v>26846</v>
      </c>
      <c r="B285">
        <f t="array" ref="B285">_xlfn.IFNA(INDEX('Beer duty'!$B:$B,MATCH(1,(MONTH(Graphs!A285)=MONTH('Beer duty'!A:A))*(YEAR(Graphs!A285)=YEAR('Beer duty'!A:A)),0)), B284)</f>
        <v>1.282206802491991</v>
      </c>
      <c r="D285">
        <f t="array" ref="D285">_xlfn.IFNA(INDEX('Wine duty'!$B:$B,MATCH(1,(MONTH(A285)=MONTH('Wine duty'!$A:$A))*(YEAR(A285)=YEAR('Wine duty'!$A:$A)),0)), D284)</f>
        <v>15.96</v>
      </c>
      <c r="E285">
        <f t="array" ref="E285">_xlfn.IFNA(INDEX('Spirits duty'!$B:$B,MATCH(1,(MONTH(A285)=MONTH('Spirits duty'!$A:$A))*(YEAR(A285)=YEAR('Spirits duty'!$A:$A)),0)), E284)</f>
        <v>5.9619000000000009</v>
      </c>
      <c r="F285">
        <f t="shared" si="12"/>
        <v>1.2822068024919911E-2</v>
      </c>
      <c r="H285">
        <f t="shared" si="15"/>
        <v>1.2768E-2</v>
      </c>
      <c r="I285">
        <f t="shared" si="16"/>
        <v>5.9619000000000005E-2</v>
      </c>
      <c r="J285">
        <v>0.4</v>
      </c>
      <c r="K285">
        <f t="shared" si="14"/>
        <v>289.14177085032406</v>
      </c>
      <c r="L285">
        <f t="shared" si="13"/>
        <v>0.1589195607468028</v>
      </c>
      <c r="N285">
        <f t="shared" si="19"/>
        <v>0.15824942962957431</v>
      </c>
      <c r="O285">
        <f t="shared" si="20"/>
        <v>0.73893113604993665</v>
      </c>
    </row>
    <row r="286" spans="1:15">
      <c r="A286" s="1">
        <v>26877</v>
      </c>
      <c r="B286">
        <f t="array" ref="B286">_xlfn.IFNA(INDEX('Beer duty'!$B:$B,MATCH(1,(MONTH(Graphs!A286)=MONTH('Beer duty'!A:A))*(YEAR(Graphs!A286)=YEAR('Beer duty'!A:A)),0)), B285)</f>
        <v>1.282206802491991</v>
      </c>
      <c r="D286">
        <f t="array" ref="D286">_xlfn.IFNA(INDEX('Wine duty'!$B:$B,MATCH(1,(MONTH(A286)=MONTH('Wine duty'!$A:$A))*(YEAR(A286)=YEAR('Wine duty'!$A:$A)),0)), D285)</f>
        <v>15.96</v>
      </c>
      <c r="E286">
        <f t="array" ref="E286">_xlfn.IFNA(INDEX('Spirits duty'!$B:$B,MATCH(1,(MONTH(A286)=MONTH('Spirits duty'!$A:$A))*(YEAR(A286)=YEAR('Spirits duty'!$A:$A)),0)), E285)</f>
        <v>5.9619000000000009</v>
      </c>
      <c r="F286">
        <f t="shared" si="12"/>
        <v>1.2822068024919911E-2</v>
      </c>
      <c r="H286">
        <f t="shared" si="15"/>
        <v>1.2768E-2</v>
      </c>
      <c r="I286">
        <f t="shared" si="16"/>
        <v>5.9619000000000005E-2</v>
      </c>
      <c r="J286">
        <v>0.3</v>
      </c>
      <c r="K286">
        <f t="shared" si="14"/>
        <v>290.00919616287501</v>
      </c>
      <c r="L286">
        <f t="shared" si="13"/>
        <v>0.15844422806261496</v>
      </c>
      <c r="N286">
        <f t="shared" si="19"/>
        <v>0.15777610132559752</v>
      </c>
      <c r="O286">
        <f t="shared" si="20"/>
        <v>0.73672097313054508</v>
      </c>
    </row>
    <row r="287" spans="1:15">
      <c r="A287" s="1">
        <v>26908</v>
      </c>
      <c r="B287">
        <f t="array" ref="B287">_xlfn.IFNA(INDEX('Beer duty'!$B:$B,MATCH(1,(MONTH(Graphs!A287)=MONTH('Beer duty'!A:A))*(YEAR(Graphs!A287)=YEAR('Beer duty'!A:A)),0)), B286)</f>
        <v>1.282206802491991</v>
      </c>
      <c r="D287">
        <f t="array" ref="D287">_xlfn.IFNA(INDEX('Wine duty'!$B:$B,MATCH(1,(MONTH(A287)=MONTH('Wine duty'!$A:$A))*(YEAR(A287)=YEAR('Wine duty'!$A:$A)),0)), D286)</f>
        <v>15.96</v>
      </c>
      <c r="E287">
        <f t="array" ref="E287">_xlfn.IFNA(INDEX('Spirits duty'!$B:$B,MATCH(1,(MONTH(A287)=MONTH('Spirits duty'!$A:$A))*(YEAR(A287)=YEAR('Spirits duty'!$A:$A)),0)), E286)</f>
        <v>5.9619000000000009</v>
      </c>
      <c r="F287">
        <f t="shared" si="12"/>
        <v>1.2822068024919911E-2</v>
      </c>
      <c r="H287">
        <f t="shared" si="15"/>
        <v>1.2768E-2</v>
      </c>
      <c r="I287">
        <f t="shared" si="16"/>
        <v>5.9619000000000005E-2</v>
      </c>
      <c r="J287">
        <v>0.9</v>
      </c>
      <c r="K287">
        <f t="shared" si="14"/>
        <v>292.61927892834086</v>
      </c>
      <c r="L287">
        <f t="shared" si="13"/>
        <v>0.15703094951696231</v>
      </c>
      <c r="N287">
        <f t="shared" si="19"/>
        <v>0.15636878228503223</v>
      </c>
      <c r="O287">
        <f t="shared" si="20"/>
        <v>0.73014962649211612</v>
      </c>
    </row>
    <row r="288" spans="1:15">
      <c r="A288" s="1">
        <v>26938</v>
      </c>
      <c r="B288">
        <f t="array" ref="B288">_xlfn.IFNA(INDEX('Beer duty'!$B:$B,MATCH(1,(MONTH(Graphs!A288)=MONTH('Beer duty'!A:A))*(YEAR(Graphs!A288)=YEAR('Beer duty'!A:A)),0)), B287)</f>
        <v>1.282206802491991</v>
      </c>
      <c r="D288">
        <f t="array" ref="D288">_xlfn.IFNA(INDEX('Wine duty'!$B:$B,MATCH(1,(MONTH(A288)=MONTH('Wine duty'!$A:$A))*(YEAR(A288)=YEAR('Wine duty'!$A:$A)),0)), D287)</f>
        <v>15.96</v>
      </c>
      <c r="E288">
        <f t="array" ref="E288">_xlfn.IFNA(INDEX('Spirits duty'!$B:$B,MATCH(1,(MONTH(A288)=MONTH('Spirits duty'!$A:$A))*(YEAR(A288)=YEAR('Spirits duty'!$A:$A)),0)), E287)</f>
        <v>5.9619000000000009</v>
      </c>
      <c r="F288">
        <f t="shared" si="12"/>
        <v>1.2822068024919911E-2</v>
      </c>
      <c r="H288">
        <f t="shared" si="15"/>
        <v>1.2768E-2</v>
      </c>
      <c r="I288">
        <f t="shared" si="16"/>
        <v>5.9619000000000005E-2</v>
      </c>
      <c r="J288">
        <v>2</v>
      </c>
      <c r="K288">
        <f t="shared" si="14"/>
        <v>298.4716645069077</v>
      </c>
      <c r="L288">
        <f t="shared" si="13"/>
        <v>0.15395191129113953</v>
      </c>
      <c r="N288">
        <f t="shared" si="19"/>
        <v>0.15330272773042375</v>
      </c>
      <c r="O288">
        <f t="shared" si="20"/>
        <v>0.71583296714913336</v>
      </c>
    </row>
    <row r="289" spans="1:15">
      <c r="A289" s="1">
        <v>26969</v>
      </c>
      <c r="B289">
        <f t="array" ref="B289">_xlfn.IFNA(INDEX('Beer duty'!$B:$B,MATCH(1,(MONTH(Graphs!A289)=MONTH('Beer duty'!A:A))*(YEAR(Graphs!A289)=YEAR('Beer duty'!A:A)),0)), B288)</f>
        <v>1.282206802491991</v>
      </c>
      <c r="D289">
        <f t="array" ref="D289">_xlfn.IFNA(INDEX('Wine duty'!$B:$B,MATCH(1,(MONTH(A289)=MONTH('Wine duty'!$A:$A))*(YEAR(A289)=YEAR('Wine duty'!$A:$A)),0)), D288)</f>
        <v>15.96</v>
      </c>
      <c r="E289">
        <f t="array" ref="E289">_xlfn.IFNA(INDEX('Spirits duty'!$B:$B,MATCH(1,(MONTH(A289)=MONTH('Spirits duty'!$A:$A))*(YEAR(A289)=YEAR('Spirits duty'!$A:$A)),0)), E288)</f>
        <v>5.9619000000000009</v>
      </c>
      <c r="F289">
        <f t="shared" si="12"/>
        <v>1.2822068024919911E-2</v>
      </c>
      <c r="H289">
        <f t="shared" si="15"/>
        <v>1.2768E-2</v>
      </c>
      <c r="I289">
        <f t="shared" si="16"/>
        <v>5.9619000000000005E-2</v>
      </c>
      <c r="J289">
        <v>0.8</v>
      </c>
      <c r="K289">
        <f t="shared" si="14"/>
        <v>300.85943782296295</v>
      </c>
      <c r="L289">
        <f t="shared" si="13"/>
        <v>0.15273007072533684</v>
      </c>
      <c r="N289">
        <f t="shared" si="19"/>
        <v>0.15208603941510293</v>
      </c>
      <c r="O289">
        <f t="shared" si="20"/>
        <v>0.71015175312414036</v>
      </c>
    </row>
    <row r="290" spans="1:15">
      <c r="A290" s="1">
        <v>26999</v>
      </c>
      <c r="B290">
        <f t="array" ref="B290">_xlfn.IFNA(INDEX('Beer duty'!$B:$B,MATCH(1,(MONTH(Graphs!A290)=MONTH('Beer duty'!A:A))*(YEAR(Graphs!A290)=YEAR('Beer duty'!A:A)),0)), B289)</f>
        <v>1.282206802491991</v>
      </c>
      <c r="D290">
        <f t="array" ref="D290">_xlfn.IFNA(INDEX('Wine duty'!$B:$B,MATCH(1,(MONTH(A290)=MONTH('Wine duty'!$A:$A))*(YEAR(A290)=YEAR('Wine duty'!$A:$A)),0)), D289)</f>
        <v>15.96</v>
      </c>
      <c r="E290">
        <f t="array" ref="E290">_xlfn.IFNA(INDEX('Spirits duty'!$B:$B,MATCH(1,(MONTH(A290)=MONTH('Spirits duty'!$A:$A))*(YEAR(A290)=YEAR('Spirits duty'!$A:$A)),0)), E289)</f>
        <v>5.9619000000000009</v>
      </c>
      <c r="F290">
        <f t="shared" si="12"/>
        <v>1.2822068024919911E-2</v>
      </c>
      <c r="H290">
        <f t="shared" si="15"/>
        <v>1.2768E-2</v>
      </c>
      <c r="I290">
        <f t="shared" si="16"/>
        <v>5.9619000000000005E-2</v>
      </c>
      <c r="J290">
        <v>0.7</v>
      </c>
      <c r="K290">
        <f t="shared" si="14"/>
        <v>302.96545388772364</v>
      </c>
      <c r="L290">
        <f t="shared" si="13"/>
        <v>0.15166839198146659</v>
      </c>
      <c r="N290">
        <f t="shared" si="19"/>
        <v>0.15102883755223731</v>
      </c>
      <c r="O290">
        <f t="shared" si="20"/>
        <v>0.70521524639934496</v>
      </c>
    </row>
    <row r="291" spans="1:15">
      <c r="A291" s="1">
        <v>27030</v>
      </c>
      <c r="B291">
        <f t="array" ref="B291">_xlfn.IFNA(INDEX('Beer duty'!$B:$B,MATCH(1,(MONTH(Graphs!A291)=MONTH('Beer duty'!A:A))*(YEAR(Graphs!A291)=YEAR('Beer duty'!A:A)),0)), B290)</f>
        <v>1.282206802491991</v>
      </c>
      <c r="D291">
        <f t="array" ref="D291">_xlfn.IFNA(INDEX('Wine duty'!$B:$B,MATCH(1,(MONTH(A291)=MONTH('Wine duty'!$A:$A))*(YEAR(A291)=YEAR('Wine duty'!$A:$A)),0)), D290)</f>
        <v>15.96</v>
      </c>
      <c r="E291">
        <f t="array" ref="E291">_xlfn.IFNA(INDEX('Spirits duty'!$B:$B,MATCH(1,(MONTH(A291)=MONTH('Spirits duty'!$A:$A))*(YEAR(A291)=YEAR('Spirits duty'!$A:$A)),0)), E290)</f>
        <v>5.9619000000000009</v>
      </c>
      <c r="F291">
        <f t="shared" si="12"/>
        <v>1.2822068024919911E-2</v>
      </c>
      <c r="H291">
        <f t="shared" si="15"/>
        <v>1.2768E-2</v>
      </c>
      <c r="I291">
        <f t="shared" si="16"/>
        <v>5.9619000000000005E-2</v>
      </c>
      <c r="J291">
        <v>1.9</v>
      </c>
      <c r="K291">
        <f t="shared" si="14"/>
        <v>308.72179751159035</v>
      </c>
      <c r="L291">
        <f t="shared" si="13"/>
        <v>0.14884042392685634</v>
      </c>
      <c r="N291">
        <f t="shared" si="19"/>
        <v>0.14821279445754398</v>
      </c>
      <c r="O291">
        <f t="shared" si="20"/>
        <v>0.69206599254106482</v>
      </c>
    </row>
    <row r="292" spans="1:15">
      <c r="A292" s="1">
        <v>27061</v>
      </c>
      <c r="B292">
        <f t="array" ref="B292">_xlfn.IFNA(INDEX('Beer duty'!$B:$B,MATCH(1,(MONTH(Graphs!A292)=MONTH('Beer duty'!A:A))*(YEAR(Graphs!A292)=YEAR('Beer duty'!A:A)),0)), B291)</f>
        <v>1.282206802491991</v>
      </c>
      <c r="D292">
        <f t="array" ref="D292">_xlfn.IFNA(INDEX('Wine duty'!$B:$B,MATCH(1,(MONTH(A292)=MONTH('Wine duty'!$A:$A))*(YEAR(A292)=YEAR('Wine duty'!$A:$A)),0)), D291)</f>
        <v>15.96</v>
      </c>
      <c r="E292">
        <f t="array" ref="E292">_xlfn.IFNA(INDEX('Spirits duty'!$B:$B,MATCH(1,(MONTH(A292)=MONTH('Spirits duty'!$A:$A))*(YEAR(A292)=YEAR('Spirits duty'!$A:$A)),0)), E291)</f>
        <v>5.9619000000000009</v>
      </c>
      <c r="F292">
        <f t="shared" si="12"/>
        <v>1.2822068024919911E-2</v>
      </c>
      <c r="H292">
        <f t="shared" si="15"/>
        <v>1.2768E-2</v>
      </c>
      <c r="I292">
        <f t="shared" si="16"/>
        <v>5.9619000000000005E-2</v>
      </c>
      <c r="J292">
        <v>1.7</v>
      </c>
      <c r="K292">
        <f t="shared" si="14"/>
        <v>313.97006806928738</v>
      </c>
      <c r="L292">
        <f t="shared" si="13"/>
        <v>0.14635243257311342</v>
      </c>
      <c r="N292">
        <f t="shared" si="19"/>
        <v>0.14573529445186234</v>
      </c>
      <c r="O292">
        <f t="shared" si="20"/>
        <v>0.68049753445532435</v>
      </c>
    </row>
    <row r="293" spans="1:15">
      <c r="A293" s="1">
        <v>27089</v>
      </c>
      <c r="B293">
        <f t="array" ref="B293">_xlfn.IFNA(INDEX('Beer duty'!$B:$B,MATCH(1,(MONTH(Graphs!A293)=MONTH('Beer duty'!A:A))*(YEAR(Graphs!A293)=YEAR('Beer duty'!A:A)),0)), B292)</f>
        <v>1.6574409902750005</v>
      </c>
      <c r="D293">
        <f t="array" ref="D293">_xlfn.IFNA(INDEX('Wine duty'!$B:$B,MATCH(1,(MONTH(A293)=MONTH('Wine duty'!$A:$A))*(YEAR(A293)=YEAR('Wine duty'!$A:$A)),0)), D292)</f>
        <v>27.93</v>
      </c>
      <c r="E293">
        <f t="array" ref="E293">_xlfn.IFNA(INDEX('Spirits duty'!$B:$B,MATCH(1,(MONTH(A293)=MONTH('Spirits duty'!$A:$A))*(YEAR(A293)=YEAR('Spirits duty'!$A:$A)),0)), E292)</f>
        <v>6.6045000000000007</v>
      </c>
      <c r="F293">
        <f t="shared" si="12"/>
        <v>1.6574409902750005E-2</v>
      </c>
      <c r="H293">
        <f t="shared" si="15"/>
        <v>2.2343999999999999E-2</v>
      </c>
      <c r="I293">
        <f t="shared" si="16"/>
        <v>6.6045000000000006E-2</v>
      </c>
      <c r="J293">
        <v>0.9</v>
      </c>
      <c r="K293">
        <f t="shared" si="14"/>
        <v>316.79579868191092</v>
      </c>
      <c r="L293">
        <f t="shared" si="13"/>
        <v>0.18749460584246289</v>
      </c>
      <c r="N293">
        <f t="shared" si="19"/>
        <v>0.25276190811769977</v>
      </c>
      <c r="O293">
        <f t="shared" si="20"/>
        <v>0.74712048969000566</v>
      </c>
    </row>
    <row r="294" spans="1:15">
      <c r="A294" s="1">
        <v>27120</v>
      </c>
      <c r="B294">
        <f t="array" ref="B294">_xlfn.IFNA(INDEX('Beer duty'!$B:$B,MATCH(1,(MONTH(Graphs!A294)=MONTH('Beer duty'!A:A))*(YEAR(Graphs!A294)=YEAR('Beer duty'!A:A)),0)), B293)</f>
        <v>1.6574409902750005</v>
      </c>
      <c r="D294">
        <f t="array" ref="D294">_xlfn.IFNA(INDEX('Wine duty'!$B:$B,MATCH(1,(MONTH(A294)=MONTH('Wine duty'!$A:$A))*(YEAR(A294)=YEAR('Wine duty'!$A:$A)),0)), D293)</f>
        <v>27.93</v>
      </c>
      <c r="E294">
        <f t="array" ref="E294">_xlfn.IFNA(INDEX('Spirits duty'!$B:$B,MATCH(1,(MONTH(A294)=MONTH('Spirits duty'!$A:$A))*(YEAR(A294)=YEAR('Spirits duty'!$A:$A)),0)), E293)</f>
        <v>6.6045000000000007</v>
      </c>
      <c r="F294">
        <f t="shared" si="12"/>
        <v>1.6574409902750005E-2</v>
      </c>
      <c r="H294">
        <f t="shared" si="15"/>
        <v>2.2343999999999999E-2</v>
      </c>
      <c r="I294">
        <f t="shared" si="16"/>
        <v>6.6045000000000006E-2</v>
      </c>
      <c r="J294">
        <v>3.4</v>
      </c>
      <c r="K294">
        <f t="shared" si="14"/>
        <v>327.56685583709589</v>
      </c>
      <c r="L294">
        <f t="shared" si="13"/>
        <v>0.18132940603719816</v>
      </c>
      <c r="N294">
        <f t="shared" si="19"/>
        <v>0.24445058812156653</v>
      </c>
      <c r="O294">
        <f t="shared" si="20"/>
        <v>0.72255366507737495</v>
      </c>
    </row>
    <row r="295" spans="1:15">
      <c r="A295" s="1">
        <v>27150</v>
      </c>
      <c r="B295">
        <f t="array" ref="B295">_xlfn.IFNA(INDEX('Beer duty'!$B:$B,MATCH(1,(MONTH(Graphs!A295)=MONTH('Beer duty'!A:A))*(YEAR(Graphs!A295)=YEAR('Beer duty'!A:A)),0)), B294)</f>
        <v>1.6574409902750005</v>
      </c>
      <c r="D295">
        <f t="array" ref="D295">_xlfn.IFNA(INDEX('Wine duty'!$B:$B,MATCH(1,(MONTH(A295)=MONTH('Wine duty'!$A:$A))*(YEAR(A295)=YEAR('Wine duty'!$A:$A)),0)), D294)</f>
        <v>27.93</v>
      </c>
      <c r="E295">
        <f t="array" ref="E295">_xlfn.IFNA(INDEX('Spirits duty'!$B:$B,MATCH(1,(MONTH(A295)=MONTH('Spirits duty'!$A:$A))*(YEAR(A295)=YEAR('Spirits duty'!$A:$A)),0)), E294)</f>
        <v>6.6045000000000007</v>
      </c>
      <c r="F295">
        <f t="shared" si="12"/>
        <v>1.6574409902750005E-2</v>
      </c>
      <c r="H295">
        <f t="shared" si="15"/>
        <v>2.2343999999999999E-2</v>
      </c>
      <c r="I295">
        <f t="shared" si="16"/>
        <v>6.6045000000000006E-2</v>
      </c>
      <c r="J295">
        <v>1.4</v>
      </c>
      <c r="K295">
        <f t="shared" si="14"/>
        <v>332.15279181881522</v>
      </c>
      <c r="L295">
        <f t="shared" si="13"/>
        <v>0.17882584421814415</v>
      </c>
      <c r="N295">
        <f t="shared" si="19"/>
        <v>0.24107553069188023</v>
      </c>
      <c r="O295">
        <f t="shared" si="20"/>
        <v>0.71257757897177021</v>
      </c>
    </row>
    <row r="296" spans="1:15">
      <c r="A296" s="1">
        <v>27181</v>
      </c>
      <c r="B296">
        <f t="array" ref="B296">_xlfn.IFNA(INDEX('Beer duty'!$B:$B,MATCH(1,(MONTH(Graphs!A296)=MONTH('Beer duty'!A:A))*(YEAR(Graphs!A296)=YEAR('Beer duty'!A:A)),0)), B295)</f>
        <v>1.6574409902750005</v>
      </c>
      <c r="D296">
        <f t="array" ref="D296">_xlfn.IFNA(INDEX('Wine duty'!$B:$B,MATCH(1,(MONTH(A296)=MONTH('Wine duty'!$A:$A))*(YEAR(A296)=YEAR('Wine duty'!$A:$A)),0)), D295)</f>
        <v>27.93</v>
      </c>
      <c r="E296">
        <f t="array" ref="E296">_xlfn.IFNA(INDEX('Spirits duty'!$B:$B,MATCH(1,(MONTH(A296)=MONTH('Spirits duty'!$A:$A))*(YEAR(A296)=YEAR('Spirits duty'!$A:$A)),0)), E295)</f>
        <v>6.6045000000000007</v>
      </c>
      <c r="F296">
        <f t="shared" si="12"/>
        <v>1.6574409902750005E-2</v>
      </c>
      <c r="H296">
        <f t="shared" si="15"/>
        <v>2.2343999999999999E-2</v>
      </c>
      <c r="I296">
        <f t="shared" si="16"/>
        <v>6.6045000000000006E-2</v>
      </c>
      <c r="J296">
        <v>1</v>
      </c>
      <c r="K296">
        <f t="shared" si="14"/>
        <v>335.47431973700338</v>
      </c>
      <c r="L296">
        <f t="shared" si="13"/>
        <v>0.1770552913050932</v>
      </c>
      <c r="N296">
        <f t="shared" si="19"/>
        <v>0.23868864424938635</v>
      </c>
      <c r="O296">
        <f t="shared" si="20"/>
        <v>0.70552235541759423</v>
      </c>
    </row>
    <row r="297" spans="1:15">
      <c r="A297" s="1">
        <v>27211</v>
      </c>
      <c r="B297">
        <f t="array" ref="B297">_xlfn.IFNA(INDEX('Beer duty'!$B:$B,MATCH(1,(MONTH(Graphs!A297)=MONTH('Beer duty'!A:A))*(YEAR(Graphs!A297)=YEAR('Beer duty'!A:A)),0)), B296)</f>
        <v>1.6574409902750005</v>
      </c>
      <c r="D297">
        <f t="array" ref="D297">_xlfn.IFNA(INDEX('Wine duty'!$B:$B,MATCH(1,(MONTH(A297)=MONTH('Wine duty'!$A:$A))*(YEAR(A297)=YEAR('Wine duty'!$A:$A)),0)), D296)</f>
        <v>27.93</v>
      </c>
      <c r="E297">
        <f t="array" ref="E297">_xlfn.IFNA(INDEX('Spirits duty'!$B:$B,MATCH(1,(MONTH(A297)=MONTH('Spirits duty'!$A:$A))*(YEAR(A297)=YEAR('Spirits duty'!$A:$A)),0)), E296)</f>
        <v>6.6045000000000007</v>
      </c>
      <c r="F297">
        <f t="shared" si="12"/>
        <v>1.6574409902750005E-2</v>
      </c>
      <c r="H297">
        <f t="shared" si="15"/>
        <v>2.2343999999999999E-2</v>
      </c>
      <c r="I297">
        <f t="shared" si="16"/>
        <v>6.6045000000000006E-2</v>
      </c>
      <c r="J297">
        <v>0.9</v>
      </c>
      <c r="K297">
        <f t="shared" si="14"/>
        <v>338.49358861463639</v>
      </c>
      <c r="L297">
        <f t="shared" si="13"/>
        <v>0.17547600723993381</v>
      </c>
      <c r="N297">
        <f t="shared" si="19"/>
        <v>0.23655960777937202</v>
      </c>
      <c r="O297">
        <f t="shared" si="20"/>
        <v>0.69922929179147097</v>
      </c>
    </row>
    <row r="298" spans="1:15">
      <c r="A298" s="1">
        <v>27242</v>
      </c>
      <c r="B298">
        <f t="array" ref="B298">_xlfn.IFNA(INDEX('Beer duty'!$B:$B,MATCH(1,(MONTH(Graphs!A298)=MONTH('Beer duty'!A:A))*(YEAR(Graphs!A298)=YEAR('Beer duty'!A:A)),0)), B297)</f>
        <v>1.6574409902750005</v>
      </c>
      <c r="D298">
        <f t="array" ref="D298">_xlfn.IFNA(INDEX('Wine duty'!$B:$B,MATCH(1,(MONTH(A298)=MONTH('Wine duty'!$A:$A))*(YEAR(A298)=YEAR('Wine duty'!$A:$A)),0)), D297)</f>
        <v>27.93</v>
      </c>
      <c r="E298">
        <f t="array" ref="E298">_xlfn.IFNA(INDEX('Spirits duty'!$B:$B,MATCH(1,(MONTH(A298)=MONTH('Spirits duty'!$A:$A))*(YEAR(A298)=YEAR('Spirits duty'!$A:$A)),0)), E297)</f>
        <v>6.6045000000000007</v>
      </c>
      <c r="F298">
        <f t="shared" si="12"/>
        <v>1.6574409902750005E-2</v>
      </c>
      <c r="H298">
        <f t="shared" si="15"/>
        <v>2.2343999999999999E-2</v>
      </c>
      <c r="I298">
        <f t="shared" si="16"/>
        <v>6.6045000000000006E-2</v>
      </c>
      <c r="J298">
        <v>0.1</v>
      </c>
      <c r="K298">
        <f t="shared" si="14"/>
        <v>338.83208220325099</v>
      </c>
      <c r="L298">
        <f t="shared" si="13"/>
        <v>0.17530070653340044</v>
      </c>
      <c r="N298">
        <f t="shared" si="19"/>
        <v>0.23632328449487716</v>
      </c>
      <c r="O298">
        <f t="shared" si="20"/>
        <v>0.69853076103044065</v>
      </c>
    </row>
    <row r="299" spans="1:15">
      <c r="A299" s="1">
        <v>27273</v>
      </c>
      <c r="B299">
        <f t="array" ref="B299">_xlfn.IFNA(INDEX('Beer duty'!$B:$B,MATCH(1,(MONTH(Graphs!A299)=MONTH('Beer duty'!A:A))*(YEAR(Graphs!A299)=YEAR('Beer duty'!A:A)),0)), B298)</f>
        <v>1.6574409902750005</v>
      </c>
      <c r="D299">
        <f t="array" ref="D299">_xlfn.IFNA(INDEX('Wine duty'!$B:$B,MATCH(1,(MONTH(A299)=MONTH('Wine duty'!$A:$A))*(YEAR(A299)=YEAR('Wine duty'!$A:$A)),0)), D298)</f>
        <v>27.93</v>
      </c>
      <c r="E299">
        <f t="array" ref="E299">_xlfn.IFNA(INDEX('Spirits duty'!$B:$B,MATCH(1,(MONTH(A299)=MONTH('Spirits duty'!$A:$A))*(YEAR(A299)=YEAR('Spirits duty'!$A:$A)),0)), E298)</f>
        <v>6.6045000000000007</v>
      </c>
      <c r="F299">
        <f t="shared" si="12"/>
        <v>1.6574409902750005E-2</v>
      </c>
      <c r="H299">
        <f t="shared" si="15"/>
        <v>2.2343999999999999E-2</v>
      </c>
      <c r="I299">
        <f t="shared" si="16"/>
        <v>6.6045000000000006E-2</v>
      </c>
      <c r="J299">
        <v>1.1000000000000001</v>
      </c>
      <c r="K299">
        <f t="shared" si="14"/>
        <v>342.5592351074867</v>
      </c>
      <c r="L299">
        <f t="shared" si="13"/>
        <v>0.17339337936043567</v>
      </c>
      <c r="N299">
        <f t="shared" si="19"/>
        <v>0.23375201235892898</v>
      </c>
      <c r="O299">
        <f t="shared" si="20"/>
        <v>0.69093052525266141</v>
      </c>
    </row>
    <row r="300" spans="1:15">
      <c r="A300" s="1">
        <v>27303</v>
      </c>
      <c r="B300">
        <f t="array" ref="B300">_xlfn.IFNA(INDEX('Beer duty'!$B:$B,MATCH(1,(MONTH(Graphs!A300)=MONTH('Beer duty'!A:A))*(YEAR(Graphs!A300)=YEAR('Beer duty'!A:A)),0)), B299)</f>
        <v>1.6574409902750005</v>
      </c>
      <c r="D300">
        <f t="array" ref="D300">_xlfn.IFNA(INDEX('Wine duty'!$B:$B,MATCH(1,(MONTH(A300)=MONTH('Wine duty'!$A:$A))*(YEAR(A300)=YEAR('Wine duty'!$A:$A)),0)), D299)</f>
        <v>27.93</v>
      </c>
      <c r="E300">
        <f t="array" ref="E300">_xlfn.IFNA(INDEX('Spirits duty'!$B:$B,MATCH(1,(MONTH(A300)=MONTH('Spirits duty'!$A:$A))*(YEAR(A300)=YEAR('Spirits duty'!$A:$A)),0)), E299)</f>
        <v>6.6045000000000007</v>
      </c>
      <c r="F300">
        <f t="shared" si="12"/>
        <v>1.6574409902750005E-2</v>
      </c>
      <c r="H300">
        <f t="shared" si="15"/>
        <v>2.2343999999999999E-2</v>
      </c>
      <c r="I300">
        <f t="shared" si="16"/>
        <v>6.6045000000000006E-2</v>
      </c>
      <c r="J300">
        <v>2</v>
      </c>
      <c r="K300">
        <f t="shared" si="14"/>
        <v>349.41041980963644</v>
      </c>
      <c r="L300">
        <f t="shared" si="13"/>
        <v>0.16999350917689771</v>
      </c>
      <c r="N300">
        <f t="shared" si="19"/>
        <v>0.22916863956757744</v>
      </c>
      <c r="O300">
        <f t="shared" si="20"/>
        <v>0.67738286789476609</v>
      </c>
    </row>
    <row r="301" spans="1:15">
      <c r="A301" s="1">
        <v>27334</v>
      </c>
      <c r="B301">
        <f t="array" ref="B301">_xlfn.IFNA(INDEX('Beer duty'!$B:$B,MATCH(1,(MONTH(Graphs!A301)=MONTH('Beer duty'!A:A))*(YEAR(Graphs!A301)=YEAR('Beer duty'!A:A)),0)), B300)</f>
        <v>1.6574409902750005</v>
      </c>
      <c r="D301">
        <f t="array" ref="D301">_xlfn.IFNA(INDEX('Wine duty'!$B:$B,MATCH(1,(MONTH(A301)=MONTH('Wine duty'!$A:$A))*(YEAR(A301)=YEAR('Wine duty'!$A:$A)),0)), D300)</f>
        <v>27.93</v>
      </c>
      <c r="E301">
        <f t="array" ref="E301">_xlfn.IFNA(INDEX('Spirits duty'!$B:$B,MATCH(1,(MONTH(A301)=MONTH('Spirits duty'!$A:$A))*(YEAR(A301)=YEAR('Spirits duty'!$A:$A)),0)), E300)</f>
        <v>6.6045000000000007</v>
      </c>
      <c r="F301">
        <f t="shared" si="12"/>
        <v>1.6574409902750005E-2</v>
      </c>
      <c r="H301">
        <f t="shared" si="15"/>
        <v>2.2343999999999999E-2</v>
      </c>
      <c r="I301">
        <f t="shared" si="16"/>
        <v>6.6045000000000006E-2</v>
      </c>
      <c r="J301">
        <v>1.8</v>
      </c>
      <c r="K301">
        <f t="shared" si="14"/>
        <v>355.69980736620988</v>
      </c>
      <c r="L301">
        <f t="shared" si="13"/>
        <v>0.16698773003624531</v>
      </c>
      <c r="N301">
        <f t="shared" si="19"/>
        <v>0.22511654181490909</v>
      </c>
      <c r="O301">
        <f t="shared" si="20"/>
        <v>0.66540556767658754</v>
      </c>
    </row>
    <row r="302" spans="1:15">
      <c r="A302" s="1">
        <v>27364</v>
      </c>
      <c r="B302">
        <f t="array" ref="B302">_xlfn.IFNA(INDEX('Beer duty'!$B:$B,MATCH(1,(MONTH(Graphs!A302)=MONTH('Beer duty'!A:A))*(YEAR(Graphs!A302)=YEAR('Beer duty'!A:A)),0)), B301)</f>
        <v>1.6574409902750005</v>
      </c>
      <c r="D302">
        <f t="array" ref="D302">_xlfn.IFNA(INDEX('Wine duty'!$B:$B,MATCH(1,(MONTH(A302)=MONTH('Wine duty'!$A:$A))*(YEAR(A302)=YEAR('Wine duty'!$A:$A)),0)), D301)</f>
        <v>27.93</v>
      </c>
      <c r="E302">
        <f t="array" ref="E302">_xlfn.IFNA(INDEX('Spirits duty'!$B:$B,MATCH(1,(MONTH(A302)=MONTH('Spirits duty'!$A:$A))*(YEAR(A302)=YEAR('Spirits duty'!$A:$A)),0)), E301)</f>
        <v>6.6045000000000007</v>
      </c>
      <c r="F302">
        <f t="shared" si="12"/>
        <v>1.6574409902750005E-2</v>
      </c>
      <c r="H302">
        <f t="shared" si="15"/>
        <v>2.2343999999999999E-2</v>
      </c>
      <c r="I302">
        <f t="shared" si="16"/>
        <v>6.6045000000000006E-2</v>
      </c>
      <c r="J302">
        <v>1.5</v>
      </c>
      <c r="K302">
        <f t="shared" si="14"/>
        <v>361.035304476703</v>
      </c>
      <c r="L302">
        <f t="shared" si="13"/>
        <v>0.16451993107019244</v>
      </c>
      <c r="N302">
        <f t="shared" si="19"/>
        <v>0.22178969636936857</v>
      </c>
      <c r="O302">
        <f t="shared" si="20"/>
        <v>0.65557198785870707</v>
      </c>
    </row>
    <row r="303" spans="1:15">
      <c r="A303" s="1">
        <v>27395</v>
      </c>
      <c r="B303">
        <f t="array" ref="B303">_xlfn.IFNA(INDEX('Beer duty'!$B:$B,MATCH(1,(MONTH(Graphs!A303)=MONTH('Beer duty'!A:A))*(YEAR(Graphs!A303)=YEAR('Beer duty'!A:A)),0)), B302)</f>
        <v>1.6574409902750005</v>
      </c>
      <c r="D303">
        <f t="array" ref="D303">_xlfn.IFNA(INDEX('Wine duty'!$B:$B,MATCH(1,(MONTH(A303)=MONTH('Wine duty'!$A:$A))*(YEAR(A303)=YEAR('Wine duty'!$A:$A)),0)), D302)</f>
        <v>27.93</v>
      </c>
      <c r="E303">
        <f t="array" ref="E303">_xlfn.IFNA(INDEX('Spirits duty'!$B:$B,MATCH(1,(MONTH(A303)=MONTH('Spirits duty'!$A:$A))*(YEAR(A303)=YEAR('Spirits duty'!$A:$A)),0)), E302)</f>
        <v>6.6045000000000007</v>
      </c>
      <c r="F303">
        <f t="shared" si="12"/>
        <v>1.6574409902750005E-2</v>
      </c>
      <c r="H303">
        <f t="shared" si="15"/>
        <v>2.2343999999999999E-2</v>
      </c>
      <c r="I303">
        <f t="shared" si="16"/>
        <v>6.6045000000000006E-2</v>
      </c>
      <c r="J303">
        <v>2.6</v>
      </c>
      <c r="K303">
        <f t="shared" si="14"/>
        <v>370.42222239309729</v>
      </c>
      <c r="L303">
        <f t="shared" si="13"/>
        <v>0.16035081000993415</v>
      </c>
      <c r="N303">
        <f t="shared" si="19"/>
        <v>0.2161692947069869</v>
      </c>
      <c r="O303">
        <f t="shared" si="20"/>
        <v>0.63895905249386653</v>
      </c>
    </row>
    <row r="304" spans="1:15">
      <c r="A304" s="1">
        <v>27426</v>
      </c>
      <c r="B304">
        <f t="array" ref="B304">_xlfn.IFNA(INDEX('Beer duty'!$B:$B,MATCH(1,(MONTH(Graphs!A304)=MONTH('Beer duty'!A:A))*(YEAR(Graphs!A304)=YEAR('Beer duty'!A:A)),0)), B303)</f>
        <v>1.6574409902750005</v>
      </c>
      <c r="D304">
        <f t="array" ref="D304">_xlfn.IFNA(INDEX('Wine duty'!$B:$B,MATCH(1,(MONTH(A304)=MONTH('Wine duty'!$A:$A))*(YEAR(A304)=YEAR('Wine duty'!$A:$A)),0)), D303)</f>
        <v>27.93</v>
      </c>
      <c r="E304">
        <f t="array" ref="E304">_xlfn.IFNA(INDEX('Spirits duty'!$B:$B,MATCH(1,(MONTH(A304)=MONTH('Spirits duty'!$A:$A))*(YEAR(A304)=YEAR('Spirits duty'!$A:$A)),0)), E303)</f>
        <v>6.6045000000000007</v>
      </c>
      <c r="F304">
        <f t="shared" si="12"/>
        <v>1.6574409902750005E-2</v>
      </c>
      <c r="H304">
        <f t="shared" si="15"/>
        <v>2.2343999999999999E-2</v>
      </c>
      <c r="I304">
        <f t="shared" si="16"/>
        <v>6.6045000000000006E-2</v>
      </c>
      <c r="J304">
        <v>1.7</v>
      </c>
      <c r="K304">
        <f t="shared" si="14"/>
        <v>376.71940017377989</v>
      </c>
      <c r="L304">
        <f t="shared" si="13"/>
        <v>0.15767041298911913</v>
      </c>
      <c r="N304">
        <f t="shared" si="19"/>
        <v>0.21255584533627034</v>
      </c>
      <c r="O304">
        <f t="shared" si="20"/>
        <v>0.62827832103625036</v>
      </c>
    </row>
    <row r="305" spans="1:15">
      <c r="A305" s="1">
        <v>27454</v>
      </c>
      <c r="B305">
        <f t="array" ref="B305">_xlfn.IFNA(INDEX('Beer duty'!$B:$B,MATCH(1,(MONTH(Graphs!A305)=MONTH('Beer duty'!A:A))*(YEAR(Graphs!A305)=YEAR('Beer duty'!A:A)),0)), B304)</f>
        <v>1.6574409902750005</v>
      </c>
      <c r="D305">
        <f t="array" ref="D305">_xlfn.IFNA(INDEX('Wine duty'!$B:$B,MATCH(1,(MONTH(A305)=MONTH('Wine duty'!$A:$A))*(YEAR(A305)=YEAR('Wine duty'!$A:$A)),0)), D304)</f>
        <v>27.93</v>
      </c>
      <c r="E305">
        <f t="array" ref="E305">_xlfn.IFNA(INDEX('Spirits duty'!$B:$B,MATCH(1,(MONTH(A305)=MONTH('Spirits duty'!$A:$A))*(YEAR(A305)=YEAR('Spirits duty'!$A:$A)),0)), E304)</f>
        <v>6.6045000000000007</v>
      </c>
      <c r="F305">
        <f t="shared" si="12"/>
        <v>1.6574409902750005E-2</v>
      </c>
      <c r="H305">
        <f t="shared" si="15"/>
        <v>2.2343999999999999E-2</v>
      </c>
      <c r="I305">
        <f t="shared" si="16"/>
        <v>6.6045000000000006E-2</v>
      </c>
      <c r="J305">
        <v>2</v>
      </c>
      <c r="K305">
        <f t="shared" si="14"/>
        <v>384.2537881772555</v>
      </c>
      <c r="L305">
        <f t="shared" si="13"/>
        <v>0.15457883626384228</v>
      </c>
      <c r="N305">
        <f t="shared" si="19"/>
        <v>0.20838808366301012</v>
      </c>
      <c r="O305">
        <f t="shared" si="20"/>
        <v>0.61595913827083359</v>
      </c>
    </row>
    <row r="306" spans="1:15">
      <c r="A306" s="1">
        <v>27485</v>
      </c>
      <c r="B306">
        <f t="array" ref="B306">_xlfn.IFNA(INDEX('Beer duty'!$B:$B,MATCH(1,(MONTH(Graphs!A306)=MONTH('Beer duty'!A:A))*(YEAR(Graphs!A306)=YEAR('Beer duty'!A:A)),0)), B305)</f>
        <v>2.4225728260850445</v>
      </c>
      <c r="D306">
        <f t="array" ref="D306">_xlfn.IFNA(INDEX('Wine duty'!$B:$B,MATCH(1,(MONTH(A306)=MONTH('Wine duty'!$A:$A))*(YEAR(A306)=YEAR('Wine duty'!$A:$A)),0)), D305)</f>
        <v>58.52</v>
      </c>
      <c r="E306">
        <f t="array" ref="E306">_xlfn.IFNA(INDEX('Spirits duty'!$B:$B,MATCH(1,(MONTH(A306)=MONTH('Spirits duty'!$A:$A))*(YEAR(A306)=YEAR('Spirits duty'!$A:$A)),0)), E305)</f>
        <v>8.4966000000000008</v>
      </c>
      <c r="F306">
        <f t="shared" si="12"/>
        <v>2.4225728260850444E-2</v>
      </c>
      <c r="H306">
        <f t="shared" si="15"/>
        <v>4.6816000000000003E-2</v>
      </c>
      <c r="I306">
        <f t="shared" si="16"/>
        <v>8.4966000000000014E-2</v>
      </c>
      <c r="J306">
        <v>3.9</v>
      </c>
      <c r="K306">
        <f t="shared" si="14"/>
        <v>399.23968591616841</v>
      </c>
      <c r="L306">
        <f t="shared" si="13"/>
        <v>0.21745692980989237</v>
      </c>
      <c r="N306">
        <f t="shared" si="19"/>
        <v>0.4202335432958636</v>
      </c>
      <c r="O306">
        <f t="shared" si="20"/>
        <v>0.762678640628767</v>
      </c>
    </row>
    <row r="307" spans="1:15">
      <c r="A307" s="1">
        <v>27515</v>
      </c>
      <c r="B307">
        <f t="array" ref="B307">_xlfn.IFNA(INDEX('Beer duty'!$B:$B,MATCH(1,(MONTH(Graphs!A307)=MONTH('Beer duty'!A:A))*(YEAR(Graphs!A307)=YEAR('Beer duty'!A:A)),0)), B306)</f>
        <v>2.4225728260850445</v>
      </c>
      <c r="D307">
        <f t="array" ref="D307">_xlfn.IFNA(INDEX('Wine duty'!$B:$B,MATCH(1,(MONTH(A307)=MONTH('Wine duty'!$A:$A))*(YEAR(A307)=YEAR('Wine duty'!$A:$A)),0)), D306)</f>
        <v>58.52</v>
      </c>
      <c r="E307">
        <f t="array" ref="E307">_xlfn.IFNA(INDEX('Spirits duty'!$B:$B,MATCH(1,(MONTH(A307)=MONTH('Spirits duty'!$A:$A))*(YEAR(A307)=YEAR('Spirits duty'!$A:$A)),0)), E306)</f>
        <v>8.4966000000000008</v>
      </c>
      <c r="F307">
        <f t="shared" si="12"/>
        <v>2.4225728260850444E-2</v>
      </c>
      <c r="H307">
        <f t="shared" si="15"/>
        <v>4.6816000000000003E-2</v>
      </c>
      <c r="I307">
        <f t="shared" si="16"/>
        <v>8.4966000000000014E-2</v>
      </c>
      <c r="J307">
        <v>4.2</v>
      </c>
      <c r="K307">
        <f t="shared" si="14"/>
        <v>416.0077527246475</v>
      </c>
      <c r="L307">
        <f t="shared" si="13"/>
        <v>0.20869187121870669</v>
      </c>
      <c r="N307">
        <f t="shared" si="19"/>
        <v>0.40329514711695164</v>
      </c>
      <c r="O307">
        <f t="shared" si="20"/>
        <v>0.73193727507559203</v>
      </c>
    </row>
    <row r="308" spans="1:15">
      <c r="A308" s="1">
        <v>27546</v>
      </c>
      <c r="B308">
        <f t="array" ref="B308">_xlfn.IFNA(INDEX('Beer duty'!$B:$B,MATCH(1,(MONTH(Graphs!A308)=MONTH('Beer duty'!A:A))*(YEAR(Graphs!A308)=YEAR('Beer duty'!A:A)),0)), B307)</f>
        <v>2.4225728260850445</v>
      </c>
      <c r="D308">
        <f t="array" ref="D308">_xlfn.IFNA(INDEX('Wine duty'!$B:$B,MATCH(1,(MONTH(A308)=MONTH('Wine duty'!$A:$A))*(YEAR(A308)=YEAR('Wine duty'!$A:$A)),0)), D307)</f>
        <v>58.52</v>
      </c>
      <c r="E308">
        <f t="array" ref="E308">_xlfn.IFNA(INDEX('Spirits duty'!$B:$B,MATCH(1,(MONTH(A308)=MONTH('Spirits duty'!$A:$A))*(YEAR(A308)=YEAR('Spirits duty'!$A:$A)),0)), E307)</f>
        <v>8.4966000000000008</v>
      </c>
      <c r="F308">
        <f t="shared" si="12"/>
        <v>2.4225728260850444E-2</v>
      </c>
      <c r="H308">
        <f t="shared" si="15"/>
        <v>4.6816000000000003E-2</v>
      </c>
      <c r="I308">
        <f t="shared" si="16"/>
        <v>8.4966000000000014E-2</v>
      </c>
      <c r="J308">
        <v>1.9</v>
      </c>
      <c r="K308">
        <f t="shared" si="14"/>
        <v>423.91190002641576</v>
      </c>
      <c r="L308">
        <f t="shared" si="13"/>
        <v>0.20480065870334319</v>
      </c>
      <c r="N308">
        <f t="shared" si="19"/>
        <v>0.39577541424627249</v>
      </c>
      <c r="O308">
        <f t="shared" si="20"/>
        <v>0.71828976945592948</v>
      </c>
    </row>
    <row r="309" spans="1:15">
      <c r="A309" s="1">
        <v>27576</v>
      </c>
      <c r="B309">
        <f t="array" ref="B309">_xlfn.IFNA(INDEX('Beer duty'!$B:$B,MATCH(1,(MONTH(Graphs!A309)=MONTH('Beer duty'!A:A))*(YEAR(Graphs!A309)=YEAR('Beer duty'!A:A)),0)), B308)</f>
        <v>2.4225728260850445</v>
      </c>
      <c r="D309">
        <f t="array" ref="D309">_xlfn.IFNA(INDEX('Wine duty'!$B:$B,MATCH(1,(MONTH(A309)=MONTH('Wine duty'!$A:$A))*(YEAR(A309)=YEAR('Wine duty'!$A:$A)),0)), D308)</f>
        <v>58.52</v>
      </c>
      <c r="E309">
        <f t="array" ref="E309">_xlfn.IFNA(INDEX('Spirits duty'!$B:$B,MATCH(1,(MONTH(A309)=MONTH('Spirits duty'!$A:$A))*(YEAR(A309)=YEAR('Spirits duty'!$A:$A)),0)), E308)</f>
        <v>8.4966000000000008</v>
      </c>
      <c r="F309">
        <f t="shared" si="12"/>
        <v>2.4225728260850444E-2</v>
      </c>
      <c r="H309">
        <f t="shared" si="15"/>
        <v>4.6816000000000003E-2</v>
      </c>
      <c r="I309">
        <f t="shared" si="16"/>
        <v>8.4966000000000014E-2</v>
      </c>
      <c r="J309">
        <v>1</v>
      </c>
      <c r="K309">
        <f t="shared" si="14"/>
        <v>428.15101902667993</v>
      </c>
      <c r="L309">
        <f t="shared" si="13"/>
        <v>0.20277292940925068</v>
      </c>
      <c r="N309">
        <f t="shared" si="19"/>
        <v>0.39185684578838859</v>
      </c>
      <c r="O309">
        <f t="shared" si="20"/>
        <v>0.71117798956032618</v>
      </c>
    </row>
    <row r="310" spans="1:15">
      <c r="A310" s="1">
        <v>27607</v>
      </c>
      <c r="B310">
        <f t="array" ref="B310">_xlfn.IFNA(INDEX('Beer duty'!$B:$B,MATCH(1,(MONTH(Graphs!A310)=MONTH('Beer duty'!A:A))*(YEAR(Graphs!A310)=YEAR('Beer duty'!A:A)),0)), B309)</f>
        <v>2.4225728260850445</v>
      </c>
      <c r="D310">
        <f t="array" ref="D310">_xlfn.IFNA(INDEX('Wine duty'!$B:$B,MATCH(1,(MONTH(A310)=MONTH('Wine duty'!$A:$A))*(YEAR(A310)=YEAR('Wine duty'!$A:$A)),0)), D309)</f>
        <v>58.52</v>
      </c>
      <c r="E310">
        <f t="array" ref="E310">_xlfn.IFNA(INDEX('Spirits duty'!$B:$B,MATCH(1,(MONTH(A310)=MONTH('Spirits duty'!$A:$A))*(YEAR(A310)=YEAR('Spirits duty'!$A:$A)),0)), E309)</f>
        <v>8.4966000000000008</v>
      </c>
      <c r="F310">
        <f t="shared" si="12"/>
        <v>2.4225728260850444E-2</v>
      </c>
      <c r="H310">
        <f t="shared" si="15"/>
        <v>4.6816000000000003E-2</v>
      </c>
      <c r="I310">
        <f t="shared" si="16"/>
        <v>8.4966000000000014E-2</v>
      </c>
      <c r="J310">
        <v>0.6</v>
      </c>
      <c r="K310">
        <f t="shared" si="14"/>
        <v>430.71992514084002</v>
      </c>
      <c r="L310">
        <f t="shared" si="13"/>
        <v>0.20156354812052751</v>
      </c>
      <c r="N310">
        <f t="shared" si="19"/>
        <v>0.3895197274238455</v>
      </c>
      <c r="O310">
        <f t="shared" si="20"/>
        <v>0.70693637133233223</v>
      </c>
    </row>
    <row r="311" spans="1:15">
      <c r="A311" s="1">
        <v>27638</v>
      </c>
      <c r="B311">
        <f t="array" ref="B311">_xlfn.IFNA(INDEX('Beer duty'!$B:$B,MATCH(1,(MONTH(Graphs!A311)=MONTH('Beer duty'!A:A))*(YEAR(Graphs!A311)=YEAR('Beer duty'!A:A)),0)), B310)</f>
        <v>2.4225728260850445</v>
      </c>
      <c r="D311">
        <f t="array" ref="D311">_xlfn.IFNA(INDEX('Wine duty'!$B:$B,MATCH(1,(MONTH(A311)=MONTH('Wine duty'!$A:$A))*(YEAR(A311)=YEAR('Wine duty'!$A:$A)),0)), D310)</f>
        <v>58.52</v>
      </c>
      <c r="E311">
        <f t="array" ref="E311">_xlfn.IFNA(INDEX('Spirits duty'!$B:$B,MATCH(1,(MONTH(A311)=MONTH('Spirits duty'!$A:$A))*(YEAR(A311)=YEAR('Spirits duty'!$A:$A)),0)), E310)</f>
        <v>8.4966000000000008</v>
      </c>
      <c r="F311">
        <f t="shared" si="12"/>
        <v>2.4225728260850444E-2</v>
      </c>
      <c r="H311">
        <f t="shared" si="15"/>
        <v>4.6816000000000003E-2</v>
      </c>
      <c r="I311">
        <f t="shared" si="16"/>
        <v>8.4966000000000014E-2</v>
      </c>
      <c r="J311">
        <v>0.9</v>
      </c>
      <c r="K311">
        <f t="shared" si="14"/>
        <v>434.59640446710756</v>
      </c>
      <c r="L311">
        <f t="shared" si="13"/>
        <v>0.19976565720567643</v>
      </c>
      <c r="N311">
        <f t="shared" si="19"/>
        <v>0.38604531954791432</v>
      </c>
      <c r="O311">
        <f t="shared" si="20"/>
        <v>0.70063069507664244</v>
      </c>
    </row>
    <row r="312" spans="1:15">
      <c r="A312" s="1">
        <v>27668</v>
      </c>
      <c r="B312">
        <f t="array" ref="B312">_xlfn.IFNA(INDEX('Beer duty'!$B:$B,MATCH(1,(MONTH(Graphs!A312)=MONTH('Beer duty'!A:A))*(YEAR(Graphs!A312)=YEAR('Beer duty'!A:A)),0)), B311)</f>
        <v>2.4225728260850445</v>
      </c>
      <c r="D312">
        <f t="array" ref="D312">_xlfn.IFNA(INDEX('Wine duty'!$B:$B,MATCH(1,(MONTH(A312)=MONTH('Wine duty'!$A:$A))*(YEAR(A312)=YEAR('Wine duty'!$A:$A)),0)), D311)</f>
        <v>58.52</v>
      </c>
      <c r="E312">
        <f t="array" ref="E312">_xlfn.IFNA(INDEX('Spirits duty'!$B:$B,MATCH(1,(MONTH(A312)=MONTH('Spirits duty'!$A:$A))*(YEAR(A312)=YEAR('Spirits duty'!$A:$A)),0)), E311)</f>
        <v>8.4966000000000008</v>
      </c>
      <c r="F312">
        <f t="shared" si="12"/>
        <v>2.4225728260850444E-2</v>
      </c>
      <c r="H312">
        <f t="shared" si="15"/>
        <v>4.6816000000000003E-2</v>
      </c>
      <c r="I312">
        <f t="shared" si="16"/>
        <v>8.4966000000000014E-2</v>
      </c>
      <c r="J312">
        <v>1.4</v>
      </c>
      <c r="K312">
        <f t="shared" si="14"/>
        <v>440.68075412964708</v>
      </c>
      <c r="L312">
        <f t="shared" si="13"/>
        <v>0.19700755148488799</v>
      </c>
      <c r="N312">
        <f t="shared" si="19"/>
        <v>0.38071530527407721</v>
      </c>
      <c r="O312">
        <f t="shared" si="20"/>
        <v>0.69095729297499253</v>
      </c>
    </row>
    <row r="313" spans="1:15">
      <c r="A313" s="1">
        <v>27699</v>
      </c>
      <c r="B313">
        <f t="array" ref="B313">_xlfn.IFNA(INDEX('Beer duty'!$B:$B,MATCH(1,(MONTH(Graphs!A313)=MONTH('Beer duty'!A:A))*(YEAR(Graphs!A313)=YEAR('Beer duty'!A:A)),0)), B312)</f>
        <v>2.4225728260850445</v>
      </c>
      <c r="D313">
        <f t="array" ref="D313">_xlfn.IFNA(INDEX('Wine duty'!$B:$B,MATCH(1,(MONTH(A313)=MONTH('Wine duty'!$A:$A))*(YEAR(A313)=YEAR('Wine duty'!$A:$A)),0)), D312)</f>
        <v>58.52</v>
      </c>
      <c r="E313">
        <f t="array" ref="E313">_xlfn.IFNA(INDEX('Spirits duty'!$B:$B,MATCH(1,(MONTH(A313)=MONTH('Spirits duty'!$A:$A))*(YEAR(A313)=YEAR('Spirits duty'!$A:$A)),0)), E312)</f>
        <v>8.4966000000000008</v>
      </c>
      <c r="F313">
        <f t="shared" si="12"/>
        <v>2.4225728260850444E-2</v>
      </c>
      <c r="H313">
        <f t="shared" si="15"/>
        <v>4.6816000000000003E-2</v>
      </c>
      <c r="I313">
        <f t="shared" si="16"/>
        <v>8.4966000000000014E-2</v>
      </c>
      <c r="J313">
        <v>1.2</v>
      </c>
      <c r="K313">
        <f t="shared" si="14"/>
        <v>445.96892317920287</v>
      </c>
      <c r="L313">
        <f t="shared" si="13"/>
        <v>0.19467149356214225</v>
      </c>
      <c r="N313">
        <f t="shared" si="19"/>
        <v>0.37620089453960198</v>
      </c>
      <c r="O313">
        <f t="shared" si="20"/>
        <v>0.68276412349307558</v>
      </c>
    </row>
    <row r="314" spans="1:15">
      <c r="A314" s="1">
        <v>27729</v>
      </c>
      <c r="B314">
        <f t="array" ref="B314">_xlfn.IFNA(INDEX('Beer duty'!$B:$B,MATCH(1,(MONTH(Graphs!A314)=MONTH('Beer duty'!A:A))*(YEAR(Graphs!A314)=YEAR('Beer duty'!A:A)),0)), B313)</f>
        <v>2.4225728260850445</v>
      </c>
      <c r="D314">
        <f t="array" ref="D314">_xlfn.IFNA(INDEX('Wine duty'!$B:$B,MATCH(1,(MONTH(A314)=MONTH('Wine duty'!$A:$A))*(YEAR(A314)=YEAR('Wine duty'!$A:$A)),0)), D313)</f>
        <v>58.52</v>
      </c>
      <c r="E314">
        <f t="array" ref="E314">_xlfn.IFNA(INDEX('Spirits duty'!$B:$B,MATCH(1,(MONTH(A314)=MONTH('Spirits duty'!$A:$A))*(YEAR(A314)=YEAR('Spirits duty'!$A:$A)),0)), E313)</f>
        <v>8.4966000000000008</v>
      </c>
      <c r="F314">
        <f t="shared" si="12"/>
        <v>2.4225728260850444E-2</v>
      </c>
      <c r="H314">
        <f t="shared" si="15"/>
        <v>4.6816000000000003E-2</v>
      </c>
      <c r="I314">
        <f t="shared" si="16"/>
        <v>8.4966000000000014E-2</v>
      </c>
      <c r="J314">
        <v>1.2</v>
      </c>
      <c r="K314">
        <f t="shared" si="14"/>
        <v>451.32055025735332</v>
      </c>
      <c r="L314">
        <f t="shared" si="13"/>
        <v>0.19236313593097062</v>
      </c>
      <c r="N314">
        <f t="shared" si="19"/>
        <v>0.37174001436719561</v>
      </c>
      <c r="O314">
        <f t="shared" si="20"/>
        <v>0.67466810621845408</v>
      </c>
    </row>
    <row r="315" spans="1:15">
      <c r="A315" s="1">
        <v>27760</v>
      </c>
      <c r="B315">
        <f t="array" ref="B315">_xlfn.IFNA(INDEX('Beer duty'!$B:$B,MATCH(1,(MONTH(Graphs!A315)=MONTH('Beer duty'!A:A))*(YEAR(Graphs!A315)=YEAR('Beer duty'!A:A)),0)), B314)</f>
        <v>2.4225728260850445</v>
      </c>
      <c r="D315">
        <f t="array" ref="D315">_xlfn.IFNA(INDEX('Wine duty'!$B:$B,MATCH(1,(MONTH(A315)=MONTH('Wine duty'!$A:$A))*(YEAR(A315)=YEAR('Wine duty'!$A:$A)),0)), D314)</f>
        <v>57.75</v>
      </c>
      <c r="E315">
        <f t="array" ref="E315">_xlfn.IFNA(INDEX('Spirits duty'!$B:$B,MATCH(1,(MONTH(A315)=MONTH('Spirits duty'!$A:$A))*(YEAR(A315)=YEAR('Spirits duty'!$A:$A)),0)), E314)</f>
        <v>8.4966000000000008</v>
      </c>
      <c r="F315">
        <f t="shared" si="12"/>
        <v>2.4225728260850444E-2</v>
      </c>
      <c r="H315">
        <f t="shared" si="15"/>
        <v>4.6199999999999998E-2</v>
      </c>
      <c r="I315">
        <f t="shared" si="16"/>
        <v>8.4966000000000014E-2</v>
      </c>
      <c r="J315">
        <v>1.3</v>
      </c>
      <c r="K315">
        <f t="shared" si="14"/>
        <v>457.18771741069889</v>
      </c>
      <c r="L315">
        <f t="shared" si="13"/>
        <v>0.18989450733560773</v>
      </c>
      <c r="N315">
        <f t="shared" si="19"/>
        <v>0.36214086711616966</v>
      </c>
      <c r="O315">
        <f t="shared" si="20"/>
        <v>0.66600997652364669</v>
      </c>
    </row>
    <row r="316" spans="1:15">
      <c r="A316" s="1">
        <v>27791</v>
      </c>
      <c r="B316">
        <f t="array" ref="B316">_xlfn.IFNA(INDEX('Beer duty'!$B:$B,MATCH(1,(MONTH(Graphs!A316)=MONTH('Beer duty'!A:A))*(YEAR(Graphs!A316)=YEAR('Beer duty'!A:A)),0)), B315)</f>
        <v>2.4225728260850445</v>
      </c>
      <c r="D316">
        <f t="array" ref="D316">_xlfn.IFNA(INDEX('Wine duty'!$B:$B,MATCH(1,(MONTH(A316)=MONTH('Wine duty'!$A:$A))*(YEAR(A316)=YEAR('Wine duty'!$A:$A)),0)), D315)</f>
        <v>57.75</v>
      </c>
      <c r="E316">
        <f t="array" ref="E316">_xlfn.IFNA(INDEX('Spirits duty'!$B:$B,MATCH(1,(MONTH(A316)=MONTH('Spirits duty'!$A:$A))*(YEAR(A316)=YEAR('Spirits duty'!$A:$A)),0)), E315)</f>
        <v>8.4966000000000008</v>
      </c>
      <c r="F316">
        <f t="shared" si="12"/>
        <v>2.4225728260850444E-2</v>
      </c>
      <c r="H316">
        <f t="shared" si="15"/>
        <v>4.6199999999999998E-2</v>
      </c>
      <c r="I316">
        <f t="shared" si="16"/>
        <v>8.4966000000000014E-2</v>
      </c>
      <c r="J316">
        <v>1.3</v>
      </c>
      <c r="K316">
        <f t="shared" si="14"/>
        <v>463.13115773703794</v>
      </c>
      <c r="L316">
        <f t="shared" si="13"/>
        <v>0.18745755906772729</v>
      </c>
      <c r="N316">
        <f t="shared" si="19"/>
        <v>0.35749345223708756</v>
      </c>
      <c r="O316">
        <f t="shared" si="20"/>
        <v>0.65746295806875299</v>
      </c>
    </row>
    <row r="317" spans="1:15">
      <c r="A317" s="1">
        <v>27820</v>
      </c>
      <c r="B317">
        <f t="array" ref="B317">_xlfn.IFNA(INDEX('Beer duty'!$B:$B,MATCH(1,(MONTH(Graphs!A317)=MONTH('Beer duty'!A:A))*(YEAR(Graphs!A317)=YEAR('Beer duty'!A:A)),0)), B316)</f>
        <v>2.4225728260850445</v>
      </c>
      <c r="D317">
        <f t="array" ref="D317">_xlfn.IFNA(INDEX('Wine duty'!$B:$B,MATCH(1,(MONTH(A317)=MONTH('Wine duty'!$A:$A))*(YEAR(A317)=YEAR('Wine duty'!$A:$A)),0)), D316)</f>
        <v>57.75</v>
      </c>
      <c r="E317">
        <f t="array" ref="E317">_xlfn.IFNA(INDEX('Spirits duty'!$B:$B,MATCH(1,(MONTH(A317)=MONTH('Spirits duty'!$A:$A))*(YEAR(A317)=YEAR('Spirits duty'!$A:$A)),0)), E316)</f>
        <v>8.4966000000000008</v>
      </c>
      <c r="F317">
        <f t="shared" si="12"/>
        <v>2.4225728260850444E-2</v>
      </c>
      <c r="H317">
        <f t="shared" si="15"/>
        <v>4.6199999999999998E-2</v>
      </c>
      <c r="I317">
        <f t="shared" si="16"/>
        <v>8.4966000000000014E-2</v>
      </c>
      <c r="J317">
        <v>0.5</v>
      </c>
      <c r="K317">
        <f t="shared" si="14"/>
        <v>465.44681352572309</v>
      </c>
      <c r="L317">
        <f t="shared" si="13"/>
        <v>0.18652493439574855</v>
      </c>
      <c r="N317">
        <f t="shared" si="19"/>
        <v>0.35571487784784833</v>
      </c>
      <c r="O317">
        <f t="shared" si="20"/>
        <v>0.65419199807836126</v>
      </c>
    </row>
    <row r="318" spans="1:15">
      <c r="A318" s="1">
        <v>27851</v>
      </c>
      <c r="B318">
        <f t="array" ref="B318">_xlfn.IFNA(INDEX('Beer duty'!$B:$B,MATCH(1,(MONTH(Graphs!A318)=MONTH('Beer duty'!A:A))*(YEAR(Graphs!A318)=YEAR('Beer duty'!A:A)),0)), B317)</f>
        <v>2.8051387439900664</v>
      </c>
      <c r="D318">
        <f t="array" ref="D318">_xlfn.IFNA(INDEX('Wine duty'!$B:$B,MATCH(1,(MONTH(A318)=MONTH('Wine duty'!$A:$A))*(YEAR(A318)=YEAR('Wine duty'!$A:$A)),0)), D317)</f>
        <v>65.010000000000005</v>
      </c>
      <c r="E318">
        <f t="array" ref="E318">_xlfn.IFNA(INDEX('Spirits duty'!$B:$B,MATCH(1,(MONTH(A318)=MONTH('Spirits duty'!$A:$A))*(YEAR(A318)=YEAR('Spirits duty'!$A:$A)),0)), E317)</f>
        <v>9.4605000000000015</v>
      </c>
      <c r="F318">
        <f t="shared" si="12"/>
        <v>2.8051387439900665E-2</v>
      </c>
      <c r="H318">
        <f t="shared" si="15"/>
        <v>5.2008000000000006E-2</v>
      </c>
      <c r="I318">
        <f t="shared" si="16"/>
        <v>9.4605000000000009E-2</v>
      </c>
      <c r="J318">
        <v>1.9</v>
      </c>
      <c r="K318">
        <f t="shared" si="14"/>
        <v>474.29030298271181</v>
      </c>
      <c r="L318">
        <f t="shared" si="13"/>
        <v>0.21195331677875628</v>
      </c>
      <c r="N318">
        <f t="shared" si="19"/>
        <v>0.39296694762947498</v>
      </c>
      <c r="O318">
        <f t="shared" si="20"/>
        <v>0.71482537456711437</v>
      </c>
    </row>
    <row r="319" spans="1:15">
      <c r="A319" s="1">
        <v>27881</v>
      </c>
      <c r="B319">
        <f t="array" ref="B319">_xlfn.IFNA(INDEX('Beer duty'!$B:$B,MATCH(1,(MONTH(Graphs!A319)=MONTH('Beer duty'!A:A))*(YEAR(Graphs!A319)=YEAR('Beer duty'!A:A)),0)), B318)</f>
        <v>2.8051387439900664</v>
      </c>
      <c r="D319">
        <f t="array" ref="D319">_xlfn.IFNA(INDEX('Wine duty'!$B:$B,MATCH(1,(MONTH(A319)=MONTH('Wine duty'!$A:$A))*(YEAR(A319)=YEAR('Wine duty'!$A:$A)),0)), D318)</f>
        <v>65.010000000000005</v>
      </c>
      <c r="E319">
        <f t="array" ref="E319">_xlfn.IFNA(INDEX('Spirits duty'!$B:$B,MATCH(1,(MONTH(A319)=MONTH('Spirits duty'!$A:$A))*(YEAR(A319)=YEAR('Spirits duty'!$A:$A)),0)), E318)</f>
        <v>9.4605000000000015</v>
      </c>
      <c r="F319">
        <f t="shared" si="12"/>
        <v>2.8051387439900665E-2</v>
      </c>
      <c r="H319">
        <f t="shared" si="15"/>
        <v>5.2008000000000006E-2</v>
      </c>
      <c r="I319">
        <f t="shared" si="16"/>
        <v>9.4605000000000009E-2</v>
      </c>
      <c r="J319">
        <v>1.1000000000000001</v>
      </c>
      <c r="K319">
        <f t="shared" si="14"/>
        <v>479.50749631552156</v>
      </c>
      <c r="L319">
        <f t="shared" si="13"/>
        <v>0.2096471976051002</v>
      </c>
      <c r="N319">
        <f t="shared" si="19"/>
        <v>0.38869134285803669</v>
      </c>
      <c r="O319">
        <f t="shared" si="20"/>
        <v>0.70704784823651279</v>
      </c>
    </row>
    <row r="320" spans="1:15">
      <c r="A320" s="1">
        <v>27912</v>
      </c>
      <c r="B320">
        <f t="array" ref="B320">_xlfn.IFNA(INDEX('Beer duty'!$B:$B,MATCH(1,(MONTH(Graphs!A320)=MONTH('Beer duty'!A:A))*(YEAR(Graphs!A320)=YEAR('Beer duty'!A:A)),0)), B319)</f>
        <v>2.8051387439900664</v>
      </c>
      <c r="D320">
        <f t="array" ref="D320">_xlfn.IFNA(INDEX('Wine duty'!$B:$B,MATCH(1,(MONTH(A320)=MONTH('Wine duty'!$A:$A))*(YEAR(A320)=YEAR('Wine duty'!$A:$A)),0)), D319)</f>
        <v>65.010000000000005</v>
      </c>
      <c r="E320">
        <f t="array" ref="E320">_xlfn.IFNA(INDEX('Spirits duty'!$B:$B,MATCH(1,(MONTH(A320)=MONTH('Spirits duty'!$A:$A))*(YEAR(A320)=YEAR('Spirits duty'!$A:$A)),0)), E319)</f>
        <v>9.4605000000000015</v>
      </c>
      <c r="F320">
        <f t="shared" si="12"/>
        <v>2.8051387439900665E-2</v>
      </c>
      <c r="H320">
        <f t="shared" si="15"/>
        <v>5.2008000000000006E-2</v>
      </c>
      <c r="I320">
        <f t="shared" si="16"/>
        <v>9.4605000000000009E-2</v>
      </c>
      <c r="J320">
        <v>0.5</v>
      </c>
      <c r="K320">
        <f t="shared" si="14"/>
        <v>481.90503379709912</v>
      </c>
      <c r="L320">
        <f t="shared" si="13"/>
        <v>0.20860417672149276</v>
      </c>
      <c r="N320">
        <f t="shared" si="19"/>
        <v>0.38675755508262361</v>
      </c>
      <c r="O320">
        <f t="shared" si="20"/>
        <v>0.70353019725026156</v>
      </c>
    </row>
    <row r="321" spans="1:15">
      <c r="A321" s="1">
        <v>27942</v>
      </c>
      <c r="B321">
        <f t="array" ref="B321">_xlfn.IFNA(INDEX('Beer duty'!$B:$B,MATCH(1,(MONTH(Graphs!A321)=MONTH('Beer duty'!A:A))*(YEAR(Graphs!A321)=YEAR('Beer duty'!A:A)),0)), B320)</f>
        <v>2.8051387439900664</v>
      </c>
      <c r="D321">
        <f t="array" ref="D321">_xlfn.IFNA(INDEX('Wine duty'!$B:$B,MATCH(1,(MONTH(A321)=MONTH('Wine duty'!$A:$A))*(YEAR(A321)=YEAR('Wine duty'!$A:$A)),0)), D320)</f>
        <v>65.010000000000005</v>
      </c>
      <c r="E321">
        <f t="array" ref="E321">_xlfn.IFNA(INDEX('Spirits duty'!$B:$B,MATCH(1,(MONTH(A321)=MONTH('Spirits duty'!$A:$A))*(YEAR(A321)=YEAR('Spirits duty'!$A:$A)),0)), E320)</f>
        <v>9.4605000000000015</v>
      </c>
      <c r="F321">
        <f t="shared" si="12"/>
        <v>2.8051387439900665E-2</v>
      </c>
      <c r="H321">
        <f t="shared" si="15"/>
        <v>5.2008000000000006E-2</v>
      </c>
      <c r="I321">
        <f t="shared" si="16"/>
        <v>9.4605000000000009E-2</v>
      </c>
      <c r="J321">
        <v>0.2</v>
      </c>
      <c r="K321">
        <f t="shared" si="14"/>
        <v>482.8688438646933</v>
      </c>
      <c r="L321">
        <f t="shared" si="13"/>
        <v>0.20818780111925428</v>
      </c>
      <c r="N321">
        <f t="shared" si="19"/>
        <v>0.38598558391479404</v>
      </c>
      <c r="O321">
        <f t="shared" si="20"/>
        <v>0.70212594535954254</v>
      </c>
    </row>
    <row r="322" spans="1:15">
      <c r="A322" s="1">
        <v>27973</v>
      </c>
      <c r="B322">
        <f t="array" ref="B322">_xlfn.IFNA(INDEX('Beer duty'!$B:$B,MATCH(1,(MONTH(Graphs!A322)=MONTH('Beer duty'!A:A))*(YEAR(Graphs!A322)=YEAR('Beer duty'!A:A)),0)), B321)</f>
        <v>2.8051387439900664</v>
      </c>
      <c r="D322">
        <f t="array" ref="D322">_xlfn.IFNA(INDEX('Wine duty'!$B:$B,MATCH(1,(MONTH(A322)=MONTH('Wine duty'!$A:$A))*(YEAR(A322)=YEAR('Wine duty'!$A:$A)),0)), D321)</f>
        <v>65.010000000000005</v>
      </c>
      <c r="E322">
        <f t="array" ref="E322">_xlfn.IFNA(INDEX('Spirits duty'!$B:$B,MATCH(1,(MONTH(A322)=MONTH('Spirits duty'!$A:$A))*(YEAR(A322)=YEAR('Spirits duty'!$A:$A)),0)), E321)</f>
        <v>9.4605000000000015</v>
      </c>
      <c r="F322">
        <f t="shared" si="12"/>
        <v>2.8051387439900665E-2</v>
      </c>
      <c r="H322">
        <f t="shared" si="15"/>
        <v>5.2008000000000006E-2</v>
      </c>
      <c r="I322">
        <f t="shared" si="16"/>
        <v>9.4605000000000009E-2</v>
      </c>
      <c r="J322">
        <v>1.4</v>
      </c>
      <c r="K322">
        <f t="shared" si="14"/>
        <v>489.62900767879904</v>
      </c>
      <c r="L322">
        <f t="shared" si="13"/>
        <v>0.20531341333259789</v>
      </c>
      <c r="N322">
        <f t="shared" si="19"/>
        <v>0.38065639439328797</v>
      </c>
      <c r="O322">
        <f t="shared" si="20"/>
        <v>0.69243189877666911</v>
      </c>
    </row>
    <row r="323" spans="1:15">
      <c r="A323" s="1">
        <v>28004</v>
      </c>
      <c r="B323">
        <f t="array" ref="B323">_xlfn.IFNA(INDEX('Beer duty'!$B:$B,MATCH(1,(MONTH(Graphs!A323)=MONTH('Beer duty'!A:A))*(YEAR(Graphs!A323)=YEAR('Beer duty'!A:A)),0)), B322)</f>
        <v>2.8051387439900664</v>
      </c>
      <c r="D323">
        <f t="array" ref="D323">_xlfn.IFNA(INDEX('Wine duty'!$B:$B,MATCH(1,(MONTH(A323)=MONTH('Wine duty'!$A:$A))*(YEAR(A323)=YEAR('Wine duty'!$A:$A)),0)), D322)</f>
        <v>65.010000000000005</v>
      </c>
      <c r="E323">
        <f t="array" ref="E323">_xlfn.IFNA(INDEX('Spirits duty'!$B:$B,MATCH(1,(MONTH(A323)=MONTH('Spirits duty'!$A:$A))*(YEAR(A323)=YEAR('Spirits duty'!$A:$A)),0)), E322)</f>
        <v>9.4605000000000015</v>
      </c>
      <c r="F323">
        <f t="shared" si="12"/>
        <v>2.8051387439900665E-2</v>
      </c>
      <c r="H323">
        <f t="shared" si="15"/>
        <v>5.2008000000000006E-2</v>
      </c>
      <c r="I323">
        <f t="shared" si="16"/>
        <v>9.4605000000000009E-2</v>
      </c>
      <c r="J323">
        <v>1.3</v>
      </c>
      <c r="K323">
        <f t="shared" si="14"/>
        <v>495.99418477862338</v>
      </c>
      <c r="L323">
        <f t="shared" si="13"/>
        <v>0.20267859164126151</v>
      </c>
      <c r="N323">
        <f t="shared" si="19"/>
        <v>0.37577136662713523</v>
      </c>
      <c r="O323">
        <f t="shared" si="20"/>
        <v>0.68354580333333581</v>
      </c>
    </row>
    <row r="324" spans="1:15">
      <c r="A324" s="1">
        <v>28034</v>
      </c>
      <c r="B324">
        <f t="array" ref="B324">_xlfn.IFNA(INDEX('Beer duty'!$B:$B,MATCH(1,(MONTH(Graphs!A324)=MONTH('Beer duty'!A:A))*(YEAR(Graphs!A324)=YEAR('Beer duty'!A:A)),0)), B323)</f>
        <v>2.8051387439900664</v>
      </c>
      <c r="D324">
        <f t="array" ref="D324">_xlfn.IFNA(INDEX('Wine duty'!$B:$B,MATCH(1,(MONTH(A324)=MONTH('Wine duty'!$A:$A))*(YEAR(A324)=YEAR('Wine duty'!$A:$A)),0)), D323)</f>
        <v>65.010000000000005</v>
      </c>
      <c r="E324">
        <f t="array" ref="E324">_xlfn.IFNA(INDEX('Spirits duty'!$B:$B,MATCH(1,(MONTH(A324)=MONTH('Spirits duty'!$A:$A))*(YEAR(A324)=YEAR('Spirits duty'!$A:$A)),0)), E323)</f>
        <v>9.4605000000000015</v>
      </c>
      <c r="F324">
        <f t="shared" ref="F324:F387" si="21">B324/100</f>
        <v>2.8051387439900665E-2</v>
      </c>
      <c r="H324">
        <f t="shared" ref="H324:H387" si="22">D324/(0.125*10000)</f>
        <v>5.2008000000000006E-2</v>
      </c>
      <c r="I324">
        <f t="shared" ref="I324:I387" si="23">E324/100</f>
        <v>9.4605000000000009E-2</v>
      </c>
      <c r="J324">
        <v>1.8</v>
      </c>
      <c r="K324">
        <f t="shared" si="14"/>
        <v>504.92208010463861</v>
      </c>
      <c r="L324">
        <f t="shared" ref="L324:M387" si="24">F324*$K$843/$K324</f>
        <v>0.19909488373404863</v>
      </c>
      <c r="N324">
        <f t="shared" si="19"/>
        <v>0.36912707920150806</v>
      </c>
      <c r="O324">
        <f t="shared" si="20"/>
        <v>0.67145953176162654</v>
      </c>
    </row>
    <row r="325" spans="1:15">
      <c r="A325" s="1">
        <v>28065</v>
      </c>
      <c r="B325">
        <f t="array" ref="B325">_xlfn.IFNA(INDEX('Beer duty'!$B:$B,MATCH(1,(MONTH(Graphs!A325)=MONTH('Beer duty'!A:A))*(YEAR(Graphs!A325)=YEAR('Beer duty'!A:A)),0)), B324)</f>
        <v>2.8051387439900664</v>
      </c>
      <c r="D325">
        <f t="array" ref="D325">_xlfn.IFNA(INDEX('Wine duty'!$B:$B,MATCH(1,(MONTH(A325)=MONTH('Wine duty'!$A:$A))*(YEAR(A325)=YEAR('Wine duty'!$A:$A)),0)), D324)</f>
        <v>65.010000000000005</v>
      </c>
      <c r="E325">
        <f t="array" ref="E325">_xlfn.IFNA(INDEX('Spirits duty'!$B:$B,MATCH(1,(MONTH(A325)=MONTH('Spirits duty'!$A:$A))*(YEAR(A325)=YEAR('Spirits duty'!$A:$A)),0)), E324)</f>
        <v>9.4605000000000015</v>
      </c>
      <c r="F325">
        <f t="shared" si="21"/>
        <v>2.8051387439900665E-2</v>
      </c>
      <c r="H325">
        <f t="shared" si="22"/>
        <v>5.2008000000000006E-2</v>
      </c>
      <c r="I325">
        <f t="shared" si="23"/>
        <v>9.4605000000000009E-2</v>
      </c>
      <c r="J325">
        <v>1.4</v>
      </c>
      <c r="K325">
        <f t="shared" ref="K325:K388" si="25">K324*(1+J325/100)</f>
        <v>511.99098922610358</v>
      </c>
      <c r="L325">
        <f t="shared" si="24"/>
        <v>0.19634603918545229</v>
      </c>
      <c r="N325">
        <f t="shared" si="19"/>
        <v>0.36403065010010655</v>
      </c>
      <c r="O325">
        <f t="shared" si="20"/>
        <v>0.66218888733888215</v>
      </c>
    </row>
    <row r="326" spans="1:15">
      <c r="A326" s="1">
        <v>28095</v>
      </c>
      <c r="B326">
        <f t="array" ref="B326">_xlfn.IFNA(INDEX('Beer duty'!$B:$B,MATCH(1,(MONTH(Graphs!A326)=MONTH('Beer duty'!A:A))*(YEAR(Graphs!A326)=YEAR('Beer duty'!A:A)),0)), B325)</f>
        <v>2.8051387439900664</v>
      </c>
      <c r="D326">
        <f t="array" ref="D326">_xlfn.IFNA(INDEX('Wine duty'!$B:$B,MATCH(1,(MONTH(A326)=MONTH('Wine duty'!$A:$A))*(YEAR(A326)=YEAR('Wine duty'!$A:$A)),0)), D325)</f>
        <v>65.010000000000005</v>
      </c>
      <c r="E326">
        <f t="array" ref="E326">_xlfn.IFNA(INDEX('Spirits duty'!$B:$B,MATCH(1,(MONTH(A326)=MONTH('Spirits duty'!$A:$A))*(YEAR(A326)=YEAR('Spirits duty'!$A:$A)),0)), E325)</f>
        <v>9.4605000000000015</v>
      </c>
      <c r="F326">
        <f t="shared" si="21"/>
        <v>2.8051387439900665E-2</v>
      </c>
      <c r="H326">
        <f t="shared" si="22"/>
        <v>5.2008000000000006E-2</v>
      </c>
      <c r="I326">
        <f t="shared" si="23"/>
        <v>9.4605000000000009E-2</v>
      </c>
      <c r="J326">
        <v>1.3</v>
      </c>
      <c r="K326">
        <f t="shared" si="25"/>
        <v>518.64687208604289</v>
      </c>
      <c r="L326">
        <f t="shared" si="24"/>
        <v>0.19382629732028855</v>
      </c>
      <c r="N326">
        <f t="shared" si="19"/>
        <v>0.35935898331698579</v>
      </c>
      <c r="O326">
        <f t="shared" si="20"/>
        <v>0.65369090556651743</v>
      </c>
    </row>
    <row r="327" spans="1:15">
      <c r="A327" s="1">
        <v>28126</v>
      </c>
      <c r="B327">
        <f t="array" ref="B327">_xlfn.IFNA(INDEX('Beer duty'!$B:$B,MATCH(1,(MONTH(Graphs!A327)=MONTH('Beer duty'!A:A))*(YEAR(Graphs!A327)=YEAR('Beer duty'!A:A)),0)), B326)</f>
        <v>3.0857419151020973</v>
      </c>
      <c r="D327">
        <f t="array" ref="D327">_xlfn.IFNA(INDEX('Wine duty'!$B:$B,MATCH(1,(MONTH(A327)=MONTH('Wine duty'!$A:$A))*(YEAR(A327)=YEAR('Wine duty'!$A:$A)),0)), D326)</f>
        <v>71.5</v>
      </c>
      <c r="E327">
        <f t="array" ref="E327">_xlfn.IFNA(INDEX('Spirits duty'!$B:$B,MATCH(1,(MONTH(A327)=MONTH('Spirits duty'!$A:$A))*(YEAR(A327)=YEAR('Spirits duty'!$A:$A)),0)), E326)</f>
        <v>10.4244</v>
      </c>
      <c r="F327">
        <f t="shared" si="21"/>
        <v>3.0857419151020974E-2</v>
      </c>
      <c r="H327">
        <f t="shared" si="22"/>
        <v>5.7200000000000001E-2</v>
      </c>
      <c r="I327">
        <f t="shared" si="23"/>
        <v>0.104244</v>
      </c>
      <c r="J327">
        <v>2.6</v>
      </c>
      <c r="K327">
        <f t="shared" si="25"/>
        <v>532.13169076027998</v>
      </c>
      <c r="L327">
        <f t="shared" si="24"/>
        <v>0.20781198555104927</v>
      </c>
      <c r="N327">
        <f t="shared" si="19"/>
        <v>0.38521839805668651</v>
      </c>
      <c r="O327">
        <f t="shared" si="20"/>
        <v>0.70204032669617533</v>
      </c>
    </row>
    <row r="328" spans="1:15">
      <c r="A328" s="1">
        <v>28157</v>
      </c>
      <c r="B328">
        <f t="array" ref="B328">_xlfn.IFNA(INDEX('Beer duty'!$B:$B,MATCH(1,(MONTH(Graphs!A328)=MONTH('Beer duty'!A:A))*(YEAR(Graphs!A328)=YEAR('Beer duty'!A:A)),0)), B327)</f>
        <v>3.0857419151020973</v>
      </c>
      <c r="D328">
        <f t="array" ref="D328">_xlfn.IFNA(INDEX('Wine duty'!$B:$B,MATCH(1,(MONTH(A328)=MONTH('Wine duty'!$A:$A))*(YEAR(A328)=YEAR('Wine duty'!$A:$A)),0)), D327)</f>
        <v>71.5</v>
      </c>
      <c r="E328">
        <f t="array" ref="E328">_xlfn.IFNA(INDEX('Spirits duty'!$B:$B,MATCH(1,(MONTH(A328)=MONTH('Spirits duty'!$A:$A))*(YEAR(A328)=YEAR('Spirits duty'!$A:$A)),0)), E327)</f>
        <v>10.4244</v>
      </c>
      <c r="F328">
        <f t="shared" si="21"/>
        <v>3.0857419151020974E-2</v>
      </c>
      <c r="H328">
        <f t="shared" si="22"/>
        <v>5.7200000000000001E-2</v>
      </c>
      <c r="I328">
        <f t="shared" si="23"/>
        <v>0.104244</v>
      </c>
      <c r="J328">
        <v>1</v>
      </c>
      <c r="K328">
        <f t="shared" si="25"/>
        <v>537.45300766788273</v>
      </c>
      <c r="L328">
        <f t="shared" si="24"/>
        <v>0.20575444113965274</v>
      </c>
      <c r="N328">
        <f t="shared" si="19"/>
        <v>0.38140435451157084</v>
      </c>
      <c r="O328">
        <f t="shared" si="20"/>
        <v>0.69508943237245091</v>
      </c>
    </row>
    <row r="329" spans="1:15">
      <c r="A329" s="1">
        <v>28185</v>
      </c>
      <c r="B329">
        <f t="array" ref="B329">_xlfn.IFNA(INDEX('Beer duty'!$B:$B,MATCH(1,(MONTH(Graphs!A329)=MONTH('Beer duty'!A:A))*(YEAR(Graphs!A329)=YEAR('Beer duty'!A:A)),0)), B328)</f>
        <v>3.0857419151020973</v>
      </c>
      <c r="D329">
        <f t="array" ref="D329">_xlfn.IFNA(INDEX('Wine duty'!$B:$B,MATCH(1,(MONTH(A329)=MONTH('Wine duty'!$A:$A))*(YEAR(A329)=YEAR('Wine duty'!$A:$A)),0)), D328)</f>
        <v>71.5</v>
      </c>
      <c r="E329">
        <f t="array" ref="E329">_xlfn.IFNA(INDEX('Spirits duty'!$B:$B,MATCH(1,(MONTH(A329)=MONTH('Spirits duty'!$A:$A))*(YEAR(A329)=YEAR('Spirits duty'!$A:$A)),0)), E328)</f>
        <v>10.4244</v>
      </c>
      <c r="F329">
        <f t="shared" si="21"/>
        <v>3.0857419151020974E-2</v>
      </c>
      <c r="H329">
        <f t="shared" si="22"/>
        <v>5.7200000000000001E-2</v>
      </c>
      <c r="I329">
        <f t="shared" si="23"/>
        <v>0.104244</v>
      </c>
      <c r="J329">
        <v>1</v>
      </c>
      <c r="K329">
        <f t="shared" si="25"/>
        <v>542.8275377445616</v>
      </c>
      <c r="L329">
        <f t="shared" si="24"/>
        <v>0.20371726845510171</v>
      </c>
      <c r="N329">
        <f t="shared" si="19"/>
        <v>0.37762807377383251</v>
      </c>
      <c r="O329">
        <f t="shared" si="20"/>
        <v>0.68820735878460482</v>
      </c>
    </row>
    <row r="330" spans="1:15">
      <c r="A330" s="1">
        <v>28216</v>
      </c>
      <c r="B330">
        <f t="array" ref="B330">_xlfn.IFNA(INDEX('Beer duty'!$B:$B,MATCH(1,(MONTH(Graphs!A330)=MONTH('Beer duty'!A:A))*(YEAR(Graphs!A330)=YEAR('Beer duty'!A:A)),0)), B329)</f>
        <v>3.0857419151020973</v>
      </c>
      <c r="D330">
        <f t="array" ref="D330">_xlfn.IFNA(INDEX('Wine duty'!$B:$B,MATCH(1,(MONTH(A330)=MONTH('Wine duty'!$A:$A))*(YEAR(A330)=YEAR('Wine duty'!$A:$A)),0)), D329)</f>
        <v>71.5</v>
      </c>
      <c r="E330">
        <f t="array" ref="E330">_xlfn.IFNA(INDEX('Spirits duty'!$B:$B,MATCH(1,(MONTH(A330)=MONTH('Spirits duty'!$A:$A))*(YEAR(A330)=YEAR('Spirits duty'!$A:$A)),0)), E329)</f>
        <v>10.4244</v>
      </c>
      <c r="F330">
        <f t="shared" si="21"/>
        <v>3.0857419151020974E-2</v>
      </c>
      <c r="H330">
        <f t="shared" si="22"/>
        <v>5.7200000000000001E-2</v>
      </c>
      <c r="I330">
        <f t="shared" si="23"/>
        <v>0.104244</v>
      </c>
      <c r="J330">
        <v>2.6</v>
      </c>
      <c r="K330">
        <f t="shared" si="25"/>
        <v>556.94105372592026</v>
      </c>
      <c r="L330">
        <f t="shared" si="24"/>
        <v>0.19855484254883207</v>
      </c>
      <c r="N330">
        <f t="shared" si="19"/>
        <v>0.36805855143648386</v>
      </c>
      <c r="O330">
        <f t="shared" si="20"/>
        <v>0.67076740622281161</v>
      </c>
    </row>
    <row r="331" spans="1:15">
      <c r="A331" s="1">
        <v>28246</v>
      </c>
      <c r="B331">
        <f t="array" ref="B331">_xlfn.IFNA(INDEX('Beer duty'!$B:$B,MATCH(1,(MONTH(Graphs!A331)=MONTH('Beer duty'!A:A))*(YEAR(Graphs!A331)=YEAR('Beer duty'!A:A)),0)), B330)</f>
        <v>3.0857419151020973</v>
      </c>
      <c r="D331">
        <f t="array" ref="D331">_xlfn.IFNA(INDEX('Wine duty'!$B:$B,MATCH(1,(MONTH(A331)=MONTH('Wine duty'!$A:$A))*(YEAR(A331)=YEAR('Wine duty'!$A:$A)),0)), D330)</f>
        <v>71.5</v>
      </c>
      <c r="E331">
        <f t="array" ref="E331">_xlfn.IFNA(INDEX('Spirits duty'!$B:$B,MATCH(1,(MONTH(A331)=MONTH('Spirits duty'!$A:$A))*(YEAR(A331)=YEAR('Spirits duty'!$A:$A)),0)), E330)</f>
        <v>10.4244</v>
      </c>
      <c r="F331">
        <f t="shared" si="21"/>
        <v>3.0857419151020974E-2</v>
      </c>
      <c r="H331">
        <f t="shared" si="22"/>
        <v>5.7200000000000001E-2</v>
      </c>
      <c r="I331">
        <f t="shared" si="23"/>
        <v>0.104244</v>
      </c>
      <c r="J331">
        <v>0.8</v>
      </c>
      <c r="K331">
        <f t="shared" si="25"/>
        <v>561.39658215572763</v>
      </c>
      <c r="L331">
        <f t="shared" si="24"/>
        <v>0.19697901046511118</v>
      </c>
      <c r="N331">
        <f t="shared" si="19"/>
        <v>0.3651374518219086</v>
      </c>
      <c r="O331">
        <f t="shared" si="20"/>
        <v>0.66544385537977335</v>
      </c>
    </row>
    <row r="332" spans="1:15">
      <c r="A332" s="1">
        <v>28277</v>
      </c>
      <c r="B332">
        <f t="array" ref="B332">_xlfn.IFNA(INDEX('Beer duty'!$B:$B,MATCH(1,(MONTH(Graphs!A332)=MONTH('Beer duty'!A:A))*(YEAR(Graphs!A332)=YEAR('Beer duty'!A:A)),0)), B331)</f>
        <v>3.0857419151020973</v>
      </c>
      <c r="D332">
        <f t="array" ref="D332">_xlfn.IFNA(INDEX('Wine duty'!$B:$B,MATCH(1,(MONTH(A332)=MONTH('Wine duty'!$A:$A))*(YEAR(A332)=YEAR('Wine duty'!$A:$A)),0)), D331)</f>
        <v>71.5</v>
      </c>
      <c r="E332">
        <f t="array" ref="E332">_xlfn.IFNA(INDEX('Spirits duty'!$B:$B,MATCH(1,(MONTH(A332)=MONTH('Spirits duty'!$A:$A))*(YEAR(A332)=YEAR('Spirits duty'!$A:$A)),0)), E331)</f>
        <v>10.4244</v>
      </c>
      <c r="F332">
        <f t="shared" si="21"/>
        <v>3.0857419151020974E-2</v>
      </c>
      <c r="H332">
        <f t="shared" si="22"/>
        <v>5.7200000000000001E-2</v>
      </c>
      <c r="I332">
        <f t="shared" si="23"/>
        <v>0.104244</v>
      </c>
      <c r="J332">
        <v>1</v>
      </c>
      <c r="K332">
        <f t="shared" si="25"/>
        <v>567.01054797728489</v>
      </c>
      <c r="L332">
        <f t="shared" si="24"/>
        <v>0.19502872323278336</v>
      </c>
      <c r="N332">
        <f t="shared" si="19"/>
        <v>0.3615222295266422</v>
      </c>
      <c r="O332">
        <f t="shared" si="20"/>
        <v>0.65885530235621126</v>
      </c>
    </row>
    <row r="333" spans="1:15">
      <c r="A333" s="1">
        <v>28307</v>
      </c>
      <c r="B333">
        <f t="array" ref="B333">_xlfn.IFNA(INDEX('Beer duty'!$B:$B,MATCH(1,(MONTH(Graphs!A333)=MONTH('Beer duty'!A:A))*(YEAR(Graphs!A333)=YEAR('Beer duty'!A:A)),0)), B332)</f>
        <v>3.0857419151020973</v>
      </c>
      <c r="D333">
        <f t="array" ref="D333">_xlfn.IFNA(INDEX('Wine duty'!$B:$B,MATCH(1,(MONTH(A333)=MONTH('Wine duty'!$A:$A))*(YEAR(A333)=YEAR('Wine duty'!$A:$A)),0)), D332)</f>
        <v>71.5</v>
      </c>
      <c r="E333">
        <f t="array" ref="E333">_xlfn.IFNA(INDEX('Spirits duty'!$B:$B,MATCH(1,(MONTH(A333)=MONTH('Spirits duty'!$A:$A))*(YEAR(A333)=YEAR('Spirits duty'!$A:$A)),0)), E332)</f>
        <v>10.4244</v>
      </c>
      <c r="F333">
        <f t="shared" si="21"/>
        <v>3.0857419151020974E-2</v>
      </c>
      <c r="H333">
        <f t="shared" si="22"/>
        <v>5.7200000000000001E-2</v>
      </c>
      <c r="I333">
        <f t="shared" si="23"/>
        <v>0.104244</v>
      </c>
      <c r="J333">
        <v>0.1</v>
      </c>
      <c r="K333">
        <f t="shared" si="25"/>
        <v>567.57755852526213</v>
      </c>
      <c r="L333">
        <f t="shared" si="24"/>
        <v>0.19483388934343993</v>
      </c>
      <c r="N333">
        <f t="shared" si="19"/>
        <v>0.36116106845818402</v>
      </c>
      <c r="O333">
        <f t="shared" si="20"/>
        <v>0.65819710525096042</v>
      </c>
    </row>
    <row r="334" spans="1:15">
      <c r="A334" s="1">
        <v>28338</v>
      </c>
      <c r="B334">
        <f t="array" ref="B334">_xlfn.IFNA(INDEX('Beer duty'!$B:$B,MATCH(1,(MONTH(Graphs!A334)=MONTH('Beer duty'!A:A))*(YEAR(Graphs!A334)=YEAR('Beer duty'!A:A)),0)), B333)</f>
        <v>3.0857419151020973</v>
      </c>
      <c r="D334">
        <f t="array" ref="D334">_xlfn.IFNA(INDEX('Wine duty'!$B:$B,MATCH(1,(MONTH(A334)=MONTH('Wine duty'!$A:$A))*(YEAR(A334)=YEAR('Wine duty'!$A:$A)),0)), D333)</f>
        <v>71.5</v>
      </c>
      <c r="E334">
        <f t="array" ref="E334">_xlfn.IFNA(INDEX('Spirits duty'!$B:$B,MATCH(1,(MONTH(A334)=MONTH('Spirits duty'!$A:$A))*(YEAR(A334)=YEAR('Spirits duty'!$A:$A)),0)), E333)</f>
        <v>10.4244</v>
      </c>
      <c r="F334">
        <f t="shared" si="21"/>
        <v>3.0857419151020974E-2</v>
      </c>
      <c r="H334">
        <f t="shared" si="22"/>
        <v>5.7200000000000001E-2</v>
      </c>
      <c r="I334">
        <f t="shared" si="23"/>
        <v>0.104244</v>
      </c>
      <c r="J334">
        <v>0.5</v>
      </c>
      <c r="K334">
        <f t="shared" si="25"/>
        <v>570.41544631788838</v>
      </c>
      <c r="L334">
        <f t="shared" si="24"/>
        <v>0.19386456651088552</v>
      </c>
      <c r="N334">
        <f t="shared" si="19"/>
        <v>0.35936424722207372</v>
      </c>
      <c r="O334">
        <f t="shared" si="20"/>
        <v>0.6549224927870253</v>
      </c>
    </row>
    <row r="335" spans="1:15">
      <c r="A335" s="1">
        <v>28369</v>
      </c>
      <c r="B335">
        <f t="array" ref="B335">_xlfn.IFNA(INDEX('Beer duty'!$B:$B,MATCH(1,(MONTH(Graphs!A335)=MONTH('Beer duty'!A:A))*(YEAR(Graphs!A335)=YEAR('Beer duty'!A:A)),0)), B334)</f>
        <v>3.0857419151020973</v>
      </c>
      <c r="D335">
        <f t="array" ref="D335">_xlfn.IFNA(INDEX('Wine duty'!$B:$B,MATCH(1,(MONTH(A335)=MONTH('Wine duty'!$A:$A))*(YEAR(A335)=YEAR('Wine duty'!$A:$A)),0)), D334)</f>
        <v>71.5</v>
      </c>
      <c r="E335">
        <f t="array" ref="E335">_xlfn.IFNA(INDEX('Spirits duty'!$B:$B,MATCH(1,(MONTH(A335)=MONTH('Spirits duty'!$A:$A))*(YEAR(A335)=YEAR('Spirits duty'!$A:$A)),0)), E334)</f>
        <v>10.4244</v>
      </c>
      <c r="F335">
        <f t="shared" si="21"/>
        <v>3.0857419151020974E-2</v>
      </c>
      <c r="H335">
        <f t="shared" si="22"/>
        <v>5.7200000000000001E-2</v>
      </c>
      <c r="I335">
        <f t="shared" si="23"/>
        <v>0.104244</v>
      </c>
      <c r="J335">
        <v>0.5</v>
      </c>
      <c r="K335">
        <f t="shared" si="25"/>
        <v>573.2675235494778</v>
      </c>
      <c r="L335">
        <f t="shared" si="24"/>
        <v>0.19290006617998559</v>
      </c>
      <c r="N335">
        <f t="shared" si="19"/>
        <v>0.35757636539509824</v>
      </c>
      <c r="O335">
        <f t="shared" si="20"/>
        <v>0.65166417192738846</v>
      </c>
    </row>
    <row r="336" spans="1:15">
      <c r="A336" s="1">
        <v>28399</v>
      </c>
      <c r="B336">
        <f t="array" ref="B336">_xlfn.IFNA(INDEX('Beer duty'!$B:$B,MATCH(1,(MONTH(Graphs!A336)=MONTH('Beer duty'!A:A))*(YEAR(Graphs!A336)=YEAR('Beer duty'!A:A)),0)), B335)</f>
        <v>3.0857419151020973</v>
      </c>
      <c r="D336">
        <f t="array" ref="D336">_xlfn.IFNA(INDEX('Wine duty'!$B:$B,MATCH(1,(MONTH(A336)=MONTH('Wine duty'!$A:$A))*(YEAR(A336)=YEAR('Wine duty'!$A:$A)),0)), D335)</f>
        <v>71.5</v>
      </c>
      <c r="E336">
        <f t="array" ref="E336">_xlfn.IFNA(INDEX('Spirits duty'!$B:$B,MATCH(1,(MONTH(A336)=MONTH('Spirits duty'!$A:$A))*(YEAR(A336)=YEAR('Spirits duty'!$A:$A)),0)), E335)</f>
        <v>10.4244</v>
      </c>
      <c r="F336">
        <f t="shared" si="21"/>
        <v>3.0857419151020974E-2</v>
      </c>
      <c r="H336">
        <f t="shared" si="22"/>
        <v>5.7200000000000001E-2</v>
      </c>
      <c r="I336">
        <f t="shared" si="23"/>
        <v>0.104244</v>
      </c>
      <c r="J336">
        <v>0.4</v>
      </c>
      <c r="K336">
        <f t="shared" si="25"/>
        <v>575.5605936436757</v>
      </c>
      <c r="L336">
        <f t="shared" si="24"/>
        <v>0.19213154001990598</v>
      </c>
      <c r="N336">
        <f t="shared" si="19"/>
        <v>0.35615175836165164</v>
      </c>
      <c r="O336">
        <f t="shared" si="20"/>
        <v>0.64906790032608408</v>
      </c>
    </row>
    <row r="337" spans="1:15">
      <c r="A337" s="1">
        <v>28430</v>
      </c>
      <c r="B337">
        <f t="array" ref="B337">_xlfn.IFNA(INDEX('Beer duty'!$B:$B,MATCH(1,(MONTH(Graphs!A337)=MONTH('Beer duty'!A:A))*(YEAR(Graphs!A337)=YEAR('Beer duty'!A:A)),0)), B336)</f>
        <v>3.0857419151020973</v>
      </c>
      <c r="D337">
        <f t="array" ref="D337">_xlfn.IFNA(INDEX('Wine duty'!$B:$B,MATCH(1,(MONTH(A337)=MONTH('Wine duty'!$A:$A))*(YEAR(A337)=YEAR('Wine duty'!$A:$A)),0)), D336)</f>
        <v>71.5</v>
      </c>
      <c r="E337">
        <f t="array" ref="E337">_xlfn.IFNA(INDEX('Spirits duty'!$B:$B,MATCH(1,(MONTH(A337)=MONTH('Spirits duty'!$A:$A))*(YEAR(A337)=YEAR('Spirits duty'!$A:$A)),0)), E336)</f>
        <v>10.4244</v>
      </c>
      <c r="F337">
        <f t="shared" si="21"/>
        <v>3.0857419151020974E-2</v>
      </c>
      <c r="H337">
        <f t="shared" si="22"/>
        <v>5.7200000000000001E-2</v>
      </c>
      <c r="I337">
        <f t="shared" si="23"/>
        <v>0.104244</v>
      </c>
      <c r="J337">
        <v>0.5</v>
      </c>
      <c r="K337">
        <f t="shared" si="25"/>
        <v>578.43839661189406</v>
      </c>
      <c r="L337">
        <f t="shared" si="24"/>
        <v>0.19117566171134923</v>
      </c>
      <c r="N337">
        <f t="shared" si="19"/>
        <v>0.35437985906632002</v>
      </c>
      <c r="O337">
        <f t="shared" si="20"/>
        <v>0.64583870679212352</v>
      </c>
    </row>
    <row r="338" spans="1:15">
      <c r="A338" s="1">
        <v>28460</v>
      </c>
      <c r="B338">
        <f t="array" ref="B338">_xlfn.IFNA(INDEX('Beer duty'!$B:$B,MATCH(1,(MONTH(Graphs!A338)=MONTH('Beer duty'!A:A))*(YEAR(Graphs!A338)=YEAR('Beer duty'!A:A)),0)), B337)</f>
        <v>3.0857419151020973</v>
      </c>
      <c r="D338">
        <f t="array" ref="D338">_xlfn.IFNA(INDEX('Wine duty'!$B:$B,MATCH(1,(MONTH(A338)=MONTH('Wine duty'!$A:$A))*(YEAR(A338)=YEAR('Wine duty'!$A:$A)),0)), D337)</f>
        <v>71.5</v>
      </c>
      <c r="E338">
        <f t="array" ref="E338">_xlfn.IFNA(INDEX('Spirits duty'!$B:$B,MATCH(1,(MONTH(A338)=MONTH('Spirits duty'!$A:$A))*(YEAR(A338)=YEAR('Spirits duty'!$A:$A)),0)), E337)</f>
        <v>10.4244</v>
      </c>
      <c r="F338">
        <f t="shared" si="21"/>
        <v>3.0857419151020974E-2</v>
      </c>
      <c r="H338">
        <f t="shared" si="22"/>
        <v>5.7200000000000001E-2</v>
      </c>
      <c r="I338">
        <f t="shared" si="23"/>
        <v>0.104244</v>
      </c>
      <c r="J338">
        <v>0.5</v>
      </c>
      <c r="K338">
        <f t="shared" si="25"/>
        <v>581.3305885949535</v>
      </c>
      <c r="L338">
        <f t="shared" si="24"/>
        <v>0.1902245390162679</v>
      </c>
      <c r="N338">
        <f t="shared" si="19"/>
        <v>0.35261677519036821</v>
      </c>
      <c r="O338">
        <f t="shared" si="20"/>
        <v>0.64262557889763539</v>
      </c>
    </row>
    <row r="339" spans="1:15">
      <c r="A339" s="1">
        <v>28491</v>
      </c>
      <c r="B339">
        <f t="array" ref="B339">_xlfn.IFNA(INDEX('Beer duty'!$B:$B,MATCH(1,(MONTH(Graphs!A339)=MONTH('Beer duty'!A:A))*(YEAR(Graphs!A339)=YEAR('Beer duty'!A:A)),0)), B338)</f>
        <v>3.0857419151020973</v>
      </c>
      <c r="D339">
        <f t="array" ref="D339">_xlfn.IFNA(INDEX('Wine duty'!$B:$B,MATCH(1,(MONTH(A339)=MONTH('Wine duty'!$A:$A))*(YEAR(A339)=YEAR('Wine duty'!$A:$A)),0)), D338)</f>
        <v>71.5</v>
      </c>
      <c r="E339">
        <f t="array" ref="E339">_xlfn.IFNA(INDEX('Spirits duty'!$B:$B,MATCH(1,(MONTH(A339)=MONTH('Spirits duty'!$A:$A))*(YEAR(A339)=YEAR('Spirits duty'!$A:$A)),0)), E338)</f>
        <v>10.4244</v>
      </c>
      <c r="F339">
        <f t="shared" si="21"/>
        <v>3.0857419151020974E-2</v>
      </c>
      <c r="H339">
        <f t="shared" si="22"/>
        <v>5.7200000000000001E-2</v>
      </c>
      <c r="I339">
        <f t="shared" si="23"/>
        <v>0.104244</v>
      </c>
      <c r="J339">
        <v>0.6</v>
      </c>
      <c r="K339">
        <f t="shared" si="25"/>
        <v>584.81857212652324</v>
      </c>
      <c r="L339">
        <f t="shared" si="24"/>
        <v>0.18908999902213508</v>
      </c>
      <c r="N339">
        <f t="shared" si="19"/>
        <v>0.35051369303217517</v>
      </c>
      <c r="O339">
        <f t="shared" si="20"/>
        <v>0.63879282196584031</v>
      </c>
    </row>
    <row r="340" spans="1:15">
      <c r="A340" s="1">
        <v>28522</v>
      </c>
      <c r="B340">
        <f t="array" ref="B340">_xlfn.IFNA(INDEX('Beer duty'!$B:$B,MATCH(1,(MONTH(Graphs!A340)=MONTH('Beer duty'!A:A))*(YEAR(Graphs!A340)=YEAR('Beer duty'!A:A)),0)), B339)</f>
        <v>3.0857419151020973</v>
      </c>
      <c r="D340">
        <f t="array" ref="D340">_xlfn.IFNA(INDEX('Wine duty'!$B:$B,MATCH(1,(MONTH(A340)=MONTH('Wine duty'!$A:$A))*(YEAR(A340)=YEAR('Wine duty'!$A:$A)),0)), D339)</f>
        <v>71.5</v>
      </c>
      <c r="E340">
        <f t="array" ref="E340">_xlfn.IFNA(INDEX('Spirits duty'!$B:$B,MATCH(1,(MONTH(A340)=MONTH('Spirits duty'!$A:$A))*(YEAR(A340)=YEAR('Spirits duty'!$A:$A)),0)), E339)</f>
        <v>10.4244</v>
      </c>
      <c r="F340">
        <f t="shared" si="21"/>
        <v>3.0857419151020974E-2</v>
      </c>
      <c r="H340">
        <f t="shared" si="22"/>
        <v>5.7200000000000001E-2</v>
      </c>
      <c r="I340">
        <f t="shared" si="23"/>
        <v>0.104244</v>
      </c>
      <c r="J340">
        <v>0.6</v>
      </c>
      <c r="K340">
        <f t="shared" si="25"/>
        <v>588.32748355928243</v>
      </c>
      <c r="L340">
        <f t="shared" si="24"/>
        <v>0.18796222566812631</v>
      </c>
      <c r="N340">
        <f t="shared" si="19"/>
        <v>0.34842315410752994</v>
      </c>
      <c r="O340">
        <f t="shared" si="20"/>
        <v>0.63498292441932425</v>
      </c>
    </row>
    <row r="341" spans="1:15">
      <c r="A341" s="1">
        <v>28550</v>
      </c>
      <c r="B341">
        <f t="array" ref="B341">_xlfn.IFNA(INDEX('Beer duty'!$B:$B,MATCH(1,(MONTH(Graphs!A341)=MONTH('Beer duty'!A:A))*(YEAR(Graphs!A341)=YEAR('Beer duty'!A:A)),0)), B340)</f>
        <v>3.0857419151020973</v>
      </c>
      <c r="D341">
        <f t="array" ref="D341">_xlfn.IFNA(INDEX('Wine duty'!$B:$B,MATCH(1,(MONTH(A341)=MONTH('Wine duty'!$A:$A))*(YEAR(A341)=YEAR('Wine duty'!$A:$A)),0)), D340)</f>
        <v>71.5</v>
      </c>
      <c r="E341">
        <f t="array" ref="E341">_xlfn.IFNA(INDEX('Spirits duty'!$B:$B,MATCH(1,(MONTH(A341)=MONTH('Spirits duty'!$A:$A))*(YEAR(A341)=YEAR('Spirits duty'!$A:$A)),0)), E340)</f>
        <v>10.4244</v>
      </c>
      <c r="F341">
        <f t="shared" si="21"/>
        <v>3.0857419151020974E-2</v>
      </c>
      <c r="H341">
        <f t="shared" si="22"/>
        <v>5.7200000000000001E-2</v>
      </c>
      <c r="I341">
        <f t="shared" si="23"/>
        <v>0.104244</v>
      </c>
      <c r="J341">
        <v>0.6</v>
      </c>
      <c r="K341">
        <f t="shared" si="25"/>
        <v>591.85744846063812</v>
      </c>
      <c r="L341">
        <f t="shared" si="24"/>
        <v>0.18684117859654703</v>
      </c>
      <c r="N341">
        <f t="shared" si="19"/>
        <v>0.34634508360589455</v>
      </c>
      <c r="O341">
        <f t="shared" si="20"/>
        <v>0.63119574991980543</v>
      </c>
    </row>
    <row r="342" spans="1:15">
      <c r="A342" s="1">
        <v>28581</v>
      </c>
      <c r="B342">
        <f t="array" ref="B342">_xlfn.IFNA(INDEX('Beer duty'!$B:$B,MATCH(1,(MONTH(Graphs!A342)=MONTH('Beer duty'!A:A))*(YEAR(Graphs!A342)=YEAR('Beer duty'!A:A)),0)), B341)</f>
        <v>3.0857419151020973</v>
      </c>
      <c r="D342">
        <f t="array" ref="D342">_xlfn.IFNA(INDEX('Wine duty'!$B:$B,MATCH(1,(MONTH(A342)=MONTH('Wine duty'!$A:$A))*(YEAR(A342)=YEAR('Wine duty'!$A:$A)),0)), D341)</f>
        <v>71.5</v>
      </c>
      <c r="E342">
        <f t="array" ref="E342">_xlfn.IFNA(INDEX('Spirits duty'!$B:$B,MATCH(1,(MONTH(A342)=MONTH('Spirits duty'!$A:$A))*(YEAR(A342)=YEAR('Spirits duty'!$A:$A)),0)), E341)</f>
        <v>10.4244</v>
      </c>
      <c r="F342">
        <f t="shared" si="21"/>
        <v>3.0857419151020974E-2</v>
      </c>
      <c r="H342">
        <f t="shared" si="22"/>
        <v>5.7200000000000001E-2</v>
      </c>
      <c r="I342">
        <f t="shared" si="23"/>
        <v>0.104244</v>
      </c>
      <c r="J342">
        <v>1.5</v>
      </c>
      <c r="K342">
        <f t="shared" si="25"/>
        <v>600.73531018754761</v>
      </c>
      <c r="L342">
        <f t="shared" si="24"/>
        <v>0.18407997891285424</v>
      </c>
      <c r="N342">
        <f t="shared" si="19"/>
        <v>0.34122668335556122</v>
      </c>
      <c r="O342">
        <f t="shared" si="20"/>
        <v>0.62186773391113848</v>
      </c>
    </row>
    <row r="343" spans="1:15">
      <c r="A343" s="1">
        <v>28611</v>
      </c>
      <c r="B343">
        <f t="array" ref="B343">_xlfn.IFNA(INDEX('Beer duty'!$B:$B,MATCH(1,(MONTH(Graphs!A343)=MONTH('Beer duty'!A:A))*(YEAR(Graphs!A343)=YEAR('Beer duty'!A:A)),0)), B342)</f>
        <v>3.0857419151020973</v>
      </c>
      <c r="D343">
        <f t="array" ref="D343">_xlfn.IFNA(INDEX('Wine duty'!$B:$B,MATCH(1,(MONTH(A343)=MONTH('Wine duty'!$A:$A))*(YEAR(A343)=YEAR('Wine duty'!$A:$A)),0)), D342)</f>
        <v>71.5</v>
      </c>
      <c r="E343">
        <f t="array" ref="E343">_xlfn.IFNA(INDEX('Spirits duty'!$B:$B,MATCH(1,(MONTH(A343)=MONTH('Spirits duty'!$A:$A))*(YEAR(A343)=YEAR('Spirits duty'!$A:$A)),0)), E342)</f>
        <v>10.4244</v>
      </c>
      <c r="F343">
        <f t="shared" si="21"/>
        <v>3.0857419151020974E-2</v>
      </c>
      <c r="H343">
        <f t="shared" si="22"/>
        <v>5.7200000000000001E-2</v>
      </c>
      <c r="I343">
        <f t="shared" si="23"/>
        <v>0.104244</v>
      </c>
      <c r="J343">
        <v>0.6</v>
      </c>
      <c r="K343">
        <f t="shared" si="25"/>
        <v>604.33972204867291</v>
      </c>
      <c r="L343">
        <f t="shared" si="24"/>
        <v>0.18298208639448732</v>
      </c>
      <c r="N343">
        <f t="shared" si="19"/>
        <v>0.33919153415065723</v>
      </c>
      <c r="O343">
        <f t="shared" si="20"/>
        <v>0.61815878122379564</v>
      </c>
    </row>
    <row r="344" spans="1:15">
      <c r="A344" s="1">
        <v>28642</v>
      </c>
      <c r="B344">
        <f t="array" ref="B344">_xlfn.IFNA(INDEX('Beer duty'!$B:$B,MATCH(1,(MONTH(Graphs!A344)=MONTH('Beer duty'!A:A))*(YEAR(Graphs!A344)=YEAR('Beer duty'!A:A)),0)), B343)</f>
        <v>3.0857419151020973</v>
      </c>
      <c r="D344">
        <f t="array" ref="D344">_xlfn.IFNA(INDEX('Wine duty'!$B:$B,MATCH(1,(MONTH(A344)=MONTH('Wine duty'!$A:$A))*(YEAR(A344)=YEAR('Wine duty'!$A:$A)),0)), D343)</f>
        <v>71.5</v>
      </c>
      <c r="E344">
        <f t="array" ref="E344">_xlfn.IFNA(INDEX('Spirits duty'!$B:$B,MATCH(1,(MONTH(A344)=MONTH('Spirits duty'!$A:$A))*(YEAR(A344)=YEAR('Spirits duty'!$A:$A)),0)), E343)</f>
        <v>10.4244</v>
      </c>
      <c r="F344">
        <f t="shared" si="21"/>
        <v>3.0857419151020974E-2</v>
      </c>
      <c r="H344">
        <f t="shared" si="22"/>
        <v>5.7200000000000001E-2</v>
      </c>
      <c r="I344">
        <f t="shared" si="23"/>
        <v>0.104244</v>
      </c>
      <c r="J344">
        <v>0.8</v>
      </c>
      <c r="K344">
        <f t="shared" si="25"/>
        <v>609.17443982506234</v>
      </c>
      <c r="L344">
        <f t="shared" si="24"/>
        <v>0.18152984761357868</v>
      </c>
      <c r="N344">
        <f t="shared" si="19"/>
        <v>0.33649953784787423</v>
      </c>
      <c r="O344">
        <f t="shared" si="20"/>
        <v>0.61325275915059096</v>
      </c>
    </row>
    <row r="345" spans="1:15">
      <c r="A345" s="1">
        <v>28672</v>
      </c>
      <c r="B345">
        <f t="array" ref="B345">_xlfn.IFNA(INDEX('Beer duty'!$B:$B,MATCH(1,(MONTH(Graphs!A345)=MONTH('Beer duty'!A:A))*(YEAR(Graphs!A345)=YEAR('Beer duty'!A:A)),0)), B344)</f>
        <v>3.0857419151020973</v>
      </c>
      <c r="D345">
        <f t="array" ref="D345">_xlfn.IFNA(INDEX('Wine duty'!$B:$B,MATCH(1,(MONTH(A345)=MONTH('Wine duty'!$A:$A))*(YEAR(A345)=YEAR('Wine duty'!$A:$A)),0)), D344)</f>
        <v>71.5</v>
      </c>
      <c r="E345">
        <f t="array" ref="E345">_xlfn.IFNA(INDEX('Spirits duty'!$B:$B,MATCH(1,(MONTH(A345)=MONTH('Spirits duty'!$A:$A))*(YEAR(A345)=YEAR('Spirits duty'!$A:$A)),0)), E344)</f>
        <v>10.4244</v>
      </c>
      <c r="F345">
        <f t="shared" si="21"/>
        <v>3.0857419151020974E-2</v>
      </c>
      <c r="H345">
        <f t="shared" si="22"/>
        <v>5.7200000000000001E-2</v>
      </c>
      <c r="I345">
        <f t="shared" si="23"/>
        <v>0.104244</v>
      </c>
      <c r="J345">
        <v>0.5</v>
      </c>
      <c r="K345">
        <f t="shared" si="25"/>
        <v>612.22031202418759</v>
      </c>
      <c r="L345">
        <f t="shared" si="24"/>
        <v>0.18062671404336189</v>
      </c>
      <c r="N345">
        <f t="shared" si="19"/>
        <v>0.33482541079390471</v>
      </c>
      <c r="O345">
        <f t="shared" si="20"/>
        <v>0.61020175039859803</v>
      </c>
    </row>
    <row r="346" spans="1:15">
      <c r="A346" s="1">
        <v>28703</v>
      </c>
      <c r="B346">
        <f t="array" ref="B346">_xlfn.IFNA(INDEX('Beer duty'!$B:$B,MATCH(1,(MONTH(Graphs!A346)=MONTH('Beer duty'!A:A))*(YEAR(Graphs!A346)=YEAR('Beer duty'!A:A)),0)), B345)</f>
        <v>3.0857419151020973</v>
      </c>
      <c r="D346">
        <f t="array" ref="D346">_xlfn.IFNA(INDEX('Wine duty'!$B:$B,MATCH(1,(MONTH(A346)=MONTH('Wine duty'!$A:$A))*(YEAR(A346)=YEAR('Wine duty'!$A:$A)),0)), D345)</f>
        <v>71.5</v>
      </c>
      <c r="E346">
        <f t="array" ref="E346">_xlfn.IFNA(INDEX('Spirits duty'!$B:$B,MATCH(1,(MONTH(A346)=MONTH('Spirits duty'!$A:$A))*(YEAR(A346)=YEAR('Spirits duty'!$A:$A)),0)), E345)</f>
        <v>10.4244</v>
      </c>
      <c r="F346">
        <f t="shared" si="21"/>
        <v>3.0857419151020974E-2</v>
      </c>
      <c r="H346">
        <f t="shared" si="22"/>
        <v>5.7200000000000001E-2</v>
      </c>
      <c r="I346">
        <f t="shared" si="23"/>
        <v>0.104244</v>
      </c>
      <c r="J346">
        <v>0.7</v>
      </c>
      <c r="K346">
        <f t="shared" si="25"/>
        <v>616.50585420835682</v>
      </c>
      <c r="L346">
        <f t="shared" si="24"/>
        <v>0.17937111622975363</v>
      </c>
      <c r="N346">
        <f t="shared" si="19"/>
        <v>0.33249792531668798</v>
      </c>
      <c r="O346">
        <f t="shared" si="20"/>
        <v>0.60596003018728706</v>
      </c>
    </row>
    <row r="347" spans="1:15">
      <c r="A347" s="1">
        <v>28734</v>
      </c>
      <c r="B347">
        <f t="array" ref="B347">_xlfn.IFNA(INDEX('Beer duty'!$B:$B,MATCH(1,(MONTH(Graphs!A347)=MONTH('Beer duty'!A:A))*(YEAR(Graphs!A347)=YEAR('Beer duty'!A:A)),0)), B346)</f>
        <v>3.0857419151020973</v>
      </c>
      <c r="D347">
        <f t="array" ref="D347">_xlfn.IFNA(INDEX('Wine duty'!$B:$B,MATCH(1,(MONTH(A347)=MONTH('Wine duty'!$A:$A))*(YEAR(A347)=YEAR('Wine duty'!$A:$A)),0)), D346)</f>
        <v>71.5</v>
      </c>
      <c r="E347">
        <f t="array" ref="E347">_xlfn.IFNA(INDEX('Spirits duty'!$B:$B,MATCH(1,(MONTH(A347)=MONTH('Spirits duty'!$A:$A))*(YEAR(A347)=YEAR('Spirits duty'!$A:$A)),0)), E346)</f>
        <v>10.4244</v>
      </c>
      <c r="F347">
        <f t="shared" si="21"/>
        <v>3.0857419151020974E-2</v>
      </c>
      <c r="H347">
        <f t="shared" si="22"/>
        <v>5.7200000000000001E-2</v>
      </c>
      <c r="I347">
        <f t="shared" si="23"/>
        <v>0.104244</v>
      </c>
      <c r="J347">
        <v>0.4</v>
      </c>
      <c r="K347">
        <f t="shared" si="25"/>
        <v>618.97187762519025</v>
      </c>
      <c r="L347">
        <f t="shared" si="24"/>
        <v>0.17865649026867891</v>
      </c>
      <c r="N347">
        <f t="shared" ref="N347:N410" si="26">H347*$K$843/$K347</f>
        <v>0.33117323238713942</v>
      </c>
      <c r="O347">
        <f t="shared" ref="O347:O410" si="27">I347*$K$843/$K347</f>
        <v>0.60354584680008672</v>
      </c>
    </row>
    <row r="348" spans="1:15">
      <c r="A348" s="1">
        <v>28764</v>
      </c>
      <c r="B348">
        <f t="array" ref="B348">_xlfn.IFNA(INDEX('Beer duty'!$B:$B,MATCH(1,(MONTH(Graphs!A348)=MONTH('Beer duty'!A:A))*(YEAR(Graphs!A348)=YEAR('Beer duty'!A:A)),0)), B347)</f>
        <v>3.0857419151020973</v>
      </c>
      <c r="D348">
        <f t="array" ref="D348">_xlfn.IFNA(INDEX('Wine duty'!$B:$B,MATCH(1,(MONTH(A348)=MONTH('Wine duty'!$A:$A))*(YEAR(A348)=YEAR('Wine duty'!$A:$A)),0)), D347)</f>
        <v>71.5</v>
      </c>
      <c r="E348">
        <f t="array" ref="E348">_xlfn.IFNA(INDEX('Spirits duty'!$B:$B,MATCH(1,(MONTH(A348)=MONTH('Spirits duty'!$A:$A))*(YEAR(A348)=YEAR('Spirits duty'!$A:$A)),0)), E347)</f>
        <v>10.4244</v>
      </c>
      <c r="F348">
        <f t="shared" si="21"/>
        <v>3.0857419151020974E-2</v>
      </c>
      <c r="H348">
        <f t="shared" si="22"/>
        <v>5.7200000000000001E-2</v>
      </c>
      <c r="I348">
        <f t="shared" si="23"/>
        <v>0.104244</v>
      </c>
      <c r="J348">
        <v>0.4</v>
      </c>
      <c r="K348">
        <f t="shared" si="25"/>
        <v>621.44776513569104</v>
      </c>
      <c r="L348">
        <f t="shared" si="24"/>
        <v>0.17794471142298696</v>
      </c>
      <c r="N348">
        <f t="shared" si="26"/>
        <v>0.32985381711866474</v>
      </c>
      <c r="O348">
        <f t="shared" si="27"/>
        <v>0.60114128167339309</v>
      </c>
    </row>
    <row r="349" spans="1:15">
      <c r="A349" s="1">
        <v>28795</v>
      </c>
      <c r="B349">
        <f t="array" ref="B349">_xlfn.IFNA(INDEX('Beer duty'!$B:$B,MATCH(1,(MONTH(Graphs!A349)=MONTH('Beer duty'!A:A))*(YEAR(Graphs!A349)=YEAR('Beer duty'!A:A)),0)), B348)</f>
        <v>3.0857419151020973</v>
      </c>
      <c r="D349">
        <f t="array" ref="D349">_xlfn.IFNA(INDEX('Wine duty'!$B:$B,MATCH(1,(MONTH(A349)=MONTH('Wine duty'!$A:$A))*(YEAR(A349)=YEAR('Wine duty'!$A:$A)),0)), D348)</f>
        <v>71.5</v>
      </c>
      <c r="E349">
        <f t="array" ref="E349">_xlfn.IFNA(INDEX('Spirits duty'!$B:$B,MATCH(1,(MONTH(A349)=MONTH('Spirits duty'!$A:$A))*(YEAR(A349)=YEAR('Spirits duty'!$A:$A)),0)), E348)</f>
        <v>10.4244</v>
      </c>
      <c r="F349">
        <f t="shared" si="21"/>
        <v>3.0857419151020974E-2</v>
      </c>
      <c r="H349">
        <f t="shared" si="22"/>
        <v>5.7200000000000001E-2</v>
      </c>
      <c r="I349">
        <f t="shared" si="23"/>
        <v>0.104244</v>
      </c>
      <c r="J349">
        <v>0.7</v>
      </c>
      <c r="K349">
        <f t="shared" si="25"/>
        <v>625.79789949164081</v>
      </c>
      <c r="L349">
        <f t="shared" si="24"/>
        <v>0.17670775712312511</v>
      </c>
      <c r="N349">
        <f t="shared" si="26"/>
        <v>0.32756089088248735</v>
      </c>
      <c r="O349">
        <f t="shared" si="27"/>
        <v>0.59696254386632885</v>
      </c>
    </row>
    <row r="350" spans="1:15">
      <c r="A350" s="1">
        <v>28825</v>
      </c>
      <c r="B350">
        <f t="array" ref="B350">_xlfn.IFNA(INDEX('Beer duty'!$B:$B,MATCH(1,(MONTH(Graphs!A350)=MONTH('Beer duty'!A:A))*(YEAR(Graphs!A350)=YEAR('Beer duty'!A:A)),0)), B349)</f>
        <v>3.0857419151020973</v>
      </c>
      <c r="D350">
        <f t="array" ref="D350">_xlfn.IFNA(INDEX('Wine duty'!$B:$B,MATCH(1,(MONTH(A350)=MONTH('Wine duty'!$A:$A))*(YEAR(A350)=YEAR('Wine duty'!$A:$A)),0)), D349)</f>
        <v>71.5</v>
      </c>
      <c r="E350">
        <f t="array" ref="E350">_xlfn.IFNA(INDEX('Spirits duty'!$B:$B,MATCH(1,(MONTH(A350)=MONTH('Spirits duty'!$A:$A))*(YEAR(A350)=YEAR('Spirits duty'!$A:$A)),0)), E349)</f>
        <v>10.4244</v>
      </c>
      <c r="F350">
        <f t="shared" si="21"/>
        <v>3.0857419151020974E-2</v>
      </c>
      <c r="H350">
        <f t="shared" si="22"/>
        <v>5.7200000000000001E-2</v>
      </c>
      <c r="I350">
        <f t="shared" si="23"/>
        <v>0.104244</v>
      </c>
      <c r="J350">
        <v>0.8</v>
      </c>
      <c r="K350">
        <f t="shared" si="25"/>
        <v>630.80428268757396</v>
      </c>
      <c r="L350">
        <f t="shared" si="24"/>
        <v>0.17530531460627491</v>
      </c>
      <c r="N350">
        <f t="shared" si="26"/>
        <v>0.32496120127230887</v>
      </c>
      <c r="O350">
        <f t="shared" si="27"/>
        <v>0.59222474589913576</v>
      </c>
    </row>
    <row r="351" spans="1:15">
      <c r="A351" s="1">
        <v>28856</v>
      </c>
      <c r="B351">
        <f t="array" ref="B351">_xlfn.IFNA(INDEX('Beer duty'!$B:$B,MATCH(1,(MONTH(Graphs!A351)=MONTH('Beer duty'!A:A))*(YEAR(Graphs!A351)=YEAR('Beer duty'!A:A)),0)), B350)</f>
        <v>3.0857419151020973</v>
      </c>
      <c r="D351">
        <f t="array" ref="D351">_xlfn.IFNA(INDEX('Wine duty'!$B:$B,MATCH(1,(MONTH(A351)=MONTH('Wine duty'!$A:$A))*(YEAR(A351)=YEAR('Wine duty'!$A:$A)),0)), D350)</f>
        <v>71.5</v>
      </c>
      <c r="E351">
        <f t="array" ref="E351">_xlfn.IFNA(INDEX('Spirits duty'!$B:$B,MATCH(1,(MONTH(A351)=MONTH('Spirits duty'!$A:$A))*(YEAR(A351)=YEAR('Spirits duty'!$A:$A)),0)), E350)</f>
        <v>10.4244</v>
      </c>
      <c r="F351">
        <f t="shared" si="21"/>
        <v>3.0857419151020974E-2</v>
      </c>
      <c r="H351">
        <f t="shared" si="22"/>
        <v>5.7200000000000001E-2</v>
      </c>
      <c r="I351">
        <f t="shared" si="23"/>
        <v>0.104244</v>
      </c>
      <c r="J351">
        <v>1.5</v>
      </c>
      <c r="K351">
        <f t="shared" si="25"/>
        <v>640.26634692788753</v>
      </c>
      <c r="L351">
        <f t="shared" si="24"/>
        <v>0.17271459567120681</v>
      </c>
      <c r="N351">
        <f t="shared" si="26"/>
        <v>0.32015881898749643</v>
      </c>
      <c r="O351">
        <f t="shared" si="27"/>
        <v>0.58347265605826193</v>
      </c>
    </row>
    <row r="352" spans="1:15">
      <c r="A352" s="1">
        <v>28887</v>
      </c>
      <c r="B352">
        <f t="array" ref="B352">_xlfn.IFNA(INDEX('Beer duty'!$B:$B,MATCH(1,(MONTH(Graphs!A352)=MONTH('Beer duty'!A:A))*(YEAR(Graphs!A352)=YEAR('Beer duty'!A:A)),0)), B351)</f>
        <v>3.0857419151020973</v>
      </c>
      <c r="D352">
        <f t="array" ref="D352">_xlfn.IFNA(INDEX('Wine duty'!$B:$B,MATCH(1,(MONTH(A352)=MONTH('Wine duty'!$A:$A))*(YEAR(A352)=YEAR('Wine duty'!$A:$A)),0)), D351)</f>
        <v>71.5</v>
      </c>
      <c r="E352">
        <f t="array" ref="E352">_xlfn.IFNA(INDEX('Spirits duty'!$B:$B,MATCH(1,(MONTH(A352)=MONTH('Spirits duty'!$A:$A))*(YEAR(A352)=YEAR('Spirits duty'!$A:$A)),0)), E351)</f>
        <v>10.4244</v>
      </c>
      <c r="F352">
        <f t="shared" si="21"/>
        <v>3.0857419151020974E-2</v>
      </c>
      <c r="H352">
        <f t="shared" si="22"/>
        <v>5.7200000000000001E-2</v>
      </c>
      <c r="I352">
        <f t="shared" si="23"/>
        <v>0.104244</v>
      </c>
      <c r="J352">
        <v>0.8</v>
      </c>
      <c r="K352">
        <f t="shared" si="25"/>
        <v>645.38847770331063</v>
      </c>
      <c r="L352">
        <f t="shared" si="24"/>
        <v>0.17134384491191151</v>
      </c>
      <c r="N352">
        <f t="shared" si="26"/>
        <v>0.31761787597965918</v>
      </c>
      <c r="O352">
        <f t="shared" si="27"/>
        <v>0.57884192069272011</v>
      </c>
    </row>
    <row r="353" spans="1:15">
      <c r="A353" s="1">
        <v>28915</v>
      </c>
      <c r="B353">
        <f t="array" ref="B353">_xlfn.IFNA(INDEX('Beer duty'!$B:$B,MATCH(1,(MONTH(Graphs!A353)=MONTH('Beer duty'!A:A))*(YEAR(Graphs!A353)=YEAR('Beer duty'!A:A)),0)), B352)</f>
        <v>3.0857419151020973</v>
      </c>
      <c r="D353">
        <f t="array" ref="D353">_xlfn.IFNA(INDEX('Wine duty'!$B:$B,MATCH(1,(MONTH(A353)=MONTH('Wine duty'!$A:$A))*(YEAR(A353)=YEAR('Wine duty'!$A:$A)),0)), D352)</f>
        <v>71.5</v>
      </c>
      <c r="E353">
        <f t="array" ref="E353">_xlfn.IFNA(INDEX('Spirits duty'!$B:$B,MATCH(1,(MONTH(A353)=MONTH('Spirits duty'!$A:$A))*(YEAR(A353)=YEAR('Spirits duty'!$A:$A)),0)), E352)</f>
        <v>10.4244</v>
      </c>
      <c r="F353">
        <f t="shared" si="21"/>
        <v>3.0857419151020974E-2</v>
      </c>
      <c r="H353">
        <f t="shared" si="22"/>
        <v>5.7200000000000001E-2</v>
      </c>
      <c r="I353">
        <f t="shared" si="23"/>
        <v>0.104244</v>
      </c>
      <c r="J353">
        <v>0.8</v>
      </c>
      <c r="K353">
        <f t="shared" si="25"/>
        <v>650.55158552493708</v>
      </c>
      <c r="L353">
        <f t="shared" si="24"/>
        <v>0.16998397312689636</v>
      </c>
      <c r="N353">
        <f t="shared" si="26"/>
        <v>0.31509709918616985</v>
      </c>
      <c r="O353">
        <f t="shared" si="27"/>
        <v>0.57424793719515888</v>
      </c>
    </row>
    <row r="354" spans="1:15">
      <c r="A354" s="1">
        <v>28946</v>
      </c>
      <c r="B354">
        <f t="array" ref="B354">_xlfn.IFNA(INDEX('Beer duty'!$B:$B,MATCH(1,(MONTH(Graphs!A354)=MONTH('Beer duty'!A:A))*(YEAR(Graphs!A354)=YEAR('Beer duty'!A:A)),0)), B353)</f>
        <v>3.0857419151020973</v>
      </c>
      <c r="D354">
        <f t="array" ref="D354">_xlfn.IFNA(INDEX('Wine duty'!$B:$B,MATCH(1,(MONTH(A354)=MONTH('Wine duty'!$A:$A))*(YEAR(A354)=YEAR('Wine duty'!$A:$A)),0)), D353)</f>
        <v>71.5</v>
      </c>
      <c r="E354">
        <f t="array" ref="E354">_xlfn.IFNA(INDEX('Spirits duty'!$B:$B,MATCH(1,(MONTH(A354)=MONTH('Spirits duty'!$A:$A))*(YEAR(A354)=YEAR('Spirits duty'!$A:$A)),0)), E353)</f>
        <v>10.4244</v>
      </c>
      <c r="F354">
        <f t="shared" si="21"/>
        <v>3.0857419151020974E-2</v>
      </c>
      <c r="H354">
        <f t="shared" si="22"/>
        <v>5.7200000000000001E-2</v>
      </c>
      <c r="I354">
        <f t="shared" si="23"/>
        <v>0.104244</v>
      </c>
      <c r="J354">
        <v>1.7</v>
      </c>
      <c r="K354">
        <f t="shared" si="25"/>
        <v>661.61096247886098</v>
      </c>
      <c r="L354">
        <f t="shared" si="24"/>
        <v>0.16714254978062573</v>
      </c>
      <c r="N354">
        <f t="shared" si="26"/>
        <v>0.30982998936693201</v>
      </c>
      <c r="O354">
        <f t="shared" si="27"/>
        <v>0.56464890579661642</v>
      </c>
    </row>
    <row r="355" spans="1:15">
      <c r="A355" s="1">
        <v>28976</v>
      </c>
      <c r="B355">
        <f t="array" ref="B355">_xlfn.IFNA(INDEX('Beer duty'!$B:$B,MATCH(1,(MONTH(Graphs!A355)=MONTH('Beer duty'!A:A))*(YEAR(Graphs!A355)=YEAR('Beer duty'!A:A)),0)), B354)</f>
        <v>3.0857419151020973</v>
      </c>
      <c r="D355">
        <f t="array" ref="D355">_xlfn.IFNA(INDEX('Wine duty'!$B:$B,MATCH(1,(MONTH(A355)=MONTH('Wine duty'!$A:$A))*(YEAR(A355)=YEAR('Wine duty'!$A:$A)),0)), D354)</f>
        <v>71.5</v>
      </c>
      <c r="E355">
        <f t="array" ref="E355">_xlfn.IFNA(INDEX('Spirits duty'!$B:$B,MATCH(1,(MONTH(A355)=MONTH('Spirits duty'!$A:$A))*(YEAR(A355)=YEAR('Spirits duty'!$A:$A)),0)), E354)</f>
        <v>10.4244</v>
      </c>
      <c r="F355">
        <f t="shared" si="21"/>
        <v>3.0857419151020974E-2</v>
      </c>
      <c r="H355">
        <f t="shared" si="22"/>
        <v>5.7200000000000001E-2</v>
      </c>
      <c r="I355">
        <f t="shared" si="23"/>
        <v>0.104244</v>
      </c>
      <c r="J355">
        <v>0.8</v>
      </c>
      <c r="K355">
        <f t="shared" si="25"/>
        <v>666.90385017869187</v>
      </c>
      <c r="L355">
        <f t="shared" si="24"/>
        <v>0.16581602160776363</v>
      </c>
      <c r="N355">
        <f t="shared" si="26"/>
        <v>0.30737102119735316</v>
      </c>
      <c r="O355">
        <f t="shared" si="27"/>
        <v>0.56016756527442102</v>
      </c>
    </row>
    <row r="356" spans="1:15">
      <c r="A356" s="1">
        <v>29007</v>
      </c>
      <c r="B356">
        <f t="array" ref="B356">_xlfn.IFNA(INDEX('Beer duty'!$B:$B,MATCH(1,(MONTH(Graphs!A356)=MONTH('Beer duty'!A:A))*(YEAR(Graphs!A356)=YEAR('Beer duty'!A:A)),0)), B355)</f>
        <v>3.0857419151020973</v>
      </c>
      <c r="D356">
        <f t="array" ref="D356">_xlfn.IFNA(INDEX('Wine duty'!$B:$B,MATCH(1,(MONTH(A356)=MONTH('Wine duty'!$A:$A))*(YEAR(A356)=YEAR('Wine duty'!$A:$A)),0)), D355)</f>
        <v>71.5</v>
      </c>
      <c r="E356">
        <f t="array" ref="E356">_xlfn.IFNA(INDEX('Spirits duty'!$B:$B,MATCH(1,(MONTH(A356)=MONTH('Spirits duty'!$A:$A))*(YEAR(A356)=YEAR('Spirits duty'!$A:$A)),0)), E355)</f>
        <v>10.4244</v>
      </c>
      <c r="F356">
        <f t="shared" si="21"/>
        <v>3.0857419151020974E-2</v>
      </c>
      <c r="H356">
        <f t="shared" si="22"/>
        <v>5.7200000000000001E-2</v>
      </c>
      <c r="I356">
        <f t="shared" si="23"/>
        <v>0.104244</v>
      </c>
      <c r="J356">
        <v>1.7</v>
      </c>
      <c r="K356">
        <f t="shared" si="25"/>
        <v>678.24121563172957</v>
      </c>
      <c r="L356">
        <f t="shared" si="24"/>
        <v>0.16304426903418254</v>
      </c>
      <c r="N356">
        <f t="shared" si="26"/>
        <v>0.30223305919110444</v>
      </c>
      <c r="O356">
        <f t="shared" si="27"/>
        <v>0.55080389899156446</v>
      </c>
    </row>
    <row r="357" spans="1:15">
      <c r="A357" s="1">
        <v>29037</v>
      </c>
      <c r="B357">
        <f t="array" ref="B357">_xlfn.IFNA(INDEX('Beer duty'!$B:$B,MATCH(1,(MONTH(Graphs!A357)=MONTH('Beer duty'!A:A))*(YEAR(Graphs!A357)=YEAR('Beer duty'!A:A)),0)), B356)</f>
        <v>3.0857419151020973</v>
      </c>
      <c r="D357">
        <f t="array" ref="D357">_xlfn.IFNA(INDEX('Wine duty'!$B:$B,MATCH(1,(MONTH(A357)=MONTH('Wine duty'!$A:$A))*(YEAR(A357)=YEAR('Wine duty'!$A:$A)),0)), D356)</f>
        <v>71.5</v>
      </c>
      <c r="E357">
        <f t="array" ref="E357">_xlfn.IFNA(INDEX('Spirits duty'!$B:$B,MATCH(1,(MONTH(A357)=MONTH('Spirits duty'!$A:$A))*(YEAR(A357)=YEAR('Spirits duty'!$A:$A)),0)), E356)</f>
        <v>10.4244</v>
      </c>
      <c r="F357">
        <f t="shared" si="21"/>
        <v>3.0857419151020974E-2</v>
      </c>
      <c r="H357">
        <f t="shared" si="22"/>
        <v>5.7200000000000001E-2</v>
      </c>
      <c r="I357">
        <f t="shared" si="23"/>
        <v>0.104244</v>
      </c>
      <c r="J357">
        <v>4.3</v>
      </c>
      <c r="K357">
        <f t="shared" si="25"/>
        <v>707.40558790389389</v>
      </c>
      <c r="L357">
        <f t="shared" si="24"/>
        <v>0.15632240559365534</v>
      </c>
      <c r="N357">
        <f t="shared" si="26"/>
        <v>0.28977282760412698</v>
      </c>
      <c r="O357">
        <f t="shared" si="27"/>
        <v>0.5280957804329478</v>
      </c>
    </row>
    <row r="358" spans="1:15">
      <c r="A358" s="1">
        <v>29068</v>
      </c>
      <c r="B358">
        <f t="array" ref="B358">_xlfn.IFNA(INDEX('Beer duty'!$B:$B,MATCH(1,(MONTH(Graphs!A358)=MONTH('Beer duty'!A:A))*(YEAR(Graphs!A358)=YEAR('Beer duty'!A:A)),0)), B357)</f>
        <v>3.0857419151020973</v>
      </c>
      <c r="D358">
        <f t="array" ref="D358">_xlfn.IFNA(INDEX('Wine duty'!$B:$B,MATCH(1,(MONTH(A358)=MONTH('Wine duty'!$A:$A))*(YEAR(A358)=YEAR('Wine duty'!$A:$A)),0)), D357)</f>
        <v>71.5</v>
      </c>
      <c r="E358">
        <f t="array" ref="E358">_xlfn.IFNA(INDEX('Spirits duty'!$B:$B,MATCH(1,(MONTH(A358)=MONTH('Spirits duty'!$A:$A))*(YEAR(A358)=YEAR('Spirits duty'!$A:$A)),0)), E357)</f>
        <v>10.4244</v>
      </c>
      <c r="F358">
        <f t="shared" si="21"/>
        <v>3.0857419151020974E-2</v>
      </c>
      <c r="H358">
        <f t="shared" si="22"/>
        <v>5.7200000000000001E-2</v>
      </c>
      <c r="I358">
        <f t="shared" si="23"/>
        <v>0.104244</v>
      </c>
      <c r="J358">
        <v>0.8</v>
      </c>
      <c r="K358">
        <f t="shared" si="25"/>
        <v>713.06483260712503</v>
      </c>
      <c r="L358">
        <f t="shared" si="24"/>
        <v>0.15508175158100732</v>
      </c>
      <c r="N358">
        <f t="shared" si="26"/>
        <v>0.2874730432580625</v>
      </c>
      <c r="O358">
        <f t="shared" si="27"/>
        <v>0.5239045440803054</v>
      </c>
    </row>
    <row r="359" spans="1:15">
      <c r="A359" s="1">
        <v>29099</v>
      </c>
      <c r="B359">
        <f t="array" ref="B359">_xlfn.IFNA(INDEX('Beer duty'!$B:$B,MATCH(1,(MONTH(Graphs!A359)=MONTH('Beer duty'!A:A))*(YEAR(Graphs!A359)=YEAR('Beer duty'!A:A)),0)), B358)</f>
        <v>3.0857419151020973</v>
      </c>
      <c r="D359">
        <f t="array" ref="D359">_xlfn.IFNA(INDEX('Wine duty'!$B:$B,MATCH(1,(MONTH(A359)=MONTH('Wine duty'!$A:$A))*(YEAR(A359)=YEAR('Wine duty'!$A:$A)),0)), D358)</f>
        <v>71.5</v>
      </c>
      <c r="E359">
        <f t="array" ref="E359">_xlfn.IFNA(INDEX('Spirits duty'!$B:$B,MATCH(1,(MONTH(A359)=MONTH('Spirits duty'!$A:$A))*(YEAR(A359)=YEAR('Spirits duty'!$A:$A)),0)), E358)</f>
        <v>10.4244</v>
      </c>
      <c r="F359">
        <f t="shared" si="21"/>
        <v>3.0857419151020974E-2</v>
      </c>
      <c r="H359">
        <f t="shared" si="22"/>
        <v>5.7200000000000001E-2</v>
      </c>
      <c r="I359">
        <f t="shared" si="23"/>
        <v>0.104244</v>
      </c>
      <c r="J359">
        <v>1</v>
      </c>
      <c r="K359">
        <f t="shared" si="25"/>
        <v>720.19548093319634</v>
      </c>
      <c r="L359">
        <f t="shared" si="24"/>
        <v>0.15354628869406661</v>
      </c>
      <c r="N359">
        <f t="shared" si="26"/>
        <v>0.28462677550303217</v>
      </c>
      <c r="O359">
        <f t="shared" si="27"/>
        <v>0.51871737037653987</v>
      </c>
    </row>
    <row r="360" spans="1:15">
      <c r="A360" s="1">
        <v>29129</v>
      </c>
      <c r="B360">
        <f t="array" ref="B360">_xlfn.IFNA(INDEX('Beer duty'!$B:$B,MATCH(1,(MONTH(Graphs!A360)=MONTH('Beer duty'!A:A))*(YEAR(Graphs!A360)=YEAR('Beer duty'!A:A)),0)), B359)</f>
        <v>3.0857419151020973</v>
      </c>
      <c r="D360">
        <f t="array" ref="D360">_xlfn.IFNA(INDEX('Wine duty'!$B:$B,MATCH(1,(MONTH(A360)=MONTH('Wine duty'!$A:$A))*(YEAR(A360)=YEAR('Wine duty'!$A:$A)),0)), D359)</f>
        <v>71.5</v>
      </c>
      <c r="E360">
        <f t="array" ref="E360">_xlfn.IFNA(INDEX('Spirits duty'!$B:$B,MATCH(1,(MONTH(A360)=MONTH('Spirits duty'!$A:$A))*(YEAR(A360)=YEAR('Spirits duty'!$A:$A)),0)), E359)</f>
        <v>10.4244</v>
      </c>
      <c r="F360">
        <f t="shared" si="21"/>
        <v>3.0857419151020974E-2</v>
      </c>
      <c r="H360">
        <f t="shared" si="22"/>
        <v>5.7200000000000001E-2</v>
      </c>
      <c r="I360">
        <f t="shared" si="23"/>
        <v>0.104244</v>
      </c>
      <c r="J360">
        <v>1</v>
      </c>
      <c r="K360">
        <f t="shared" si="25"/>
        <v>727.39743574252827</v>
      </c>
      <c r="L360">
        <f t="shared" si="24"/>
        <v>0.15202602840996696</v>
      </c>
      <c r="N360">
        <f t="shared" si="26"/>
        <v>0.28180868861686353</v>
      </c>
      <c r="O360">
        <f t="shared" si="27"/>
        <v>0.5135815548282574</v>
      </c>
    </row>
    <row r="361" spans="1:15">
      <c r="A361" s="1">
        <v>29160</v>
      </c>
      <c r="B361">
        <f t="array" ref="B361">_xlfn.IFNA(INDEX('Beer duty'!$B:$B,MATCH(1,(MONTH(Graphs!A361)=MONTH('Beer duty'!A:A))*(YEAR(Graphs!A361)=YEAR('Beer duty'!A:A)),0)), B360)</f>
        <v>3.0857419151020973</v>
      </c>
      <c r="D361">
        <f t="array" ref="D361">_xlfn.IFNA(INDEX('Wine duty'!$B:$B,MATCH(1,(MONTH(A361)=MONTH('Wine duty'!$A:$A))*(YEAR(A361)=YEAR('Wine duty'!$A:$A)),0)), D360)</f>
        <v>71.5</v>
      </c>
      <c r="E361">
        <f t="array" ref="E361">_xlfn.IFNA(INDEX('Spirits duty'!$B:$B,MATCH(1,(MONTH(A361)=MONTH('Spirits duty'!$A:$A))*(YEAR(A361)=YEAR('Spirits duty'!$A:$A)),0)), E360)</f>
        <v>10.4244</v>
      </c>
      <c r="F361">
        <f t="shared" si="21"/>
        <v>3.0857419151020974E-2</v>
      </c>
      <c r="H361">
        <f t="shared" si="22"/>
        <v>5.7200000000000001E-2</v>
      </c>
      <c r="I361">
        <f t="shared" si="23"/>
        <v>0.104244</v>
      </c>
      <c r="J361">
        <v>0.9</v>
      </c>
      <c r="K361">
        <f t="shared" si="25"/>
        <v>733.94401266421096</v>
      </c>
      <c r="L361">
        <f t="shared" si="24"/>
        <v>0.15066999842414963</v>
      </c>
      <c r="N361">
        <f t="shared" si="26"/>
        <v>0.27929503331701044</v>
      </c>
      <c r="O361">
        <f t="shared" si="27"/>
        <v>0.50900054987934329</v>
      </c>
    </row>
    <row r="362" spans="1:15">
      <c r="A362" s="1">
        <v>29190</v>
      </c>
      <c r="B362">
        <f t="array" ref="B362">_xlfn.IFNA(INDEX('Beer duty'!$B:$B,MATCH(1,(MONTH(Graphs!A362)=MONTH('Beer duty'!A:A))*(YEAR(Graphs!A362)=YEAR('Beer duty'!A:A)),0)), B361)</f>
        <v>3.0857419151020973</v>
      </c>
      <c r="D362">
        <f t="array" ref="D362">_xlfn.IFNA(INDEX('Wine duty'!$B:$B,MATCH(1,(MONTH(A362)=MONTH('Wine duty'!$A:$A))*(YEAR(A362)=YEAR('Wine duty'!$A:$A)),0)), D361)</f>
        <v>71.5</v>
      </c>
      <c r="E362">
        <f t="array" ref="E362">_xlfn.IFNA(INDEX('Spirits duty'!$B:$B,MATCH(1,(MONTH(A362)=MONTH('Spirits duty'!$A:$A))*(YEAR(A362)=YEAR('Spirits duty'!$A:$A)),0)), E361)</f>
        <v>10.4244</v>
      </c>
      <c r="F362">
        <f t="shared" si="21"/>
        <v>3.0857419151020974E-2</v>
      </c>
      <c r="H362">
        <f t="shared" si="22"/>
        <v>5.7200000000000001E-2</v>
      </c>
      <c r="I362">
        <f t="shared" si="23"/>
        <v>0.104244</v>
      </c>
      <c r="J362">
        <v>0.7</v>
      </c>
      <c r="K362">
        <f t="shared" si="25"/>
        <v>739.08162075286032</v>
      </c>
      <c r="L362">
        <f t="shared" si="24"/>
        <v>0.14962263994453789</v>
      </c>
      <c r="N362">
        <f t="shared" si="26"/>
        <v>0.27735355840815346</v>
      </c>
      <c r="O362">
        <f t="shared" si="27"/>
        <v>0.50546231368355854</v>
      </c>
    </row>
    <row r="363" spans="1:15">
      <c r="A363" s="1">
        <v>29221</v>
      </c>
      <c r="B363">
        <f t="array" ref="B363">_xlfn.IFNA(INDEX('Beer duty'!$B:$B,MATCH(1,(MONTH(Graphs!A363)=MONTH('Beer duty'!A:A))*(YEAR(Graphs!A363)=YEAR('Beer duty'!A:A)),0)), B362)</f>
        <v>3.0857419151020973</v>
      </c>
      <c r="D363">
        <f t="array" ref="D363">_xlfn.IFNA(INDEX('Wine duty'!$B:$B,MATCH(1,(MONTH(A363)=MONTH('Wine duty'!$A:$A))*(YEAR(A363)=YEAR('Wine duty'!$A:$A)),0)), D362)</f>
        <v>71.5</v>
      </c>
      <c r="E363">
        <f t="array" ref="E363">_xlfn.IFNA(INDEX('Spirits duty'!$B:$B,MATCH(1,(MONTH(A363)=MONTH('Spirits duty'!$A:$A))*(YEAR(A363)=YEAR('Spirits duty'!$A:$A)),0)), E362)</f>
        <v>10.4244</v>
      </c>
      <c r="F363">
        <f t="shared" si="21"/>
        <v>3.0857419151020974E-2</v>
      </c>
      <c r="H363">
        <f t="shared" si="22"/>
        <v>5.7200000000000001E-2</v>
      </c>
      <c r="I363">
        <f t="shared" si="23"/>
        <v>0.104244</v>
      </c>
      <c r="J363">
        <v>2.5</v>
      </c>
      <c r="K363">
        <f t="shared" si="25"/>
        <v>757.55866127168179</v>
      </c>
      <c r="L363">
        <f t="shared" si="24"/>
        <v>0.14597330726296379</v>
      </c>
      <c r="N363">
        <f t="shared" si="26"/>
        <v>0.27058883747136919</v>
      </c>
      <c r="O363">
        <f t="shared" si="27"/>
        <v>0.4931339645693254</v>
      </c>
    </row>
    <row r="364" spans="1:15">
      <c r="A364" s="1">
        <v>29252</v>
      </c>
      <c r="B364">
        <f t="array" ref="B364">_xlfn.IFNA(INDEX('Beer duty'!$B:$B,MATCH(1,(MONTH(Graphs!A364)=MONTH('Beer duty'!A:A))*(YEAR(Graphs!A364)=YEAR('Beer duty'!A:A)),0)), B363)</f>
        <v>3.0857419151020973</v>
      </c>
      <c r="D364">
        <f t="array" ref="D364">_xlfn.IFNA(INDEX('Wine duty'!$B:$B,MATCH(1,(MONTH(A364)=MONTH('Wine duty'!$A:$A))*(YEAR(A364)=YEAR('Wine duty'!$A:$A)),0)), D363)</f>
        <v>71.5</v>
      </c>
      <c r="E364">
        <f t="array" ref="E364">_xlfn.IFNA(INDEX('Spirits duty'!$B:$B,MATCH(1,(MONTH(A364)=MONTH('Spirits duty'!$A:$A))*(YEAR(A364)=YEAR('Spirits duty'!$A:$A)),0)), E363)</f>
        <v>10.4244</v>
      </c>
      <c r="F364">
        <f t="shared" si="21"/>
        <v>3.0857419151020974E-2</v>
      </c>
      <c r="H364">
        <f t="shared" si="22"/>
        <v>5.7200000000000001E-2</v>
      </c>
      <c r="I364">
        <f t="shared" si="23"/>
        <v>0.104244</v>
      </c>
      <c r="J364">
        <v>1.4</v>
      </c>
      <c r="K364">
        <f t="shared" si="25"/>
        <v>768.16448252948533</v>
      </c>
      <c r="L364">
        <f t="shared" si="24"/>
        <v>0.14395789670903728</v>
      </c>
      <c r="N364">
        <f t="shared" si="26"/>
        <v>0.26685289691456532</v>
      </c>
      <c r="O364">
        <f t="shared" si="27"/>
        <v>0.48632540884548853</v>
      </c>
    </row>
    <row r="365" spans="1:15">
      <c r="A365" s="1">
        <v>29281</v>
      </c>
      <c r="B365">
        <f t="array" ref="B365">_xlfn.IFNA(INDEX('Beer duty'!$B:$B,MATCH(1,(MONTH(Graphs!A365)=MONTH('Beer duty'!A:A))*(YEAR(Graphs!A365)=YEAR('Beer duty'!A:A)),0)), B364)</f>
        <v>3.7821857792882843</v>
      </c>
      <c r="C365">
        <f t="array" ref="C365">_xlfn.IFNA(INDEX('Cider duty'!$B:$B,MATCH(1,(MONTH(A365)=MONTH('Cider duty'!$A:$A))*(YEAR(A365)=YEAR('Cider duty'!$A:$A)),0)), C364)</f>
        <v>6.05</v>
      </c>
      <c r="D365">
        <f t="array" ref="D365">_xlfn.IFNA(INDEX('Wine duty'!$B:$B,MATCH(1,(MONTH(A365)=MONTH('Wine duty'!$A:$A))*(YEAR(A365)=YEAR('Wine duty'!$A:$A)),0)), D364)</f>
        <v>81.42</v>
      </c>
      <c r="E365">
        <f t="array" ref="E365">_xlfn.IFNA(INDEX('Spirits duty'!$B:$B,MATCH(1,(MONTH(A365)=MONTH('Spirits duty'!$A:$A))*(YEAR(A365)=YEAR('Spirits duty'!$A:$A)),0)), E364)</f>
        <v>11.87</v>
      </c>
      <c r="F365">
        <f t="shared" si="21"/>
        <v>3.7821857792882843E-2</v>
      </c>
      <c r="G365">
        <f t="shared" ref="G365:G387" si="28">C365/(0.05*10000)</f>
        <v>1.21E-2</v>
      </c>
      <c r="H365">
        <f t="shared" si="22"/>
        <v>6.5135999999999999E-2</v>
      </c>
      <c r="I365">
        <f t="shared" si="23"/>
        <v>0.11869999999999999</v>
      </c>
      <c r="J365">
        <v>1.4</v>
      </c>
      <c r="K365">
        <f t="shared" si="25"/>
        <v>778.91878528489815</v>
      </c>
      <c r="L365">
        <f t="shared" si="24"/>
        <v>0.174012639803615</v>
      </c>
      <c r="M365">
        <f t="shared" si="24"/>
        <v>5.5670267525038272E-2</v>
      </c>
      <c r="N365">
        <f t="shared" si="26"/>
        <v>0.29968087152982587</v>
      </c>
      <c r="O365">
        <f t="shared" si="27"/>
        <v>0.54612072357206964</v>
      </c>
    </row>
    <row r="366" spans="1:15">
      <c r="A366" s="1">
        <v>29312</v>
      </c>
      <c r="B366">
        <f t="array" ref="B366">_xlfn.IFNA(INDEX('Beer duty'!$B:$B,MATCH(1,(MONTH(Graphs!A366)=MONTH('Beer duty'!A:A))*(YEAR(Graphs!A366)=YEAR('Beer duty'!A:A)),0)), B365)</f>
        <v>3.7821857792882843</v>
      </c>
      <c r="C366">
        <f t="array" ref="C366">_xlfn.IFNA(INDEX('Cider duty'!$B:$B,MATCH(1,(MONTH(A366)=MONTH('Cider duty'!$A:$A))*(YEAR(A366)=YEAR('Cider duty'!$A:$A)),0)), C365)</f>
        <v>6.05</v>
      </c>
      <c r="D366">
        <f t="array" ref="D366">_xlfn.IFNA(INDEX('Wine duty'!$B:$B,MATCH(1,(MONTH(A366)=MONTH('Wine duty'!$A:$A))*(YEAR(A366)=YEAR('Wine duty'!$A:$A)),0)), D365)</f>
        <v>81.42</v>
      </c>
      <c r="E366">
        <f t="array" ref="E366">_xlfn.IFNA(INDEX('Spirits duty'!$B:$B,MATCH(1,(MONTH(A366)=MONTH('Spirits duty'!$A:$A))*(YEAR(A366)=YEAR('Spirits duty'!$A:$A)),0)), E365)</f>
        <v>11.87</v>
      </c>
      <c r="F366">
        <f t="shared" si="21"/>
        <v>3.7821857792882843E-2</v>
      </c>
      <c r="G366">
        <f t="shared" si="28"/>
        <v>1.21E-2</v>
      </c>
      <c r="H366">
        <f t="shared" si="22"/>
        <v>6.5135999999999999E-2</v>
      </c>
      <c r="I366">
        <f t="shared" si="23"/>
        <v>0.11869999999999999</v>
      </c>
      <c r="J366">
        <v>3.4</v>
      </c>
      <c r="K366">
        <f t="shared" si="25"/>
        <v>805.40202398458473</v>
      </c>
      <c r="L366">
        <f t="shared" si="24"/>
        <v>0.16829075416210346</v>
      </c>
      <c r="M366">
        <f t="shared" si="24"/>
        <v>5.3839717142203355E-2</v>
      </c>
      <c r="N366">
        <f t="shared" si="26"/>
        <v>0.28982676163426097</v>
      </c>
      <c r="O366">
        <f t="shared" si="27"/>
        <v>0.52816317560161463</v>
      </c>
    </row>
    <row r="367" spans="1:15">
      <c r="A367" s="1">
        <v>29342</v>
      </c>
      <c r="B367">
        <f t="array" ref="B367">_xlfn.IFNA(INDEX('Beer duty'!$B:$B,MATCH(1,(MONTH(Graphs!A367)=MONTH('Beer duty'!A:A))*(YEAR(Graphs!A367)=YEAR('Beer duty'!A:A)),0)), B366)</f>
        <v>3.7821857792882843</v>
      </c>
      <c r="C367">
        <f t="array" ref="C367">_xlfn.IFNA(INDEX('Cider duty'!$B:$B,MATCH(1,(MONTH(A367)=MONTH('Cider duty'!$A:$A))*(YEAR(A367)=YEAR('Cider duty'!$A:$A)),0)), C366)</f>
        <v>6.05</v>
      </c>
      <c r="D367">
        <f t="array" ref="D367">_xlfn.IFNA(INDEX('Wine duty'!$B:$B,MATCH(1,(MONTH(A367)=MONTH('Wine duty'!$A:$A))*(YEAR(A367)=YEAR('Wine duty'!$A:$A)),0)), D366)</f>
        <v>81.42</v>
      </c>
      <c r="E367">
        <f t="array" ref="E367">_xlfn.IFNA(INDEX('Spirits duty'!$B:$B,MATCH(1,(MONTH(A367)=MONTH('Spirits duty'!$A:$A))*(YEAR(A367)=YEAR('Spirits duty'!$A:$A)),0)), E366)</f>
        <v>11.87</v>
      </c>
      <c r="F367">
        <f t="shared" si="21"/>
        <v>3.7821857792882843E-2</v>
      </c>
      <c r="G367">
        <f t="shared" si="28"/>
        <v>1.21E-2</v>
      </c>
      <c r="H367">
        <f t="shared" si="22"/>
        <v>6.5135999999999999E-2</v>
      </c>
      <c r="I367">
        <f t="shared" si="23"/>
        <v>0.11869999999999999</v>
      </c>
      <c r="J367">
        <v>0.9</v>
      </c>
      <c r="K367">
        <f t="shared" si="25"/>
        <v>812.65064220044587</v>
      </c>
      <c r="L367">
        <f t="shared" si="24"/>
        <v>0.16678964733607879</v>
      </c>
      <c r="M367">
        <f t="shared" si="24"/>
        <v>5.3359481805949814E-2</v>
      </c>
      <c r="N367">
        <f t="shared" si="26"/>
        <v>0.28724158734812788</v>
      </c>
      <c r="O367">
        <f t="shared" si="27"/>
        <v>0.52345210664183817</v>
      </c>
    </row>
    <row r="368" spans="1:15">
      <c r="A368" s="1">
        <v>29373</v>
      </c>
      <c r="B368">
        <f t="array" ref="B368">_xlfn.IFNA(INDEX('Beer duty'!$B:$B,MATCH(1,(MONTH(Graphs!A368)=MONTH('Beer duty'!A:A))*(YEAR(Graphs!A368)=YEAR('Beer duty'!A:A)),0)), B367)</f>
        <v>3.7821857792882843</v>
      </c>
      <c r="C368">
        <f t="array" ref="C368">_xlfn.IFNA(INDEX('Cider duty'!$B:$B,MATCH(1,(MONTH(A368)=MONTH('Cider duty'!$A:$A))*(YEAR(A368)=YEAR('Cider duty'!$A:$A)),0)), C367)</f>
        <v>6.05</v>
      </c>
      <c r="D368">
        <f t="array" ref="D368">_xlfn.IFNA(INDEX('Wine duty'!$B:$B,MATCH(1,(MONTH(A368)=MONTH('Wine duty'!$A:$A))*(YEAR(A368)=YEAR('Wine duty'!$A:$A)),0)), D367)</f>
        <v>81.42</v>
      </c>
      <c r="E368">
        <f t="array" ref="E368">_xlfn.IFNA(INDEX('Spirits duty'!$B:$B,MATCH(1,(MONTH(A368)=MONTH('Spirits duty'!$A:$A))*(YEAR(A368)=YEAR('Spirits duty'!$A:$A)),0)), E367)</f>
        <v>11.87</v>
      </c>
      <c r="F368">
        <f t="shared" si="21"/>
        <v>3.7821857792882843E-2</v>
      </c>
      <c r="G368">
        <f t="shared" si="28"/>
        <v>1.21E-2</v>
      </c>
      <c r="H368">
        <f t="shared" si="22"/>
        <v>6.5135999999999999E-2</v>
      </c>
      <c r="I368">
        <f t="shared" si="23"/>
        <v>0.11869999999999999</v>
      </c>
      <c r="J368">
        <v>0.9</v>
      </c>
      <c r="K368">
        <f t="shared" si="25"/>
        <v>819.9644979802498</v>
      </c>
      <c r="L368">
        <f t="shared" si="24"/>
        <v>0.16530192996638138</v>
      </c>
      <c r="M368">
        <f t="shared" si="24"/>
        <v>5.2883530035629157E-2</v>
      </c>
      <c r="N368">
        <f t="shared" si="26"/>
        <v>0.28467947209923478</v>
      </c>
      <c r="O368">
        <f t="shared" si="27"/>
        <v>0.51878305910984956</v>
      </c>
    </row>
    <row r="369" spans="1:15">
      <c r="A369" s="1">
        <v>29403</v>
      </c>
      <c r="B369">
        <f t="array" ref="B369">_xlfn.IFNA(INDEX('Beer duty'!$B:$B,MATCH(1,(MONTH(Graphs!A369)=MONTH('Beer duty'!A:A))*(YEAR(Graphs!A369)=YEAR('Beer duty'!A:A)),0)), B368)</f>
        <v>3.7821857792882843</v>
      </c>
      <c r="C369">
        <f t="array" ref="C369">_xlfn.IFNA(INDEX('Cider duty'!$B:$B,MATCH(1,(MONTH(A369)=MONTH('Cider duty'!$A:$A))*(YEAR(A369)=YEAR('Cider duty'!$A:$A)),0)), C368)</f>
        <v>6.05</v>
      </c>
      <c r="D369">
        <f t="array" ref="D369">_xlfn.IFNA(INDEX('Wine duty'!$B:$B,MATCH(1,(MONTH(A369)=MONTH('Wine duty'!$A:$A))*(YEAR(A369)=YEAR('Wine duty'!$A:$A)),0)), D368)</f>
        <v>81.42</v>
      </c>
      <c r="E369">
        <f t="array" ref="E369">_xlfn.IFNA(INDEX('Spirits duty'!$B:$B,MATCH(1,(MONTH(A369)=MONTH('Spirits duty'!$A:$A))*(YEAR(A369)=YEAR('Spirits duty'!$A:$A)),0)), E368)</f>
        <v>11.87</v>
      </c>
      <c r="F369">
        <f t="shared" si="21"/>
        <v>3.7821857792882843E-2</v>
      </c>
      <c r="G369">
        <f t="shared" si="28"/>
        <v>1.21E-2</v>
      </c>
      <c r="H369">
        <f t="shared" si="22"/>
        <v>6.5135999999999999E-2</v>
      </c>
      <c r="I369">
        <f t="shared" si="23"/>
        <v>0.11869999999999999</v>
      </c>
      <c r="J369">
        <v>0.8</v>
      </c>
      <c r="K369">
        <f t="shared" si="25"/>
        <v>826.52421396409181</v>
      </c>
      <c r="L369">
        <f t="shared" si="24"/>
        <v>0.1639900098872831</v>
      </c>
      <c r="M369">
        <f t="shared" si="24"/>
        <v>5.2463819479790827E-2</v>
      </c>
      <c r="N369">
        <f t="shared" si="26"/>
        <v>0.28242011120955829</v>
      </c>
      <c r="O369">
        <f t="shared" si="27"/>
        <v>0.51466573324389842</v>
      </c>
    </row>
    <row r="370" spans="1:15">
      <c r="A370" s="1">
        <v>29434</v>
      </c>
      <c r="B370">
        <f t="array" ref="B370">_xlfn.IFNA(INDEX('Beer duty'!$B:$B,MATCH(1,(MONTH(Graphs!A370)=MONTH('Beer duty'!A:A))*(YEAR(Graphs!A370)=YEAR('Beer duty'!A:A)),0)), B369)</f>
        <v>3.7821857792882843</v>
      </c>
      <c r="C370">
        <f t="array" ref="C370">_xlfn.IFNA(INDEX('Cider duty'!$B:$B,MATCH(1,(MONTH(A370)=MONTH('Cider duty'!$A:$A))*(YEAR(A370)=YEAR('Cider duty'!$A:$A)),0)), C369)</f>
        <v>6.05</v>
      </c>
      <c r="D370">
        <f t="array" ref="D370">_xlfn.IFNA(INDEX('Wine duty'!$B:$B,MATCH(1,(MONTH(A370)=MONTH('Wine duty'!$A:$A))*(YEAR(A370)=YEAR('Wine duty'!$A:$A)),0)), D369)</f>
        <v>81.42</v>
      </c>
      <c r="E370">
        <f t="array" ref="E370">_xlfn.IFNA(INDEX('Spirits duty'!$B:$B,MATCH(1,(MONTH(A370)=MONTH('Spirits duty'!$A:$A))*(YEAR(A370)=YEAR('Spirits duty'!$A:$A)),0)), E369)</f>
        <v>11.87</v>
      </c>
      <c r="F370">
        <f t="shared" si="21"/>
        <v>3.7821857792882843E-2</v>
      </c>
      <c r="G370">
        <f t="shared" si="28"/>
        <v>1.21E-2</v>
      </c>
      <c r="H370">
        <f t="shared" si="22"/>
        <v>6.5135999999999999E-2</v>
      </c>
      <c r="I370">
        <f t="shared" si="23"/>
        <v>0.11869999999999999</v>
      </c>
      <c r="J370">
        <v>0.2</v>
      </c>
      <c r="K370">
        <f t="shared" si="25"/>
        <v>828.17726239202</v>
      </c>
      <c r="L370">
        <f t="shared" si="24"/>
        <v>0.16366268451824662</v>
      </c>
      <c r="M370">
        <f t="shared" si="24"/>
        <v>5.2359101277236357E-2</v>
      </c>
      <c r="N370">
        <f t="shared" si="26"/>
        <v>0.28185639841273286</v>
      </c>
      <c r="O370">
        <f t="shared" si="27"/>
        <v>0.51363845633123595</v>
      </c>
    </row>
    <row r="371" spans="1:15">
      <c r="A371" s="1">
        <v>29465</v>
      </c>
      <c r="B371">
        <f t="array" ref="B371">_xlfn.IFNA(INDEX('Beer duty'!$B:$B,MATCH(1,(MONTH(Graphs!A371)=MONTH('Beer duty'!A:A))*(YEAR(Graphs!A371)=YEAR('Beer duty'!A:A)),0)), B370)</f>
        <v>3.7821857792882843</v>
      </c>
      <c r="C371">
        <f t="array" ref="C371">_xlfn.IFNA(INDEX('Cider duty'!$B:$B,MATCH(1,(MONTH(A371)=MONTH('Cider duty'!$A:$A))*(YEAR(A371)=YEAR('Cider duty'!$A:$A)),0)), C370)</f>
        <v>6.05</v>
      </c>
      <c r="D371">
        <f t="array" ref="D371">_xlfn.IFNA(INDEX('Wine duty'!$B:$B,MATCH(1,(MONTH(A371)=MONTH('Wine duty'!$A:$A))*(YEAR(A371)=YEAR('Wine duty'!$A:$A)),0)), D370)</f>
        <v>81.42</v>
      </c>
      <c r="E371">
        <f t="array" ref="E371">_xlfn.IFNA(INDEX('Spirits duty'!$B:$B,MATCH(1,(MONTH(A371)=MONTH('Spirits duty'!$A:$A))*(YEAR(A371)=YEAR('Spirits duty'!$A:$A)),0)), E370)</f>
        <v>11.87</v>
      </c>
      <c r="F371">
        <f t="shared" si="21"/>
        <v>3.7821857792882843E-2</v>
      </c>
      <c r="G371">
        <f t="shared" si="28"/>
        <v>1.21E-2</v>
      </c>
      <c r="H371">
        <f t="shared" si="22"/>
        <v>6.5135999999999999E-2</v>
      </c>
      <c r="I371">
        <f t="shared" si="23"/>
        <v>0.11869999999999999</v>
      </c>
      <c r="J371">
        <v>0.6</v>
      </c>
      <c r="K371">
        <f t="shared" si="25"/>
        <v>833.14632596637216</v>
      </c>
      <c r="L371">
        <f t="shared" si="24"/>
        <v>0.1626865651274817</v>
      </c>
      <c r="M371">
        <f t="shared" si="24"/>
        <v>5.2046820355105723E-2</v>
      </c>
      <c r="N371">
        <f t="shared" si="26"/>
        <v>0.28017534633472446</v>
      </c>
      <c r="O371">
        <f t="shared" si="27"/>
        <v>0.51057500629347508</v>
      </c>
    </row>
    <row r="372" spans="1:15">
      <c r="A372" s="1">
        <v>29495</v>
      </c>
      <c r="B372">
        <f t="array" ref="B372">_xlfn.IFNA(INDEX('Beer duty'!$B:$B,MATCH(1,(MONTH(Graphs!A372)=MONTH('Beer duty'!A:A))*(YEAR(Graphs!A372)=YEAR('Beer duty'!A:A)),0)), B371)</f>
        <v>3.7821857792882843</v>
      </c>
      <c r="C372">
        <f t="array" ref="C372">_xlfn.IFNA(INDEX('Cider duty'!$B:$B,MATCH(1,(MONTH(A372)=MONTH('Cider duty'!$A:$A))*(YEAR(A372)=YEAR('Cider duty'!$A:$A)),0)), C371)</f>
        <v>6.05</v>
      </c>
      <c r="D372">
        <f t="array" ref="D372">_xlfn.IFNA(INDEX('Wine duty'!$B:$B,MATCH(1,(MONTH(A372)=MONTH('Wine duty'!$A:$A))*(YEAR(A372)=YEAR('Wine duty'!$A:$A)),0)), D371)</f>
        <v>81.42</v>
      </c>
      <c r="E372">
        <f t="array" ref="E372">_xlfn.IFNA(INDEX('Spirits duty'!$B:$B,MATCH(1,(MONTH(A372)=MONTH('Spirits duty'!$A:$A))*(YEAR(A372)=YEAR('Spirits duty'!$A:$A)),0)), E371)</f>
        <v>11.87</v>
      </c>
      <c r="F372">
        <f t="shared" si="21"/>
        <v>3.7821857792882843E-2</v>
      </c>
      <c r="G372">
        <f t="shared" si="28"/>
        <v>1.21E-2</v>
      </c>
      <c r="H372">
        <f t="shared" si="22"/>
        <v>6.5135999999999999E-2</v>
      </c>
      <c r="I372">
        <f t="shared" si="23"/>
        <v>0.11869999999999999</v>
      </c>
      <c r="J372">
        <v>0.6</v>
      </c>
      <c r="K372">
        <f t="shared" si="25"/>
        <v>838.14520392217037</v>
      </c>
      <c r="L372">
        <f t="shared" si="24"/>
        <v>0.16171626752234763</v>
      </c>
      <c r="M372">
        <f t="shared" si="24"/>
        <v>5.1736401943445053E-2</v>
      </c>
      <c r="N372">
        <f t="shared" si="26"/>
        <v>0.27850432041225098</v>
      </c>
      <c r="O372">
        <f t="shared" si="27"/>
        <v>0.50752982732949814</v>
      </c>
    </row>
    <row r="373" spans="1:15">
      <c r="A373" s="1">
        <v>29526</v>
      </c>
      <c r="B373">
        <f t="array" ref="B373">_xlfn.IFNA(INDEX('Beer duty'!$B:$B,MATCH(1,(MONTH(Graphs!A373)=MONTH('Beer duty'!A:A))*(YEAR(Graphs!A373)=YEAR('Beer duty'!A:A)),0)), B372)</f>
        <v>3.7821857792882843</v>
      </c>
      <c r="C373">
        <f t="array" ref="C373">_xlfn.IFNA(INDEX('Cider duty'!$B:$B,MATCH(1,(MONTH(A373)=MONTH('Cider duty'!$A:$A))*(YEAR(A373)=YEAR('Cider duty'!$A:$A)),0)), C372)</f>
        <v>6.05</v>
      </c>
      <c r="D373">
        <f t="array" ref="D373">_xlfn.IFNA(INDEX('Wine duty'!$B:$B,MATCH(1,(MONTH(A373)=MONTH('Wine duty'!$A:$A))*(YEAR(A373)=YEAR('Wine duty'!$A:$A)),0)), D372)</f>
        <v>81.42</v>
      </c>
      <c r="E373">
        <f t="array" ref="E373">_xlfn.IFNA(INDEX('Spirits duty'!$B:$B,MATCH(1,(MONTH(A373)=MONTH('Spirits duty'!$A:$A))*(YEAR(A373)=YEAR('Spirits duty'!$A:$A)),0)), E372)</f>
        <v>11.87</v>
      </c>
      <c r="F373">
        <f t="shared" si="21"/>
        <v>3.7821857792882843E-2</v>
      </c>
      <c r="G373">
        <f t="shared" si="28"/>
        <v>1.21E-2</v>
      </c>
      <c r="H373">
        <f t="shared" si="22"/>
        <v>6.5135999999999999E-2</v>
      </c>
      <c r="I373">
        <f t="shared" si="23"/>
        <v>0.11869999999999999</v>
      </c>
      <c r="J373">
        <v>0.8</v>
      </c>
      <c r="K373">
        <f t="shared" si="25"/>
        <v>844.8503655535477</v>
      </c>
      <c r="L373">
        <f t="shared" si="24"/>
        <v>0.16043280508169408</v>
      </c>
      <c r="M373">
        <f t="shared" si="24"/>
        <v>5.1325795578814538E-2</v>
      </c>
      <c r="N373">
        <f t="shared" si="26"/>
        <v>0.27629396866294742</v>
      </c>
      <c r="O373">
        <f t="shared" si="27"/>
        <v>0.503501812826883</v>
      </c>
    </row>
    <row r="374" spans="1:15">
      <c r="A374" s="1">
        <v>29556</v>
      </c>
      <c r="B374">
        <f t="array" ref="B374">_xlfn.IFNA(INDEX('Beer duty'!$B:$B,MATCH(1,(MONTH(Graphs!A374)=MONTH('Beer duty'!A:A))*(YEAR(Graphs!A374)=YEAR('Beer duty'!A:A)),0)), B373)</f>
        <v>3.7821857792882843</v>
      </c>
      <c r="C374">
        <f t="array" ref="C374">_xlfn.IFNA(INDEX('Cider duty'!$B:$B,MATCH(1,(MONTH(A374)=MONTH('Cider duty'!$A:$A))*(YEAR(A374)=YEAR('Cider duty'!$A:$A)),0)), C373)</f>
        <v>6.05</v>
      </c>
      <c r="D374">
        <f t="array" ref="D374">_xlfn.IFNA(INDEX('Wine duty'!$B:$B,MATCH(1,(MONTH(A374)=MONTH('Wine duty'!$A:$A))*(YEAR(A374)=YEAR('Wine duty'!$A:$A)),0)), D373)</f>
        <v>81.42</v>
      </c>
      <c r="E374">
        <f t="array" ref="E374">_xlfn.IFNA(INDEX('Spirits duty'!$B:$B,MATCH(1,(MONTH(A374)=MONTH('Spirits duty'!$A:$A))*(YEAR(A374)=YEAR('Spirits duty'!$A:$A)),0)), E373)</f>
        <v>11.87</v>
      </c>
      <c r="F374">
        <f t="shared" si="21"/>
        <v>3.7821857792882843E-2</v>
      </c>
      <c r="G374">
        <f t="shared" si="28"/>
        <v>1.21E-2</v>
      </c>
      <c r="H374">
        <f t="shared" si="22"/>
        <v>6.5135999999999999E-2</v>
      </c>
      <c r="I374">
        <f t="shared" si="23"/>
        <v>0.11869999999999999</v>
      </c>
      <c r="J374">
        <v>0.5</v>
      </c>
      <c r="K374">
        <f t="shared" si="25"/>
        <v>849.07461738131531</v>
      </c>
      <c r="L374">
        <f t="shared" si="24"/>
        <v>0.15963463192208369</v>
      </c>
      <c r="M374">
        <f t="shared" si="24"/>
        <v>5.1070443362004524E-2</v>
      </c>
      <c r="N374">
        <f t="shared" si="26"/>
        <v>0.27491937180392784</v>
      </c>
      <c r="O374">
        <f t="shared" si="27"/>
        <v>0.50099682868346584</v>
      </c>
    </row>
    <row r="375" spans="1:15">
      <c r="A375" s="1">
        <v>29587</v>
      </c>
      <c r="B375">
        <f t="array" ref="B375">_xlfn.IFNA(INDEX('Beer duty'!$B:$B,MATCH(1,(MONTH(Graphs!A375)=MONTH('Beer duty'!A:A))*(YEAR(Graphs!A375)=YEAR('Beer duty'!A:A)),0)), B374)</f>
        <v>3.7821857792882843</v>
      </c>
      <c r="C375">
        <f t="array" ref="C375">_xlfn.IFNA(INDEX('Cider duty'!$B:$B,MATCH(1,(MONTH(A375)=MONTH('Cider duty'!$A:$A))*(YEAR(A375)=YEAR('Cider duty'!$A:$A)),0)), C374)</f>
        <v>6.05</v>
      </c>
      <c r="D375">
        <f t="array" ref="D375">_xlfn.IFNA(INDEX('Wine duty'!$B:$B,MATCH(1,(MONTH(A375)=MONTH('Wine duty'!$A:$A))*(YEAR(A375)=YEAR('Wine duty'!$A:$A)),0)), D374)</f>
        <v>81.42</v>
      </c>
      <c r="E375">
        <f t="array" ref="E375">_xlfn.IFNA(INDEX('Spirits duty'!$B:$B,MATCH(1,(MONTH(A375)=MONTH('Spirits duty'!$A:$A))*(YEAR(A375)=YEAR('Spirits duty'!$A:$A)),0)), E374)</f>
        <v>11.87</v>
      </c>
      <c r="F375">
        <f t="shared" si="21"/>
        <v>3.7821857792882843E-2</v>
      </c>
      <c r="G375">
        <f t="shared" si="28"/>
        <v>1.21E-2</v>
      </c>
      <c r="H375">
        <f t="shared" si="22"/>
        <v>6.5135999999999999E-2</v>
      </c>
      <c r="I375">
        <f t="shared" si="23"/>
        <v>0.11869999999999999</v>
      </c>
      <c r="J375">
        <v>0.6</v>
      </c>
      <c r="K375">
        <f t="shared" si="25"/>
        <v>854.16906508560317</v>
      </c>
      <c r="L375">
        <f t="shared" si="24"/>
        <v>0.15868253670187246</v>
      </c>
      <c r="M375">
        <f t="shared" si="24"/>
        <v>5.0765848272370302E-2</v>
      </c>
      <c r="N375">
        <f t="shared" si="26"/>
        <v>0.27327969364207538</v>
      </c>
      <c r="O375">
        <f t="shared" si="27"/>
        <v>0.49800877602730198</v>
      </c>
    </row>
    <row r="376" spans="1:15">
      <c r="A376" s="1">
        <v>29618</v>
      </c>
      <c r="B376">
        <f t="array" ref="B376">_xlfn.IFNA(INDEX('Beer duty'!$B:$B,MATCH(1,(MONTH(Graphs!A376)=MONTH('Beer duty'!A:A))*(YEAR(Graphs!A376)=YEAR('Beer duty'!A:A)),0)), B375)</f>
        <v>3.7821857792882843</v>
      </c>
      <c r="C376">
        <f t="array" ref="C376">_xlfn.IFNA(INDEX('Cider duty'!$B:$B,MATCH(1,(MONTH(A376)=MONTH('Cider duty'!$A:$A))*(YEAR(A376)=YEAR('Cider duty'!$A:$A)),0)), C375)</f>
        <v>6.05</v>
      </c>
      <c r="D376">
        <f t="array" ref="D376">_xlfn.IFNA(INDEX('Wine duty'!$B:$B,MATCH(1,(MONTH(A376)=MONTH('Wine duty'!$A:$A))*(YEAR(A376)=YEAR('Wine duty'!$A:$A)),0)), D375)</f>
        <v>81.42</v>
      </c>
      <c r="E376">
        <f t="array" ref="E376">_xlfn.IFNA(INDEX('Spirits duty'!$B:$B,MATCH(1,(MONTH(A376)=MONTH('Spirits duty'!$A:$A))*(YEAR(A376)=YEAR('Spirits duty'!$A:$A)),0)), E375)</f>
        <v>11.87</v>
      </c>
      <c r="F376">
        <f t="shared" si="21"/>
        <v>3.7821857792882843E-2</v>
      </c>
      <c r="G376">
        <f t="shared" si="28"/>
        <v>1.21E-2</v>
      </c>
      <c r="H376">
        <f t="shared" si="22"/>
        <v>6.5135999999999999E-2</v>
      </c>
      <c r="I376">
        <f t="shared" si="23"/>
        <v>0.11869999999999999</v>
      </c>
      <c r="J376">
        <v>0.9</v>
      </c>
      <c r="K376">
        <f t="shared" si="25"/>
        <v>861.85658667137352</v>
      </c>
      <c r="L376">
        <f t="shared" si="24"/>
        <v>0.15726713250928887</v>
      </c>
      <c r="M376">
        <f t="shared" si="24"/>
        <v>5.0313030993429445E-2</v>
      </c>
      <c r="N376">
        <f t="shared" si="26"/>
        <v>0.27084211461058016</v>
      </c>
      <c r="O376">
        <f t="shared" si="27"/>
        <v>0.49356667594380776</v>
      </c>
    </row>
    <row r="377" spans="1:15">
      <c r="A377" s="1">
        <v>29646</v>
      </c>
      <c r="B377">
        <f t="array" ref="B377">_xlfn.IFNA(INDEX('Beer duty'!$B:$B,MATCH(1,(MONTH(Graphs!A377)=MONTH('Beer duty'!A:A))*(YEAR(Graphs!A377)=YEAR('Beer duty'!A:A)),0)), B376)</f>
        <v>5.2168079714321154</v>
      </c>
      <c r="C377">
        <f t="array" ref="C377">_xlfn.IFNA(INDEX('Cider duty'!$B:$B,MATCH(1,(MONTH(A377)=MONTH('Cider duty'!$A:$A))*(YEAR(A377)=YEAR('Cider duty'!$A:$A)),0)), C376)</f>
        <v>6.05</v>
      </c>
      <c r="D377">
        <f t="array" ref="D377">_xlfn.IFNA(INDEX('Wine duty'!$B:$B,MATCH(1,(MONTH(A377)=MONTH('Wine duty'!$A:$A))*(YEAR(A377)=YEAR('Wine duty'!$A:$A)),0)), D376)</f>
        <v>95.2</v>
      </c>
      <c r="E377">
        <f t="array" ref="E377">_xlfn.IFNA(INDEX('Spirits duty'!$B:$B,MATCH(1,(MONTH(A377)=MONTH('Spirits duty'!$A:$A))*(YEAR(A377)=YEAR('Spirits duty'!$A:$A)),0)), E376)</f>
        <v>13.601700000000001</v>
      </c>
      <c r="F377">
        <f t="shared" si="21"/>
        <v>5.2168079714321157E-2</v>
      </c>
      <c r="G377">
        <f t="shared" si="28"/>
        <v>1.21E-2</v>
      </c>
      <c r="H377">
        <f t="shared" si="22"/>
        <v>7.6160000000000005E-2</v>
      </c>
      <c r="I377">
        <f t="shared" si="23"/>
        <v>0.136017</v>
      </c>
      <c r="J377">
        <v>1.5</v>
      </c>
      <c r="K377">
        <f t="shared" si="25"/>
        <v>874.784435471444</v>
      </c>
      <c r="L377">
        <f t="shared" si="24"/>
        <v>0.21371446578466297</v>
      </c>
      <c r="M377">
        <f t="shared" si="24"/>
        <v>4.9569488663477289E-2</v>
      </c>
      <c r="N377">
        <f t="shared" si="26"/>
        <v>0.3120010129430108</v>
      </c>
      <c r="O377">
        <f t="shared" si="27"/>
        <v>0.55721430905290825</v>
      </c>
    </row>
    <row r="378" spans="1:15">
      <c r="A378" s="1">
        <v>29677</v>
      </c>
      <c r="B378">
        <f t="array" ref="B378">_xlfn.IFNA(INDEX('Beer duty'!$B:$B,MATCH(1,(MONTH(Graphs!A378)=MONTH('Beer duty'!A:A))*(YEAR(Graphs!A378)=YEAR('Beer duty'!A:A)),0)), B377)</f>
        <v>5.2168079714321154</v>
      </c>
      <c r="C378">
        <f t="array" ref="C378">_xlfn.IFNA(INDEX('Cider duty'!$B:$B,MATCH(1,(MONTH(A378)=MONTH('Cider duty'!$A:$A))*(YEAR(A378)=YEAR('Cider duty'!$A:$A)),0)), C377)</f>
        <v>6.05</v>
      </c>
      <c r="D378">
        <f t="array" ref="D378">_xlfn.IFNA(INDEX('Wine duty'!$B:$B,MATCH(1,(MONTH(A378)=MONTH('Wine duty'!$A:$A))*(YEAR(A378)=YEAR('Wine duty'!$A:$A)),0)), D377)</f>
        <v>95.2</v>
      </c>
      <c r="E378">
        <f t="array" ref="E378">_xlfn.IFNA(INDEX('Spirits duty'!$B:$B,MATCH(1,(MONTH(A378)=MONTH('Spirits duty'!$A:$A))*(YEAR(A378)=YEAR('Spirits duty'!$A:$A)),0)), E377)</f>
        <v>13.601700000000001</v>
      </c>
      <c r="F378">
        <f t="shared" si="21"/>
        <v>5.2168079714321157E-2</v>
      </c>
      <c r="G378">
        <f t="shared" si="28"/>
        <v>1.21E-2</v>
      </c>
      <c r="H378">
        <f t="shared" si="22"/>
        <v>7.6160000000000005E-2</v>
      </c>
      <c r="I378">
        <f t="shared" si="23"/>
        <v>0.136017</v>
      </c>
      <c r="J378">
        <v>2.9</v>
      </c>
      <c r="K378">
        <f t="shared" si="25"/>
        <v>900.15318410011582</v>
      </c>
      <c r="L378">
        <f t="shared" si="24"/>
        <v>0.20769141475671815</v>
      </c>
      <c r="M378">
        <f t="shared" si="24"/>
        <v>4.8172486553427887E-2</v>
      </c>
      <c r="N378">
        <f t="shared" si="26"/>
        <v>0.30320798148008826</v>
      </c>
      <c r="O378">
        <f t="shared" si="27"/>
        <v>0.54151050442459503</v>
      </c>
    </row>
    <row r="379" spans="1:15">
      <c r="A379" s="1">
        <v>29707</v>
      </c>
      <c r="B379">
        <f t="array" ref="B379">_xlfn.IFNA(INDEX('Beer duty'!$B:$B,MATCH(1,(MONTH(Graphs!A379)=MONTH('Beer duty'!A:A))*(YEAR(Graphs!A379)=YEAR('Beer duty'!A:A)),0)), B378)</f>
        <v>5.2168079714321154</v>
      </c>
      <c r="C379">
        <f t="array" ref="C379">_xlfn.IFNA(INDEX('Cider duty'!$B:$B,MATCH(1,(MONTH(A379)=MONTH('Cider duty'!$A:$A))*(YEAR(A379)=YEAR('Cider duty'!$A:$A)),0)), C378)</f>
        <v>6.05</v>
      </c>
      <c r="D379">
        <f t="array" ref="D379">_xlfn.IFNA(INDEX('Wine duty'!$B:$B,MATCH(1,(MONTH(A379)=MONTH('Wine duty'!$A:$A))*(YEAR(A379)=YEAR('Wine duty'!$A:$A)),0)), D378)</f>
        <v>95.2</v>
      </c>
      <c r="E379">
        <f t="array" ref="E379">_xlfn.IFNA(INDEX('Spirits duty'!$B:$B,MATCH(1,(MONTH(A379)=MONTH('Spirits duty'!$A:$A))*(YEAR(A379)=YEAR('Spirits duty'!$A:$A)),0)), E378)</f>
        <v>13.601700000000001</v>
      </c>
      <c r="F379">
        <f t="shared" si="21"/>
        <v>5.2168079714321157E-2</v>
      </c>
      <c r="G379">
        <f t="shared" si="28"/>
        <v>1.21E-2</v>
      </c>
      <c r="H379">
        <f t="shared" si="22"/>
        <v>7.6160000000000005E-2</v>
      </c>
      <c r="I379">
        <f t="shared" si="23"/>
        <v>0.136017</v>
      </c>
      <c r="J379">
        <v>0.7</v>
      </c>
      <c r="K379">
        <f t="shared" si="25"/>
        <v>906.45425638881659</v>
      </c>
      <c r="L379">
        <f t="shared" si="24"/>
        <v>0.20624768098978966</v>
      </c>
      <c r="M379">
        <f t="shared" si="24"/>
        <v>4.7837623191090257E-2</v>
      </c>
      <c r="N379">
        <f t="shared" si="26"/>
        <v>0.30110027952342427</v>
      </c>
      <c r="O379">
        <f t="shared" si="27"/>
        <v>0.53774628046136552</v>
      </c>
    </row>
    <row r="380" spans="1:15">
      <c r="A380" s="1">
        <v>29738</v>
      </c>
      <c r="B380">
        <f t="array" ref="B380">_xlfn.IFNA(INDEX('Beer duty'!$B:$B,MATCH(1,(MONTH(Graphs!A380)=MONTH('Beer duty'!A:A))*(YEAR(Graphs!A380)=YEAR('Beer duty'!A:A)),0)), B379)</f>
        <v>5.2168079714321154</v>
      </c>
      <c r="C380">
        <f t="array" ref="C380">_xlfn.IFNA(INDEX('Cider duty'!$B:$B,MATCH(1,(MONTH(A380)=MONTH('Cider duty'!$A:$A))*(YEAR(A380)=YEAR('Cider duty'!$A:$A)),0)), C379)</f>
        <v>6.05</v>
      </c>
      <c r="D380">
        <f t="array" ref="D380">_xlfn.IFNA(INDEX('Wine duty'!$B:$B,MATCH(1,(MONTH(A380)=MONTH('Wine duty'!$A:$A))*(YEAR(A380)=YEAR('Wine duty'!$A:$A)),0)), D379)</f>
        <v>95.2</v>
      </c>
      <c r="E380">
        <f t="array" ref="E380">_xlfn.IFNA(INDEX('Spirits duty'!$B:$B,MATCH(1,(MONTH(A380)=MONTH('Spirits duty'!$A:$A))*(YEAR(A380)=YEAR('Spirits duty'!$A:$A)),0)), E379)</f>
        <v>13.601700000000001</v>
      </c>
      <c r="F380">
        <f t="shared" si="21"/>
        <v>5.2168079714321157E-2</v>
      </c>
      <c r="G380">
        <f t="shared" si="28"/>
        <v>1.21E-2</v>
      </c>
      <c r="H380">
        <f t="shared" si="22"/>
        <v>7.6160000000000005E-2</v>
      </c>
      <c r="I380">
        <f t="shared" si="23"/>
        <v>0.136017</v>
      </c>
      <c r="J380">
        <v>0.6</v>
      </c>
      <c r="K380">
        <f t="shared" si="25"/>
        <v>911.89298192714955</v>
      </c>
      <c r="L380">
        <f t="shared" si="24"/>
        <v>0.20501757553657021</v>
      </c>
      <c r="M380">
        <f t="shared" si="24"/>
        <v>4.755230933507977E-2</v>
      </c>
      <c r="N380">
        <f t="shared" si="26"/>
        <v>0.29930445280658474</v>
      </c>
      <c r="O380">
        <f t="shared" si="27"/>
        <v>0.53453904618425996</v>
      </c>
    </row>
    <row r="381" spans="1:15">
      <c r="A381" s="1">
        <v>29768</v>
      </c>
      <c r="B381">
        <f t="array" ref="B381">_xlfn.IFNA(INDEX('Beer duty'!$B:$B,MATCH(1,(MONTH(Graphs!A381)=MONTH('Beer duty'!A:A))*(YEAR(Graphs!A381)=YEAR('Beer duty'!A:A)),0)), B380)</f>
        <v>5.2168079714321154</v>
      </c>
      <c r="C381">
        <f t="array" ref="C381">_xlfn.IFNA(INDEX('Cider duty'!$B:$B,MATCH(1,(MONTH(A381)=MONTH('Cider duty'!$A:$A))*(YEAR(A381)=YEAR('Cider duty'!$A:$A)),0)), C380)</f>
        <v>6.05</v>
      </c>
      <c r="D381">
        <f t="array" ref="D381">_xlfn.IFNA(INDEX('Wine duty'!$B:$B,MATCH(1,(MONTH(A381)=MONTH('Wine duty'!$A:$A))*(YEAR(A381)=YEAR('Wine duty'!$A:$A)),0)), D380)</f>
        <v>95.2</v>
      </c>
      <c r="E381">
        <f t="array" ref="E381">_xlfn.IFNA(INDEX('Spirits duty'!$B:$B,MATCH(1,(MONTH(A381)=MONTH('Spirits duty'!$A:$A))*(YEAR(A381)=YEAR('Spirits duty'!$A:$A)),0)), E380)</f>
        <v>13.601700000000001</v>
      </c>
      <c r="F381">
        <f t="shared" si="21"/>
        <v>5.2168079714321157E-2</v>
      </c>
      <c r="G381">
        <f t="shared" si="28"/>
        <v>1.21E-2</v>
      </c>
      <c r="H381">
        <f t="shared" si="22"/>
        <v>7.6160000000000005E-2</v>
      </c>
      <c r="I381">
        <f t="shared" si="23"/>
        <v>0.136017</v>
      </c>
      <c r="J381">
        <v>0.4</v>
      </c>
      <c r="K381">
        <f t="shared" si="25"/>
        <v>915.5405538548581</v>
      </c>
      <c r="L381">
        <f t="shared" si="24"/>
        <v>0.20420077244678309</v>
      </c>
      <c r="M381">
        <f t="shared" si="24"/>
        <v>4.7362857903465914E-2</v>
      </c>
      <c r="N381">
        <f t="shared" si="26"/>
        <v>0.29811200478743505</v>
      </c>
      <c r="O381">
        <f t="shared" si="27"/>
        <v>0.53240940855005969</v>
      </c>
    </row>
    <row r="382" spans="1:15">
      <c r="A382" s="1">
        <v>29799</v>
      </c>
      <c r="B382">
        <f t="array" ref="B382">_xlfn.IFNA(INDEX('Beer duty'!$B:$B,MATCH(1,(MONTH(Graphs!A382)=MONTH('Beer duty'!A:A))*(YEAR(Graphs!A382)=YEAR('Beer duty'!A:A)),0)), B381)</f>
        <v>5.2168079714321154</v>
      </c>
      <c r="C382">
        <f t="array" ref="C382">_xlfn.IFNA(INDEX('Cider duty'!$B:$B,MATCH(1,(MONTH(A382)=MONTH('Cider duty'!$A:$A))*(YEAR(A382)=YEAR('Cider duty'!$A:$A)),0)), C381)</f>
        <v>6.05</v>
      </c>
      <c r="D382">
        <f t="array" ref="D382">_xlfn.IFNA(INDEX('Wine duty'!$B:$B,MATCH(1,(MONTH(A382)=MONTH('Wine duty'!$A:$A))*(YEAR(A382)=YEAR('Wine duty'!$A:$A)),0)), D381)</f>
        <v>95.2</v>
      </c>
      <c r="E382">
        <f t="array" ref="E382">_xlfn.IFNA(INDEX('Spirits duty'!$B:$B,MATCH(1,(MONTH(A382)=MONTH('Spirits duty'!$A:$A))*(YEAR(A382)=YEAR('Spirits duty'!$A:$A)),0)), E381)</f>
        <v>13.601700000000001</v>
      </c>
      <c r="F382">
        <f t="shared" si="21"/>
        <v>5.2168079714321157E-2</v>
      </c>
      <c r="G382">
        <f t="shared" si="28"/>
        <v>1.21E-2</v>
      </c>
      <c r="H382">
        <f t="shared" si="22"/>
        <v>7.6160000000000005E-2</v>
      </c>
      <c r="I382">
        <f t="shared" si="23"/>
        <v>0.136017</v>
      </c>
      <c r="J382">
        <v>0.7</v>
      </c>
      <c r="K382">
        <f t="shared" si="25"/>
        <v>921.94933773184198</v>
      </c>
      <c r="L382">
        <f t="shared" si="24"/>
        <v>0.20278130332351849</v>
      </c>
      <c r="M382">
        <f t="shared" si="24"/>
        <v>4.7033622545646393E-2</v>
      </c>
      <c r="N382">
        <f t="shared" si="26"/>
        <v>0.29603972670053136</v>
      </c>
      <c r="O382">
        <f t="shared" si="27"/>
        <v>0.52870844940423023</v>
      </c>
    </row>
    <row r="383" spans="1:15">
      <c r="A383" s="1">
        <v>29830</v>
      </c>
      <c r="B383">
        <f t="array" ref="B383">_xlfn.IFNA(INDEX('Beer duty'!$B:$B,MATCH(1,(MONTH(Graphs!A383)=MONTH('Beer duty'!A:A))*(YEAR(Graphs!A383)=YEAR('Beer duty'!A:A)),0)), B382)</f>
        <v>5.2168079714321154</v>
      </c>
      <c r="C383">
        <f t="array" ref="C383">_xlfn.IFNA(INDEX('Cider duty'!$B:$B,MATCH(1,(MONTH(A383)=MONTH('Cider duty'!$A:$A))*(YEAR(A383)=YEAR('Cider duty'!$A:$A)),0)), C382)</f>
        <v>6.05</v>
      </c>
      <c r="D383">
        <f t="array" ref="D383">_xlfn.IFNA(INDEX('Wine duty'!$B:$B,MATCH(1,(MONTH(A383)=MONTH('Wine duty'!$A:$A))*(YEAR(A383)=YEAR('Wine duty'!$A:$A)),0)), D382)</f>
        <v>95.2</v>
      </c>
      <c r="E383">
        <f t="array" ref="E383">_xlfn.IFNA(INDEX('Spirits duty'!$B:$B,MATCH(1,(MONTH(A383)=MONTH('Spirits duty'!$A:$A))*(YEAR(A383)=YEAR('Spirits duty'!$A:$A)),0)), E382)</f>
        <v>13.601700000000001</v>
      </c>
      <c r="F383">
        <f t="shared" si="21"/>
        <v>5.2168079714321157E-2</v>
      </c>
      <c r="G383">
        <f t="shared" si="28"/>
        <v>1.21E-2</v>
      </c>
      <c r="H383">
        <f t="shared" si="22"/>
        <v>7.6160000000000005E-2</v>
      </c>
      <c r="I383">
        <f t="shared" si="23"/>
        <v>0.136017</v>
      </c>
      <c r="J383">
        <v>0.6</v>
      </c>
      <c r="K383">
        <f t="shared" si="25"/>
        <v>927.48103375823302</v>
      </c>
      <c r="L383">
        <f t="shared" si="24"/>
        <v>0.20157187209097266</v>
      </c>
      <c r="M383">
        <f t="shared" si="24"/>
        <v>4.6753103922113709E-2</v>
      </c>
      <c r="N383">
        <f t="shared" si="26"/>
        <v>0.29427408220728762</v>
      </c>
      <c r="O383">
        <f t="shared" si="27"/>
        <v>0.52555511869207772</v>
      </c>
    </row>
    <row r="384" spans="1:15">
      <c r="A384" s="1">
        <v>29860</v>
      </c>
      <c r="B384">
        <f t="array" ref="B384">_xlfn.IFNA(INDEX('Beer duty'!$B:$B,MATCH(1,(MONTH(Graphs!A384)=MONTH('Beer duty'!A:A))*(YEAR(Graphs!A384)=YEAR('Beer duty'!A:A)),0)), B383)</f>
        <v>5.2168079714321154</v>
      </c>
      <c r="C384">
        <f t="array" ref="C384">_xlfn.IFNA(INDEX('Cider duty'!$B:$B,MATCH(1,(MONTH(A384)=MONTH('Cider duty'!$A:$A))*(YEAR(A384)=YEAR('Cider duty'!$A:$A)),0)), C383)</f>
        <v>6.05</v>
      </c>
      <c r="D384">
        <f t="array" ref="D384">_xlfn.IFNA(INDEX('Wine duty'!$B:$B,MATCH(1,(MONTH(A384)=MONTH('Wine duty'!$A:$A))*(YEAR(A384)=YEAR('Wine duty'!$A:$A)),0)), D383)</f>
        <v>95.2</v>
      </c>
      <c r="E384">
        <f t="array" ref="E384">_xlfn.IFNA(INDEX('Spirits duty'!$B:$B,MATCH(1,(MONTH(A384)=MONTH('Spirits duty'!$A:$A))*(YEAR(A384)=YEAR('Spirits duty'!$A:$A)),0)), E383)</f>
        <v>13.601700000000001</v>
      </c>
      <c r="F384">
        <f t="shared" si="21"/>
        <v>5.2168079714321157E-2</v>
      </c>
      <c r="G384">
        <f t="shared" si="28"/>
        <v>1.21E-2</v>
      </c>
      <c r="H384">
        <f t="shared" si="22"/>
        <v>7.6160000000000005E-2</v>
      </c>
      <c r="I384">
        <f t="shared" si="23"/>
        <v>0.136017</v>
      </c>
      <c r="J384">
        <v>0.9</v>
      </c>
      <c r="K384">
        <f t="shared" si="25"/>
        <v>935.82836306205706</v>
      </c>
      <c r="L384">
        <f t="shared" si="24"/>
        <v>0.19977390692861513</v>
      </c>
      <c r="M384">
        <f t="shared" si="24"/>
        <v>4.6336079209230642E-2</v>
      </c>
      <c r="N384">
        <f t="shared" si="26"/>
        <v>0.2916492390557856</v>
      </c>
      <c r="O384">
        <f t="shared" si="27"/>
        <v>0.52086731287619203</v>
      </c>
    </row>
    <row r="385" spans="1:15">
      <c r="A385" s="1">
        <v>29891</v>
      </c>
      <c r="B385">
        <f t="array" ref="B385">_xlfn.IFNA(INDEX('Beer duty'!$B:$B,MATCH(1,(MONTH(Graphs!A385)=MONTH('Beer duty'!A:A))*(YEAR(Graphs!A385)=YEAR('Beer duty'!A:A)),0)), B384)</f>
        <v>5.2168079714321154</v>
      </c>
      <c r="C385">
        <f t="array" ref="C385">_xlfn.IFNA(INDEX('Cider duty'!$B:$B,MATCH(1,(MONTH(A385)=MONTH('Cider duty'!$A:$A))*(YEAR(A385)=YEAR('Cider duty'!$A:$A)),0)), C384)</f>
        <v>6.05</v>
      </c>
      <c r="D385">
        <f t="array" ref="D385">_xlfn.IFNA(INDEX('Wine duty'!$B:$B,MATCH(1,(MONTH(A385)=MONTH('Wine duty'!$A:$A))*(YEAR(A385)=YEAR('Wine duty'!$A:$A)),0)), D384)</f>
        <v>95.2</v>
      </c>
      <c r="E385">
        <f t="array" ref="E385">_xlfn.IFNA(INDEX('Spirits duty'!$B:$B,MATCH(1,(MONTH(A385)=MONTH('Spirits duty'!$A:$A))*(YEAR(A385)=YEAR('Spirits duty'!$A:$A)),0)), E384)</f>
        <v>13.601700000000001</v>
      </c>
      <c r="F385">
        <f t="shared" si="21"/>
        <v>5.2168079714321157E-2</v>
      </c>
      <c r="G385">
        <f t="shared" si="28"/>
        <v>1.21E-2</v>
      </c>
      <c r="H385">
        <f t="shared" si="22"/>
        <v>7.6160000000000005E-2</v>
      </c>
      <c r="I385">
        <f t="shared" si="23"/>
        <v>0.136017</v>
      </c>
      <c r="J385">
        <v>1.1000000000000001</v>
      </c>
      <c r="K385">
        <f t="shared" si="25"/>
        <v>946.12247505573964</v>
      </c>
      <c r="L385">
        <f t="shared" si="24"/>
        <v>0.19760030358913466</v>
      </c>
      <c r="M385">
        <f t="shared" si="24"/>
        <v>4.5831928001217249E-2</v>
      </c>
      <c r="N385">
        <f t="shared" si="26"/>
        <v>0.28847600302253767</v>
      </c>
      <c r="O385">
        <f t="shared" si="27"/>
        <v>0.51520011164806334</v>
      </c>
    </row>
    <row r="386" spans="1:15">
      <c r="A386" s="1">
        <v>29921</v>
      </c>
      <c r="B386">
        <f t="array" ref="B386">_xlfn.IFNA(INDEX('Beer duty'!$B:$B,MATCH(1,(MONTH(Graphs!A386)=MONTH('Beer duty'!A:A))*(YEAR(Graphs!A386)=YEAR('Beer duty'!A:A)),0)), B385)</f>
        <v>5.2168079714321154</v>
      </c>
      <c r="C386">
        <f t="array" ref="C386">_xlfn.IFNA(INDEX('Cider duty'!$B:$B,MATCH(1,(MONTH(A386)=MONTH('Cider duty'!$A:$A))*(YEAR(A386)=YEAR('Cider duty'!$A:$A)),0)), C385)</f>
        <v>6.05</v>
      </c>
      <c r="D386">
        <f t="array" ref="D386">_xlfn.IFNA(INDEX('Wine duty'!$B:$B,MATCH(1,(MONTH(A386)=MONTH('Wine duty'!$A:$A))*(YEAR(A386)=YEAR('Wine duty'!$A:$A)),0)), D385)</f>
        <v>95.2</v>
      </c>
      <c r="E386">
        <f t="array" ref="E386">_xlfn.IFNA(INDEX('Spirits duty'!$B:$B,MATCH(1,(MONTH(A386)=MONTH('Spirits duty'!$A:$A))*(YEAR(A386)=YEAR('Spirits duty'!$A:$A)),0)), E385)</f>
        <v>13.601700000000001</v>
      </c>
      <c r="F386">
        <f t="shared" si="21"/>
        <v>5.2168079714321157E-2</v>
      </c>
      <c r="G386">
        <f t="shared" si="28"/>
        <v>1.21E-2</v>
      </c>
      <c r="H386">
        <f t="shared" si="22"/>
        <v>7.6160000000000005E-2</v>
      </c>
      <c r="I386">
        <f t="shared" si="23"/>
        <v>0.136017</v>
      </c>
      <c r="J386">
        <v>0.6</v>
      </c>
      <c r="K386">
        <f t="shared" si="25"/>
        <v>951.79920990607411</v>
      </c>
      <c r="L386">
        <f t="shared" si="24"/>
        <v>0.1964217729514261</v>
      </c>
      <c r="M386">
        <f t="shared" si="24"/>
        <v>4.5558576541965455E-2</v>
      </c>
      <c r="N386">
        <f t="shared" si="26"/>
        <v>0.28675547020132969</v>
      </c>
      <c r="O386">
        <f t="shared" si="27"/>
        <v>0.51212734756268719</v>
      </c>
    </row>
    <row r="387" spans="1:15">
      <c r="A387" s="1">
        <v>29952</v>
      </c>
      <c r="B387">
        <f t="array" ref="B387">_xlfn.IFNA(INDEX('Beer duty'!$B:$B,MATCH(1,(MONTH(Graphs!A387)=MONTH('Beer duty'!A:A))*(YEAR(Graphs!A387)=YEAR('Beer duty'!A:A)),0)), B386)</f>
        <v>5.2168079714321154</v>
      </c>
      <c r="C387">
        <f t="array" ref="C387">_xlfn.IFNA(INDEX('Cider duty'!$B:$B,MATCH(1,(MONTH(A387)=MONTH('Cider duty'!$A:$A))*(YEAR(A387)=YEAR('Cider duty'!$A:$A)),0)), C386)</f>
        <v>6.05</v>
      </c>
      <c r="D387">
        <f t="array" ref="D387">_xlfn.IFNA(INDEX('Wine duty'!$B:$B,MATCH(1,(MONTH(A387)=MONTH('Wine duty'!$A:$A))*(YEAR(A387)=YEAR('Wine duty'!$A:$A)),0)), D386)</f>
        <v>95.2</v>
      </c>
      <c r="E387">
        <f t="array" ref="E387">_xlfn.IFNA(INDEX('Spirits duty'!$B:$B,MATCH(1,(MONTH(A387)=MONTH('Spirits duty'!$A:$A))*(YEAR(A387)=YEAR('Spirits duty'!$A:$A)),0)), E386)</f>
        <v>13.601700000000001</v>
      </c>
      <c r="F387">
        <f t="shared" si="21"/>
        <v>5.2168079714321157E-2</v>
      </c>
      <c r="G387">
        <f t="shared" si="28"/>
        <v>1.21E-2</v>
      </c>
      <c r="H387">
        <f t="shared" si="22"/>
        <v>7.6160000000000005E-2</v>
      </c>
      <c r="I387">
        <f t="shared" si="23"/>
        <v>0.136017</v>
      </c>
      <c r="J387">
        <v>0.6</v>
      </c>
      <c r="K387">
        <f t="shared" si="25"/>
        <v>957.51000516551051</v>
      </c>
      <c r="L387">
        <f t="shared" si="24"/>
        <v>0.19525027132348519</v>
      </c>
      <c r="M387">
        <f t="shared" si="24"/>
        <v>4.5286855409508407E-2</v>
      </c>
      <c r="N387">
        <f t="shared" si="26"/>
        <v>0.28504519900728598</v>
      </c>
      <c r="O387">
        <f t="shared" si="27"/>
        <v>0.50907291010207478</v>
      </c>
    </row>
    <row r="388" spans="1:15">
      <c r="A388" s="1">
        <v>29983</v>
      </c>
      <c r="B388">
        <f t="array" ref="B388">_xlfn.IFNA(INDEX('Beer duty'!$B:$B,MATCH(1,(MONTH(Graphs!A388)=MONTH('Beer duty'!A:A))*(YEAR(Graphs!A388)=YEAR('Beer duty'!A:A)),0)), B387)</f>
        <v>5.2168079714321154</v>
      </c>
      <c r="C388">
        <f t="array" ref="C388">_xlfn.IFNA(INDEX('Cider duty'!$B:$B,MATCH(1,(MONTH(A388)=MONTH('Cider duty'!$A:$A))*(YEAR(A388)=YEAR('Cider duty'!$A:$A)),0)), C387)</f>
        <v>6.05</v>
      </c>
      <c r="D388">
        <f t="array" ref="D388">_xlfn.IFNA(INDEX('Wine duty'!$B:$B,MATCH(1,(MONTH(A388)=MONTH('Wine duty'!$A:$A))*(YEAR(A388)=YEAR('Wine duty'!$A:$A)),0)), D387)</f>
        <v>95.2</v>
      </c>
      <c r="E388">
        <f t="array" ref="E388">_xlfn.IFNA(INDEX('Spirits duty'!$B:$B,MATCH(1,(MONTH(A388)=MONTH('Spirits duty'!$A:$A))*(YEAR(A388)=YEAR('Spirits duty'!$A:$A)),0)), E387)</f>
        <v>13.601700000000001</v>
      </c>
      <c r="F388">
        <f t="shared" ref="F388:F451" si="29">B388/100</f>
        <v>5.2168079714321157E-2</v>
      </c>
      <c r="G388">
        <f t="shared" ref="G388:G451" si="30">C388/(0.05*10000)</f>
        <v>1.21E-2</v>
      </c>
      <c r="H388">
        <f t="shared" ref="H388:H451" si="31">D388/(0.125*10000)</f>
        <v>7.6160000000000005E-2</v>
      </c>
      <c r="I388">
        <f t="shared" ref="I388:I451" si="32">E388/100</f>
        <v>0.136017</v>
      </c>
      <c r="J388">
        <v>0</v>
      </c>
      <c r="K388">
        <f t="shared" si="25"/>
        <v>957.51000516551051</v>
      </c>
      <c r="L388">
        <f t="shared" ref="L388:M451" si="33">F388*$K$843/$K388</f>
        <v>0.19525027132348519</v>
      </c>
      <c r="M388">
        <f t="shared" si="33"/>
        <v>4.5286855409508407E-2</v>
      </c>
      <c r="N388">
        <f t="shared" si="26"/>
        <v>0.28504519900728598</v>
      </c>
      <c r="O388">
        <f t="shared" si="27"/>
        <v>0.50907291010207478</v>
      </c>
    </row>
    <row r="389" spans="1:15">
      <c r="A389" s="1">
        <v>30011</v>
      </c>
      <c r="B389">
        <f t="array" ref="B389">_xlfn.IFNA(INDEX('Beer duty'!$B:$B,MATCH(1,(MONTH(Graphs!A389)=MONTH('Beer duty'!A:A))*(YEAR(Graphs!A389)=YEAR('Beer duty'!A:A)),0)), B388)</f>
        <v>5.9123823676230662</v>
      </c>
      <c r="C389">
        <f t="array" ref="C389">_xlfn.IFNA(INDEX('Cider duty'!$B:$B,MATCH(1,(MONTH(A389)=MONTH('Cider duty'!$A:$A))*(YEAR(A389)=YEAR('Cider duty'!$A:$A)),0)), C388)</f>
        <v>6.05</v>
      </c>
      <c r="D389">
        <f t="array" ref="D389">_xlfn.IFNA(INDEX('Wine duty'!$B:$B,MATCH(1,(MONTH(A389)=MONTH('Wine duty'!$A:$A))*(YEAR(A389)=YEAR('Wine duty'!$A:$A)),0)), D388)</f>
        <v>106.8</v>
      </c>
      <c r="E389">
        <f t="array" ref="E389">_xlfn.IFNA(INDEX('Spirits duty'!$B:$B,MATCH(1,(MONTH(A389)=MONTH('Spirits duty'!$A:$A))*(YEAR(A389)=YEAR('Spirits duty'!$A:$A)),0)), E388)</f>
        <v>14.47</v>
      </c>
      <c r="F389">
        <f t="shared" si="29"/>
        <v>5.9123823676230661E-2</v>
      </c>
      <c r="G389">
        <f t="shared" si="30"/>
        <v>1.21E-2</v>
      </c>
      <c r="H389">
        <f t="shared" si="31"/>
        <v>8.5440000000000002E-2</v>
      </c>
      <c r="I389">
        <f t="shared" si="32"/>
        <v>0.1447</v>
      </c>
      <c r="J389">
        <v>0.9</v>
      </c>
      <c r="K389">
        <f t="shared" ref="K389:K452" si="34">K388*(1+J389/100)</f>
        <v>966.12759521199996</v>
      </c>
      <c r="L389">
        <f t="shared" si="33"/>
        <v>0.21930985216380902</v>
      </c>
      <c r="M389">
        <f t="shared" si="33"/>
        <v>4.4882909226470181E-2</v>
      </c>
      <c r="N389">
        <f t="shared" si="26"/>
        <v>0.31692526977765395</v>
      </c>
      <c r="O389">
        <f t="shared" si="27"/>
        <v>0.53674024504712681</v>
      </c>
    </row>
    <row r="390" spans="1:15">
      <c r="A390" s="1">
        <v>30042</v>
      </c>
      <c r="B390">
        <f t="array" ref="B390">_xlfn.IFNA(INDEX('Beer duty'!$B:$B,MATCH(1,(MONTH(Graphs!A390)=MONTH('Beer duty'!A:A))*(YEAR(Graphs!A390)=YEAR('Beer duty'!A:A)),0)), B389)</f>
        <v>5.9123823676230662</v>
      </c>
      <c r="C390">
        <f t="array" ref="C390">_xlfn.IFNA(INDEX('Cider duty'!$B:$B,MATCH(1,(MONTH(A390)=MONTH('Cider duty'!$A:$A))*(YEAR(A390)=YEAR('Cider duty'!$A:$A)),0)), C389)</f>
        <v>6.05</v>
      </c>
      <c r="D390">
        <f t="array" ref="D390">_xlfn.IFNA(INDEX('Wine duty'!$B:$B,MATCH(1,(MONTH(A390)=MONTH('Wine duty'!$A:$A))*(YEAR(A390)=YEAR('Wine duty'!$A:$A)),0)), D389)</f>
        <v>106.8</v>
      </c>
      <c r="E390">
        <f t="array" ref="E390">_xlfn.IFNA(INDEX('Spirits duty'!$B:$B,MATCH(1,(MONTH(A390)=MONTH('Spirits duty'!$A:$A))*(YEAR(A390)=YEAR('Spirits duty'!$A:$A)),0)), E389)</f>
        <v>14.47</v>
      </c>
      <c r="F390">
        <f t="shared" si="29"/>
        <v>5.9123823676230661E-2</v>
      </c>
      <c r="G390">
        <f t="shared" si="30"/>
        <v>1.21E-2</v>
      </c>
      <c r="H390">
        <f t="shared" si="31"/>
        <v>8.5440000000000002E-2</v>
      </c>
      <c r="I390">
        <f t="shared" si="32"/>
        <v>0.1447</v>
      </c>
      <c r="J390">
        <v>2</v>
      </c>
      <c r="K390">
        <f t="shared" si="34"/>
        <v>985.45014711624003</v>
      </c>
      <c r="L390">
        <f t="shared" si="33"/>
        <v>0.21500965898412649</v>
      </c>
      <c r="M390">
        <f t="shared" si="33"/>
        <v>4.4002852182813905E-2</v>
      </c>
      <c r="N390">
        <f t="shared" si="26"/>
        <v>0.31071104880162148</v>
      </c>
      <c r="O390">
        <f t="shared" si="27"/>
        <v>0.52621592651679094</v>
      </c>
    </row>
    <row r="391" spans="1:15">
      <c r="A391" s="1">
        <v>30072</v>
      </c>
      <c r="B391">
        <f t="array" ref="B391">_xlfn.IFNA(INDEX('Beer duty'!$B:$B,MATCH(1,(MONTH(Graphs!A391)=MONTH('Beer duty'!A:A))*(YEAR(Graphs!A391)=YEAR('Beer duty'!A:A)),0)), B390)</f>
        <v>5.9123823676230662</v>
      </c>
      <c r="C391">
        <f t="array" ref="C391">_xlfn.IFNA(INDEX('Cider duty'!$B:$B,MATCH(1,(MONTH(A391)=MONTH('Cider duty'!$A:$A))*(YEAR(A391)=YEAR('Cider duty'!$A:$A)),0)), C390)</f>
        <v>6.05</v>
      </c>
      <c r="D391">
        <f t="array" ref="D391">_xlfn.IFNA(INDEX('Wine duty'!$B:$B,MATCH(1,(MONTH(A391)=MONTH('Wine duty'!$A:$A))*(YEAR(A391)=YEAR('Wine duty'!$A:$A)),0)), D390)</f>
        <v>106.8</v>
      </c>
      <c r="E391">
        <f t="array" ref="E391">_xlfn.IFNA(INDEX('Spirits duty'!$B:$B,MATCH(1,(MONTH(A391)=MONTH('Spirits duty'!$A:$A))*(YEAR(A391)=YEAR('Spirits duty'!$A:$A)),0)), E390)</f>
        <v>14.47</v>
      </c>
      <c r="F391">
        <f t="shared" si="29"/>
        <v>5.9123823676230661E-2</v>
      </c>
      <c r="G391">
        <f t="shared" si="30"/>
        <v>1.21E-2</v>
      </c>
      <c r="H391">
        <f t="shared" si="31"/>
        <v>8.5440000000000002E-2</v>
      </c>
      <c r="I391">
        <f t="shared" si="32"/>
        <v>0.1447</v>
      </c>
      <c r="J391">
        <v>0.7</v>
      </c>
      <c r="K391">
        <f t="shared" si="34"/>
        <v>992.34829814605359</v>
      </c>
      <c r="L391">
        <f t="shared" si="33"/>
        <v>0.21351505360886447</v>
      </c>
      <c r="M391">
        <f t="shared" si="33"/>
        <v>4.36969733692293E-2</v>
      </c>
      <c r="N391">
        <f t="shared" si="26"/>
        <v>0.30855119046834312</v>
      </c>
      <c r="O391">
        <f t="shared" si="27"/>
        <v>0.52255802037417187</v>
      </c>
    </row>
    <row r="392" spans="1:15">
      <c r="A392" s="1">
        <v>30103</v>
      </c>
      <c r="B392">
        <f t="array" ref="B392">_xlfn.IFNA(INDEX('Beer duty'!$B:$B,MATCH(1,(MONTH(Graphs!A392)=MONTH('Beer duty'!A:A))*(YEAR(Graphs!A392)=YEAR('Beer duty'!A:A)),0)), B391)</f>
        <v>5.9123823676230662</v>
      </c>
      <c r="C392">
        <f t="array" ref="C392">_xlfn.IFNA(INDEX('Cider duty'!$B:$B,MATCH(1,(MONTH(A392)=MONTH('Cider duty'!$A:$A))*(YEAR(A392)=YEAR('Cider duty'!$A:$A)),0)), C391)</f>
        <v>6.05</v>
      </c>
      <c r="D392">
        <f t="array" ref="D392">_xlfn.IFNA(INDEX('Wine duty'!$B:$B,MATCH(1,(MONTH(A392)=MONTH('Wine duty'!$A:$A))*(YEAR(A392)=YEAR('Wine duty'!$A:$A)),0)), D391)</f>
        <v>106.8</v>
      </c>
      <c r="E392">
        <f t="array" ref="E392">_xlfn.IFNA(INDEX('Spirits duty'!$B:$B,MATCH(1,(MONTH(A392)=MONTH('Spirits duty'!$A:$A))*(YEAR(A392)=YEAR('Spirits duty'!$A:$A)),0)), E391)</f>
        <v>14.47</v>
      </c>
      <c r="F392">
        <f t="shared" si="29"/>
        <v>5.9123823676230661E-2</v>
      </c>
      <c r="G392">
        <f t="shared" si="30"/>
        <v>1.21E-2</v>
      </c>
      <c r="H392">
        <f t="shared" si="31"/>
        <v>8.5440000000000002E-2</v>
      </c>
      <c r="I392">
        <f t="shared" si="32"/>
        <v>0.1447</v>
      </c>
      <c r="J392">
        <v>0.3</v>
      </c>
      <c r="K392">
        <f t="shared" si="34"/>
        <v>995.3253430404917</v>
      </c>
      <c r="L392">
        <f t="shared" si="33"/>
        <v>0.21287642433585691</v>
      </c>
      <c r="M392">
        <f t="shared" si="33"/>
        <v>4.3566274545592525E-2</v>
      </c>
      <c r="N392">
        <f t="shared" si="26"/>
        <v>0.30762830555168807</v>
      </c>
      <c r="O392">
        <f t="shared" si="27"/>
        <v>0.52099503526836677</v>
      </c>
    </row>
    <row r="393" spans="1:15">
      <c r="A393" s="1">
        <v>30133</v>
      </c>
      <c r="B393">
        <f t="array" ref="B393">_xlfn.IFNA(INDEX('Beer duty'!$B:$B,MATCH(1,(MONTH(Graphs!A393)=MONTH('Beer duty'!A:A))*(YEAR(Graphs!A393)=YEAR('Beer duty'!A:A)),0)), B392)</f>
        <v>5.9123823676230662</v>
      </c>
      <c r="C393">
        <f t="array" ref="C393">_xlfn.IFNA(INDEX('Cider duty'!$B:$B,MATCH(1,(MONTH(A393)=MONTH('Cider duty'!$A:$A))*(YEAR(A393)=YEAR('Cider duty'!$A:$A)),0)), C392)</f>
        <v>6.05</v>
      </c>
      <c r="D393">
        <f t="array" ref="D393">_xlfn.IFNA(INDEX('Wine duty'!$B:$B,MATCH(1,(MONTH(A393)=MONTH('Wine duty'!$A:$A))*(YEAR(A393)=YEAR('Wine duty'!$A:$A)),0)), D392)</f>
        <v>106.8</v>
      </c>
      <c r="E393">
        <f t="array" ref="E393">_xlfn.IFNA(INDEX('Spirits duty'!$B:$B,MATCH(1,(MONTH(A393)=MONTH('Spirits duty'!$A:$A))*(YEAR(A393)=YEAR('Spirits duty'!$A:$A)),0)), E392)</f>
        <v>14.47</v>
      </c>
      <c r="F393">
        <f t="shared" si="29"/>
        <v>5.9123823676230661E-2</v>
      </c>
      <c r="G393">
        <f t="shared" si="30"/>
        <v>1.21E-2</v>
      </c>
      <c r="H393">
        <f t="shared" si="31"/>
        <v>8.5440000000000002E-2</v>
      </c>
      <c r="I393">
        <f t="shared" si="32"/>
        <v>0.1447</v>
      </c>
      <c r="J393">
        <v>0</v>
      </c>
      <c r="K393">
        <f t="shared" si="34"/>
        <v>995.3253430404917</v>
      </c>
      <c r="L393">
        <f t="shared" si="33"/>
        <v>0.21287642433585691</v>
      </c>
      <c r="M393">
        <f t="shared" si="33"/>
        <v>4.3566274545592525E-2</v>
      </c>
      <c r="N393">
        <f t="shared" si="26"/>
        <v>0.30762830555168807</v>
      </c>
      <c r="O393">
        <f t="shared" si="27"/>
        <v>0.52099503526836677</v>
      </c>
    </row>
    <row r="394" spans="1:15">
      <c r="A394" s="1">
        <v>30164</v>
      </c>
      <c r="B394">
        <f t="array" ref="B394">_xlfn.IFNA(INDEX('Beer duty'!$B:$B,MATCH(1,(MONTH(Graphs!A394)=MONTH('Beer duty'!A:A))*(YEAR(Graphs!A394)=YEAR('Beer duty'!A:A)),0)), B393)</f>
        <v>5.9123823676230662</v>
      </c>
      <c r="C394">
        <f t="array" ref="C394">_xlfn.IFNA(INDEX('Cider duty'!$B:$B,MATCH(1,(MONTH(A394)=MONTH('Cider duty'!$A:$A))*(YEAR(A394)=YEAR('Cider duty'!$A:$A)),0)), C393)</f>
        <v>6.05</v>
      </c>
      <c r="D394">
        <f t="array" ref="D394">_xlfn.IFNA(INDEX('Wine duty'!$B:$B,MATCH(1,(MONTH(A394)=MONTH('Wine duty'!$A:$A))*(YEAR(A394)=YEAR('Wine duty'!$A:$A)),0)), D393)</f>
        <v>106.8</v>
      </c>
      <c r="E394">
        <f t="array" ref="E394">_xlfn.IFNA(INDEX('Spirits duty'!$B:$B,MATCH(1,(MONTH(A394)=MONTH('Spirits duty'!$A:$A))*(YEAR(A394)=YEAR('Spirits duty'!$A:$A)),0)), E393)</f>
        <v>14.47</v>
      </c>
      <c r="F394">
        <f t="shared" si="29"/>
        <v>5.9123823676230661E-2</v>
      </c>
      <c r="G394">
        <f t="shared" si="30"/>
        <v>1.21E-2</v>
      </c>
      <c r="H394">
        <f t="shared" si="31"/>
        <v>8.5440000000000002E-2</v>
      </c>
      <c r="I394">
        <f t="shared" si="32"/>
        <v>0.1447</v>
      </c>
      <c r="J394">
        <v>0</v>
      </c>
      <c r="K394">
        <f t="shared" si="34"/>
        <v>995.3253430404917</v>
      </c>
      <c r="L394">
        <f t="shared" si="33"/>
        <v>0.21287642433585691</v>
      </c>
      <c r="M394">
        <f t="shared" si="33"/>
        <v>4.3566274545592525E-2</v>
      </c>
      <c r="N394">
        <f t="shared" si="26"/>
        <v>0.30762830555168807</v>
      </c>
      <c r="O394">
        <f t="shared" si="27"/>
        <v>0.52099503526836677</v>
      </c>
    </row>
    <row r="395" spans="1:15">
      <c r="A395" s="1">
        <v>30195</v>
      </c>
      <c r="B395">
        <f t="array" ref="B395">_xlfn.IFNA(INDEX('Beer duty'!$B:$B,MATCH(1,(MONTH(Graphs!A395)=MONTH('Beer duty'!A:A))*(YEAR(Graphs!A395)=YEAR('Beer duty'!A:A)),0)), B394)</f>
        <v>5.9123823676230662</v>
      </c>
      <c r="C395">
        <f t="array" ref="C395">_xlfn.IFNA(INDEX('Cider duty'!$B:$B,MATCH(1,(MONTH(A395)=MONTH('Cider duty'!$A:$A))*(YEAR(A395)=YEAR('Cider duty'!$A:$A)),0)), C394)</f>
        <v>6.05</v>
      </c>
      <c r="D395">
        <f t="array" ref="D395">_xlfn.IFNA(INDEX('Wine duty'!$B:$B,MATCH(1,(MONTH(A395)=MONTH('Wine duty'!$A:$A))*(YEAR(A395)=YEAR('Wine duty'!$A:$A)),0)), D394)</f>
        <v>106.8</v>
      </c>
      <c r="E395">
        <f t="array" ref="E395">_xlfn.IFNA(INDEX('Spirits duty'!$B:$B,MATCH(1,(MONTH(A395)=MONTH('Spirits duty'!$A:$A))*(YEAR(A395)=YEAR('Spirits duty'!$A:$A)),0)), E394)</f>
        <v>14.47</v>
      </c>
      <c r="F395">
        <f t="shared" si="29"/>
        <v>5.9123823676230661E-2</v>
      </c>
      <c r="G395">
        <f t="shared" si="30"/>
        <v>1.21E-2</v>
      </c>
      <c r="H395">
        <f t="shared" si="31"/>
        <v>8.5440000000000002E-2</v>
      </c>
      <c r="I395">
        <f t="shared" si="32"/>
        <v>0.1447</v>
      </c>
      <c r="J395">
        <v>-0.1</v>
      </c>
      <c r="K395">
        <f t="shared" si="34"/>
        <v>994.33001769745124</v>
      </c>
      <c r="L395">
        <f t="shared" si="33"/>
        <v>0.21308951384970659</v>
      </c>
      <c r="M395">
        <f t="shared" si="33"/>
        <v>4.3609884430022547E-2</v>
      </c>
      <c r="N395">
        <f t="shared" si="26"/>
        <v>0.30793624179348156</v>
      </c>
      <c r="O395">
        <f t="shared" si="27"/>
        <v>0.52151655182018697</v>
      </c>
    </row>
    <row r="396" spans="1:15">
      <c r="A396" s="1">
        <v>30225</v>
      </c>
      <c r="B396">
        <f t="array" ref="B396">_xlfn.IFNA(INDEX('Beer duty'!$B:$B,MATCH(1,(MONTH(Graphs!A396)=MONTH('Beer duty'!A:A))*(YEAR(Graphs!A396)=YEAR('Beer duty'!A:A)),0)), B395)</f>
        <v>5.9123823676230662</v>
      </c>
      <c r="C396">
        <f t="array" ref="C396">_xlfn.IFNA(INDEX('Cider duty'!$B:$B,MATCH(1,(MONTH(A396)=MONTH('Cider duty'!$A:$A))*(YEAR(A396)=YEAR('Cider duty'!$A:$A)),0)), C395)</f>
        <v>6.05</v>
      </c>
      <c r="D396">
        <f t="array" ref="D396">_xlfn.IFNA(INDEX('Wine duty'!$B:$B,MATCH(1,(MONTH(A396)=MONTH('Wine duty'!$A:$A))*(YEAR(A396)=YEAR('Wine duty'!$A:$A)),0)), D395)</f>
        <v>106.8</v>
      </c>
      <c r="E396">
        <f t="array" ref="E396">_xlfn.IFNA(INDEX('Spirits duty'!$B:$B,MATCH(1,(MONTH(A396)=MONTH('Spirits duty'!$A:$A))*(YEAR(A396)=YEAR('Spirits duty'!$A:$A)),0)), E395)</f>
        <v>14.47</v>
      </c>
      <c r="F396">
        <f t="shared" si="29"/>
        <v>5.9123823676230661E-2</v>
      </c>
      <c r="G396">
        <f t="shared" si="30"/>
        <v>1.21E-2</v>
      </c>
      <c r="H396">
        <f t="shared" si="31"/>
        <v>8.5440000000000002E-2</v>
      </c>
      <c r="I396">
        <f t="shared" si="32"/>
        <v>0.1447</v>
      </c>
      <c r="J396">
        <v>0.5</v>
      </c>
      <c r="K396">
        <f t="shared" si="34"/>
        <v>999.30166778593843</v>
      </c>
      <c r="L396">
        <f t="shared" si="33"/>
        <v>0.21202936701463346</v>
      </c>
      <c r="M396">
        <f t="shared" si="33"/>
        <v>4.339291983086821E-2</v>
      </c>
      <c r="N396">
        <f t="shared" si="26"/>
        <v>0.30640422069003143</v>
      </c>
      <c r="O396">
        <f t="shared" si="27"/>
        <v>0.51892194210963882</v>
      </c>
    </row>
    <row r="397" spans="1:15">
      <c r="A397" s="1">
        <v>30256</v>
      </c>
      <c r="B397">
        <f t="array" ref="B397">_xlfn.IFNA(INDEX('Beer duty'!$B:$B,MATCH(1,(MONTH(Graphs!A397)=MONTH('Beer duty'!A:A))*(YEAR(Graphs!A397)=YEAR('Beer duty'!A:A)),0)), B396)</f>
        <v>5.9123823676230662</v>
      </c>
      <c r="C397">
        <f t="array" ref="C397">_xlfn.IFNA(INDEX('Cider duty'!$B:$B,MATCH(1,(MONTH(A397)=MONTH('Cider duty'!$A:$A))*(YEAR(A397)=YEAR('Cider duty'!$A:$A)),0)), C396)</f>
        <v>6.05</v>
      </c>
      <c r="D397">
        <f t="array" ref="D397">_xlfn.IFNA(INDEX('Wine duty'!$B:$B,MATCH(1,(MONTH(A397)=MONTH('Wine duty'!$A:$A))*(YEAR(A397)=YEAR('Wine duty'!$A:$A)),0)), D396)</f>
        <v>106.8</v>
      </c>
      <c r="E397">
        <f t="array" ref="E397">_xlfn.IFNA(INDEX('Spirits duty'!$B:$B,MATCH(1,(MONTH(A397)=MONTH('Spirits duty'!$A:$A))*(YEAR(A397)=YEAR('Spirits duty'!$A:$A)),0)), E396)</f>
        <v>14.47</v>
      </c>
      <c r="F397">
        <f t="shared" si="29"/>
        <v>5.9123823676230661E-2</v>
      </c>
      <c r="G397">
        <f t="shared" si="30"/>
        <v>1.21E-2</v>
      </c>
      <c r="H397">
        <f t="shared" si="31"/>
        <v>8.5440000000000002E-2</v>
      </c>
      <c r="I397">
        <f t="shared" si="32"/>
        <v>0.1447</v>
      </c>
      <c r="J397">
        <v>0.5</v>
      </c>
      <c r="K397">
        <f t="shared" si="34"/>
        <v>1004.2981761248681</v>
      </c>
      <c r="L397">
        <f t="shared" si="33"/>
        <v>0.21097449454192385</v>
      </c>
      <c r="M397">
        <f t="shared" si="33"/>
        <v>4.3177034657580313E-2</v>
      </c>
      <c r="N397">
        <f t="shared" si="26"/>
        <v>0.30487982158212079</v>
      </c>
      <c r="O397">
        <f t="shared" si="27"/>
        <v>0.51634024090511321</v>
      </c>
    </row>
    <row r="398" spans="1:15">
      <c r="A398" s="1">
        <v>30286</v>
      </c>
      <c r="B398">
        <f t="array" ref="B398">_xlfn.IFNA(INDEX('Beer duty'!$B:$B,MATCH(1,(MONTH(Graphs!A398)=MONTH('Beer duty'!A:A))*(YEAR(Graphs!A398)=YEAR('Beer duty'!A:A)),0)), B397)</f>
        <v>5.9123823676230662</v>
      </c>
      <c r="C398">
        <f t="array" ref="C398">_xlfn.IFNA(INDEX('Cider duty'!$B:$B,MATCH(1,(MONTH(A398)=MONTH('Cider duty'!$A:$A))*(YEAR(A398)=YEAR('Cider duty'!$A:$A)),0)), C397)</f>
        <v>6.05</v>
      </c>
      <c r="D398">
        <f t="array" ref="D398">_xlfn.IFNA(INDEX('Wine duty'!$B:$B,MATCH(1,(MONTH(A398)=MONTH('Wine duty'!$A:$A))*(YEAR(A398)=YEAR('Wine duty'!$A:$A)),0)), D397)</f>
        <v>106.8</v>
      </c>
      <c r="E398">
        <f t="array" ref="E398">_xlfn.IFNA(INDEX('Spirits duty'!$B:$B,MATCH(1,(MONTH(A398)=MONTH('Spirits duty'!$A:$A))*(YEAR(A398)=YEAR('Spirits duty'!$A:$A)),0)), E397)</f>
        <v>14.47</v>
      </c>
      <c r="F398">
        <f t="shared" si="29"/>
        <v>5.9123823676230661E-2</v>
      </c>
      <c r="G398">
        <f t="shared" si="30"/>
        <v>1.21E-2</v>
      </c>
      <c r="H398">
        <f t="shared" si="31"/>
        <v>8.5440000000000002E-2</v>
      </c>
      <c r="I398">
        <f t="shared" si="32"/>
        <v>0.1447</v>
      </c>
      <c r="J398">
        <v>-0.2</v>
      </c>
      <c r="K398">
        <f t="shared" si="34"/>
        <v>1002.2895797726184</v>
      </c>
      <c r="L398">
        <f t="shared" si="33"/>
        <v>0.21139728912016417</v>
      </c>
      <c r="M398">
        <f t="shared" si="33"/>
        <v>4.3263561781142594E-2</v>
      </c>
      <c r="N398">
        <f t="shared" si="26"/>
        <v>0.30549080318849781</v>
      </c>
      <c r="O398">
        <f t="shared" si="27"/>
        <v>0.51737499088688699</v>
      </c>
    </row>
    <row r="399" spans="1:15">
      <c r="A399" s="1">
        <v>30317</v>
      </c>
      <c r="B399">
        <f t="array" ref="B399">_xlfn.IFNA(INDEX('Beer duty'!$B:$B,MATCH(1,(MONTH(Graphs!A399)=MONTH('Beer duty'!A:A))*(YEAR(Graphs!A399)=YEAR('Beer duty'!A:A)),0)), B398)</f>
        <v>5.9123823676230662</v>
      </c>
      <c r="C399">
        <f t="array" ref="C399">_xlfn.IFNA(INDEX('Cider duty'!$B:$B,MATCH(1,(MONTH(A399)=MONTH('Cider duty'!$A:$A))*(YEAR(A399)=YEAR('Cider duty'!$A:$A)),0)), C398)</f>
        <v>6.05</v>
      </c>
      <c r="D399">
        <f t="array" ref="D399">_xlfn.IFNA(INDEX('Wine duty'!$B:$B,MATCH(1,(MONTH(A399)=MONTH('Wine duty'!$A:$A))*(YEAR(A399)=YEAR('Wine duty'!$A:$A)),0)), D398)</f>
        <v>106.8</v>
      </c>
      <c r="E399">
        <f t="array" ref="E399">_xlfn.IFNA(INDEX('Spirits duty'!$B:$B,MATCH(1,(MONTH(A399)=MONTH('Spirits duty'!$A:$A))*(YEAR(A399)=YEAR('Spirits duty'!$A:$A)),0)), E398)</f>
        <v>14.47</v>
      </c>
      <c r="F399">
        <f t="shared" si="29"/>
        <v>5.9123823676230661E-2</v>
      </c>
      <c r="G399">
        <f t="shared" si="30"/>
        <v>1.21E-2</v>
      </c>
      <c r="H399">
        <f t="shared" si="31"/>
        <v>8.5440000000000002E-2</v>
      </c>
      <c r="I399">
        <f t="shared" si="32"/>
        <v>0.1447</v>
      </c>
      <c r="J399">
        <v>0.1</v>
      </c>
      <c r="K399">
        <f t="shared" si="34"/>
        <v>1003.2918693523909</v>
      </c>
      <c r="L399">
        <f t="shared" si="33"/>
        <v>0.21118610301714705</v>
      </c>
      <c r="M399">
        <f t="shared" si="33"/>
        <v>4.3220341439702895E-2</v>
      </c>
      <c r="N399">
        <f t="shared" si="26"/>
        <v>0.30518561757092688</v>
      </c>
      <c r="O399">
        <f t="shared" si="27"/>
        <v>0.51685813275413295</v>
      </c>
    </row>
    <row r="400" spans="1:15">
      <c r="A400" s="1">
        <v>30348</v>
      </c>
      <c r="B400">
        <f t="array" ref="B400">_xlfn.IFNA(INDEX('Beer duty'!$B:$B,MATCH(1,(MONTH(Graphs!A400)=MONTH('Beer duty'!A:A))*(YEAR(Graphs!A400)=YEAR('Beer duty'!A:A)),0)), B399)</f>
        <v>5.9123823676230662</v>
      </c>
      <c r="C400">
        <f t="array" ref="C400">_xlfn.IFNA(INDEX('Cider duty'!$B:$B,MATCH(1,(MONTH(A400)=MONTH('Cider duty'!$A:$A))*(YEAR(A400)=YEAR('Cider duty'!$A:$A)),0)), C399)</f>
        <v>6.05</v>
      </c>
      <c r="D400">
        <f t="array" ref="D400">_xlfn.IFNA(INDEX('Wine duty'!$B:$B,MATCH(1,(MONTH(A400)=MONTH('Wine duty'!$A:$A))*(YEAR(A400)=YEAR('Wine duty'!$A:$A)),0)), D399)</f>
        <v>106.8</v>
      </c>
      <c r="E400">
        <f t="array" ref="E400">_xlfn.IFNA(INDEX('Spirits duty'!$B:$B,MATCH(1,(MONTH(A400)=MONTH('Spirits duty'!$A:$A))*(YEAR(A400)=YEAR('Spirits duty'!$A:$A)),0)), E399)</f>
        <v>14.47</v>
      </c>
      <c r="F400">
        <f t="shared" si="29"/>
        <v>5.9123823676230661E-2</v>
      </c>
      <c r="G400">
        <f t="shared" si="30"/>
        <v>1.21E-2</v>
      </c>
      <c r="H400">
        <f t="shared" si="31"/>
        <v>8.5440000000000002E-2</v>
      </c>
      <c r="I400">
        <f t="shared" si="32"/>
        <v>0.1447</v>
      </c>
      <c r="J400">
        <v>0.4</v>
      </c>
      <c r="K400">
        <f t="shared" si="34"/>
        <v>1007.3050368298004</v>
      </c>
      <c r="L400">
        <f t="shared" si="33"/>
        <v>0.21034472412066438</v>
      </c>
      <c r="M400">
        <f t="shared" si="33"/>
        <v>4.3048148844325597E-2</v>
      </c>
      <c r="N400">
        <f t="shared" si="26"/>
        <v>0.30396973861646109</v>
      </c>
      <c r="O400">
        <f t="shared" si="27"/>
        <v>0.51479893700610846</v>
      </c>
    </row>
    <row r="401" spans="1:15">
      <c r="A401" s="1">
        <v>30376</v>
      </c>
      <c r="B401">
        <f t="array" ref="B401">_xlfn.IFNA(INDEX('Beer duty'!$B:$B,MATCH(1,(MONTH(Graphs!A401)=MONTH('Beer duty'!A:A))*(YEAR(Graphs!A401)=YEAR('Beer duty'!A:A)),0)), B400)</f>
        <v>6.2601695657185399</v>
      </c>
      <c r="C401">
        <f t="array" ref="C401">_xlfn.IFNA(INDEX('Cider duty'!$B:$B,MATCH(1,(MONTH(A401)=MONTH('Cider duty'!$A:$A))*(YEAR(A401)=YEAR('Cider duty'!$A:$A)),0)), C400)</f>
        <v>6.05</v>
      </c>
      <c r="D401">
        <f t="array" ref="D401">_xlfn.IFNA(INDEX('Wine duty'!$B:$B,MATCH(1,(MONTH(A401)=MONTH('Wine duty'!$A:$A))*(YEAR(A401)=YEAR('Wine duty'!$A:$A)),0)), D400)</f>
        <v>113</v>
      </c>
      <c r="E401">
        <f t="array" ref="E401">_xlfn.IFNA(INDEX('Spirits duty'!$B:$B,MATCH(1,(MONTH(A401)=MONTH('Spirits duty'!$A:$A))*(YEAR(A401)=YEAR('Spirits duty'!$A:$A)),0)), E400)</f>
        <v>15.19</v>
      </c>
      <c r="F401">
        <f t="shared" si="29"/>
        <v>6.2601695657185402E-2</v>
      </c>
      <c r="G401">
        <f t="shared" si="30"/>
        <v>1.21E-2</v>
      </c>
      <c r="H401">
        <f t="shared" si="31"/>
        <v>9.0399999999999994E-2</v>
      </c>
      <c r="I401">
        <f t="shared" si="32"/>
        <v>0.15190000000000001</v>
      </c>
      <c r="J401">
        <v>0.2</v>
      </c>
      <c r="K401">
        <f t="shared" si="34"/>
        <v>1009.31964690346</v>
      </c>
      <c r="L401">
        <f t="shared" si="33"/>
        <v>0.22227339639379823</v>
      </c>
      <c r="M401">
        <f t="shared" si="33"/>
        <v>4.2962224395534529E-2</v>
      </c>
      <c r="N401">
        <f t="shared" si="26"/>
        <v>0.32097397399639016</v>
      </c>
      <c r="O401">
        <f t="shared" si="27"/>
        <v>0.53933569303154505</v>
      </c>
    </row>
    <row r="402" spans="1:15">
      <c r="A402" s="1">
        <v>30407</v>
      </c>
      <c r="B402">
        <f t="array" ref="B402">_xlfn.IFNA(INDEX('Beer duty'!$B:$B,MATCH(1,(MONTH(Graphs!A402)=MONTH('Beer duty'!A:A))*(YEAR(Graphs!A402)=YEAR('Beer duty'!A:A)),0)), B401)</f>
        <v>6.2601695657185399</v>
      </c>
      <c r="C402">
        <f t="array" ref="C402">_xlfn.IFNA(INDEX('Cider duty'!$B:$B,MATCH(1,(MONTH(A402)=MONTH('Cider duty'!$A:$A))*(YEAR(A402)=YEAR('Cider duty'!$A:$A)),0)), C401)</f>
        <v>6.05</v>
      </c>
      <c r="D402">
        <f t="array" ref="D402">_xlfn.IFNA(INDEX('Wine duty'!$B:$B,MATCH(1,(MONTH(A402)=MONTH('Wine duty'!$A:$A))*(YEAR(A402)=YEAR('Wine duty'!$A:$A)),0)), D401)</f>
        <v>113</v>
      </c>
      <c r="E402">
        <f t="array" ref="E402">_xlfn.IFNA(INDEX('Spirits duty'!$B:$B,MATCH(1,(MONTH(A402)=MONTH('Spirits duty'!$A:$A))*(YEAR(A402)=YEAR('Spirits duty'!$A:$A)),0)), E401)</f>
        <v>15.19</v>
      </c>
      <c r="F402">
        <f t="shared" si="29"/>
        <v>6.2601695657185402E-2</v>
      </c>
      <c r="G402">
        <f t="shared" si="30"/>
        <v>1.21E-2</v>
      </c>
      <c r="H402">
        <f t="shared" si="31"/>
        <v>9.0399999999999994E-2</v>
      </c>
      <c r="I402">
        <f t="shared" si="32"/>
        <v>0.15190000000000001</v>
      </c>
      <c r="J402">
        <v>1.4</v>
      </c>
      <c r="K402">
        <f t="shared" si="34"/>
        <v>1023.4501219601085</v>
      </c>
      <c r="L402">
        <f t="shared" si="33"/>
        <v>0.21920453293273987</v>
      </c>
      <c r="M402">
        <f t="shared" si="33"/>
        <v>4.2369057589284539E-2</v>
      </c>
      <c r="N402">
        <f t="shared" si="26"/>
        <v>0.31654238066705143</v>
      </c>
      <c r="O402">
        <f t="shared" si="27"/>
        <v>0.53188924362085299</v>
      </c>
    </row>
    <row r="403" spans="1:15">
      <c r="A403" s="1">
        <v>30437</v>
      </c>
      <c r="B403">
        <f t="array" ref="B403">_xlfn.IFNA(INDEX('Beer duty'!$B:$B,MATCH(1,(MONTH(Graphs!A403)=MONTH('Beer duty'!A:A))*(YEAR(Graphs!A403)=YEAR('Beer duty'!A:A)),0)), B402)</f>
        <v>6.2601695657185399</v>
      </c>
      <c r="C403">
        <f t="array" ref="C403">_xlfn.IFNA(INDEX('Cider duty'!$B:$B,MATCH(1,(MONTH(A403)=MONTH('Cider duty'!$A:$A))*(YEAR(A403)=YEAR('Cider duty'!$A:$A)),0)), C402)</f>
        <v>6.05</v>
      </c>
      <c r="D403">
        <f t="array" ref="D403">_xlfn.IFNA(INDEX('Wine duty'!$B:$B,MATCH(1,(MONTH(A403)=MONTH('Wine duty'!$A:$A))*(YEAR(A403)=YEAR('Wine duty'!$A:$A)),0)), D402)</f>
        <v>113</v>
      </c>
      <c r="E403">
        <f t="array" ref="E403">_xlfn.IFNA(INDEX('Spirits duty'!$B:$B,MATCH(1,(MONTH(A403)=MONTH('Spirits duty'!$A:$A))*(YEAR(A403)=YEAR('Spirits duty'!$A:$A)),0)), E402)</f>
        <v>15.19</v>
      </c>
      <c r="F403">
        <f t="shared" si="29"/>
        <v>6.2601695657185402E-2</v>
      </c>
      <c r="G403">
        <f t="shared" si="30"/>
        <v>1.21E-2</v>
      </c>
      <c r="H403">
        <f t="shared" si="31"/>
        <v>9.0399999999999994E-2</v>
      </c>
      <c r="I403">
        <f t="shared" si="32"/>
        <v>0.15190000000000001</v>
      </c>
      <c r="J403">
        <v>0.4</v>
      </c>
      <c r="K403">
        <f t="shared" si="34"/>
        <v>1027.5439224479489</v>
      </c>
      <c r="L403">
        <f t="shared" si="33"/>
        <v>0.21833120810033851</v>
      </c>
      <c r="M403">
        <f t="shared" si="33"/>
        <v>4.2200256563032411E-2</v>
      </c>
      <c r="N403">
        <f t="shared" si="26"/>
        <v>0.31528125564447351</v>
      </c>
      <c r="O403">
        <f t="shared" si="27"/>
        <v>0.52977016296897717</v>
      </c>
    </row>
    <row r="404" spans="1:15">
      <c r="A404" s="1">
        <v>30468</v>
      </c>
      <c r="B404">
        <f t="array" ref="B404">_xlfn.IFNA(INDEX('Beer duty'!$B:$B,MATCH(1,(MONTH(Graphs!A404)=MONTH('Beer duty'!A:A))*(YEAR(Graphs!A404)=YEAR('Beer duty'!A:A)),0)), B403)</f>
        <v>6.2601695657185399</v>
      </c>
      <c r="C404">
        <f t="array" ref="C404">_xlfn.IFNA(INDEX('Cider duty'!$B:$B,MATCH(1,(MONTH(A404)=MONTH('Cider duty'!$A:$A))*(YEAR(A404)=YEAR('Cider duty'!$A:$A)),0)), C403)</f>
        <v>6.05</v>
      </c>
      <c r="D404">
        <f t="array" ref="D404">_xlfn.IFNA(INDEX('Wine duty'!$B:$B,MATCH(1,(MONTH(A404)=MONTH('Wine duty'!$A:$A))*(YEAR(A404)=YEAR('Wine duty'!$A:$A)),0)), D403)</f>
        <v>113</v>
      </c>
      <c r="E404">
        <f t="array" ref="E404">_xlfn.IFNA(INDEX('Spirits duty'!$B:$B,MATCH(1,(MONTH(A404)=MONTH('Spirits duty'!$A:$A))*(YEAR(A404)=YEAR('Spirits duty'!$A:$A)),0)), E403)</f>
        <v>15.19</v>
      </c>
      <c r="F404">
        <f t="shared" si="29"/>
        <v>6.2601695657185402E-2</v>
      </c>
      <c r="G404">
        <f t="shared" si="30"/>
        <v>1.21E-2</v>
      </c>
      <c r="H404">
        <f t="shared" si="31"/>
        <v>9.0399999999999994E-2</v>
      </c>
      <c r="I404">
        <f t="shared" si="32"/>
        <v>0.15190000000000001</v>
      </c>
      <c r="J404">
        <v>0.2</v>
      </c>
      <c r="K404">
        <f t="shared" si="34"/>
        <v>1029.5990102928449</v>
      </c>
      <c r="L404">
        <f t="shared" si="33"/>
        <v>0.21789541726580686</v>
      </c>
      <c r="M404">
        <f t="shared" si="33"/>
        <v>4.2116024514004397E-2</v>
      </c>
      <c r="N404">
        <f t="shared" si="26"/>
        <v>0.31465195174099153</v>
      </c>
      <c r="O404">
        <f t="shared" si="27"/>
        <v>0.52871273749398906</v>
      </c>
    </row>
    <row r="405" spans="1:15">
      <c r="A405" s="1">
        <v>30498</v>
      </c>
      <c r="B405">
        <f t="array" ref="B405">_xlfn.IFNA(INDEX('Beer duty'!$B:$B,MATCH(1,(MONTH(Graphs!A405)=MONTH('Beer duty'!A:A))*(YEAR(Graphs!A405)=YEAR('Beer duty'!A:A)),0)), B404)</f>
        <v>6.2601695657185399</v>
      </c>
      <c r="C405">
        <f t="array" ref="C405">_xlfn.IFNA(INDEX('Cider duty'!$B:$B,MATCH(1,(MONTH(A405)=MONTH('Cider duty'!$A:$A))*(YEAR(A405)=YEAR('Cider duty'!$A:$A)),0)), C404)</f>
        <v>6.05</v>
      </c>
      <c r="D405">
        <f t="array" ref="D405">_xlfn.IFNA(INDEX('Wine duty'!$B:$B,MATCH(1,(MONTH(A405)=MONTH('Wine duty'!$A:$A))*(YEAR(A405)=YEAR('Wine duty'!$A:$A)),0)), D404)</f>
        <v>113</v>
      </c>
      <c r="E405">
        <f t="array" ref="E405">_xlfn.IFNA(INDEX('Spirits duty'!$B:$B,MATCH(1,(MONTH(A405)=MONTH('Spirits duty'!$A:$A))*(YEAR(A405)=YEAR('Spirits duty'!$A:$A)),0)), E404)</f>
        <v>15.19</v>
      </c>
      <c r="F405">
        <f t="shared" si="29"/>
        <v>6.2601695657185402E-2</v>
      </c>
      <c r="G405">
        <f t="shared" si="30"/>
        <v>1.21E-2</v>
      </c>
      <c r="H405">
        <f t="shared" si="31"/>
        <v>9.0399999999999994E-2</v>
      </c>
      <c r="I405">
        <f t="shared" si="32"/>
        <v>0.15190000000000001</v>
      </c>
      <c r="J405">
        <v>0.5</v>
      </c>
      <c r="K405">
        <f t="shared" si="34"/>
        <v>1034.7470053443089</v>
      </c>
      <c r="L405">
        <f t="shared" si="33"/>
        <v>0.21681136046348948</v>
      </c>
      <c r="M405">
        <f t="shared" si="33"/>
        <v>4.1906492053735728E-2</v>
      </c>
      <c r="N405">
        <f t="shared" si="26"/>
        <v>0.31308651914526525</v>
      </c>
      <c r="O405">
        <f t="shared" si="27"/>
        <v>0.52608232586466586</v>
      </c>
    </row>
    <row r="406" spans="1:15">
      <c r="A406" s="1">
        <v>30529</v>
      </c>
      <c r="B406">
        <f t="array" ref="B406">_xlfn.IFNA(INDEX('Beer duty'!$B:$B,MATCH(1,(MONTH(Graphs!A406)=MONTH('Beer duty'!A:A))*(YEAR(Graphs!A406)=YEAR('Beer duty'!A:A)),0)), B405)</f>
        <v>6.2601695657185399</v>
      </c>
      <c r="C406">
        <f t="array" ref="C406">_xlfn.IFNA(INDEX('Cider duty'!$B:$B,MATCH(1,(MONTH(A406)=MONTH('Cider duty'!$A:$A))*(YEAR(A406)=YEAR('Cider duty'!$A:$A)),0)), C405)</f>
        <v>6.05</v>
      </c>
      <c r="D406">
        <f t="array" ref="D406">_xlfn.IFNA(INDEX('Wine duty'!$B:$B,MATCH(1,(MONTH(A406)=MONTH('Wine duty'!$A:$A))*(YEAR(A406)=YEAR('Wine duty'!$A:$A)),0)), D405)</f>
        <v>113</v>
      </c>
      <c r="E406">
        <f t="array" ref="E406">_xlfn.IFNA(INDEX('Spirits duty'!$B:$B,MATCH(1,(MONTH(A406)=MONTH('Spirits duty'!$A:$A))*(YEAR(A406)=YEAR('Spirits duty'!$A:$A)),0)), E405)</f>
        <v>15.19</v>
      </c>
      <c r="F406">
        <f t="shared" si="29"/>
        <v>6.2601695657185402E-2</v>
      </c>
      <c r="G406">
        <f t="shared" si="30"/>
        <v>1.21E-2</v>
      </c>
      <c r="H406">
        <f t="shared" si="31"/>
        <v>9.0399999999999994E-2</v>
      </c>
      <c r="I406">
        <f t="shared" si="32"/>
        <v>0.15190000000000001</v>
      </c>
      <c r="J406">
        <v>0.4</v>
      </c>
      <c r="K406">
        <f t="shared" si="34"/>
        <v>1038.8859933656861</v>
      </c>
      <c r="L406">
        <f t="shared" si="33"/>
        <v>0.21594757018275845</v>
      </c>
      <c r="M406">
        <f t="shared" si="33"/>
        <v>4.1739533918063475E-2</v>
      </c>
      <c r="N406">
        <f t="shared" si="26"/>
        <v>0.31183916249528415</v>
      </c>
      <c r="O406">
        <f t="shared" si="27"/>
        <v>0.52398638034329281</v>
      </c>
    </row>
    <row r="407" spans="1:15">
      <c r="A407" s="1">
        <v>30560</v>
      </c>
      <c r="B407">
        <f t="array" ref="B407">_xlfn.IFNA(INDEX('Beer duty'!$B:$B,MATCH(1,(MONTH(Graphs!A407)=MONTH('Beer duty'!A:A))*(YEAR(Graphs!A407)=YEAR('Beer duty'!A:A)),0)), B406)</f>
        <v>6.2601695657185399</v>
      </c>
      <c r="C407">
        <f t="array" ref="C407">_xlfn.IFNA(INDEX('Cider duty'!$B:$B,MATCH(1,(MONTH(A407)=MONTH('Cider duty'!$A:$A))*(YEAR(A407)=YEAR('Cider duty'!$A:$A)),0)), C406)</f>
        <v>6.05</v>
      </c>
      <c r="D407">
        <f t="array" ref="D407">_xlfn.IFNA(INDEX('Wine duty'!$B:$B,MATCH(1,(MONTH(A407)=MONTH('Wine duty'!$A:$A))*(YEAR(A407)=YEAR('Wine duty'!$A:$A)),0)), D406)</f>
        <v>113</v>
      </c>
      <c r="E407">
        <f t="array" ref="E407">_xlfn.IFNA(INDEX('Spirits duty'!$B:$B,MATCH(1,(MONTH(A407)=MONTH('Spirits duty'!$A:$A))*(YEAR(A407)=YEAR('Spirits duty'!$A:$A)),0)), E406)</f>
        <v>15.19</v>
      </c>
      <c r="F407">
        <f t="shared" si="29"/>
        <v>6.2601695657185402E-2</v>
      </c>
      <c r="G407">
        <f t="shared" si="30"/>
        <v>1.21E-2</v>
      </c>
      <c r="H407">
        <f t="shared" si="31"/>
        <v>9.0399999999999994E-2</v>
      </c>
      <c r="I407">
        <f t="shared" si="32"/>
        <v>0.15190000000000001</v>
      </c>
      <c r="J407">
        <v>0.4</v>
      </c>
      <c r="K407">
        <f t="shared" si="34"/>
        <v>1043.0415373391488</v>
      </c>
      <c r="L407">
        <f t="shared" si="33"/>
        <v>0.21508722129756819</v>
      </c>
      <c r="M407">
        <f t="shared" si="33"/>
        <v>4.1573240954246492E-2</v>
      </c>
      <c r="N407">
        <f t="shared" si="26"/>
        <v>0.31059677539370933</v>
      </c>
      <c r="O407">
        <f t="shared" si="27"/>
        <v>0.52189878520248278</v>
      </c>
    </row>
    <row r="408" spans="1:15">
      <c r="A408" s="1">
        <v>30590</v>
      </c>
      <c r="B408">
        <f t="array" ref="B408">_xlfn.IFNA(INDEX('Beer duty'!$B:$B,MATCH(1,(MONTH(Graphs!A408)=MONTH('Beer duty'!A:A))*(YEAR(Graphs!A408)=YEAR('Beer duty'!A:A)),0)), B407)</f>
        <v>6.2601695657185399</v>
      </c>
      <c r="C408">
        <f t="array" ref="C408">_xlfn.IFNA(INDEX('Cider duty'!$B:$B,MATCH(1,(MONTH(A408)=MONTH('Cider duty'!$A:$A))*(YEAR(A408)=YEAR('Cider duty'!$A:$A)),0)), C407)</f>
        <v>6.05</v>
      </c>
      <c r="D408">
        <f t="array" ref="D408">_xlfn.IFNA(INDEX('Wine duty'!$B:$B,MATCH(1,(MONTH(A408)=MONTH('Wine duty'!$A:$A))*(YEAR(A408)=YEAR('Wine duty'!$A:$A)),0)), D407)</f>
        <v>113</v>
      </c>
      <c r="E408">
        <f t="array" ref="E408">_xlfn.IFNA(INDEX('Spirits duty'!$B:$B,MATCH(1,(MONTH(A408)=MONTH('Spirits duty'!$A:$A))*(YEAR(A408)=YEAR('Spirits duty'!$A:$A)),0)), E407)</f>
        <v>15.19</v>
      </c>
      <c r="F408">
        <f t="shared" si="29"/>
        <v>6.2601695657185402E-2</v>
      </c>
      <c r="G408">
        <f t="shared" si="30"/>
        <v>1.21E-2</v>
      </c>
      <c r="H408">
        <f t="shared" si="31"/>
        <v>9.0399999999999994E-2</v>
      </c>
      <c r="I408">
        <f t="shared" si="32"/>
        <v>0.15190000000000001</v>
      </c>
      <c r="J408">
        <v>0.4</v>
      </c>
      <c r="K408">
        <f t="shared" si="34"/>
        <v>1047.2137034885054</v>
      </c>
      <c r="L408">
        <f t="shared" si="33"/>
        <v>0.21423030009717947</v>
      </c>
      <c r="M408">
        <f t="shared" si="33"/>
        <v>4.1407610512197698E-2</v>
      </c>
      <c r="N408">
        <f t="shared" si="26"/>
        <v>0.30935933804154314</v>
      </c>
      <c r="O408">
        <f t="shared" si="27"/>
        <v>0.51981950717378766</v>
      </c>
    </row>
    <row r="409" spans="1:15">
      <c r="A409" s="1">
        <v>30621</v>
      </c>
      <c r="B409">
        <f t="array" ref="B409">_xlfn.IFNA(INDEX('Beer duty'!$B:$B,MATCH(1,(MONTH(Graphs!A409)=MONTH('Beer duty'!A:A))*(YEAR(Graphs!A409)=YEAR('Beer duty'!A:A)),0)), B408)</f>
        <v>6.2601695657185399</v>
      </c>
      <c r="C409">
        <f t="array" ref="C409">_xlfn.IFNA(INDEX('Cider duty'!$B:$B,MATCH(1,(MONTH(A409)=MONTH('Cider duty'!$A:$A))*(YEAR(A409)=YEAR('Cider duty'!$A:$A)),0)), C408)</f>
        <v>6.05</v>
      </c>
      <c r="D409">
        <f t="array" ref="D409">_xlfn.IFNA(INDEX('Wine duty'!$B:$B,MATCH(1,(MONTH(A409)=MONTH('Wine duty'!$A:$A))*(YEAR(A409)=YEAR('Wine duty'!$A:$A)),0)), D408)</f>
        <v>113</v>
      </c>
      <c r="E409">
        <f t="array" ref="E409">_xlfn.IFNA(INDEX('Spirits duty'!$B:$B,MATCH(1,(MONTH(A409)=MONTH('Spirits duty'!$A:$A))*(YEAR(A409)=YEAR('Spirits duty'!$A:$A)),0)), E408)</f>
        <v>15.19</v>
      </c>
      <c r="F409">
        <f t="shared" si="29"/>
        <v>6.2601695657185402E-2</v>
      </c>
      <c r="G409">
        <f t="shared" si="30"/>
        <v>1.21E-2</v>
      </c>
      <c r="H409">
        <f t="shared" si="31"/>
        <v>9.0399999999999994E-2</v>
      </c>
      <c r="I409">
        <f t="shared" si="32"/>
        <v>0.15190000000000001</v>
      </c>
      <c r="J409">
        <v>0.4</v>
      </c>
      <c r="K409">
        <f t="shared" si="34"/>
        <v>1051.4025583024595</v>
      </c>
      <c r="L409">
        <f t="shared" si="33"/>
        <v>0.21337679292547754</v>
      </c>
      <c r="M409">
        <f t="shared" si="33"/>
        <v>4.1242639952388145E-2</v>
      </c>
      <c r="N409">
        <f t="shared" si="26"/>
        <v>0.30812683071866842</v>
      </c>
      <c r="O409">
        <f t="shared" si="27"/>
        <v>0.51774851312130243</v>
      </c>
    </row>
    <row r="410" spans="1:15">
      <c r="A410" s="1">
        <v>30651</v>
      </c>
      <c r="B410">
        <f t="array" ref="B410">_xlfn.IFNA(INDEX('Beer duty'!$B:$B,MATCH(1,(MONTH(Graphs!A410)=MONTH('Beer duty'!A:A))*(YEAR(Graphs!A410)=YEAR('Beer duty'!A:A)),0)), B409)</f>
        <v>6.2601695657185399</v>
      </c>
      <c r="C410">
        <f t="array" ref="C410">_xlfn.IFNA(INDEX('Cider duty'!$B:$B,MATCH(1,(MONTH(A410)=MONTH('Cider duty'!$A:$A))*(YEAR(A410)=YEAR('Cider duty'!$A:$A)),0)), C409)</f>
        <v>6.05</v>
      </c>
      <c r="D410">
        <f t="array" ref="D410">_xlfn.IFNA(INDEX('Wine duty'!$B:$B,MATCH(1,(MONTH(A410)=MONTH('Wine duty'!$A:$A))*(YEAR(A410)=YEAR('Wine duty'!$A:$A)),0)), D409)</f>
        <v>113</v>
      </c>
      <c r="E410">
        <f t="array" ref="E410">_xlfn.IFNA(INDEX('Spirits duty'!$B:$B,MATCH(1,(MONTH(A410)=MONTH('Spirits duty'!$A:$A))*(YEAR(A410)=YEAR('Spirits duty'!$A:$A)),0)), E409)</f>
        <v>15.19</v>
      </c>
      <c r="F410">
        <f t="shared" si="29"/>
        <v>6.2601695657185402E-2</v>
      </c>
      <c r="G410">
        <f t="shared" si="30"/>
        <v>1.21E-2</v>
      </c>
      <c r="H410">
        <f t="shared" si="31"/>
        <v>9.0399999999999994E-2</v>
      </c>
      <c r="I410">
        <f t="shared" si="32"/>
        <v>0.15190000000000001</v>
      </c>
      <c r="J410">
        <v>0.3</v>
      </c>
      <c r="K410">
        <f t="shared" si="34"/>
        <v>1054.5567659773667</v>
      </c>
      <c r="L410">
        <f t="shared" si="33"/>
        <v>0.21273857719389588</v>
      </c>
      <c r="M410">
        <f t="shared" si="33"/>
        <v>4.1119282106069945E-2</v>
      </c>
      <c r="N410">
        <f t="shared" si="26"/>
        <v>0.30720521507344817</v>
      </c>
      <c r="O410">
        <f t="shared" si="27"/>
        <v>0.51619991338115911</v>
      </c>
    </row>
    <row r="411" spans="1:15">
      <c r="A411" s="1">
        <v>30682</v>
      </c>
      <c r="B411">
        <f t="array" ref="B411">_xlfn.IFNA(INDEX('Beer duty'!$B:$B,MATCH(1,(MONTH(Graphs!A411)=MONTH('Beer duty'!A:A))*(YEAR(Graphs!A411)=YEAR('Beer duty'!A:A)),0)), B410)</f>
        <v>6.2601695657185399</v>
      </c>
      <c r="C411">
        <f t="array" ref="C411">_xlfn.IFNA(INDEX('Cider duty'!$B:$B,MATCH(1,(MONTH(A411)=MONTH('Cider duty'!$A:$A))*(YEAR(A411)=YEAR('Cider duty'!$A:$A)),0)), C410)</f>
        <v>6.05</v>
      </c>
      <c r="D411">
        <f t="array" ref="D411">_xlfn.IFNA(INDEX('Wine duty'!$B:$B,MATCH(1,(MONTH(A411)=MONTH('Wine duty'!$A:$A))*(YEAR(A411)=YEAR('Wine duty'!$A:$A)),0)), D410)</f>
        <v>113</v>
      </c>
      <c r="E411">
        <f t="array" ref="E411">_xlfn.IFNA(INDEX('Spirits duty'!$B:$B,MATCH(1,(MONTH(A411)=MONTH('Spirits duty'!$A:$A))*(YEAR(A411)=YEAR('Spirits duty'!$A:$A)),0)), E410)</f>
        <v>15.19</v>
      </c>
      <c r="F411">
        <f t="shared" si="29"/>
        <v>6.2601695657185402E-2</v>
      </c>
      <c r="G411">
        <f t="shared" si="30"/>
        <v>1.21E-2</v>
      </c>
      <c r="H411">
        <f t="shared" si="31"/>
        <v>9.0399999999999994E-2</v>
      </c>
      <c r="I411">
        <f t="shared" si="32"/>
        <v>0.15190000000000001</v>
      </c>
      <c r="J411">
        <v>-0.1</v>
      </c>
      <c r="K411">
        <f t="shared" si="34"/>
        <v>1053.5022092113893</v>
      </c>
      <c r="L411">
        <f t="shared" si="33"/>
        <v>0.21295152872261852</v>
      </c>
      <c r="M411">
        <f t="shared" si="33"/>
        <v>4.1160442548618566E-2</v>
      </c>
      <c r="N411">
        <f t="shared" ref="N411:N474" si="35">H411*$K$843/$K411</f>
        <v>0.30751272780124944</v>
      </c>
      <c r="O411">
        <f t="shared" ref="O411:O474" si="36">I411*$K$843/$K411</f>
        <v>0.5167166300111703</v>
      </c>
    </row>
    <row r="412" spans="1:15">
      <c r="A412" s="1">
        <v>30713</v>
      </c>
      <c r="B412">
        <f t="array" ref="B412">_xlfn.IFNA(INDEX('Beer duty'!$B:$B,MATCH(1,(MONTH(Graphs!A412)=MONTH('Beer duty'!A:A))*(YEAR(Graphs!A412)=YEAR('Beer duty'!A:A)),0)), B411)</f>
        <v>6.2601695657185399</v>
      </c>
      <c r="C412">
        <f t="array" ref="C412">_xlfn.IFNA(INDEX('Cider duty'!$B:$B,MATCH(1,(MONTH(A412)=MONTH('Cider duty'!$A:$A))*(YEAR(A412)=YEAR('Cider duty'!$A:$A)),0)), C411)</f>
        <v>6.05</v>
      </c>
      <c r="D412">
        <f t="array" ref="D412">_xlfn.IFNA(INDEX('Wine duty'!$B:$B,MATCH(1,(MONTH(A412)=MONTH('Wine duty'!$A:$A))*(YEAR(A412)=YEAR('Wine duty'!$A:$A)),0)), D411)</f>
        <v>113</v>
      </c>
      <c r="E412">
        <f t="array" ref="E412">_xlfn.IFNA(INDEX('Spirits duty'!$B:$B,MATCH(1,(MONTH(A412)=MONTH('Spirits duty'!$A:$A))*(YEAR(A412)=YEAR('Spirits duty'!$A:$A)),0)), E411)</f>
        <v>15.19</v>
      </c>
      <c r="F412">
        <f t="shared" si="29"/>
        <v>6.2601695657185402E-2</v>
      </c>
      <c r="G412">
        <f t="shared" si="30"/>
        <v>1.21E-2</v>
      </c>
      <c r="H412">
        <f t="shared" si="31"/>
        <v>9.0399999999999994E-2</v>
      </c>
      <c r="I412">
        <f t="shared" si="32"/>
        <v>0.15190000000000001</v>
      </c>
      <c r="J412">
        <v>0.4</v>
      </c>
      <c r="K412">
        <f t="shared" si="34"/>
        <v>1057.7162180482349</v>
      </c>
      <c r="L412">
        <f t="shared" si="33"/>
        <v>0.21210311625758815</v>
      </c>
      <c r="M412">
        <f t="shared" si="33"/>
        <v>4.099645672173164E-2</v>
      </c>
      <c r="N412">
        <f t="shared" si="35"/>
        <v>0.30628757749128427</v>
      </c>
      <c r="O412">
        <f t="shared" si="36"/>
        <v>0.51465799801909384</v>
      </c>
    </row>
    <row r="413" spans="1:15">
      <c r="A413" s="1">
        <v>30742</v>
      </c>
      <c r="B413">
        <f t="array" ref="B413">_xlfn.IFNA(INDEX('Beer duty'!$B:$B,MATCH(1,(MONTH(Graphs!A413)=MONTH('Beer duty'!A:A))*(YEAR(Graphs!A413)=YEAR('Beer duty'!A:A)),0)), B412)</f>
        <v>6.9557439619094898</v>
      </c>
      <c r="C413">
        <f t="array" ref="C413">_xlfn.IFNA(INDEX('Cider duty'!$B:$B,MATCH(1,(MONTH(A413)=MONTH('Cider duty'!$A:$A))*(YEAR(A413)=YEAR('Cider duty'!$A:$A)),0)), C412)</f>
        <v>6.05</v>
      </c>
      <c r="D413">
        <f t="array" ref="D413">_xlfn.IFNA(INDEX('Wine duty'!$B:$B,MATCH(1,(MONTH(A413)=MONTH('Wine duty'!$A:$A))*(YEAR(A413)=YEAR('Wine duty'!$A:$A)),0)), D412)</f>
        <v>90.44</v>
      </c>
      <c r="E413">
        <f t="array" ref="E413">_xlfn.IFNA(INDEX('Spirits duty'!$B:$B,MATCH(1,(MONTH(A413)=MONTH('Spirits duty'!$A:$A))*(YEAR(A413)=YEAR('Spirits duty'!$A:$A)),0)), E412)</f>
        <v>15.48</v>
      </c>
      <c r="F413">
        <f t="shared" si="29"/>
        <v>6.9557439619094899E-2</v>
      </c>
      <c r="G413">
        <f t="shared" si="30"/>
        <v>1.21E-2</v>
      </c>
      <c r="H413">
        <f t="shared" si="31"/>
        <v>7.2352E-2</v>
      </c>
      <c r="I413">
        <f t="shared" si="32"/>
        <v>0.15479999999999999</v>
      </c>
      <c r="J413">
        <v>0.3</v>
      </c>
      <c r="K413">
        <f t="shared" si="34"/>
        <v>1060.8893667023794</v>
      </c>
      <c r="L413">
        <f t="shared" si="33"/>
        <v>0.23496523347467399</v>
      </c>
      <c r="M413">
        <f t="shared" si="33"/>
        <v>4.0873835216083391E-2</v>
      </c>
      <c r="N413">
        <f t="shared" si="35"/>
        <v>0.24440526657471617</v>
      </c>
      <c r="O413">
        <f t="shared" si="36"/>
        <v>0.52291485053303377</v>
      </c>
    </row>
    <row r="414" spans="1:15">
      <c r="A414" s="1">
        <v>30773</v>
      </c>
      <c r="B414">
        <f t="array" ref="B414">_xlfn.IFNA(INDEX('Beer duty'!$B:$B,MATCH(1,(MONTH(Graphs!A414)=MONTH('Beer duty'!A:A))*(YEAR(Graphs!A414)=YEAR('Beer duty'!A:A)),0)), B413)</f>
        <v>6.9557439619094898</v>
      </c>
      <c r="C414">
        <f t="array" ref="C414">_xlfn.IFNA(INDEX('Cider duty'!$B:$B,MATCH(1,(MONTH(A414)=MONTH('Cider duty'!$A:$A))*(YEAR(A414)=YEAR('Cider duty'!$A:$A)),0)), C413)</f>
        <v>6.05</v>
      </c>
      <c r="D414">
        <f t="array" ref="D414">_xlfn.IFNA(INDEX('Wine duty'!$B:$B,MATCH(1,(MONTH(A414)=MONTH('Wine duty'!$A:$A))*(YEAR(A414)=YEAR('Wine duty'!$A:$A)),0)), D413)</f>
        <v>90.44</v>
      </c>
      <c r="E414">
        <f t="array" ref="E414">_xlfn.IFNA(INDEX('Spirits duty'!$B:$B,MATCH(1,(MONTH(A414)=MONTH('Spirits duty'!$A:$A))*(YEAR(A414)=YEAR('Spirits duty'!$A:$A)),0)), E413)</f>
        <v>15.48</v>
      </c>
      <c r="F414">
        <f t="shared" si="29"/>
        <v>6.9557439619094899E-2</v>
      </c>
      <c r="G414">
        <f t="shared" si="30"/>
        <v>1.21E-2</v>
      </c>
      <c r="H414">
        <f t="shared" si="31"/>
        <v>7.2352E-2</v>
      </c>
      <c r="I414">
        <f t="shared" si="32"/>
        <v>0.15479999999999999</v>
      </c>
      <c r="J414">
        <v>1.3</v>
      </c>
      <c r="K414">
        <f t="shared" si="34"/>
        <v>1074.6809284695103</v>
      </c>
      <c r="L414">
        <f t="shared" si="33"/>
        <v>0.23194988497006319</v>
      </c>
      <c r="M414">
        <f t="shared" si="33"/>
        <v>4.0349294389026055E-2</v>
      </c>
      <c r="N414">
        <f t="shared" si="35"/>
        <v>0.24126877253180276</v>
      </c>
      <c r="O414">
        <f t="shared" si="36"/>
        <v>0.51620419598522593</v>
      </c>
    </row>
    <row r="415" spans="1:15">
      <c r="A415" s="1">
        <v>30803</v>
      </c>
      <c r="B415">
        <f t="array" ref="B415">_xlfn.IFNA(INDEX('Beer duty'!$B:$B,MATCH(1,(MONTH(Graphs!A415)=MONTH('Beer duty'!A:A))*(YEAR(Graphs!A415)=YEAR('Beer duty'!A:A)),0)), B414)</f>
        <v>6.9557439619094898</v>
      </c>
      <c r="C415">
        <f t="array" ref="C415">_xlfn.IFNA(INDEX('Cider duty'!$B:$B,MATCH(1,(MONTH(A415)=MONTH('Cider duty'!$A:$A))*(YEAR(A415)=YEAR('Cider duty'!$A:$A)),0)), C414)</f>
        <v>6.05</v>
      </c>
      <c r="D415">
        <f t="array" ref="D415">_xlfn.IFNA(INDEX('Wine duty'!$B:$B,MATCH(1,(MONTH(A415)=MONTH('Wine duty'!$A:$A))*(YEAR(A415)=YEAR('Wine duty'!$A:$A)),0)), D414)</f>
        <v>90.44</v>
      </c>
      <c r="E415">
        <f t="array" ref="E415">_xlfn.IFNA(INDEX('Spirits duty'!$B:$B,MATCH(1,(MONTH(A415)=MONTH('Spirits duty'!$A:$A))*(YEAR(A415)=YEAR('Spirits duty'!$A:$A)),0)), E414)</f>
        <v>15.48</v>
      </c>
      <c r="F415">
        <f t="shared" si="29"/>
        <v>6.9557439619094899E-2</v>
      </c>
      <c r="G415">
        <f t="shared" si="30"/>
        <v>1.21E-2</v>
      </c>
      <c r="H415">
        <f t="shared" si="31"/>
        <v>7.2352E-2</v>
      </c>
      <c r="I415">
        <f t="shared" si="32"/>
        <v>0.15479999999999999</v>
      </c>
      <c r="J415">
        <v>0.4</v>
      </c>
      <c r="K415">
        <f t="shared" si="34"/>
        <v>1078.9796521833882</v>
      </c>
      <c r="L415">
        <f t="shared" si="33"/>
        <v>0.23102578184269243</v>
      </c>
      <c r="M415">
        <f t="shared" si="33"/>
        <v>4.0188540228113606E-2</v>
      </c>
      <c r="N415">
        <f t="shared" si="35"/>
        <v>0.24030754236235338</v>
      </c>
      <c r="O415">
        <f t="shared" si="36"/>
        <v>0.51414760556297401</v>
      </c>
    </row>
    <row r="416" spans="1:15">
      <c r="A416" s="1">
        <v>30834</v>
      </c>
      <c r="B416">
        <f t="array" ref="B416">_xlfn.IFNA(INDEX('Beer duty'!$B:$B,MATCH(1,(MONTH(Graphs!A416)=MONTH('Beer duty'!A:A))*(YEAR(Graphs!A416)=YEAR('Beer duty'!A:A)),0)), B415)</f>
        <v>6.9557439619094898</v>
      </c>
      <c r="C416">
        <f t="array" ref="C416">_xlfn.IFNA(INDEX('Cider duty'!$B:$B,MATCH(1,(MONTH(A416)=MONTH('Cider duty'!$A:$A))*(YEAR(A416)=YEAR('Cider duty'!$A:$A)),0)), C415)</f>
        <v>6.05</v>
      </c>
      <c r="D416">
        <f t="array" ref="D416">_xlfn.IFNA(INDEX('Wine duty'!$B:$B,MATCH(1,(MONTH(A416)=MONTH('Wine duty'!$A:$A))*(YEAR(A416)=YEAR('Wine duty'!$A:$A)),0)), D415)</f>
        <v>90.44</v>
      </c>
      <c r="E416">
        <f t="array" ref="E416">_xlfn.IFNA(INDEX('Spirits duty'!$B:$B,MATCH(1,(MONTH(A416)=MONTH('Spirits duty'!$A:$A))*(YEAR(A416)=YEAR('Spirits duty'!$A:$A)),0)), E415)</f>
        <v>15.48</v>
      </c>
      <c r="F416">
        <f t="shared" si="29"/>
        <v>6.9557439619094899E-2</v>
      </c>
      <c r="G416">
        <f t="shared" si="30"/>
        <v>1.21E-2</v>
      </c>
      <c r="H416">
        <f t="shared" si="31"/>
        <v>7.2352E-2</v>
      </c>
      <c r="I416">
        <f t="shared" si="32"/>
        <v>0.15479999999999999</v>
      </c>
      <c r="J416">
        <v>0.3</v>
      </c>
      <c r="K416">
        <f t="shared" si="34"/>
        <v>1082.2165911399384</v>
      </c>
      <c r="L416">
        <f t="shared" si="33"/>
        <v>0.23033477751016196</v>
      </c>
      <c r="M416">
        <f t="shared" si="33"/>
        <v>4.0068335222446266E-2</v>
      </c>
      <c r="N416">
        <f t="shared" si="35"/>
        <v>0.23958877603425063</v>
      </c>
      <c r="O416">
        <f t="shared" si="36"/>
        <v>0.51260977623427129</v>
      </c>
    </row>
    <row r="417" spans="1:15">
      <c r="A417" s="1">
        <v>30864</v>
      </c>
      <c r="B417">
        <f t="array" ref="B417">_xlfn.IFNA(INDEX('Beer duty'!$B:$B,MATCH(1,(MONTH(Graphs!A417)=MONTH('Beer duty'!A:A))*(YEAR(Graphs!A417)=YEAR('Beer duty'!A:A)),0)), B416)</f>
        <v>6.9557439619094898</v>
      </c>
      <c r="C417">
        <f t="array" ref="C417">_xlfn.IFNA(INDEX('Cider duty'!$B:$B,MATCH(1,(MONTH(A417)=MONTH('Cider duty'!$A:$A))*(YEAR(A417)=YEAR('Cider duty'!$A:$A)),0)), C416)</f>
        <v>6.05</v>
      </c>
      <c r="D417">
        <f t="array" ref="D417">_xlfn.IFNA(INDEX('Wine duty'!$B:$B,MATCH(1,(MONTH(A417)=MONTH('Wine duty'!$A:$A))*(YEAR(A417)=YEAR('Wine duty'!$A:$A)),0)), D416)</f>
        <v>90.44</v>
      </c>
      <c r="E417">
        <f t="array" ref="E417">_xlfn.IFNA(INDEX('Spirits duty'!$B:$B,MATCH(1,(MONTH(A417)=MONTH('Spirits duty'!$A:$A))*(YEAR(A417)=YEAR('Spirits duty'!$A:$A)),0)), E416)</f>
        <v>15.48</v>
      </c>
      <c r="F417">
        <f t="shared" si="29"/>
        <v>6.9557439619094899E-2</v>
      </c>
      <c r="G417">
        <f t="shared" si="30"/>
        <v>1.21E-2</v>
      </c>
      <c r="H417">
        <f t="shared" si="31"/>
        <v>7.2352E-2</v>
      </c>
      <c r="I417">
        <f t="shared" si="32"/>
        <v>0.15479999999999999</v>
      </c>
      <c r="J417">
        <v>-0.1</v>
      </c>
      <c r="K417">
        <f t="shared" si="34"/>
        <v>1081.1343745487984</v>
      </c>
      <c r="L417">
        <f t="shared" si="33"/>
        <v>0.23056534285301497</v>
      </c>
      <c r="M417">
        <f t="shared" si="33"/>
        <v>4.0108443666112381E-2</v>
      </c>
      <c r="N417">
        <f t="shared" si="35"/>
        <v>0.23982860463888953</v>
      </c>
      <c r="O417">
        <f t="shared" si="36"/>
        <v>0.5131228991334047</v>
      </c>
    </row>
    <row r="418" spans="1:15">
      <c r="A418" s="1">
        <v>30895</v>
      </c>
      <c r="B418">
        <f t="array" ref="B418">_xlfn.IFNA(INDEX('Beer duty'!$B:$B,MATCH(1,(MONTH(Graphs!A418)=MONTH('Beer duty'!A:A))*(YEAR(Graphs!A418)=YEAR('Beer duty'!A:A)),0)), B417)</f>
        <v>6.9557439619094898</v>
      </c>
      <c r="C418">
        <f t="array" ref="C418">_xlfn.IFNA(INDEX('Cider duty'!$B:$B,MATCH(1,(MONTH(A418)=MONTH('Cider duty'!$A:$A))*(YEAR(A418)=YEAR('Cider duty'!$A:$A)),0)), C417)</f>
        <v>6.05</v>
      </c>
      <c r="D418">
        <f t="array" ref="D418">_xlfn.IFNA(INDEX('Wine duty'!$B:$B,MATCH(1,(MONTH(A418)=MONTH('Wine duty'!$A:$A))*(YEAR(A418)=YEAR('Wine duty'!$A:$A)),0)), D417)</f>
        <v>90.44</v>
      </c>
      <c r="E418">
        <f t="array" ref="E418">_xlfn.IFNA(INDEX('Spirits duty'!$B:$B,MATCH(1,(MONTH(A418)=MONTH('Spirits duty'!$A:$A))*(YEAR(A418)=YEAR('Spirits duty'!$A:$A)),0)), E417)</f>
        <v>15.48</v>
      </c>
      <c r="F418">
        <f t="shared" si="29"/>
        <v>6.9557439619094899E-2</v>
      </c>
      <c r="G418">
        <f t="shared" si="30"/>
        <v>1.21E-2</v>
      </c>
      <c r="H418">
        <f t="shared" si="31"/>
        <v>7.2352E-2</v>
      </c>
      <c r="I418">
        <f t="shared" si="32"/>
        <v>0.15479999999999999</v>
      </c>
      <c r="J418">
        <v>0.9</v>
      </c>
      <c r="K418">
        <f t="shared" si="34"/>
        <v>1090.8645839197375</v>
      </c>
      <c r="L418">
        <f t="shared" si="33"/>
        <v>0.22850876397722003</v>
      </c>
      <c r="M418">
        <f t="shared" si="33"/>
        <v>3.9750687478803157E-2</v>
      </c>
      <c r="N418">
        <f t="shared" si="35"/>
        <v>0.23768940003854266</v>
      </c>
      <c r="O418">
        <f t="shared" si="36"/>
        <v>0.50854598526601058</v>
      </c>
    </row>
    <row r="419" spans="1:15">
      <c r="A419" s="1">
        <v>30926</v>
      </c>
      <c r="B419">
        <f t="array" ref="B419">_xlfn.IFNA(INDEX('Beer duty'!$B:$B,MATCH(1,(MONTH(Graphs!A419)=MONTH('Beer duty'!A:A))*(YEAR(Graphs!A419)=YEAR('Beer duty'!A:A)),0)), B418)</f>
        <v>6.9557439619094898</v>
      </c>
      <c r="C419">
        <f t="array" ref="C419">_xlfn.IFNA(INDEX('Cider duty'!$B:$B,MATCH(1,(MONTH(A419)=MONTH('Cider duty'!$A:$A))*(YEAR(A419)=YEAR('Cider duty'!$A:$A)),0)), C418)</f>
        <v>6.05</v>
      </c>
      <c r="D419">
        <f t="array" ref="D419">_xlfn.IFNA(INDEX('Wine duty'!$B:$B,MATCH(1,(MONTH(A419)=MONTH('Wine duty'!$A:$A))*(YEAR(A419)=YEAR('Wine duty'!$A:$A)),0)), D418)</f>
        <v>90.44</v>
      </c>
      <c r="E419">
        <f t="array" ref="E419">_xlfn.IFNA(INDEX('Spirits duty'!$B:$B,MATCH(1,(MONTH(A419)=MONTH('Spirits duty'!$A:$A))*(YEAR(A419)=YEAR('Spirits duty'!$A:$A)),0)), E418)</f>
        <v>15.48</v>
      </c>
      <c r="F419">
        <f t="shared" si="29"/>
        <v>6.9557439619094899E-2</v>
      </c>
      <c r="G419">
        <f t="shared" si="30"/>
        <v>1.21E-2</v>
      </c>
      <c r="H419">
        <f t="shared" si="31"/>
        <v>7.2352E-2</v>
      </c>
      <c r="I419">
        <f t="shared" si="32"/>
        <v>0.15479999999999999</v>
      </c>
      <c r="J419">
        <v>0.2</v>
      </c>
      <c r="K419">
        <f t="shared" si="34"/>
        <v>1093.0463130875769</v>
      </c>
      <c r="L419">
        <f t="shared" si="33"/>
        <v>0.22805265865990024</v>
      </c>
      <c r="M419">
        <f t="shared" si="33"/>
        <v>3.9671344789224711E-2</v>
      </c>
      <c r="N419">
        <f t="shared" si="35"/>
        <v>0.23721497009834597</v>
      </c>
      <c r="O419">
        <f t="shared" si="36"/>
        <v>0.50753092341917228</v>
      </c>
    </row>
    <row r="420" spans="1:15">
      <c r="A420" s="1">
        <v>30956</v>
      </c>
      <c r="B420">
        <f t="array" ref="B420">_xlfn.IFNA(INDEX('Beer duty'!$B:$B,MATCH(1,(MONTH(Graphs!A420)=MONTH('Beer duty'!A:A))*(YEAR(Graphs!A420)=YEAR('Beer duty'!A:A)),0)), B419)</f>
        <v>6.9557439619094898</v>
      </c>
      <c r="C420">
        <f t="array" ref="C420">_xlfn.IFNA(INDEX('Cider duty'!$B:$B,MATCH(1,(MONTH(A420)=MONTH('Cider duty'!$A:$A))*(YEAR(A420)=YEAR('Cider duty'!$A:$A)),0)), C419)</f>
        <v>6.05</v>
      </c>
      <c r="D420">
        <f t="array" ref="D420">_xlfn.IFNA(INDEX('Wine duty'!$B:$B,MATCH(1,(MONTH(A420)=MONTH('Wine duty'!$A:$A))*(YEAR(A420)=YEAR('Wine duty'!$A:$A)),0)), D419)</f>
        <v>90.44</v>
      </c>
      <c r="E420">
        <f t="array" ref="E420">_xlfn.IFNA(INDEX('Spirits duty'!$B:$B,MATCH(1,(MONTH(A420)=MONTH('Spirits duty'!$A:$A))*(YEAR(A420)=YEAR('Spirits duty'!$A:$A)),0)), E419)</f>
        <v>15.48</v>
      </c>
      <c r="F420">
        <f t="shared" si="29"/>
        <v>6.9557439619094899E-2</v>
      </c>
      <c r="G420">
        <f t="shared" si="30"/>
        <v>1.21E-2</v>
      </c>
      <c r="H420">
        <f t="shared" si="31"/>
        <v>7.2352E-2</v>
      </c>
      <c r="I420">
        <f t="shared" si="32"/>
        <v>0.15479999999999999</v>
      </c>
      <c r="J420">
        <v>0.6</v>
      </c>
      <c r="K420">
        <f t="shared" si="34"/>
        <v>1099.6045909661023</v>
      </c>
      <c r="L420">
        <f t="shared" si="33"/>
        <v>0.22669250363807181</v>
      </c>
      <c r="M420">
        <f t="shared" si="33"/>
        <v>3.9434736370998723E-2</v>
      </c>
      <c r="N420">
        <f t="shared" si="35"/>
        <v>0.23580016908384294</v>
      </c>
      <c r="O420">
        <f t="shared" si="36"/>
        <v>0.50450390001905798</v>
      </c>
    </row>
    <row r="421" spans="1:15">
      <c r="A421" s="1">
        <v>30987</v>
      </c>
      <c r="B421">
        <f t="array" ref="B421">_xlfn.IFNA(INDEX('Beer duty'!$B:$B,MATCH(1,(MONTH(Graphs!A421)=MONTH('Beer duty'!A:A))*(YEAR(Graphs!A421)=YEAR('Beer duty'!A:A)),0)), B420)</f>
        <v>6.9557439619094898</v>
      </c>
      <c r="C421">
        <f t="array" ref="C421">_xlfn.IFNA(INDEX('Cider duty'!$B:$B,MATCH(1,(MONTH(A421)=MONTH('Cider duty'!$A:$A))*(YEAR(A421)=YEAR('Cider duty'!$A:$A)),0)), C420)</f>
        <v>6.05</v>
      </c>
      <c r="D421">
        <f t="array" ref="D421">_xlfn.IFNA(INDEX('Wine duty'!$B:$B,MATCH(1,(MONTH(A421)=MONTH('Wine duty'!$A:$A))*(YEAR(A421)=YEAR('Wine duty'!$A:$A)),0)), D420)</f>
        <v>90.44</v>
      </c>
      <c r="E421">
        <f t="array" ref="E421">_xlfn.IFNA(INDEX('Spirits duty'!$B:$B,MATCH(1,(MONTH(A421)=MONTH('Spirits duty'!$A:$A))*(YEAR(A421)=YEAR('Spirits duty'!$A:$A)),0)), E420)</f>
        <v>15.48</v>
      </c>
      <c r="F421">
        <f t="shared" si="29"/>
        <v>6.9557439619094899E-2</v>
      </c>
      <c r="G421">
        <f t="shared" si="30"/>
        <v>1.21E-2</v>
      </c>
      <c r="H421">
        <f t="shared" si="31"/>
        <v>7.2352E-2</v>
      </c>
      <c r="I421">
        <f t="shared" si="32"/>
        <v>0.15479999999999999</v>
      </c>
      <c r="J421">
        <v>0.3</v>
      </c>
      <c r="K421">
        <f t="shared" si="34"/>
        <v>1102.9034047390005</v>
      </c>
      <c r="L421">
        <f t="shared" si="33"/>
        <v>0.22601446025729993</v>
      </c>
      <c r="M421">
        <f t="shared" si="33"/>
        <v>3.9316786012959841E-2</v>
      </c>
      <c r="N421">
        <f t="shared" si="35"/>
        <v>0.23509488443055129</v>
      </c>
      <c r="O421">
        <f t="shared" si="36"/>
        <v>0.50299491527323825</v>
      </c>
    </row>
    <row r="422" spans="1:15">
      <c r="A422" s="1">
        <v>31017</v>
      </c>
      <c r="B422">
        <f t="array" ref="B422">_xlfn.IFNA(INDEX('Beer duty'!$B:$B,MATCH(1,(MONTH(Graphs!A422)=MONTH('Beer duty'!A:A))*(YEAR(Graphs!A422)=YEAR('Beer duty'!A:A)),0)), B421)</f>
        <v>6.9557439619094898</v>
      </c>
      <c r="C422">
        <f t="array" ref="C422">_xlfn.IFNA(INDEX('Cider duty'!$B:$B,MATCH(1,(MONTH(A422)=MONTH('Cider duty'!$A:$A))*(YEAR(A422)=YEAR('Cider duty'!$A:$A)),0)), C421)</f>
        <v>6.05</v>
      </c>
      <c r="D422">
        <f t="array" ref="D422">_xlfn.IFNA(INDEX('Wine duty'!$B:$B,MATCH(1,(MONTH(A422)=MONTH('Wine duty'!$A:$A))*(YEAR(A422)=YEAR('Wine duty'!$A:$A)),0)), D421)</f>
        <v>90.44</v>
      </c>
      <c r="E422">
        <f t="array" ref="E422">_xlfn.IFNA(INDEX('Spirits duty'!$B:$B,MATCH(1,(MONTH(A422)=MONTH('Spirits duty'!$A:$A))*(YEAR(A422)=YEAR('Spirits duty'!$A:$A)),0)), E421)</f>
        <v>15.48</v>
      </c>
      <c r="F422">
        <f t="shared" si="29"/>
        <v>6.9557439619094899E-2</v>
      </c>
      <c r="G422">
        <f t="shared" si="30"/>
        <v>1.21E-2</v>
      </c>
      <c r="H422">
        <f t="shared" si="31"/>
        <v>7.2352E-2</v>
      </c>
      <c r="I422">
        <f t="shared" si="32"/>
        <v>0.15479999999999999</v>
      </c>
      <c r="J422">
        <v>-0.1</v>
      </c>
      <c r="K422">
        <f t="shared" si="34"/>
        <v>1101.8005013342615</v>
      </c>
      <c r="L422">
        <f t="shared" si="33"/>
        <v>0.22624070095825818</v>
      </c>
      <c r="M422">
        <f t="shared" si="33"/>
        <v>3.9356142155114959E-2</v>
      </c>
      <c r="N422">
        <f t="shared" si="35"/>
        <v>0.23533021464519649</v>
      </c>
      <c r="O422">
        <f t="shared" si="36"/>
        <v>0.50349841368692527</v>
      </c>
    </row>
    <row r="423" spans="1:15">
      <c r="A423" s="1">
        <v>31048</v>
      </c>
      <c r="B423">
        <f t="array" ref="B423">_xlfn.IFNA(INDEX('Beer duty'!$B:$B,MATCH(1,(MONTH(Graphs!A423)=MONTH('Beer duty'!A:A))*(YEAR(Graphs!A423)=YEAR('Beer duty'!A:A)),0)), B422)</f>
        <v>6.9557439619094898</v>
      </c>
      <c r="C423">
        <f t="array" ref="C423">_xlfn.IFNA(INDEX('Cider duty'!$B:$B,MATCH(1,(MONTH(A423)=MONTH('Cider duty'!$A:$A))*(YEAR(A423)=YEAR('Cider duty'!$A:$A)),0)), C422)</f>
        <v>6.05</v>
      </c>
      <c r="D423">
        <f t="array" ref="D423">_xlfn.IFNA(INDEX('Wine duty'!$B:$B,MATCH(1,(MONTH(A423)=MONTH('Wine duty'!$A:$A))*(YEAR(A423)=YEAR('Wine duty'!$A:$A)),0)), D422)</f>
        <v>90.44</v>
      </c>
      <c r="E423">
        <f t="array" ref="E423">_xlfn.IFNA(INDEX('Spirits duty'!$B:$B,MATCH(1,(MONTH(A423)=MONTH('Spirits duty'!$A:$A))*(YEAR(A423)=YEAR('Spirits duty'!$A:$A)),0)), E422)</f>
        <v>15.48</v>
      </c>
      <c r="F423">
        <f t="shared" si="29"/>
        <v>6.9557439619094899E-2</v>
      </c>
      <c r="G423">
        <f t="shared" si="30"/>
        <v>1.21E-2</v>
      </c>
      <c r="H423">
        <f t="shared" si="31"/>
        <v>7.2352E-2</v>
      </c>
      <c r="I423">
        <f t="shared" si="32"/>
        <v>0.15479999999999999</v>
      </c>
      <c r="J423">
        <v>0.4</v>
      </c>
      <c r="K423">
        <f t="shared" si="34"/>
        <v>1106.2077033395985</v>
      </c>
      <c r="L423">
        <f t="shared" si="33"/>
        <v>0.22533934358392249</v>
      </c>
      <c r="M423">
        <f t="shared" si="33"/>
        <v>3.9199344776010912E-2</v>
      </c>
      <c r="N423">
        <f t="shared" si="35"/>
        <v>0.23439264406892082</v>
      </c>
      <c r="O423">
        <f t="shared" si="36"/>
        <v>0.50149244391128012</v>
      </c>
    </row>
    <row r="424" spans="1:15">
      <c r="A424" s="1">
        <v>31079</v>
      </c>
      <c r="B424">
        <f t="array" ref="B424">_xlfn.IFNA(INDEX('Beer duty'!$B:$B,MATCH(1,(MONTH(Graphs!A424)=MONTH('Beer duty'!A:A))*(YEAR(Graphs!A424)=YEAR('Beer duty'!A:A)),0)), B423)</f>
        <v>6.9557439619094898</v>
      </c>
      <c r="C424">
        <f t="array" ref="C424">_xlfn.IFNA(INDEX('Cider duty'!$B:$B,MATCH(1,(MONTH(A424)=MONTH('Cider duty'!$A:$A))*(YEAR(A424)=YEAR('Cider duty'!$A:$A)),0)), C423)</f>
        <v>6.05</v>
      </c>
      <c r="D424">
        <f t="array" ref="D424">_xlfn.IFNA(INDEX('Wine duty'!$B:$B,MATCH(1,(MONTH(A424)=MONTH('Wine duty'!$A:$A))*(YEAR(A424)=YEAR('Wine duty'!$A:$A)),0)), D423)</f>
        <v>90.44</v>
      </c>
      <c r="E424">
        <f t="array" ref="E424">_xlfn.IFNA(INDEX('Spirits duty'!$B:$B,MATCH(1,(MONTH(A424)=MONTH('Spirits duty'!$A:$A))*(YEAR(A424)=YEAR('Spirits duty'!$A:$A)),0)), E423)</f>
        <v>15.48</v>
      </c>
      <c r="F424">
        <f t="shared" si="29"/>
        <v>6.9557439619094899E-2</v>
      </c>
      <c r="G424">
        <f t="shared" si="30"/>
        <v>1.21E-2</v>
      </c>
      <c r="H424">
        <f t="shared" si="31"/>
        <v>7.2352E-2</v>
      </c>
      <c r="I424">
        <f t="shared" si="32"/>
        <v>0.15479999999999999</v>
      </c>
      <c r="J424">
        <v>0.8</v>
      </c>
      <c r="K424">
        <f t="shared" si="34"/>
        <v>1115.0573649663154</v>
      </c>
      <c r="L424">
        <f t="shared" si="33"/>
        <v>0.22355093609516119</v>
      </c>
      <c r="M424">
        <f t="shared" si="33"/>
        <v>3.8888238865090193E-2</v>
      </c>
      <c r="N424">
        <f t="shared" si="35"/>
        <v>0.23253238498900874</v>
      </c>
      <c r="O424">
        <f t="shared" si="36"/>
        <v>0.49751234515007947</v>
      </c>
    </row>
    <row r="425" spans="1:15">
      <c r="A425" s="1">
        <v>31107</v>
      </c>
      <c r="B425">
        <f t="array" ref="B425">_xlfn.IFNA(INDEX('Beer duty'!$B:$B,MATCH(1,(MONTH(Graphs!A425)=MONTH('Beer duty'!A:A))*(YEAR(Graphs!A425)=YEAR('Beer duty'!A:A)),0)), B424)</f>
        <v>7.4774247590527008</v>
      </c>
      <c r="C425">
        <f t="array" ref="C425">_xlfn.IFNA(INDEX('Cider duty'!$B:$B,MATCH(1,(MONTH(A425)=MONTH('Cider duty'!$A:$A))*(YEAR(A425)=YEAR('Cider duty'!$A:$A)),0)), C424)</f>
        <v>6.05</v>
      </c>
      <c r="D425">
        <f t="array" ref="D425">_xlfn.IFNA(INDEX('Wine duty'!$B:$B,MATCH(1,(MONTH(A425)=MONTH('Wine duty'!$A:$A))*(YEAR(A425)=YEAR('Wine duty'!$A:$A)),0)), D424)</f>
        <v>98.42</v>
      </c>
      <c r="E425">
        <f t="array" ref="E425">_xlfn.IFNA(INDEX('Spirits duty'!$B:$B,MATCH(1,(MONTH(A425)=MONTH('Spirits duty'!$A:$A))*(YEAR(A425)=YEAR('Spirits duty'!$A:$A)),0)), E424)</f>
        <v>15.77</v>
      </c>
      <c r="F425">
        <f t="shared" si="29"/>
        <v>7.4774247590527004E-2</v>
      </c>
      <c r="G425">
        <f t="shared" si="30"/>
        <v>1.21E-2</v>
      </c>
      <c r="H425">
        <f t="shared" si="31"/>
        <v>7.8736E-2</v>
      </c>
      <c r="I425">
        <f t="shared" si="32"/>
        <v>0.15770000000000001</v>
      </c>
      <c r="J425">
        <v>0.9</v>
      </c>
      <c r="K425">
        <f t="shared" si="34"/>
        <v>1125.0928812510122</v>
      </c>
      <c r="L425">
        <f t="shared" si="33"/>
        <v>0.23817369306471581</v>
      </c>
      <c r="M425">
        <f t="shared" si="33"/>
        <v>3.854136656599623E-2</v>
      </c>
      <c r="N425">
        <f t="shared" si="35"/>
        <v>0.25079281305291562</v>
      </c>
      <c r="O425">
        <f t="shared" si="36"/>
        <v>0.50231186012046325</v>
      </c>
    </row>
    <row r="426" spans="1:15">
      <c r="A426" s="1">
        <v>31138</v>
      </c>
      <c r="B426">
        <f t="array" ref="B426">_xlfn.IFNA(INDEX('Beer duty'!$B:$B,MATCH(1,(MONTH(Graphs!A426)=MONTH('Beer duty'!A:A))*(YEAR(Graphs!A426)=YEAR('Beer duty'!A:A)),0)), B425)</f>
        <v>7.4774247590527008</v>
      </c>
      <c r="C426">
        <f t="array" ref="C426">_xlfn.IFNA(INDEX('Cider duty'!$B:$B,MATCH(1,(MONTH(A426)=MONTH('Cider duty'!$A:$A))*(YEAR(A426)=YEAR('Cider duty'!$A:$A)),0)), C425)</f>
        <v>6.05</v>
      </c>
      <c r="D426">
        <f t="array" ref="D426">_xlfn.IFNA(INDEX('Wine duty'!$B:$B,MATCH(1,(MONTH(A426)=MONTH('Wine duty'!$A:$A))*(YEAR(A426)=YEAR('Wine duty'!$A:$A)),0)), D425)</f>
        <v>98.42</v>
      </c>
      <c r="E426">
        <f t="array" ref="E426">_xlfn.IFNA(INDEX('Spirits duty'!$B:$B,MATCH(1,(MONTH(A426)=MONTH('Spirits duty'!$A:$A))*(YEAR(A426)=YEAR('Spirits duty'!$A:$A)),0)), E425)</f>
        <v>15.77</v>
      </c>
      <c r="F426">
        <f t="shared" si="29"/>
        <v>7.4774247590527004E-2</v>
      </c>
      <c r="G426">
        <f t="shared" si="30"/>
        <v>1.21E-2</v>
      </c>
      <c r="H426">
        <f t="shared" si="31"/>
        <v>7.8736E-2</v>
      </c>
      <c r="I426">
        <f t="shared" si="32"/>
        <v>0.15770000000000001</v>
      </c>
      <c r="J426">
        <v>2.1</v>
      </c>
      <c r="K426">
        <f t="shared" si="34"/>
        <v>1148.7198317572834</v>
      </c>
      <c r="L426">
        <f t="shared" si="33"/>
        <v>0.23327491974996653</v>
      </c>
      <c r="M426">
        <f t="shared" si="33"/>
        <v>3.7748645020564374E-2</v>
      </c>
      <c r="N426">
        <f t="shared" si="35"/>
        <v>0.24563448878836008</v>
      </c>
      <c r="O426">
        <f t="shared" si="36"/>
        <v>0.49198027435892583</v>
      </c>
    </row>
    <row r="427" spans="1:15">
      <c r="A427" s="1">
        <v>31168</v>
      </c>
      <c r="B427">
        <f t="array" ref="B427">_xlfn.IFNA(INDEX('Beer duty'!$B:$B,MATCH(1,(MONTH(Graphs!A427)=MONTH('Beer duty'!A:A))*(YEAR(Graphs!A427)=YEAR('Beer duty'!A:A)),0)), B426)</f>
        <v>7.4774247590527008</v>
      </c>
      <c r="C427">
        <f t="array" ref="C427">_xlfn.IFNA(INDEX('Cider duty'!$B:$B,MATCH(1,(MONTH(A427)=MONTH('Cider duty'!$A:$A))*(YEAR(A427)=YEAR('Cider duty'!$A:$A)),0)), C426)</f>
        <v>6.05</v>
      </c>
      <c r="D427">
        <f t="array" ref="D427">_xlfn.IFNA(INDEX('Wine duty'!$B:$B,MATCH(1,(MONTH(A427)=MONTH('Wine duty'!$A:$A))*(YEAR(A427)=YEAR('Wine duty'!$A:$A)),0)), D426)</f>
        <v>98.42</v>
      </c>
      <c r="E427">
        <f t="array" ref="E427">_xlfn.IFNA(INDEX('Spirits duty'!$B:$B,MATCH(1,(MONTH(A427)=MONTH('Spirits duty'!$A:$A))*(YEAR(A427)=YEAR('Spirits duty'!$A:$A)),0)), E426)</f>
        <v>15.77</v>
      </c>
      <c r="F427">
        <f t="shared" si="29"/>
        <v>7.4774247590527004E-2</v>
      </c>
      <c r="G427">
        <f t="shared" si="30"/>
        <v>1.21E-2</v>
      </c>
      <c r="H427">
        <f t="shared" si="31"/>
        <v>7.8736E-2</v>
      </c>
      <c r="I427">
        <f t="shared" si="32"/>
        <v>0.15770000000000001</v>
      </c>
      <c r="J427">
        <v>0.5</v>
      </c>
      <c r="K427">
        <f t="shared" si="34"/>
        <v>1154.4634309160697</v>
      </c>
      <c r="L427">
        <f t="shared" si="33"/>
        <v>0.23211434800991695</v>
      </c>
      <c r="M427">
        <f t="shared" si="33"/>
        <v>3.756084081648197E-2</v>
      </c>
      <c r="N427">
        <f t="shared" si="35"/>
        <v>0.2444124266550847</v>
      </c>
      <c r="O427">
        <f t="shared" si="36"/>
        <v>0.48953261130241382</v>
      </c>
    </row>
    <row r="428" spans="1:15">
      <c r="A428" s="1">
        <v>31199</v>
      </c>
      <c r="B428">
        <f t="array" ref="B428">_xlfn.IFNA(INDEX('Beer duty'!$B:$B,MATCH(1,(MONTH(Graphs!A428)=MONTH('Beer duty'!A:A))*(YEAR(Graphs!A428)=YEAR('Beer duty'!A:A)),0)), B427)</f>
        <v>7.4774247590527008</v>
      </c>
      <c r="C428">
        <f t="array" ref="C428">_xlfn.IFNA(INDEX('Cider duty'!$B:$B,MATCH(1,(MONTH(A428)=MONTH('Cider duty'!$A:$A))*(YEAR(A428)=YEAR('Cider duty'!$A:$A)),0)), C427)</f>
        <v>6.05</v>
      </c>
      <c r="D428">
        <f t="array" ref="D428">_xlfn.IFNA(INDEX('Wine duty'!$B:$B,MATCH(1,(MONTH(A428)=MONTH('Wine duty'!$A:$A))*(YEAR(A428)=YEAR('Wine duty'!$A:$A)),0)), D427)</f>
        <v>98.42</v>
      </c>
      <c r="E428">
        <f t="array" ref="E428">_xlfn.IFNA(INDEX('Spirits duty'!$B:$B,MATCH(1,(MONTH(A428)=MONTH('Spirits duty'!$A:$A))*(YEAR(A428)=YEAR('Spirits duty'!$A:$A)),0)), E427)</f>
        <v>15.77</v>
      </c>
      <c r="F428">
        <f t="shared" si="29"/>
        <v>7.4774247590527004E-2</v>
      </c>
      <c r="G428">
        <f t="shared" si="30"/>
        <v>1.21E-2</v>
      </c>
      <c r="H428">
        <f t="shared" si="31"/>
        <v>7.8736E-2</v>
      </c>
      <c r="I428">
        <f t="shared" si="32"/>
        <v>0.15770000000000001</v>
      </c>
      <c r="J428">
        <v>0.2</v>
      </c>
      <c r="K428">
        <f t="shared" si="34"/>
        <v>1156.7723577779018</v>
      </c>
      <c r="L428">
        <f t="shared" si="33"/>
        <v>0.23165104591808081</v>
      </c>
      <c r="M428">
        <f t="shared" si="33"/>
        <v>3.7485869078325323E-2</v>
      </c>
      <c r="N428">
        <f t="shared" si="35"/>
        <v>0.24392457750008453</v>
      </c>
      <c r="O428">
        <f t="shared" si="36"/>
        <v>0.48855550030181022</v>
      </c>
    </row>
    <row r="429" spans="1:15">
      <c r="A429" s="1">
        <v>31229</v>
      </c>
      <c r="B429">
        <f t="array" ref="B429">_xlfn.IFNA(INDEX('Beer duty'!$B:$B,MATCH(1,(MONTH(Graphs!A429)=MONTH('Beer duty'!A:A))*(YEAR(Graphs!A429)=YEAR('Beer duty'!A:A)),0)), B428)</f>
        <v>7.4774247590527008</v>
      </c>
      <c r="C429">
        <f t="array" ref="C429">_xlfn.IFNA(INDEX('Cider duty'!$B:$B,MATCH(1,(MONTH(A429)=MONTH('Cider duty'!$A:$A))*(YEAR(A429)=YEAR('Cider duty'!$A:$A)),0)), C428)</f>
        <v>6.05</v>
      </c>
      <c r="D429">
        <f t="array" ref="D429">_xlfn.IFNA(INDEX('Wine duty'!$B:$B,MATCH(1,(MONTH(A429)=MONTH('Wine duty'!$A:$A))*(YEAR(A429)=YEAR('Wine duty'!$A:$A)),0)), D428)</f>
        <v>98.42</v>
      </c>
      <c r="E429">
        <f t="array" ref="E429">_xlfn.IFNA(INDEX('Spirits duty'!$B:$B,MATCH(1,(MONTH(A429)=MONTH('Spirits duty'!$A:$A))*(YEAR(A429)=YEAR('Spirits duty'!$A:$A)),0)), E428)</f>
        <v>15.77</v>
      </c>
      <c r="F429">
        <f t="shared" si="29"/>
        <v>7.4774247590527004E-2</v>
      </c>
      <c r="G429">
        <f t="shared" si="30"/>
        <v>1.21E-2</v>
      </c>
      <c r="H429">
        <f t="shared" si="31"/>
        <v>7.8736E-2</v>
      </c>
      <c r="I429">
        <f t="shared" si="32"/>
        <v>0.15770000000000001</v>
      </c>
      <c r="J429">
        <v>-0.2</v>
      </c>
      <c r="K429">
        <f t="shared" si="34"/>
        <v>1154.4588130623461</v>
      </c>
      <c r="L429">
        <f t="shared" si="33"/>
        <v>0.23211527647102284</v>
      </c>
      <c r="M429">
        <f t="shared" si="33"/>
        <v>3.7560991060446212E-2</v>
      </c>
      <c r="N429">
        <f t="shared" si="35"/>
        <v>0.24441340430870193</v>
      </c>
      <c r="O429">
        <f t="shared" si="36"/>
        <v>0.48953456944069157</v>
      </c>
    </row>
    <row r="430" spans="1:15">
      <c r="A430" s="1">
        <v>31260</v>
      </c>
      <c r="B430">
        <f t="array" ref="B430">_xlfn.IFNA(INDEX('Beer duty'!$B:$B,MATCH(1,(MONTH(Graphs!A430)=MONTH('Beer duty'!A:A))*(YEAR(Graphs!A430)=YEAR('Beer duty'!A:A)),0)), B429)</f>
        <v>7.4774247590527008</v>
      </c>
      <c r="C430">
        <f t="array" ref="C430">_xlfn.IFNA(INDEX('Cider duty'!$B:$B,MATCH(1,(MONTH(A430)=MONTH('Cider duty'!$A:$A))*(YEAR(A430)=YEAR('Cider duty'!$A:$A)),0)), C429)</f>
        <v>6.05</v>
      </c>
      <c r="D430">
        <f t="array" ref="D430">_xlfn.IFNA(INDEX('Wine duty'!$B:$B,MATCH(1,(MONTH(A430)=MONTH('Wine duty'!$A:$A))*(YEAR(A430)=YEAR('Wine duty'!$A:$A)),0)), D429)</f>
        <v>98.42</v>
      </c>
      <c r="E430">
        <f t="array" ref="E430">_xlfn.IFNA(INDEX('Spirits duty'!$B:$B,MATCH(1,(MONTH(A430)=MONTH('Spirits duty'!$A:$A))*(YEAR(A430)=YEAR('Spirits duty'!$A:$A)),0)), E429)</f>
        <v>15.77</v>
      </c>
      <c r="F430">
        <f t="shared" si="29"/>
        <v>7.4774247590527004E-2</v>
      </c>
      <c r="G430">
        <f t="shared" si="30"/>
        <v>1.21E-2</v>
      </c>
      <c r="H430">
        <f t="shared" si="31"/>
        <v>7.8736E-2</v>
      </c>
      <c r="I430">
        <f t="shared" si="32"/>
        <v>0.15770000000000001</v>
      </c>
      <c r="J430">
        <v>0.3</v>
      </c>
      <c r="K430">
        <f t="shared" si="34"/>
        <v>1157.922189501533</v>
      </c>
      <c r="L430">
        <f t="shared" si="33"/>
        <v>0.23142101343073065</v>
      </c>
      <c r="M430">
        <f t="shared" si="33"/>
        <v>3.7448645125070998E-2</v>
      </c>
      <c r="N430">
        <f t="shared" si="35"/>
        <v>0.24368235723699097</v>
      </c>
      <c r="O430">
        <f t="shared" si="36"/>
        <v>0.48807035836559481</v>
      </c>
    </row>
    <row r="431" spans="1:15">
      <c r="A431" s="1">
        <v>31291</v>
      </c>
      <c r="B431">
        <f t="array" ref="B431">_xlfn.IFNA(INDEX('Beer duty'!$B:$B,MATCH(1,(MONTH(Graphs!A431)=MONTH('Beer duty'!A:A))*(YEAR(Graphs!A431)=YEAR('Beer duty'!A:A)),0)), B430)</f>
        <v>7.4774247590527008</v>
      </c>
      <c r="C431">
        <f t="array" ref="C431">_xlfn.IFNA(INDEX('Cider duty'!$B:$B,MATCH(1,(MONTH(A431)=MONTH('Cider duty'!$A:$A))*(YEAR(A431)=YEAR('Cider duty'!$A:$A)),0)), C430)</f>
        <v>6.05</v>
      </c>
      <c r="D431">
        <f t="array" ref="D431">_xlfn.IFNA(INDEX('Wine duty'!$B:$B,MATCH(1,(MONTH(A431)=MONTH('Wine duty'!$A:$A))*(YEAR(A431)=YEAR('Wine duty'!$A:$A)),0)), D430)</f>
        <v>98.42</v>
      </c>
      <c r="E431">
        <f t="array" ref="E431">_xlfn.IFNA(INDEX('Spirits duty'!$B:$B,MATCH(1,(MONTH(A431)=MONTH('Spirits duty'!$A:$A))*(YEAR(A431)=YEAR('Spirits duty'!$A:$A)),0)), E430)</f>
        <v>15.77</v>
      </c>
      <c r="F431">
        <f t="shared" si="29"/>
        <v>7.4774247590527004E-2</v>
      </c>
      <c r="G431">
        <f t="shared" si="30"/>
        <v>1.21E-2</v>
      </c>
      <c r="H431">
        <f t="shared" si="31"/>
        <v>7.8736E-2</v>
      </c>
      <c r="I431">
        <f t="shared" si="32"/>
        <v>0.15770000000000001</v>
      </c>
      <c r="J431">
        <v>-0.1</v>
      </c>
      <c r="K431">
        <f t="shared" si="34"/>
        <v>1156.7642673120315</v>
      </c>
      <c r="L431">
        <f t="shared" si="33"/>
        <v>0.23165266609682747</v>
      </c>
      <c r="M431">
        <f t="shared" si="33"/>
        <v>3.7486131256327326E-2</v>
      </c>
      <c r="N431">
        <f t="shared" si="35"/>
        <v>0.24392628352051146</v>
      </c>
      <c r="O431">
        <f t="shared" si="36"/>
        <v>0.4885589172828777</v>
      </c>
    </row>
    <row r="432" spans="1:15">
      <c r="A432" s="1">
        <v>31321</v>
      </c>
      <c r="B432">
        <f t="array" ref="B432">_xlfn.IFNA(INDEX('Beer duty'!$B:$B,MATCH(1,(MONTH(Graphs!A432)=MONTH('Beer duty'!A:A))*(YEAR(Graphs!A432)=YEAR('Beer duty'!A:A)),0)), B431)</f>
        <v>7.4774247590527008</v>
      </c>
      <c r="C432">
        <f t="array" ref="C432">_xlfn.IFNA(INDEX('Cider duty'!$B:$B,MATCH(1,(MONTH(A432)=MONTH('Cider duty'!$A:$A))*(YEAR(A432)=YEAR('Cider duty'!$A:$A)),0)), C431)</f>
        <v>6.05</v>
      </c>
      <c r="D432">
        <f t="array" ref="D432">_xlfn.IFNA(INDEX('Wine duty'!$B:$B,MATCH(1,(MONTH(A432)=MONTH('Wine duty'!$A:$A))*(YEAR(A432)=YEAR('Wine duty'!$A:$A)),0)), D431)</f>
        <v>98.42</v>
      </c>
      <c r="E432">
        <f t="array" ref="E432">_xlfn.IFNA(INDEX('Spirits duty'!$B:$B,MATCH(1,(MONTH(A432)=MONTH('Spirits duty'!$A:$A))*(YEAR(A432)=YEAR('Spirits duty'!$A:$A)),0)), E431)</f>
        <v>15.77</v>
      </c>
      <c r="F432">
        <f t="shared" si="29"/>
        <v>7.4774247590527004E-2</v>
      </c>
      <c r="G432">
        <f t="shared" si="30"/>
        <v>1.21E-2</v>
      </c>
      <c r="H432">
        <f t="shared" si="31"/>
        <v>7.8736E-2</v>
      </c>
      <c r="I432">
        <f t="shared" si="32"/>
        <v>0.15770000000000001</v>
      </c>
      <c r="J432">
        <v>0.2</v>
      </c>
      <c r="K432">
        <f t="shared" si="34"/>
        <v>1159.0777958466556</v>
      </c>
      <c r="L432">
        <f t="shared" si="33"/>
        <v>0.23119028552577592</v>
      </c>
      <c r="M432">
        <f t="shared" si="33"/>
        <v>3.7411308639049227E-2</v>
      </c>
      <c r="N432">
        <f t="shared" si="35"/>
        <v>0.24343940471108927</v>
      </c>
      <c r="O432">
        <f t="shared" si="36"/>
        <v>0.48758374978331104</v>
      </c>
    </row>
    <row r="433" spans="1:15">
      <c r="A433" s="1">
        <v>31352</v>
      </c>
      <c r="B433">
        <f t="array" ref="B433">_xlfn.IFNA(INDEX('Beer duty'!$B:$B,MATCH(1,(MONTH(Graphs!A433)=MONTH('Beer duty'!A:A))*(YEAR(Graphs!A433)=YEAR('Beer duty'!A:A)),0)), B432)</f>
        <v>7.4774247590527008</v>
      </c>
      <c r="C433">
        <f t="array" ref="C433">_xlfn.IFNA(INDEX('Cider duty'!$B:$B,MATCH(1,(MONTH(A433)=MONTH('Cider duty'!$A:$A))*(YEAR(A433)=YEAR('Cider duty'!$A:$A)),0)), C432)</f>
        <v>6.05</v>
      </c>
      <c r="D433">
        <f t="array" ref="D433">_xlfn.IFNA(INDEX('Wine duty'!$B:$B,MATCH(1,(MONTH(A433)=MONTH('Wine duty'!$A:$A))*(YEAR(A433)=YEAR('Wine duty'!$A:$A)),0)), D432)</f>
        <v>98.42</v>
      </c>
      <c r="E433">
        <f t="array" ref="E433">_xlfn.IFNA(INDEX('Spirits duty'!$B:$B,MATCH(1,(MONTH(A433)=MONTH('Spirits duty'!$A:$A))*(YEAR(A433)=YEAR('Spirits duty'!$A:$A)),0)), E432)</f>
        <v>15.77</v>
      </c>
      <c r="F433">
        <f t="shared" si="29"/>
        <v>7.4774247590527004E-2</v>
      </c>
      <c r="G433">
        <f t="shared" si="30"/>
        <v>1.21E-2</v>
      </c>
      <c r="H433">
        <f t="shared" si="31"/>
        <v>7.8736E-2</v>
      </c>
      <c r="I433">
        <f t="shared" si="32"/>
        <v>0.15770000000000001</v>
      </c>
      <c r="J433">
        <v>0.3</v>
      </c>
      <c r="K433">
        <f t="shared" si="34"/>
        <v>1162.5550292341954</v>
      </c>
      <c r="L433">
        <f t="shared" si="33"/>
        <v>0.23049878915830105</v>
      </c>
      <c r="M433">
        <f t="shared" si="33"/>
        <v>3.7299410407825757E-2</v>
      </c>
      <c r="N433">
        <f t="shared" si="35"/>
        <v>0.24271127089839412</v>
      </c>
      <c r="O433">
        <f t="shared" si="36"/>
        <v>0.48612537366232411</v>
      </c>
    </row>
    <row r="434" spans="1:15">
      <c r="A434" s="1">
        <v>31382</v>
      </c>
      <c r="B434">
        <f t="array" ref="B434">_xlfn.IFNA(INDEX('Beer duty'!$B:$B,MATCH(1,(MONTH(Graphs!A434)=MONTH('Beer duty'!A:A))*(YEAR(Graphs!A434)=YEAR('Beer duty'!A:A)),0)), B433)</f>
        <v>7.4774247590527008</v>
      </c>
      <c r="C434">
        <f t="array" ref="C434">_xlfn.IFNA(INDEX('Cider duty'!$B:$B,MATCH(1,(MONTH(A434)=MONTH('Cider duty'!$A:$A))*(YEAR(A434)=YEAR('Cider duty'!$A:$A)),0)), C433)</f>
        <v>6.05</v>
      </c>
      <c r="D434">
        <f t="array" ref="D434">_xlfn.IFNA(INDEX('Wine duty'!$B:$B,MATCH(1,(MONTH(A434)=MONTH('Wine duty'!$A:$A))*(YEAR(A434)=YEAR('Wine duty'!$A:$A)),0)), D433)</f>
        <v>98.42</v>
      </c>
      <c r="E434">
        <f t="array" ref="E434">_xlfn.IFNA(INDEX('Spirits duty'!$B:$B,MATCH(1,(MONTH(A434)=MONTH('Spirits duty'!$A:$A))*(YEAR(A434)=YEAR('Spirits duty'!$A:$A)),0)), E433)</f>
        <v>15.77</v>
      </c>
      <c r="F434">
        <f t="shared" si="29"/>
        <v>7.4774247590527004E-2</v>
      </c>
      <c r="G434">
        <f t="shared" si="30"/>
        <v>1.21E-2</v>
      </c>
      <c r="H434">
        <f t="shared" si="31"/>
        <v>7.8736E-2</v>
      </c>
      <c r="I434">
        <f t="shared" si="32"/>
        <v>0.15770000000000001</v>
      </c>
      <c r="J434">
        <v>0.1</v>
      </c>
      <c r="K434">
        <f t="shared" si="34"/>
        <v>1163.7175842634294</v>
      </c>
      <c r="L434">
        <f t="shared" si="33"/>
        <v>0.23026852063766343</v>
      </c>
      <c r="M434">
        <f t="shared" si="33"/>
        <v>3.7262148259566197E-2</v>
      </c>
      <c r="N434">
        <f t="shared" si="35"/>
        <v>0.24246880209629787</v>
      </c>
      <c r="O434">
        <f t="shared" si="36"/>
        <v>0.48563973392839582</v>
      </c>
    </row>
    <row r="435" spans="1:15">
      <c r="A435" s="1">
        <v>31413</v>
      </c>
      <c r="B435">
        <f t="array" ref="B435">_xlfn.IFNA(INDEX('Beer duty'!$B:$B,MATCH(1,(MONTH(Graphs!A435)=MONTH('Beer duty'!A:A))*(YEAR(Graphs!A435)=YEAR('Beer duty'!A:A)),0)), B434)</f>
        <v>7.4774247590527008</v>
      </c>
      <c r="C435">
        <f t="array" ref="C435">_xlfn.IFNA(INDEX('Cider duty'!$B:$B,MATCH(1,(MONTH(A435)=MONTH('Cider duty'!$A:$A))*(YEAR(A435)=YEAR('Cider duty'!$A:$A)),0)), C434)</f>
        <v>6.05</v>
      </c>
      <c r="D435">
        <f t="array" ref="D435">_xlfn.IFNA(INDEX('Wine duty'!$B:$B,MATCH(1,(MONTH(A435)=MONTH('Wine duty'!$A:$A))*(YEAR(A435)=YEAR('Wine duty'!$A:$A)),0)), D434)</f>
        <v>98.42</v>
      </c>
      <c r="E435">
        <f t="array" ref="E435">_xlfn.IFNA(INDEX('Spirits duty'!$B:$B,MATCH(1,(MONTH(A435)=MONTH('Spirits duty'!$A:$A))*(YEAR(A435)=YEAR('Spirits duty'!$A:$A)),0)), E434)</f>
        <v>15.77</v>
      </c>
      <c r="F435">
        <f t="shared" si="29"/>
        <v>7.4774247590527004E-2</v>
      </c>
      <c r="G435">
        <f t="shared" si="30"/>
        <v>1.21E-2</v>
      </c>
      <c r="H435">
        <f t="shared" si="31"/>
        <v>7.8736E-2</v>
      </c>
      <c r="I435">
        <f t="shared" si="32"/>
        <v>0.15770000000000001</v>
      </c>
      <c r="J435">
        <v>0.2</v>
      </c>
      <c r="K435">
        <f t="shared" si="34"/>
        <v>1166.0450194319562</v>
      </c>
      <c r="L435">
        <f t="shared" si="33"/>
        <v>0.22980890283199942</v>
      </c>
      <c r="M435">
        <f t="shared" si="33"/>
        <v>3.7187772714137923E-2</v>
      </c>
      <c r="N435">
        <f t="shared" si="35"/>
        <v>0.24198483243143501</v>
      </c>
      <c r="O435">
        <f t="shared" si="36"/>
        <v>0.48467039314211163</v>
      </c>
    </row>
    <row r="436" spans="1:15">
      <c r="A436" s="1">
        <v>31444</v>
      </c>
      <c r="B436">
        <f t="array" ref="B436">_xlfn.IFNA(INDEX('Beer duty'!$B:$B,MATCH(1,(MONTH(Graphs!A436)=MONTH('Beer duty'!A:A))*(YEAR(Graphs!A436)=YEAR('Beer duty'!A:A)),0)), B435)</f>
        <v>7.4774247590527008</v>
      </c>
      <c r="C436">
        <f t="array" ref="C436">_xlfn.IFNA(INDEX('Cider duty'!$B:$B,MATCH(1,(MONTH(A436)=MONTH('Cider duty'!$A:$A))*(YEAR(A436)=YEAR('Cider duty'!$A:$A)),0)), C435)</f>
        <v>6.05</v>
      </c>
      <c r="D436">
        <f t="array" ref="D436">_xlfn.IFNA(INDEX('Wine duty'!$B:$B,MATCH(1,(MONTH(A436)=MONTH('Wine duty'!$A:$A))*(YEAR(A436)=YEAR('Wine duty'!$A:$A)),0)), D435)</f>
        <v>98.42</v>
      </c>
      <c r="E436">
        <f t="array" ref="E436">_xlfn.IFNA(INDEX('Spirits duty'!$B:$B,MATCH(1,(MONTH(A436)=MONTH('Spirits duty'!$A:$A))*(YEAR(A436)=YEAR('Spirits duty'!$A:$A)),0)), E435)</f>
        <v>15.77</v>
      </c>
      <c r="F436">
        <f t="shared" si="29"/>
        <v>7.4774247590527004E-2</v>
      </c>
      <c r="G436">
        <f t="shared" si="30"/>
        <v>1.21E-2</v>
      </c>
      <c r="H436">
        <f t="shared" si="31"/>
        <v>7.8736E-2</v>
      </c>
      <c r="I436">
        <f t="shared" si="32"/>
        <v>0.15770000000000001</v>
      </c>
      <c r="J436">
        <v>0.4</v>
      </c>
      <c r="K436">
        <f t="shared" si="34"/>
        <v>1170.7091995096841</v>
      </c>
      <c r="L436">
        <f t="shared" si="33"/>
        <v>0.22889332951394364</v>
      </c>
      <c r="M436">
        <f t="shared" si="33"/>
        <v>3.7039614257109478E-2</v>
      </c>
      <c r="N436">
        <f t="shared" si="35"/>
        <v>0.24102074943370019</v>
      </c>
      <c r="O436">
        <f t="shared" si="36"/>
        <v>0.48273943540050956</v>
      </c>
    </row>
    <row r="437" spans="1:15">
      <c r="A437" s="1">
        <v>31472</v>
      </c>
      <c r="B437">
        <f t="array" ref="B437">_xlfn.IFNA(INDEX('Beer duty'!$B:$B,MATCH(1,(MONTH(Graphs!A437)=MONTH('Beer duty'!A:A))*(YEAR(Graphs!A437)=YEAR('Beer duty'!A:A)),0)), B436)</f>
        <v>7.4774247590527008</v>
      </c>
      <c r="C437">
        <f t="array" ref="C437">_xlfn.IFNA(INDEX('Cider duty'!$B:$B,MATCH(1,(MONTH(A437)=MONTH('Cider duty'!$A:$A))*(YEAR(A437)=YEAR('Cider duty'!$A:$A)),0)), C436)</f>
        <v>6.05</v>
      </c>
      <c r="D437">
        <f t="array" ref="D437">_xlfn.IFNA(INDEX('Wine duty'!$B:$B,MATCH(1,(MONTH(A437)=MONTH('Wine duty'!$A:$A))*(YEAR(A437)=YEAR('Wine duty'!$A:$A)),0)), D436)</f>
        <v>98.42</v>
      </c>
      <c r="E437">
        <f t="array" ref="E437">_xlfn.IFNA(INDEX('Spirits duty'!$B:$B,MATCH(1,(MONTH(A437)=MONTH('Spirits duty'!$A:$A))*(YEAR(A437)=YEAR('Spirits duty'!$A:$A)),0)), E436)</f>
        <v>15.77</v>
      </c>
      <c r="F437">
        <f t="shared" si="29"/>
        <v>7.4774247590527004E-2</v>
      </c>
      <c r="G437">
        <f t="shared" si="30"/>
        <v>1.21E-2</v>
      </c>
      <c r="H437">
        <f t="shared" si="31"/>
        <v>7.8736E-2</v>
      </c>
      <c r="I437">
        <f t="shared" si="32"/>
        <v>0.15770000000000001</v>
      </c>
      <c r="J437">
        <v>0.1</v>
      </c>
      <c r="K437">
        <f t="shared" si="34"/>
        <v>1171.8799087091936</v>
      </c>
      <c r="L437">
        <f t="shared" si="33"/>
        <v>0.22866466484909459</v>
      </c>
      <c r="M437">
        <f t="shared" si="33"/>
        <v>3.700261164546402E-2</v>
      </c>
      <c r="N437">
        <f t="shared" si="35"/>
        <v>0.24077996946423599</v>
      </c>
      <c r="O437">
        <f t="shared" si="36"/>
        <v>0.48225717822228736</v>
      </c>
    </row>
    <row r="438" spans="1:15">
      <c r="A438" s="1">
        <v>31503</v>
      </c>
      <c r="B438">
        <f t="array" ref="B438">_xlfn.IFNA(INDEX('Beer duty'!$B:$B,MATCH(1,(MONTH(Graphs!A438)=MONTH('Beer duty'!A:A))*(YEAR(Graphs!A438)=YEAR('Beer duty'!A:A)),0)), B437)</f>
        <v>7.4774247590527008</v>
      </c>
      <c r="C438">
        <f t="array" ref="C438">_xlfn.IFNA(INDEX('Cider duty'!$B:$B,MATCH(1,(MONTH(A438)=MONTH('Cider duty'!$A:$A))*(YEAR(A438)=YEAR('Cider duty'!$A:$A)),0)), C437)</f>
        <v>6.05</v>
      </c>
      <c r="D438">
        <f t="array" ref="D438">_xlfn.IFNA(INDEX('Wine duty'!$B:$B,MATCH(1,(MONTH(A438)=MONTH('Wine duty'!$A:$A))*(YEAR(A438)=YEAR('Wine duty'!$A:$A)),0)), D437)</f>
        <v>98.42</v>
      </c>
      <c r="E438">
        <f t="array" ref="E438">_xlfn.IFNA(INDEX('Spirits duty'!$B:$B,MATCH(1,(MONTH(A438)=MONTH('Spirits duty'!$A:$A))*(YEAR(A438)=YEAR('Spirits duty'!$A:$A)),0)), E437)</f>
        <v>15.77</v>
      </c>
      <c r="F438">
        <f t="shared" si="29"/>
        <v>7.4774247590527004E-2</v>
      </c>
      <c r="G438">
        <f t="shared" si="30"/>
        <v>1.21E-2</v>
      </c>
      <c r="H438">
        <f t="shared" si="31"/>
        <v>7.8736E-2</v>
      </c>
      <c r="I438">
        <f t="shared" si="32"/>
        <v>0.15770000000000001</v>
      </c>
      <c r="J438">
        <v>1</v>
      </c>
      <c r="K438">
        <f t="shared" si="34"/>
        <v>1183.5987077962855</v>
      </c>
      <c r="L438">
        <f t="shared" si="33"/>
        <v>0.2264006582664303</v>
      </c>
      <c r="M438">
        <f t="shared" si="33"/>
        <v>3.6636249153924778E-2</v>
      </c>
      <c r="N438">
        <f t="shared" si="35"/>
        <v>0.23839600937053071</v>
      </c>
      <c r="O438">
        <f t="shared" si="36"/>
        <v>0.47748235467553207</v>
      </c>
    </row>
    <row r="439" spans="1:15">
      <c r="A439" s="1">
        <v>31533</v>
      </c>
      <c r="B439">
        <f t="array" ref="B439">_xlfn.IFNA(INDEX('Beer duty'!$B:$B,MATCH(1,(MONTH(Graphs!A439)=MONTH('Beer duty'!A:A))*(YEAR(Graphs!A439)=YEAR('Beer duty'!A:A)),0)), B438)</f>
        <v>7.4774247590527008</v>
      </c>
      <c r="C439">
        <f t="array" ref="C439">_xlfn.IFNA(INDEX('Cider duty'!$B:$B,MATCH(1,(MONTH(A439)=MONTH('Cider duty'!$A:$A))*(YEAR(A439)=YEAR('Cider duty'!$A:$A)),0)), C438)</f>
        <v>6.05</v>
      </c>
      <c r="D439">
        <f t="array" ref="D439">_xlfn.IFNA(INDEX('Wine duty'!$B:$B,MATCH(1,(MONTH(A439)=MONTH('Wine duty'!$A:$A))*(YEAR(A439)=YEAR('Wine duty'!$A:$A)),0)), D438)</f>
        <v>98.42</v>
      </c>
      <c r="E439">
        <f t="array" ref="E439">_xlfn.IFNA(INDEX('Spirits duty'!$B:$B,MATCH(1,(MONTH(A439)=MONTH('Spirits duty'!$A:$A))*(YEAR(A439)=YEAR('Spirits duty'!$A:$A)),0)), E438)</f>
        <v>15.77</v>
      </c>
      <c r="F439">
        <f t="shared" si="29"/>
        <v>7.4774247590527004E-2</v>
      </c>
      <c r="G439">
        <f t="shared" si="30"/>
        <v>1.21E-2</v>
      </c>
      <c r="H439">
        <f t="shared" si="31"/>
        <v>7.8736E-2</v>
      </c>
      <c r="I439">
        <f t="shared" si="32"/>
        <v>0.15770000000000001</v>
      </c>
      <c r="J439">
        <v>0.2</v>
      </c>
      <c r="K439">
        <f t="shared" si="34"/>
        <v>1185.965905211878</v>
      </c>
      <c r="L439">
        <f t="shared" si="33"/>
        <v>0.22594876074494044</v>
      </c>
      <c r="M439">
        <f t="shared" si="33"/>
        <v>3.6563122908108564E-2</v>
      </c>
      <c r="N439">
        <f t="shared" si="35"/>
        <v>0.23792016903246579</v>
      </c>
      <c r="O439">
        <f t="shared" si="36"/>
        <v>0.47652929608336536</v>
      </c>
    </row>
    <row r="440" spans="1:15">
      <c r="A440" s="1">
        <v>31564</v>
      </c>
      <c r="B440">
        <f t="array" ref="B440">_xlfn.IFNA(INDEX('Beer duty'!$B:$B,MATCH(1,(MONTH(Graphs!A440)=MONTH('Beer duty'!A:A))*(YEAR(Graphs!A440)=YEAR('Beer duty'!A:A)),0)), B439)</f>
        <v>7.4774247590527008</v>
      </c>
      <c r="C440">
        <f t="array" ref="C440">_xlfn.IFNA(INDEX('Cider duty'!$B:$B,MATCH(1,(MONTH(A440)=MONTH('Cider duty'!$A:$A))*(YEAR(A440)=YEAR('Cider duty'!$A:$A)),0)), C439)</f>
        <v>6.05</v>
      </c>
      <c r="D440">
        <f t="array" ref="D440">_xlfn.IFNA(INDEX('Wine duty'!$B:$B,MATCH(1,(MONTH(A440)=MONTH('Wine duty'!$A:$A))*(YEAR(A440)=YEAR('Wine duty'!$A:$A)),0)), D439)</f>
        <v>98.42</v>
      </c>
      <c r="E440">
        <f t="array" ref="E440">_xlfn.IFNA(INDEX('Spirits duty'!$B:$B,MATCH(1,(MONTH(A440)=MONTH('Spirits duty'!$A:$A))*(YEAR(A440)=YEAR('Spirits duty'!$A:$A)),0)), E439)</f>
        <v>15.77</v>
      </c>
      <c r="F440">
        <f t="shared" si="29"/>
        <v>7.4774247590527004E-2</v>
      </c>
      <c r="G440">
        <f t="shared" si="30"/>
        <v>1.21E-2</v>
      </c>
      <c r="H440">
        <f t="shared" si="31"/>
        <v>7.8736E-2</v>
      </c>
      <c r="I440">
        <f t="shared" si="32"/>
        <v>0.15770000000000001</v>
      </c>
      <c r="J440">
        <v>-0.1</v>
      </c>
      <c r="K440">
        <f t="shared" si="34"/>
        <v>1184.7799393066662</v>
      </c>
      <c r="L440">
        <f t="shared" si="33"/>
        <v>0.22617493568062105</v>
      </c>
      <c r="M440">
        <f t="shared" si="33"/>
        <v>3.6599722630739302E-2</v>
      </c>
      <c r="N440">
        <f t="shared" si="35"/>
        <v>0.23815832735982559</v>
      </c>
      <c r="O440">
        <f t="shared" si="36"/>
        <v>0.47700630238575109</v>
      </c>
    </row>
    <row r="441" spans="1:15">
      <c r="A441" s="1">
        <v>31594</v>
      </c>
      <c r="B441">
        <f t="array" ref="B441">_xlfn.IFNA(INDEX('Beer duty'!$B:$B,MATCH(1,(MONTH(Graphs!A441)=MONTH('Beer duty'!A:A))*(YEAR(Graphs!A441)=YEAR('Beer duty'!A:A)),0)), B440)</f>
        <v>7.4774247590527008</v>
      </c>
      <c r="C441">
        <f t="array" ref="C441">_xlfn.IFNA(INDEX('Cider duty'!$B:$B,MATCH(1,(MONTH(A441)=MONTH('Cider duty'!$A:$A))*(YEAR(A441)=YEAR('Cider duty'!$A:$A)),0)), C440)</f>
        <v>6.05</v>
      </c>
      <c r="D441">
        <f t="array" ref="D441">_xlfn.IFNA(INDEX('Wine duty'!$B:$B,MATCH(1,(MONTH(A441)=MONTH('Wine duty'!$A:$A))*(YEAR(A441)=YEAR('Wine duty'!$A:$A)),0)), D440)</f>
        <v>98.42</v>
      </c>
      <c r="E441">
        <f t="array" ref="E441">_xlfn.IFNA(INDEX('Spirits duty'!$B:$B,MATCH(1,(MONTH(A441)=MONTH('Spirits duty'!$A:$A))*(YEAR(A441)=YEAR('Spirits duty'!$A:$A)),0)), E440)</f>
        <v>15.77</v>
      </c>
      <c r="F441">
        <f t="shared" si="29"/>
        <v>7.4774247590527004E-2</v>
      </c>
      <c r="G441">
        <f t="shared" si="30"/>
        <v>1.21E-2</v>
      </c>
      <c r="H441">
        <f t="shared" si="31"/>
        <v>7.8736E-2</v>
      </c>
      <c r="I441">
        <f t="shared" si="32"/>
        <v>0.15770000000000001</v>
      </c>
      <c r="J441">
        <v>-0.3</v>
      </c>
      <c r="K441">
        <f t="shared" si="34"/>
        <v>1181.2255994887462</v>
      </c>
      <c r="L441">
        <f t="shared" si="33"/>
        <v>0.22685550218718259</v>
      </c>
      <c r="M441">
        <f t="shared" si="33"/>
        <v>3.6709852187301203E-2</v>
      </c>
      <c r="N441">
        <f t="shared" si="35"/>
        <v>0.23887495221647503</v>
      </c>
      <c r="O441">
        <f t="shared" si="36"/>
        <v>0.47844162726755374</v>
      </c>
    </row>
    <row r="442" spans="1:15">
      <c r="A442" s="1">
        <v>31625</v>
      </c>
      <c r="B442">
        <f t="array" ref="B442">_xlfn.IFNA(INDEX('Beer duty'!$B:$B,MATCH(1,(MONTH(Graphs!A442)=MONTH('Beer duty'!A:A))*(YEAR(Graphs!A442)=YEAR('Beer duty'!A:A)),0)), B441)</f>
        <v>7.4774247590527008</v>
      </c>
      <c r="C442">
        <f t="array" ref="C442">_xlfn.IFNA(INDEX('Cider duty'!$B:$B,MATCH(1,(MONTH(A442)=MONTH('Cider duty'!$A:$A))*(YEAR(A442)=YEAR('Cider duty'!$A:$A)),0)), C441)</f>
        <v>6.05</v>
      </c>
      <c r="D442">
        <f t="array" ref="D442">_xlfn.IFNA(INDEX('Wine duty'!$B:$B,MATCH(1,(MONTH(A442)=MONTH('Wine duty'!$A:$A))*(YEAR(A442)=YEAR('Wine duty'!$A:$A)),0)), D441)</f>
        <v>98.42</v>
      </c>
      <c r="E442">
        <f t="array" ref="E442">_xlfn.IFNA(INDEX('Spirits duty'!$B:$B,MATCH(1,(MONTH(A442)=MONTH('Spirits duty'!$A:$A))*(YEAR(A442)=YEAR('Spirits duty'!$A:$A)),0)), E441)</f>
        <v>15.77</v>
      </c>
      <c r="F442">
        <f t="shared" si="29"/>
        <v>7.4774247590527004E-2</v>
      </c>
      <c r="G442">
        <f t="shared" si="30"/>
        <v>1.21E-2</v>
      </c>
      <c r="H442">
        <f t="shared" si="31"/>
        <v>7.8736E-2</v>
      </c>
      <c r="I442">
        <f t="shared" si="32"/>
        <v>0.15770000000000001</v>
      </c>
      <c r="J442">
        <v>0.3</v>
      </c>
      <c r="K442">
        <f t="shared" si="34"/>
        <v>1184.7692762872123</v>
      </c>
      <c r="L442">
        <f t="shared" si="33"/>
        <v>0.22617697127336253</v>
      </c>
      <c r="M442">
        <f t="shared" si="33"/>
        <v>3.6600052031207586E-2</v>
      </c>
      <c r="N442">
        <f t="shared" si="35"/>
        <v>0.23816047080406286</v>
      </c>
      <c r="O442">
        <f t="shared" si="36"/>
        <v>0.47701059548111047</v>
      </c>
    </row>
    <row r="443" spans="1:15">
      <c r="A443" s="1">
        <v>31656</v>
      </c>
      <c r="B443">
        <f t="array" ref="B443">_xlfn.IFNA(INDEX('Beer duty'!$B:$B,MATCH(1,(MONTH(Graphs!A443)=MONTH('Beer duty'!A:A))*(YEAR(Graphs!A443)=YEAR('Beer duty'!A:A)),0)), B442)</f>
        <v>7.4774247590527008</v>
      </c>
      <c r="C443">
        <f t="array" ref="C443">_xlfn.IFNA(INDEX('Cider duty'!$B:$B,MATCH(1,(MONTH(A443)=MONTH('Cider duty'!$A:$A))*(YEAR(A443)=YEAR('Cider duty'!$A:$A)),0)), C442)</f>
        <v>6.05</v>
      </c>
      <c r="D443">
        <f t="array" ref="D443">_xlfn.IFNA(INDEX('Wine duty'!$B:$B,MATCH(1,(MONTH(A443)=MONTH('Wine duty'!$A:$A))*(YEAR(A443)=YEAR('Wine duty'!$A:$A)),0)), D442)</f>
        <v>98.42</v>
      </c>
      <c r="E443">
        <f t="array" ref="E443">_xlfn.IFNA(INDEX('Spirits duty'!$B:$B,MATCH(1,(MONTH(A443)=MONTH('Spirits duty'!$A:$A))*(YEAR(A443)=YEAR('Spirits duty'!$A:$A)),0)), E442)</f>
        <v>15.77</v>
      </c>
      <c r="F443">
        <f t="shared" si="29"/>
        <v>7.4774247590527004E-2</v>
      </c>
      <c r="G443">
        <f t="shared" si="30"/>
        <v>1.21E-2</v>
      </c>
      <c r="H443">
        <f t="shared" si="31"/>
        <v>7.8736E-2</v>
      </c>
      <c r="I443">
        <f t="shared" si="32"/>
        <v>0.15770000000000001</v>
      </c>
      <c r="J443">
        <v>0.5</v>
      </c>
      <c r="K443">
        <f t="shared" si="34"/>
        <v>1190.6931226686481</v>
      </c>
      <c r="L443">
        <f t="shared" si="33"/>
        <v>0.2250517127098135</v>
      </c>
      <c r="M443">
        <f t="shared" si="33"/>
        <v>3.6417962220107056E-2</v>
      </c>
      <c r="N443">
        <f t="shared" si="35"/>
        <v>0.23697559283986358</v>
      </c>
      <c r="O443">
        <f t="shared" si="36"/>
        <v>0.474637408438916</v>
      </c>
    </row>
    <row r="444" spans="1:15">
      <c r="A444" s="1">
        <v>31686</v>
      </c>
      <c r="B444">
        <f t="array" ref="B444">_xlfn.IFNA(INDEX('Beer duty'!$B:$B,MATCH(1,(MONTH(Graphs!A444)=MONTH('Beer duty'!A:A))*(YEAR(Graphs!A444)=YEAR('Beer duty'!A:A)),0)), B443)</f>
        <v>7.4774247590527008</v>
      </c>
      <c r="C444">
        <f t="array" ref="C444">_xlfn.IFNA(INDEX('Cider duty'!$B:$B,MATCH(1,(MONTH(A444)=MONTH('Cider duty'!$A:$A))*(YEAR(A444)=YEAR('Cider duty'!$A:$A)),0)), C443)</f>
        <v>6.05</v>
      </c>
      <c r="D444">
        <f t="array" ref="D444">_xlfn.IFNA(INDEX('Wine duty'!$B:$B,MATCH(1,(MONTH(A444)=MONTH('Wine duty'!$A:$A))*(YEAR(A444)=YEAR('Wine duty'!$A:$A)),0)), D443)</f>
        <v>98.42</v>
      </c>
      <c r="E444">
        <f t="array" ref="E444">_xlfn.IFNA(INDEX('Spirits duty'!$B:$B,MATCH(1,(MONTH(A444)=MONTH('Spirits duty'!$A:$A))*(YEAR(A444)=YEAR('Spirits duty'!$A:$A)),0)), E443)</f>
        <v>15.77</v>
      </c>
      <c r="F444">
        <f t="shared" si="29"/>
        <v>7.4774247590527004E-2</v>
      </c>
      <c r="G444">
        <f t="shared" si="30"/>
        <v>1.21E-2</v>
      </c>
      <c r="H444">
        <f t="shared" si="31"/>
        <v>7.8736E-2</v>
      </c>
      <c r="I444">
        <f t="shared" si="32"/>
        <v>0.15770000000000001</v>
      </c>
      <c r="J444">
        <v>0.2</v>
      </c>
      <c r="K444">
        <f t="shared" si="34"/>
        <v>1193.0745089139855</v>
      </c>
      <c r="L444">
        <f t="shared" si="33"/>
        <v>0.22460250769442464</v>
      </c>
      <c r="M444">
        <f t="shared" si="33"/>
        <v>3.6345271676753547E-2</v>
      </c>
      <c r="N444">
        <f t="shared" si="35"/>
        <v>0.2365025876645345</v>
      </c>
      <c r="O444">
        <f t="shared" si="36"/>
        <v>0.47369002838215163</v>
      </c>
    </row>
    <row r="445" spans="1:15">
      <c r="A445" s="1">
        <v>31717</v>
      </c>
      <c r="B445">
        <f t="array" ref="B445">_xlfn.IFNA(INDEX('Beer duty'!$B:$B,MATCH(1,(MONTH(Graphs!A445)=MONTH('Beer duty'!A:A))*(YEAR(Graphs!A445)=YEAR('Beer duty'!A:A)),0)), B444)</f>
        <v>7.4774247590527008</v>
      </c>
      <c r="C445">
        <f t="array" ref="C445">_xlfn.IFNA(INDEX('Cider duty'!$B:$B,MATCH(1,(MONTH(A445)=MONTH('Cider duty'!$A:$A))*(YEAR(A445)=YEAR('Cider duty'!$A:$A)),0)), C444)</f>
        <v>6.05</v>
      </c>
      <c r="D445">
        <f t="array" ref="D445">_xlfn.IFNA(INDEX('Wine duty'!$B:$B,MATCH(1,(MONTH(A445)=MONTH('Wine duty'!$A:$A))*(YEAR(A445)=YEAR('Wine duty'!$A:$A)),0)), D444)</f>
        <v>98.42</v>
      </c>
      <c r="E445">
        <f t="array" ref="E445">_xlfn.IFNA(INDEX('Spirits duty'!$B:$B,MATCH(1,(MONTH(A445)=MONTH('Spirits duty'!$A:$A))*(YEAR(A445)=YEAR('Spirits duty'!$A:$A)),0)), E444)</f>
        <v>15.77</v>
      </c>
      <c r="F445">
        <f t="shared" si="29"/>
        <v>7.4774247590527004E-2</v>
      </c>
      <c r="G445">
        <f t="shared" si="30"/>
        <v>1.21E-2</v>
      </c>
      <c r="H445">
        <f t="shared" si="31"/>
        <v>7.8736E-2</v>
      </c>
      <c r="I445">
        <f t="shared" si="32"/>
        <v>0.15770000000000001</v>
      </c>
      <c r="J445">
        <v>0.8</v>
      </c>
      <c r="K445">
        <f t="shared" si="34"/>
        <v>1202.6191049852973</v>
      </c>
      <c r="L445">
        <f t="shared" si="33"/>
        <v>0.22281994810954825</v>
      </c>
      <c r="M445">
        <f t="shared" si="33"/>
        <v>3.605681713963646E-2</v>
      </c>
      <c r="N445">
        <f t="shared" si="35"/>
        <v>0.23462558300053027</v>
      </c>
      <c r="O445">
        <f t="shared" si="36"/>
        <v>0.46993058371245205</v>
      </c>
    </row>
    <row r="446" spans="1:15">
      <c r="A446" s="1">
        <v>31747</v>
      </c>
      <c r="B446">
        <f t="array" ref="B446">_xlfn.IFNA(INDEX('Beer duty'!$B:$B,MATCH(1,(MONTH(Graphs!A446)=MONTH('Beer duty'!A:A))*(YEAR(Graphs!A446)=YEAR('Beer duty'!A:A)),0)), B445)</f>
        <v>7.4774247590527008</v>
      </c>
      <c r="C446">
        <f t="array" ref="C446">_xlfn.IFNA(INDEX('Cider duty'!$B:$B,MATCH(1,(MONTH(A446)=MONTH('Cider duty'!$A:$A))*(YEAR(A446)=YEAR('Cider duty'!$A:$A)),0)), C445)</f>
        <v>6.05</v>
      </c>
      <c r="D446">
        <f t="array" ref="D446">_xlfn.IFNA(INDEX('Wine duty'!$B:$B,MATCH(1,(MONTH(A446)=MONTH('Wine duty'!$A:$A))*(YEAR(A446)=YEAR('Wine duty'!$A:$A)),0)), D445)</f>
        <v>98.42</v>
      </c>
      <c r="E446">
        <f t="array" ref="E446">_xlfn.IFNA(INDEX('Spirits duty'!$B:$B,MATCH(1,(MONTH(A446)=MONTH('Spirits duty'!$A:$A))*(YEAR(A446)=YEAR('Spirits duty'!$A:$A)),0)), E445)</f>
        <v>15.77</v>
      </c>
      <c r="F446">
        <f t="shared" si="29"/>
        <v>7.4774247590527004E-2</v>
      </c>
      <c r="G446">
        <f t="shared" si="30"/>
        <v>1.21E-2</v>
      </c>
      <c r="H446">
        <f t="shared" si="31"/>
        <v>7.8736E-2</v>
      </c>
      <c r="I446">
        <f t="shared" si="32"/>
        <v>0.15770000000000001</v>
      </c>
      <c r="J446">
        <v>0.3</v>
      </c>
      <c r="K446">
        <f t="shared" si="34"/>
        <v>1206.226962300253</v>
      </c>
      <c r="L446">
        <f t="shared" si="33"/>
        <v>0.22215348764660847</v>
      </c>
      <c r="M446">
        <f t="shared" si="33"/>
        <v>3.5948970228949613E-2</v>
      </c>
      <c r="N446">
        <f t="shared" si="35"/>
        <v>0.23392381156583281</v>
      </c>
      <c r="O446">
        <f t="shared" si="36"/>
        <v>0.46852500868639296</v>
      </c>
    </row>
    <row r="447" spans="1:15">
      <c r="A447" s="1">
        <v>31778</v>
      </c>
      <c r="B447">
        <f t="array" ref="B447">_xlfn.IFNA(INDEX('Beer duty'!$B:$B,MATCH(1,(MONTH(Graphs!A447)=MONTH('Beer duty'!A:A))*(YEAR(Graphs!A447)=YEAR('Beer duty'!A:A)),0)), B446)</f>
        <v>7.4774247590527008</v>
      </c>
      <c r="C447">
        <f t="array" ref="C447">_xlfn.IFNA(INDEX('Cider duty'!$B:$B,MATCH(1,(MONTH(A447)=MONTH('Cider duty'!$A:$A))*(YEAR(A447)=YEAR('Cider duty'!$A:$A)),0)), C446)</f>
        <v>6.05</v>
      </c>
      <c r="D447">
        <f t="array" ref="D447">_xlfn.IFNA(INDEX('Wine duty'!$B:$B,MATCH(1,(MONTH(A447)=MONTH('Wine duty'!$A:$A))*(YEAR(A447)=YEAR('Wine duty'!$A:$A)),0)), D446)</f>
        <v>98.42</v>
      </c>
      <c r="E447">
        <f t="array" ref="E447">_xlfn.IFNA(INDEX('Spirits duty'!$B:$B,MATCH(1,(MONTH(A447)=MONTH('Spirits duty'!$A:$A))*(YEAR(A447)=YEAR('Spirits duty'!$A:$A)),0)), E446)</f>
        <v>15.77</v>
      </c>
      <c r="F447">
        <f t="shared" si="29"/>
        <v>7.4774247590527004E-2</v>
      </c>
      <c r="G447">
        <f t="shared" si="30"/>
        <v>1.21E-2</v>
      </c>
      <c r="H447">
        <f t="shared" si="31"/>
        <v>7.8736E-2</v>
      </c>
      <c r="I447">
        <f t="shared" si="32"/>
        <v>0.15770000000000001</v>
      </c>
      <c r="J447">
        <v>0.4</v>
      </c>
      <c r="K447">
        <f t="shared" si="34"/>
        <v>1211.0518701494541</v>
      </c>
      <c r="L447">
        <f t="shared" si="33"/>
        <v>0.22126841399064587</v>
      </c>
      <c r="M447">
        <f t="shared" si="33"/>
        <v>3.5805747239989652E-2</v>
      </c>
      <c r="N447">
        <f t="shared" si="35"/>
        <v>0.23299184418907651</v>
      </c>
      <c r="O447">
        <f t="shared" si="36"/>
        <v>0.46665837518565034</v>
      </c>
    </row>
    <row r="448" spans="1:15">
      <c r="A448" s="1">
        <v>31809</v>
      </c>
      <c r="B448">
        <f t="array" ref="B448">_xlfn.IFNA(INDEX('Beer duty'!$B:$B,MATCH(1,(MONTH(Graphs!A448)=MONTH('Beer duty'!A:A))*(YEAR(Graphs!A448)=YEAR('Beer duty'!A:A)),0)), B447)</f>
        <v>7.4774247590527008</v>
      </c>
      <c r="C448">
        <f t="array" ref="C448">_xlfn.IFNA(INDEX('Cider duty'!$B:$B,MATCH(1,(MONTH(A448)=MONTH('Cider duty'!$A:$A))*(YEAR(A448)=YEAR('Cider duty'!$A:$A)),0)), C447)</f>
        <v>6.05</v>
      </c>
      <c r="D448">
        <f t="array" ref="D448">_xlfn.IFNA(INDEX('Wine duty'!$B:$B,MATCH(1,(MONTH(A448)=MONTH('Wine duty'!$A:$A))*(YEAR(A448)=YEAR('Wine duty'!$A:$A)),0)), D447)</f>
        <v>98.42</v>
      </c>
      <c r="E448">
        <f t="array" ref="E448">_xlfn.IFNA(INDEX('Spirits duty'!$B:$B,MATCH(1,(MONTH(A448)=MONTH('Spirits duty'!$A:$A))*(YEAR(A448)=YEAR('Spirits duty'!$A:$A)),0)), E447)</f>
        <v>15.77</v>
      </c>
      <c r="F448">
        <f t="shared" si="29"/>
        <v>7.4774247590527004E-2</v>
      </c>
      <c r="G448">
        <f t="shared" si="30"/>
        <v>1.21E-2</v>
      </c>
      <c r="H448">
        <f t="shared" si="31"/>
        <v>7.8736E-2</v>
      </c>
      <c r="I448">
        <f t="shared" si="32"/>
        <v>0.15770000000000001</v>
      </c>
      <c r="J448">
        <v>0.4</v>
      </c>
      <c r="K448">
        <f t="shared" si="34"/>
        <v>1215.8960776300519</v>
      </c>
      <c r="L448">
        <f t="shared" si="33"/>
        <v>0.2203868665245477</v>
      </c>
      <c r="M448">
        <f t="shared" si="33"/>
        <v>3.5663094860547466E-2</v>
      </c>
      <c r="N448">
        <f t="shared" si="35"/>
        <v>0.23206358982975747</v>
      </c>
      <c r="O448">
        <f t="shared" si="36"/>
        <v>0.46479917847176327</v>
      </c>
    </row>
    <row r="449" spans="1:15">
      <c r="A449" s="1">
        <v>31837</v>
      </c>
      <c r="B449">
        <f t="array" ref="B449">_xlfn.IFNA(INDEX('Beer duty'!$B:$B,MATCH(1,(MONTH(Graphs!A449)=MONTH('Beer duty'!A:A))*(YEAR(Graphs!A449)=YEAR('Beer duty'!A:A)),0)), B448)</f>
        <v>7.4774247590527008</v>
      </c>
      <c r="C449">
        <f t="array" ref="C449">_xlfn.IFNA(INDEX('Cider duty'!$B:$B,MATCH(1,(MONTH(A449)=MONTH('Cider duty'!$A:$A))*(YEAR(A449)=YEAR('Cider duty'!$A:$A)),0)), C448)</f>
        <v>6.05</v>
      </c>
      <c r="D449">
        <f t="array" ref="D449">_xlfn.IFNA(INDEX('Wine duty'!$B:$B,MATCH(1,(MONTH(A449)=MONTH('Wine duty'!$A:$A))*(YEAR(A449)=YEAR('Wine duty'!$A:$A)),0)), D448)</f>
        <v>98.42</v>
      </c>
      <c r="E449">
        <f t="array" ref="E449">_xlfn.IFNA(INDEX('Spirits duty'!$B:$B,MATCH(1,(MONTH(A449)=MONTH('Spirits duty'!$A:$A))*(YEAR(A449)=YEAR('Spirits duty'!$A:$A)),0)), E448)</f>
        <v>15.77</v>
      </c>
      <c r="F449">
        <f t="shared" si="29"/>
        <v>7.4774247590527004E-2</v>
      </c>
      <c r="G449">
        <f t="shared" si="30"/>
        <v>1.21E-2</v>
      </c>
      <c r="H449">
        <f t="shared" si="31"/>
        <v>7.8736E-2</v>
      </c>
      <c r="I449">
        <f t="shared" si="32"/>
        <v>0.15770000000000001</v>
      </c>
      <c r="J449">
        <v>0.2</v>
      </c>
      <c r="K449">
        <f t="shared" si="34"/>
        <v>1218.327869785312</v>
      </c>
      <c r="L449">
        <f t="shared" si="33"/>
        <v>0.21994697257938892</v>
      </c>
      <c r="M449">
        <f t="shared" si="33"/>
        <v>3.5591911038470522E-2</v>
      </c>
      <c r="N449">
        <f t="shared" si="35"/>
        <v>0.23160038905165414</v>
      </c>
      <c r="O449">
        <f t="shared" si="36"/>
        <v>0.46387143560056215</v>
      </c>
    </row>
    <row r="450" spans="1:15">
      <c r="A450" s="1">
        <v>31868</v>
      </c>
      <c r="B450">
        <f t="array" ref="B450">_xlfn.IFNA(INDEX('Beer duty'!$B:$B,MATCH(1,(MONTH(Graphs!A450)=MONTH('Beer duty'!A:A))*(YEAR(Graphs!A450)=YEAR('Beer duty'!A:A)),0)), B449)</f>
        <v>7.4774247590527008</v>
      </c>
      <c r="C450">
        <f t="array" ref="C450">_xlfn.IFNA(INDEX('Cider duty'!$B:$B,MATCH(1,(MONTH(A450)=MONTH('Cider duty'!$A:$A))*(YEAR(A450)=YEAR('Cider duty'!$A:$A)),0)), C449)</f>
        <v>6.05</v>
      </c>
      <c r="D450">
        <f t="array" ref="D450">_xlfn.IFNA(INDEX('Wine duty'!$B:$B,MATCH(1,(MONTH(A450)=MONTH('Wine duty'!$A:$A))*(YEAR(A450)=YEAR('Wine duty'!$A:$A)),0)), D449)</f>
        <v>98.42</v>
      </c>
      <c r="E450">
        <f t="array" ref="E450">_xlfn.IFNA(INDEX('Spirits duty'!$B:$B,MATCH(1,(MONTH(A450)=MONTH('Spirits duty'!$A:$A))*(YEAR(A450)=YEAR('Spirits duty'!$A:$A)),0)), E449)</f>
        <v>15.77</v>
      </c>
      <c r="F450">
        <f t="shared" si="29"/>
        <v>7.4774247590527004E-2</v>
      </c>
      <c r="G450">
        <f t="shared" si="30"/>
        <v>1.21E-2</v>
      </c>
      <c r="H450">
        <f t="shared" si="31"/>
        <v>7.8736E-2</v>
      </c>
      <c r="I450">
        <f t="shared" si="32"/>
        <v>0.15770000000000001</v>
      </c>
      <c r="J450">
        <v>1.2</v>
      </c>
      <c r="K450">
        <f t="shared" si="34"/>
        <v>1232.9478042227358</v>
      </c>
      <c r="L450">
        <f t="shared" si="33"/>
        <v>0.21733890571085859</v>
      </c>
      <c r="M450">
        <f t="shared" si="33"/>
        <v>3.5169872567658619E-2</v>
      </c>
      <c r="N450">
        <f t="shared" si="35"/>
        <v>0.22885413937910487</v>
      </c>
      <c r="O450">
        <f t="shared" si="36"/>
        <v>0.45837098379502184</v>
      </c>
    </row>
    <row r="451" spans="1:15">
      <c r="A451" s="1">
        <v>31898</v>
      </c>
      <c r="B451">
        <f t="array" ref="B451">_xlfn.IFNA(INDEX('Beer duty'!$B:$B,MATCH(1,(MONTH(Graphs!A451)=MONTH('Beer duty'!A:A))*(YEAR(Graphs!A451)=YEAR('Beer duty'!A:A)),0)), B450)</f>
        <v>7.4774247590527008</v>
      </c>
      <c r="C451">
        <f t="array" ref="C451">_xlfn.IFNA(INDEX('Cider duty'!$B:$B,MATCH(1,(MONTH(A451)=MONTH('Cider duty'!$A:$A))*(YEAR(A451)=YEAR('Cider duty'!$A:$A)),0)), C450)</f>
        <v>6.05</v>
      </c>
      <c r="D451">
        <f t="array" ref="D451">_xlfn.IFNA(INDEX('Wine duty'!$B:$B,MATCH(1,(MONTH(A451)=MONTH('Wine duty'!$A:$A))*(YEAR(A451)=YEAR('Wine duty'!$A:$A)),0)), D450)</f>
        <v>98.42</v>
      </c>
      <c r="E451">
        <f t="array" ref="E451">_xlfn.IFNA(INDEX('Spirits duty'!$B:$B,MATCH(1,(MONTH(A451)=MONTH('Spirits duty'!$A:$A))*(YEAR(A451)=YEAR('Spirits duty'!$A:$A)),0)), E450)</f>
        <v>15.77</v>
      </c>
      <c r="F451">
        <f t="shared" si="29"/>
        <v>7.4774247590527004E-2</v>
      </c>
      <c r="G451">
        <f t="shared" si="30"/>
        <v>1.21E-2</v>
      </c>
      <c r="H451">
        <f t="shared" si="31"/>
        <v>7.8736E-2</v>
      </c>
      <c r="I451">
        <f t="shared" si="32"/>
        <v>0.15770000000000001</v>
      </c>
      <c r="J451">
        <v>0.1</v>
      </c>
      <c r="K451">
        <f t="shared" si="34"/>
        <v>1234.1807520269585</v>
      </c>
      <c r="L451">
        <f t="shared" si="33"/>
        <v>0.21712178392693166</v>
      </c>
      <c r="M451">
        <f t="shared" si="33"/>
        <v>3.5134737829828788E-2</v>
      </c>
      <c r="N451">
        <f t="shared" si="35"/>
        <v>0.22862551386523966</v>
      </c>
      <c r="O451">
        <f t="shared" si="36"/>
        <v>0.45791307072429754</v>
      </c>
    </row>
    <row r="452" spans="1:15">
      <c r="A452" s="1">
        <v>31929</v>
      </c>
      <c r="B452">
        <f t="array" ref="B452">_xlfn.IFNA(INDEX('Beer duty'!$B:$B,MATCH(1,(MONTH(Graphs!A452)=MONTH('Beer duty'!A:A))*(YEAR(Graphs!A452)=YEAR('Beer duty'!A:A)),0)), B451)</f>
        <v>7.4774247590527008</v>
      </c>
      <c r="C452">
        <f t="array" ref="C452">_xlfn.IFNA(INDEX('Cider duty'!$B:$B,MATCH(1,(MONTH(A452)=MONTH('Cider duty'!$A:$A))*(YEAR(A452)=YEAR('Cider duty'!$A:$A)),0)), C451)</f>
        <v>6.05</v>
      </c>
      <c r="D452">
        <f t="array" ref="D452">_xlfn.IFNA(INDEX('Wine duty'!$B:$B,MATCH(1,(MONTH(A452)=MONTH('Wine duty'!$A:$A))*(YEAR(A452)=YEAR('Wine duty'!$A:$A)),0)), D451)</f>
        <v>98.42</v>
      </c>
      <c r="E452">
        <f t="array" ref="E452">_xlfn.IFNA(INDEX('Spirits duty'!$B:$B,MATCH(1,(MONTH(A452)=MONTH('Spirits duty'!$A:$A))*(YEAR(A452)=YEAR('Spirits duty'!$A:$A)),0)), E451)</f>
        <v>15.77</v>
      </c>
      <c r="F452">
        <f t="shared" ref="F452:F515" si="37">B452/100</f>
        <v>7.4774247590527004E-2</v>
      </c>
      <c r="G452">
        <f t="shared" ref="G452:G515" si="38">C452/(0.05*10000)</f>
        <v>1.21E-2</v>
      </c>
      <c r="H452">
        <f t="shared" ref="H452:H515" si="39">D452/(0.125*10000)</f>
        <v>7.8736E-2</v>
      </c>
      <c r="I452">
        <f t="shared" ref="I452:I515" si="40">E452/100</f>
        <v>0.15770000000000001</v>
      </c>
      <c r="J452">
        <v>0</v>
      </c>
      <c r="K452">
        <f t="shared" si="34"/>
        <v>1234.1807520269585</v>
      </c>
      <c r="L452">
        <f t="shared" ref="L452:M515" si="41">F452*$K$843/$K452</f>
        <v>0.21712178392693166</v>
      </c>
      <c r="M452">
        <f t="shared" si="41"/>
        <v>3.5134737829828788E-2</v>
      </c>
      <c r="N452">
        <f t="shared" si="35"/>
        <v>0.22862551386523966</v>
      </c>
      <c r="O452">
        <f t="shared" si="36"/>
        <v>0.45791307072429754</v>
      </c>
    </row>
    <row r="453" spans="1:15">
      <c r="A453" s="1">
        <v>31959</v>
      </c>
      <c r="B453">
        <f t="array" ref="B453">_xlfn.IFNA(INDEX('Beer duty'!$B:$B,MATCH(1,(MONTH(Graphs!A453)=MONTH('Beer duty'!A:A))*(YEAR(Graphs!A453)=YEAR('Beer duty'!A:A)),0)), B452)</f>
        <v>7.4774247590527008</v>
      </c>
      <c r="C453">
        <f t="array" ref="C453">_xlfn.IFNA(INDEX('Cider duty'!$B:$B,MATCH(1,(MONTH(A453)=MONTH('Cider duty'!$A:$A))*(YEAR(A453)=YEAR('Cider duty'!$A:$A)),0)), C452)</f>
        <v>6.05</v>
      </c>
      <c r="D453">
        <f t="array" ref="D453">_xlfn.IFNA(INDEX('Wine duty'!$B:$B,MATCH(1,(MONTH(A453)=MONTH('Wine duty'!$A:$A))*(YEAR(A453)=YEAR('Wine duty'!$A:$A)),0)), D452)</f>
        <v>98.42</v>
      </c>
      <c r="E453">
        <f t="array" ref="E453">_xlfn.IFNA(INDEX('Spirits duty'!$B:$B,MATCH(1,(MONTH(A453)=MONTH('Spirits duty'!$A:$A))*(YEAR(A453)=YEAR('Spirits duty'!$A:$A)),0)), E452)</f>
        <v>15.77</v>
      </c>
      <c r="F453">
        <f t="shared" si="37"/>
        <v>7.4774247590527004E-2</v>
      </c>
      <c r="G453">
        <f t="shared" si="38"/>
        <v>1.21E-2</v>
      </c>
      <c r="H453">
        <f t="shared" si="39"/>
        <v>7.8736E-2</v>
      </c>
      <c r="I453">
        <f t="shared" si="40"/>
        <v>0.15770000000000001</v>
      </c>
      <c r="J453">
        <v>-0.1</v>
      </c>
      <c r="K453">
        <f t="shared" ref="K453:K516" si="42">K452*(1+J453/100)</f>
        <v>1232.9465712749316</v>
      </c>
      <c r="L453">
        <f t="shared" si="41"/>
        <v>0.21733912304998165</v>
      </c>
      <c r="M453">
        <f t="shared" si="41"/>
        <v>3.5169907737566355E-2</v>
      </c>
      <c r="N453">
        <f t="shared" si="35"/>
        <v>0.22885436823347313</v>
      </c>
      <c r="O453">
        <f t="shared" si="36"/>
        <v>0.45837144216646403</v>
      </c>
    </row>
    <row r="454" spans="1:15">
      <c r="A454" s="1">
        <v>31990</v>
      </c>
      <c r="B454">
        <f t="array" ref="B454">_xlfn.IFNA(INDEX('Beer duty'!$B:$B,MATCH(1,(MONTH(Graphs!A454)=MONTH('Beer duty'!A:A))*(YEAR(Graphs!A454)=YEAR('Beer duty'!A:A)),0)), B453)</f>
        <v>7.4774247590527008</v>
      </c>
      <c r="C454">
        <f t="array" ref="C454">_xlfn.IFNA(INDEX('Cider duty'!$B:$B,MATCH(1,(MONTH(A454)=MONTH('Cider duty'!$A:$A))*(YEAR(A454)=YEAR('Cider duty'!$A:$A)),0)), C453)</f>
        <v>6.05</v>
      </c>
      <c r="D454">
        <f t="array" ref="D454">_xlfn.IFNA(INDEX('Wine duty'!$B:$B,MATCH(1,(MONTH(A454)=MONTH('Wine duty'!$A:$A))*(YEAR(A454)=YEAR('Wine duty'!$A:$A)),0)), D453)</f>
        <v>98.42</v>
      </c>
      <c r="E454">
        <f t="array" ref="E454">_xlfn.IFNA(INDEX('Spirits duty'!$B:$B,MATCH(1,(MONTH(A454)=MONTH('Spirits duty'!$A:$A))*(YEAR(A454)=YEAR('Spirits duty'!$A:$A)),0)), E453)</f>
        <v>15.77</v>
      </c>
      <c r="F454">
        <f t="shared" si="37"/>
        <v>7.4774247590527004E-2</v>
      </c>
      <c r="G454">
        <f t="shared" si="38"/>
        <v>1.21E-2</v>
      </c>
      <c r="H454">
        <f t="shared" si="39"/>
        <v>7.8736E-2</v>
      </c>
      <c r="I454">
        <f t="shared" si="40"/>
        <v>0.15770000000000001</v>
      </c>
      <c r="J454">
        <v>0.3</v>
      </c>
      <c r="K454">
        <f t="shared" si="42"/>
        <v>1236.6454109887561</v>
      </c>
      <c r="L454">
        <f t="shared" si="41"/>
        <v>0.2166890558823347</v>
      </c>
      <c r="M454">
        <f t="shared" si="41"/>
        <v>3.5064713596776036E-2</v>
      </c>
      <c r="N454">
        <f t="shared" si="35"/>
        <v>0.22816985865750067</v>
      </c>
      <c r="O454">
        <f t="shared" si="36"/>
        <v>0.45700044084393232</v>
      </c>
    </row>
    <row r="455" spans="1:15">
      <c r="A455" s="1">
        <v>32021</v>
      </c>
      <c r="B455">
        <f t="array" ref="B455">_xlfn.IFNA(INDEX('Beer duty'!$B:$B,MATCH(1,(MONTH(Graphs!A455)=MONTH('Beer duty'!A:A))*(YEAR(Graphs!A455)=YEAR('Beer duty'!A:A)),0)), B454)</f>
        <v>7.4774247590527008</v>
      </c>
      <c r="C455">
        <f t="array" ref="C455">_xlfn.IFNA(INDEX('Cider duty'!$B:$B,MATCH(1,(MONTH(A455)=MONTH('Cider duty'!$A:$A))*(YEAR(A455)=YEAR('Cider duty'!$A:$A)),0)), C454)</f>
        <v>6.05</v>
      </c>
      <c r="D455">
        <f t="array" ref="D455">_xlfn.IFNA(INDEX('Wine duty'!$B:$B,MATCH(1,(MONTH(A455)=MONTH('Wine duty'!$A:$A))*(YEAR(A455)=YEAR('Wine duty'!$A:$A)),0)), D454)</f>
        <v>98.42</v>
      </c>
      <c r="E455">
        <f t="array" ref="E455">_xlfn.IFNA(INDEX('Spirits duty'!$B:$B,MATCH(1,(MONTH(A455)=MONTH('Spirits duty'!$A:$A))*(YEAR(A455)=YEAR('Spirits duty'!$A:$A)),0)), E454)</f>
        <v>15.77</v>
      </c>
      <c r="F455">
        <f t="shared" si="37"/>
        <v>7.4774247590527004E-2</v>
      </c>
      <c r="G455">
        <f t="shared" si="38"/>
        <v>1.21E-2</v>
      </c>
      <c r="H455">
        <f t="shared" si="39"/>
        <v>7.8736E-2</v>
      </c>
      <c r="I455">
        <f t="shared" si="40"/>
        <v>0.15770000000000001</v>
      </c>
      <c r="J455">
        <v>0.3</v>
      </c>
      <c r="K455">
        <f t="shared" si="42"/>
        <v>1240.3553472217222</v>
      </c>
      <c r="L455">
        <f t="shared" si="41"/>
        <v>0.21604093308308545</v>
      </c>
      <c r="M455">
        <f t="shared" si="41"/>
        <v>3.4959834094492562E-2</v>
      </c>
      <c r="N455">
        <f t="shared" si="35"/>
        <v>0.2274873964680964</v>
      </c>
      <c r="O455">
        <f t="shared" si="36"/>
        <v>0.45563354022326258</v>
      </c>
    </row>
    <row r="456" spans="1:15">
      <c r="A456" s="1">
        <v>32051</v>
      </c>
      <c r="B456">
        <f t="array" ref="B456">_xlfn.IFNA(INDEX('Beer duty'!$B:$B,MATCH(1,(MONTH(Graphs!A456)=MONTH('Beer duty'!A:A))*(YEAR(Graphs!A456)=YEAR('Beer duty'!A:A)),0)), B455)</f>
        <v>7.4774247590527008</v>
      </c>
      <c r="C456">
        <f t="array" ref="C456">_xlfn.IFNA(INDEX('Cider duty'!$B:$B,MATCH(1,(MONTH(A456)=MONTH('Cider duty'!$A:$A))*(YEAR(A456)=YEAR('Cider duty'!$A:$A)),0)), C455)</f>
        <v>6.05</v>
      </c>
      <c r="D456">
        <f t="array" ref="D456">_xlfn.IFNA(INDEX('Wine duty'!$B:$B,MATCH(1,(MONTH(A456)=MONTH('Wine duty'!$A:$A))*(YEAR(A456)=YEAR('Wine duty'!$A:$A)),0)), D455)</f>
        <v>98.42</v>
      </c>
      <c r="E456">
        <f t="array" ref="E456">_xlfn.IFNA(INDEX('Spirits duty'!$B:$B,MATCH(1,(MONTH(A456)=MONTH('Spirits duty'!$A:$A))*(YEAR(A456)=YEAR('Spirits duty'!$A:$A)),0)), E455)</f>
        <v>15.77</v>
      </c>
      <c r="F456">
        <f t="shared" si="37"/>
        <v>7.4774247590527004E-2</v>
      </c>
      <c r="G456">
        <f t="shared" si="38"/>
        <v>1.21E-2</v>
      </c>
      <c r="H456">
        <f t="shared" si="39"/>
        <v>7.8736E-2</v>
      </c>
      <c r="I456">
        <f t="shared" si="40"/>
        <v>0.15770000000000001</v>
      </c>
      <c r="J456">
        <v>0.5</v>
      </c>
      <c r="K456">
        <f t="shared" si="42"/>
        <v>1246.5571239578308</v>
      </c>
      <c r="L456">
        <f t="shared" si="41"/>
        <v>0.2149661025702343</v>
      </c>
      <c r="M456">
        <f t="shared" si="41"/>
        <v>3.4785904571634392E-2</v>
      </c>
      <c r="N456">
        <f t="shared" si="35"/>
        <v>0.22635561837621535</v>
      </c>
      <c r="O456">
        <f t="shared" si="36"/>
        <v>0.45336670668981355</v>
      </c>
    </row>
    <row r="457" spans="1:15">
      <c r="A457" s="1">
        <v>32082</v>
      </c>
      <c r="B457">
        <f t="array" ref="B457">_xlfn.IFNA(INDEX('Beer duty'!$B:$B,MATCH(1,(MONTH(Graphs!A457)=MONTH('Beer duty'!A:A))*(YEAR(Graphs!A457)=YEAR('Beer duty'!A:A)),0)), B456)</f>
        <v>7.4774247590527008</v>
      </c>
      <c r="C457">
        <f t="array" ref="C457">_xlfn.IFNA(INDEX('Cider duty'!$B:$B,MATCH(1,(MONTH(A457)=MONTH('Cider duty'!$A:$A))*(YEAR(A457)=YEAR('Cider duty'!$A:$A)),0)), C456)</f>
        <v>6.05</v>
      </c>
      <c r="D457">
        <f t="array" ref="D457">_xlfn.IFNA(INDEX('Wine duty'!$B:$B,MATCH(1,(MONTH(A457)=MONTH('Wine duty'!$A:$A))*(YEAR(A457)=YEAR('Wine duty'!$A:$A)),0)), D456)</f>
        <v>98.42</v>
      </c>
      <c r="E457">
        <f t="array" ref="E457">_xlfn.IFNA(INDEX('Spirits duty'!$B:$B,MATCH(1,(MONTH(A457)=MONTH('Spirits duty'!$A:$A))*(YEAR(A457)=YEAR('Spirits duty'!$A:$A)),0)), E456)</f>
        <v>15.77</v>
      </c>
      <c r="F457">
        <f t="shared" si="37"/>
        <v>7.4774247590527004E-2</v>
      </c>
      <c r="G457">
        <f t="shared" si="38"/>
        <v>1.21E-2</v>
      </c>
      <c r="H457">
        <f t="shared" si="39"/>
        <v>7.8736E-2</v>
      </c>
      <c r="I457">
        <f t="shared" si="40"/>
        <v>0.15770000000000001</v>
      </c>
      <c r="J457">
        <v>0.5</v>
      </c>
      <c r="K457">
        <f t="shared" si="42"/>
        <v>1252.7899095776197</v>
      </c>
      <c r="L457">
        <f t="shared" si="41"/>
        <v>0.21389661947286998</v>
      </c>
      <c r="M457">
        <f t="shared" si="41"/>
        <v>3.4612840369785472E-2</v>
      </c>
      <c r="N457">
        <f t="shared" si="35"/>
        <v>0.22522947102110982</v>
      </c>
      <c r="O457">
        <f t="shared" si="36"/>
        <v>0.45111115093513793</v>
      </c>
    </row>
    <row r="458" spans="1:15">
      <c r="A458" s="1">
        <v>32112</v>
      </c>
      <c r="B458">
        <f t="array" ref="B458">_xlfn.IFNA(INDEX('Beer duty'!$B:$B,MATCH(1,(MONTH(Graphs!A458)=MONTH('Beer duty'!A:A))*(YEAR(Graphs!A458)=YEAR('Beer duty'!A:A)),0)), B457)</f>
        <v>7.4774247590527008</v>
      </c>
      <c r="C458">
        <f t="array" ref="C458">_xlfn.IFNA(INDEX('Cider duty'!$B:$B,MATCH(1,(MONTH(A458)=MONTH('Cider duty'!$A:$A))*(YEAR(A458)=YEAR('Cider duty'!$A:$A)),0)), C457)</f>
        <v>6.05</v>
      </c>
      <c r="D458">
        <f t="array" ref="D458">_xlfn.IFNA(INDEX('Wine duty'!$B:$B,MATCH(1,(MONTH(A458)=MONTH('Wine duty'!$A:$A))*(YEAR(A458)=YEAR('Wine duty'!$A:$A)),0)), D457)</f>
        <v>98.42</v>
      </c>
      <c r="E458">
        <f t="array" ref="E458">_xlfn.IFNA(INDEX('Spirits duty'!$B:$B,MATCH(1,(MONTH(A458)=MONTH('Spirits duty'!$A:$A))*(YEAR(A458)=YEAR('Spirits duty'!$A:$A)),0)), E457)</f>
        <v>15.77</v>
      </c>
      <c r="F458">
        <f t="shared" si="37"/>
        <v>7.4774247590527004E-2</v>
      </c>
      <c r="G458">
        <f t="shared" si="38"/>
        <v>1.21E-2</v>
      </c>
      <c r="H458">
        <f t="shared" si="39"/>
        <v>7.8736E-2</v>
      </c>
      <c r="I458">
        <f t="shared" si="40"/>
        <v>0.15770000000000001</v>
      </c>
      <c r="J458">
        <v>-0.1</v>
      </c>
      <c r="K458">
        <f t="shared" si="42"/>
        <v>1251.5371196680421</v>
      </c>
      <c r="L458">
        <f t="shared" si="41"/>
        <v>0.21411073020307306</v>
      </c>
      <c r="M458">
        <f t="shared" si="41"/>
        <v>3.4647487857643114E-2</v>
      </c>
      <c r="N458">
        <f t="shared" si="35"/>
        <v>0.22545492594705688</v>
      </c>
      <c r="O458">
        <f t="shared" si="36"/>
        <v>0.4515627136487867</v>
      </c>
    </row>
    <row r="459" spans="1:15">
      <c r="A459" s="1">
        <v>32143</v>
      </c>
      <c r="B459">
        <f t="array" ref="B459">_xlfn.IFNA(INDEX('Beer duty'!$B:$B,MATCH(1,(MONTH(Graphs!A459)=MONTH('Beer duty'!A:A))*(YEAR(Graphs!A459)=YEAR('Beer duty'!A:A)),0)), B458)</f>
        <v>7.4774247590527008</v>
      </c>
      <c r="C459">
        <f t="array" ref="C459">_xlfn.IFNA(INDEX('Cider duty'!$B:$B,MATCH(1,(MONTH(A459)=MONTH('Cider duty'!$A:$A))*(YEAR(A459)=YEAR('Cider duty'!$A:$A)),0)), C458)</f>
        <v>6.05</v>
      </c>
      <c r="D459">
        <f t="array" ref="D459">_xlfn.IFNA(INDEX('Wine duty'!$B:$B,MATCH(1,(MONTH(A459)=MONTH('Wine duty'!$A:$A))*(YEAR(A459)=YEAR('Wine duty'!$A:$A)),0)), D458)</f>
        <v>98.42</v>
      </c>
      <c r="E459">
        <f t="array" ref="E459">_xlfn.IFNA(INDEX('Spirits duty'!$B:$B,MATCH(1,(MONTH(A459)=MONTH('Spirits duty'!$A:$A))*(YEAR(A459)=YEAR('Spirits duty'!$A:$A)),0)), E458)</f>
        <v>15.77</v>
      </c>
      <c r="F459">
        <f t="shared" si="37"/>
        <v>7.4774247590527004E-2</v>
      </c>
      <c r="G459">
        <f t="shared" si="38"/>
        <v>1.21E-2</v>
      </c>
      <c r="H459">
        <f t="shared" si="39"/>
        <v>7.8736E-2</v>
      </c>
      <c r="I459">
        <f t="shared" si="40"/>
        <v>0.15770000000000001</v>
      </c>
      <c r="J459">
        <v>0</v>
      </c>
      <c r="K459">
        <f t="shared" si="42"/>
        <v>1251.5371196680421</v>
      </c>
      <c r="L459">
        <f t="shared" si="41"/>
        <v>0.21411073020307306</v>
      </c>
      <c r="M459">
        <f t="shared" si="41"/>
        <v>3.4647487857643114E-2</v>
      </c>
      <c r="N459">
        <f t="shared" si="35"/>
        <v>0.22545492594705688</v>
      </c>
      <c r="O459">
        <f t="shared" si="36"/>
        <v>0.4515627136487867</v>
      </c>
    </row>
    <row r="460" spans="1:15">
      <c r="A460" s="1">
        <v>32174</v>
      </c>
      <c r="B460">
        <f t="array" ref="B460">_xlfn.IFNA(INDEX('Beer duty'!$B:$B,MATCH(1,(MONTH(Graphs!A460)=MONTH('Beer duty'!A:A))*(YEAR(Graphs!A460)=YEAR('Beer duty'!A:A)),0)), B459)</f>
        <v>7.4774247590527008</v>
      </c>
      <c r="C460">
        <f t="array" ref="C460">_xlfn.IFNA(INDEX('Cider duty'!$B:$B,MATCH(1,(MONTH(A460)=MONTH('Cider duty'!$A:$A))*(YEAR(A460)=YEAR('Cider duty'!$A:$A)),0)), C459)</f>
        <v>6.05</v>
      </c>
      <c r="D460">
        <f t="array" ref="D460">_xlfn.IFNA(INDEX('Wine duty'!$B:$B,MATCH(1,(MONTH(A460)=MONTH('Wine duty'!$A:$A))*(YEAR(A460)=YEAR('Wine duty'!$A:$A)),0)), D459)</f>
        <v>98.42</v>
      </c>
      <c r="E460">
        <f t="array" ref="E460">_xlfn.IFNA(INDEX('Spirits duty'!$B:$B,MATCH(1,(MONTH(A460)=MONTH('Spirits duty'!$A:$A))*(YEAR(A460)=YEAR('Spirits duty'!$A:$A)),0)), E459)</f>
        <v>15.77</v>
      </c>
      <c r="F460">
        <f t="shared" si="37"/>
        <v>7.4774247590527004E-2</v>
      </c>
      <c r="G460">
        <f t="shared" si="38"/>
        <v>1.21E-2</v>
      </c>
      <c r="H460">
        <f t="shared" si="39"/>
        <v>7.8736E-2</v>
      </c>
      <c r="I460">
        <f t="shared" si="40"/>
        <v>0.15770000000000001</v>
      </c>
      <c r="J460">
        <v>0.4</v>
      </c>
      <c r="K460">
        <f t="shared" si="42"/>
        <v>1256.5432681467144</v>
      </c>
      <c r="L460">
        <f t="shared" si="41"/>
        <v>0.21325769940545122</v>
      </c>
      <c r="M460">
        <f t="shared" si="41"/>
        <v>3.450945005741346E-2</v>
      </c>
      <c r="N460">
        <f t="shared" si="35"/>
        <v>0.22455669915045506</v>
      </c>
      <c r="O460">
        <f t="shared" si="36"/>
        <v>0.44976365901273574</v>
      </c>
    </row>
    <row r="461" spans="1:15">
      <c r="A461" s="1">
        <v>32203</v>
      </c>
      <c r="B461">
        <f t="array" ref="B461">_xlfn.IFNA(INDEX('Beer duty'!$B:$B,MATCH(1,(MONTH(Graphs!A461)=MONTH('Beer duty'!A:A))*(YEAR(Graphs!A461)=YEAR('Beer duty'!A:A)),0)), B460)</f>
        <v>7.8252119571481753</v>
      </c>
      <c r="C461">
        <f t="array" ref="C461">_xlfn.IFNA(INDEX('Cider duty'!$B:$B,MATCH(1,(MONTH(A461)=MONTH('Cider duty'!$A:$A))*(YEAR(A461)=YEAR('Cider duty'!$A:$A)),0)), C460)</f>
        <v>6.05</v>
      </c>
      <c r="D461">
        <f t="array" ref="D461">_xlfn.IFNA(INDEX('Wine duty'!$B:$B,MATCH(1,(MONTH(A461)=MONTH('Wine duty'!$A:$A))*(YEAR(A461)=YEAR('Wine duty'!$A:$A)),0)), D460)</f>
        <v>102.41000000000001</v>
      </c>
      <c r="E461">
        <f t="array" ref="E461">_xlfn.IFNA(INDEX('Spirits duty'!$B:$B,MATCH(1,(MONTH(A461)=MONTH('Spirits duty'!$A:$A))*(YEAR(A461)=YEAR('Spirits duty'!$A:$A)),0)), E460)</f>
        <v>15.77</v>
      </c>
      <c r="F461">
        <f t="shared" si="37"/>
        <v>7.825211957148176E-2</v>
      </c>
      <c r="G461">
        <f t="shared" si="38"/>
        <v>1.21E-2</v>
      </c>
      <c r="H461">
        <f t="shared" si="39"/>
        <v>8.1928000000000015E-2</v>
      </c>
      <c r="I461">
        <f t="shared" si="40"/>
        <v>0.15770000000000001</v>
      </c>
      <c r="J461">
        <v>0.4</v>
      </c>
      <c r="K461">
        <f t="shared" si="42"/>
        <v>1261.5694412193013</v>
      </c>
      <c r="L461">
        <f t="shared" si="41"/>
        <v>0.22228751212001543</v>
      </c>
      <c r="M461">
        <f t="shared" si="41"/>
        <v>3.4371962208579139E-2</v>
      </c>
      <c r="N461">
        <f t="shared" si="35"/>
        <v>0.23272943139045221</v>
      </c>
      <c r="O461">
        <f t="shared" si="36"/>
        <v>0.44797177192503557</v>
      </c>
    </row>
    <row r="462" spans="1:15">
      <c r="A462" s="1">
        <v>32234</v>
      </c>
      <c r="B462">
        <f t="array" ref="B462">_xlfn.IFNA(INDEX('Beer duty'!$B:$B,MATCH(1,(MONTH(Graphs!A462)=MONTH('Beer duty'!A:A))*(YEAR(Graphs!A462)=YEAR('Beer duty'!A:A)),0)), B461)</f>
        <v>7.8252119571481753</v>
      </c>
      <c r="C462">
        <f t="array" ref="C462">_xlfn.IFNA(INDEX('Cider duty'!$B:$B,MATCH(1,(MONTH(A462)=MONTH('Cider duty'!$A:$A))*(YEAR(A462)=YEAR('Cider duty'!$A:$A)),0)), C461)</f>
        <v>6.05</v>
      </c>
      <c r="D462">
        <f t="array" ref="D462">_xlfn.IFNA(INDEX('Wine duty'!$B:$B,MATCH(1,(MONTH(A462)=MONTH('Wine duty'!$A:$A))*(YEAR(A462)=YEAR('Wine duty'!$A:$A)),0)), D461)</f>
        <v>102.41000000000001</v>
      </c>
      <c r="E462">
        <f t="array" ref="E462">_xlfn.IFNA(INDEX('Spirits duty'!$B:$B,MATCH(1,(MONTH(A462)=MONTH('Spirits duty'!$A:$A))*(YEAR(A462)=YEAR('Spirits duty'!$A:$A)),0)), E461)</f>
        <v>15.77</v>
      </c>
      <c r="F462">
        <f t="shared" si="37"/>
        <v>7.825211957148176E-2</v>
      </c>
      <c r="G462">
        <f t="shared" si="38"/>
        <v>1.21E-2</v>
      </c>
      <c r="H462">
        <f t="shared" si="39"/>
        <v>8.1928000000000015E-2</v>
      </c>
      <c r="I462">
        <f t="shared" si="40"/>
        <v>0.15770000000000001</v>
      </c>
      <c r="J462">
        <v>1.6</v>
      </c>
      <c r="K462">
        <f t="shared" si="42"/>
        <v>1281.7545522788103</v>
      </c>
      <c r="L462">
        <f t="shared" si="41"/>
        <v>0.21878692137796793</v>
      </c>
      <c r="M462">
        <f t="shared" si="41"/>
        <v>3.3830671465136943E-2</v>
      </c>
      <c r="N462">
        <f t="shared" si="35"/>
        <v>0.22906440097485453</v>
      </c>
      <c r="O462">
        <f t="shared" si="36"/>
        <v>0.44091709835141291</v>
      </c>
    </row>
    <row r="463" spans="1:15">
      <c r="A463" s="1">
        <v>32264</v>
      </c>
      <c r="B463">
        <f t="array" ref="B463">_xlfn.IFNA(INDEX('Beer duty'!$B:$B,MATCH(1,(MONTH(Graphs!A463)=MONTH('Beer duty'!A:A))*(YEAR(Graphs!A463)=YEAR('Beer duty'!A:A)),0)), B462)</f>
        <v>7.8252119571481753</v>
      </c>
      <c r="C463">
        <f t="array" ref="C463">_xlfn.IFNA(INDEX('Cider duty'!$B:$B,MATCH(1,(MONTH(A463)=MONTH('Cider duty'!$A:$A))*(YEAR(A463)=YEAR('Cider duty'!$A:$A)),0)), C462)</f>
        <v>6.05</v>
      </c>
      <c r="D463">
        <f t="array" ref="D463">_xlfn.IFNA(INDEX('Wine duty'!$B:$B,MATCH(1,(MONTH(A463)=MONTH('Wine duty'!$A:$A))*(YEAR(A463)=YEAR('Wine duty'!$A:$A)),0)), D462)</f>
        <v>102.41000000000001</v>
      </c>
      <c r="E463">
        <f t="array" ref="E463">_xlfn.IFNA(INDEX('Spirits duty'!$B:$B,MATCH(1,(MONTH(A463)=MONTH('Spirits duty'!$A:$A))*(YEAR(A463)=YEAR('Spirits duty'!$A:$A)),0)), E462)</f>
        <v>15.77</v>
      </c>
      <c r="F463">
        <f t="shared" si="37"/>
        <v>7.825211957148176E-2</v>
      </c>
      <c r="G463">
        <f t="shared" si="38"/>
        <v>1.21E-2</v>
      </c>
      <c r="H463">
        <f t="shared" si="39"/>
        <v>8.1928000000000015E-2</v>
      </c>
      <c r="I463">
        <f t="shared" si="40"/>
        <v>0.15770000000000001</v>
      </c>
      <c r="J463">
        <v>0.4</v>
      </c>
      <c r="K463">
        <f t="shared" si="42"/>
        <v>1286.8815704879255</v>
      </c>
      <c r="L463">
        <f t="shared" si="41"/>
        <v>0.21791526033662145</v>
      </c>
      <c r="M463">
        <f t="shared" si="41"/>
        <v>3.3695887913483012E-2</v>
      </c>
      <c r="N463">
        <f t="shared" si="35"/>
        <v>0.22815179379965589</v>
      </c>
      <c r="O463">
        <f t="shared" si="36"/>
        <v>0.43916045652531166</v>
      </c>
    </row>
    <row r="464" spans="1:15">
      <c r="A464" s="1">
        <v>32295</v>
      </c>
      <c r="B464">
        <f t="array" ref="B464">_xlfn.IFNA(INDEX('Beer duty'!$B:$B,MATCH(1,(MONTH(Graphs!A464)=MONTH('Beer duty'!A:A))*(YEAR(Graphs!A464)=YEAR('Beer duty'!A:A)),0)), B463)</f>
        <v>7.8252119571481753</v>
      </c>
      <c r="C464">
        <f t="array" ref="C464">_xlfn.IFNA(INDEX('Cider duty'!$B:$B,MATCH(1,(MONTH(A464)=MONTH('Cider duty'!$A:$A))*(YEAR(A464)=YEAR('Cider duty'!$A:$A)),0)), C463)</f>
        <v>6.05</v>
      </c>
      <c r="D464">
        <f t="array" ref="D464">_xlfn.IFNA(INDEX('Wine duty'!$B:$B,MATCH(1,(MONTH(A464)=MONTH('Wine duty'!$A:$A))*(YEAR(A464)=YEAR('Wine duty'!$A:$A)),0)), D463)</f>
        <v>102.41000000000001</v>
      </c>
      <c r="E464">
        <f t="array" ref="E464">_xlfn.IFNA(INDEX('Spirits duty'!$B:$B,MATCH(1,(MONTH(A464)=MONTH('Spirits duty'!$A:$A))*(YEAR(A464)=YEAR('Spirits duty'!$A:$A)),0)), E463)</f>
        <v>15.77</v>
      </c>
      <c r="F464">
        <f t="shared" si="37"/>
        <v>7.825211957148176E-2</v>
      </c>
      <c r="G464">
        <f t="shared" si="38"/>
        <v>1.21E-2</v>
      </c>
      <c r="H464">
        <f t="shared" si="39"/>
        <v>8.1928000000000015E-2</v>
      </c>
      <c r="I464">
        <f t="shared" si="40"/>
        <v>0.15770000000000001</v>
      </c>
      <c r="J464">
        <v>0.4</v>
      </c>
      <c r="K464">
        <f t="shared" si="42"/>
        <v>1292.0290967698772</v>
      </c>
      <c r="L464">
        <f t="shared" si="41"/>
        <v>0.21704707204842774</v>
      </c>
      <c r="M464">
        <f t="shared" si="41"/>
        <v>3.356164134809065E-2</v>
      </c>
      <c r="N464">
        <f t="shared" si="35"/>
        <v>0.22724282250961741</v>
      </c>
      <c r="O464">
        <f t="shared" si="36"/>
        <v>0.43741081327222275</v>
      </c>
    </row>
    <row r="465" spans="1:15">
      <c r="A465" s="1">
        <v>32325</v>
      </c>
      <c r="B465">
        <f t="array" ref="B465">_xlfn.IFNA(INDEX('Beer duty'!$B:$B,MATCH(1,(MONTH(Graphs!A465)=MONTH('Beer duty'!A:A))*(YEAR(Graphs!A465)=YEAR('Beer duty'!A:A)),0)), B464)</f>
        <v>7.8252119571481753</v>
      </c>
      <c r="C465">
        <f t="array" ref="C465">_xlfn.IFNA(INDEX('Cider duty'!$B:$B,MATCH(1,(MONTH(A465)=MONTH('Cider duty'!$A:$A))*(YEAR(A465)=YEAR('Cider duty'!$A:$A)),0)), C464)</f>
        <v>6.05</v>
      </c>
      <c r="D465">
        <f t="array" ref="D465">_xlfn.IFNA(INDEX('Wine duty'!$B:$B,MATCH(1,(MONTH(A465)=MONTH('Wine duty'!$A:$A))*(YEAR(A465)=YEAR('Wine duty'!$A:$A)),0)), D464)</f>
        <v>102.41000000000001</v>
      </c>
      <c r="E465">
        <f t="array" ref="E465">_xlfn.IFNA(INDEX('Spirits duty'!$B:$B,MATCH(1,(MONTH(A465)=MONTH('Spirits duty'!$A:$A))*(YEAR(A465)=YEAR('Spirits duty'!$A:$A)),0)), E464)</f>
        <v>15.77</v>
      </c>
      <c r="F465">
        <f t="shared" si="37"/>
        <v>7.825211957148176E-2</v>
      </c>
      <c r="G465">
        <f t="shared" si="38"/>
        <v>1.21E-2</v>
      </c>
      <c r="H465">
        <f t="shared" si="39"/>
        <v>8.1928000000000015E-2</v>
      </c>
      <c r="I465">
        <f t="shared" si="40"/>
        <v>0.15770000000000001</v>
      </c>
      <c r="J465">
        <v>0.1</v>
      </c>
      <c r="K465">
        <f t="shared" si="42"/>
        <v>1293.321125866647</v>
      </c>
      <c r="L465">
        <f t="shared" si="41"/>
        <v>0.21683024180662114</v>
      </c>
      <c r="M465">
        <f t="shared" si="41"/>
        <v>3.3528113234855793E-2</v>
      </c>
      <c r="N465">
        <f t="shared" si="35"/>
        <v>0.22701580670291455</v>
      </c>
      <c r="O465">
        <f t="shared" si="36"/>
        <v>0.43697383943279</v>
      </c>
    </row>
    <row r="466" spans="1:15">
      <c r="A466" s="1">
        <v>32356</v>
      </c>
      <c r="B466">
        <f t="array" ref="B466">_xlfn.IFNA(INDEX('Beer duty'!$B:$B,MATCH(1,(MONTH(Graphs!A466)=MONTH('Beer duty'!A:A))*(YEAR(Graphs!A466)=YEAR('Beer duty'!A:A)),0)), B465)</f>
        <v>7.8252119571481753</v>
      </c>
      <c r="C466">
        <f t="array" ref="C466">_xlfn.IFNA(INDEX('Cider duty'!$B:$B,MATCH(1,(MONTH(A466)=MONTH('Cider duty'!$A:$A))*(YEAR(A466)=YEAR('Cider duty'!$A:$A)),0)), C465)</f>
        <v>6.05</v>
      </c>
      <c r="D466">
        <f t="array" ref="D466">_xlfn.IFNA(INDEX('Wine duty'!$B:$B,MATCH(1,(MONTH(A466)=MONTH('Wine duty'!$A:$A))*(YEAR(A466)=YEAR('Wine duty'!$A:$A)),0)), D465)</f>
        <v>102.41000000000001</v>
      </c>
      <c r="E466">
        <f t="array" ref="E466">_xlfn.IFNA(INDEX('Spirits duty'!$B:$B,MATCH(1,(MONTH(A466)=MONTH('Spirits duty'!$A:$A))*(YEAR(A466)=YEAR('Spirits duty'!$A:$A)),0)), E465)</f>
        <v>15.77</v>
      </c>
      <c r="F466">
        <f t="shared" si="37"/>
        <v>7.825211957148176E-2</v>
      </c>
      <c r="G466">
        <f t="shared" si="38"/>
        <v>1.21E-2</v>
      </c>
      <c r="H466">
        <f t="shared" si="39"/>
        <v>8.1928000000000015E-2</v>
      </c>
      <c r="I466">
        <f t="shared" si="40"/>
        <v>0.15770000000000001</v>
      </c>
      <c r="J466">
        <v>1.1000000000000001</v>
      </c>
      <c r="K466">
        <f t="shared" si="42"/>
        <v>1307.5476582511799</v>
      </c>
      <c r="L466">
        <f t="shared" si="41"/>
        <v>0.2144710601450259</v>
      </c>
      <c r="M466">
        <f t="shared" si="41"/>
        <v>3.3163316750599206E-2</v>
      </c>
      <c r="N466">
        <f t="shared" si="35"/>
        <v>0.22454580287132994</v>
      </c>
      <c r="O466">
        <f t="shared" si="36"/>
        <v>0.43221942574954508</v>
      </c>
    </row>
    <row r="467" spans="1:15">
      <c r="A467" s="1">
        <v>32387</v>
      </c>
      <c r="B467">
        <f t="array" ref="B467">_xlfn.IFNA(INDEX('Beer duty'!$B:$B,MATCH(1,(MONTH(Graphs!A467)=MONTH('Beer duty'!A:A))*(YEAR(Graphs!A467)=YEAR('Beer duty'!A:A)),0)), B466)</f>
        <v>7.8252119571481753</v>
      </c>
      <c r="C467">
        <f t="array" ref="C467">_xlfn.IFNA(INDEX('Cider duty'!$B:$B,MATCH(1,(MONTH(A467)=MONTH('Cider duty'!$A:$A))*(YEAR(A467)=YEAR('Cider duty'!$A:$A)),0)), C466)</f>
        <v>6.05</v>
      </c>
      <c r="D467">
        <f t="array" ref="D467">_xlfn.IFNA(INDEX('Wine duty'!$B:$B,MATCH(1,(MONTH(A467)=MONTH('Wine duty'!$A:$A))*(YEAR(A467)=YEAR('Wine duty'!$A:$A)),0)), D466)</f>
        <v>102.41000000000001</v>
      </c>
      <c r="E467">
        <f t="array" ref="E467">_xlfn.IFNA(INDEX('Spirits duty'!$B:$B,MATCH(1,(MONTH(A467)=MONTH('Spirits duty'!$A:$A))*(YEAR(A467)=YEAR('Spirits duty'!$A:$A)),0)), E466)</f>
        <v>15.77</v>
      </c>
      <c r="F467">
        <f t="shared" si="37"/>
        <v>7.825211957148176E-2</v>
      </c>
      <c r="G467">
        <f t="shared" si="38"/>
        <v>1.21E-2</v>
      </c>
      <c r="H467">
        <f t="shared" si="39"/>
        <v>8.1928000000000015E-2</v>
      </c>
      <c r="I467">
        <f t="shared" si="40"/>
        <v>0.15770000000000001</v>
      </c>
      <c r="J467">
        <v>0.5</v>
      </c>
      <c r="K467">
        <f t="shared" si="42"/>
        <v>1314.0853965424355</v>
      </c>
      <c r="L467">
        <f t="shared" si="41"/>
        <v>0.21340403994529944</v>
      </c>
      <c r="M467">
        <f t="shared" si="41"/>
        <v>3.2998325124974345E-2</v>
      </c>
      <c r="N467">
        <f t="shared" si="35"/>
        <v>0.22342865957346267</v>
      </c>
      <c r="O467">
        <f t="shared" si="36"/>
        <v>0.43006908034780617</v>
      </c>
    </row>
    <row r="468" spans="1:15">
      <c r="A468" s="1">
        <v>32417</v>
      </c>
      <c r="B468">
        <f t="array" ref="B468">_xlfn.IFNA(INDEX('Beer duty'!$B:$B,MATCH(1,(MONTH(Graphs!A468)=MONTH('Beer duty'!A:A))*(YEAR(Graphs!A468)=YEAR('Beer duty'!A:A)),0)), B467)</f>
        <v>7.8254988524189191</v>
      </c>
      <c r="C468">
        <f t="array" ref="C468">_xlfn.IFNA(INDEX('Cider duty'!$B:$B,MATCH(1,(MONTH(A468)=MONTH('Cider duty'!$A:$A))*(YEAR(A468)=YEAR('Cider duty'!$A:$A)),0)), C467)</f>
        <v>6.05</v>
      </c>
      <c r="D468">
        <f t="array" ref="D468">_xlfn.IFNA(INDEX('Wine duty'!$B:$B,MATCH(1,(MONTH(A468)=MONTH('Wine duty'!$A:$A))*(YEAR(A468)=YEAR('Wine duty'!$A:$A)),0)), D467)</f>
        <v>102.41000000000001</v>
      </c>
      <c r="E468">
        <f t="array" ref="E468">_xlfn.IFNA(INDEX('Spirits duty'!$B:$B,MATCH(1,(MONTH(A468)=MONTH('Spirits duty'!$A:$A))*(YEAR(A468)=YEAR('Spirits duty'!$A:$A)),0)), E467)</f>
        <v>15.77</v>
      </c>
      <c r="F468">
        <f t="shared" si="37"/>
        <v>7.825498852418919E-2</v>
      </c>
      <c r="G468">
        <f t="shared" si="38"/>
        <v>1.21E-2</v>
      </c>
      <c r="H468">
        <f t="shared" si="39"/>
        <v>8.1928000000000015E-2</v>
      </c>
      <c r="I468">
        <f t="shared" si="40"/>
        <v>0.15770000000000001</v>
      </c>
      <c r="J468">
        <v>1</v>
      </c>
      <c r="K468">
        <f t="shared" si="42"/>
        <v>1327.22625050786</v>
      </c>
      <c r="L468">
        <f t="shared" si="41"/>
        <v>0.21129887521253013</v>
      </c>
      <c r="M468">
        <f t="shared" si="41"/>
        <v>3.2671609034628062E-2</v>
      </c>
      <c r="N468">
        <f t="shared" si="35"/>
        <v>0.22121649462719076</v>
      </c>
      <c r="O468">
        <f t="shared" si="36"/>
        <v>0.42581097064139223</v>
      </c>
    </row>
    <row r="469" spans="1:15">
      <c r="A469" s="1">
        <v>32448</v>
      </c>
      <c r="B469">
        <f t="array" ref="B469">_xlfn.IFNA(INDEX('Beer duty'!$B:$B,MATCH(1,(MONTH(Graphs!A469)=MONTH('Beer duty'!A:A))*(YEAR(Graphs!A469)=YEAR('Beer duty'!A:A)),0)), B468)</f>
        <v>7.8254988524189191</v>
      </c>
      <c r="C469">
        <f t="array" ref="C469">_xlfn.IFNA(INDEX('Cider duty'!$B:$B,MATCH(1,(MONTH(A469)=MONTH('Cider duty'!$A:$A))*(YEAR(A469)=YEAR('Cider duty'!$A:$A)),0)), C468)</f>
        <v>6.05</v>
      </c>
      <c r="D469">
        <f t="array" ref="D469">_xlfn.IFNA(INDEX('Wine duty'!$B:$B,MATCH(1,(MONTH(A469)=MONTH('Wine duty'!$A:$A))*(YEAR(A469)=YEAR('Wine duty'!$A:$A)),0)), D468)</f>
        <v>102.41000000000001</v>
      </c>
      <c r="E469">
        <f t="array" ref="E469">_xlfn.IFNA(INDEX('Spirits duty'!$B:$B,MATCH(1,(MONTH(A469)=MONTH('Spirits duty'!$A:$A))*(YEAR(A469)=YEAR('Spirits duty'!$A:$A)),0)), E468)</f>
        <v>15.77</v>
      </c>
      <c r="F469">
        <f t="shared" si="37"/>
        <v>7.825498852418919E-2</v>
      </c>
      <c r="G469">
        <f t="shared" si="38"/>
        <v>1.21E-2</v>
      </c>
      <c r="H469">
        <f t="shared" si="39"/>
        <v>8.1928000000000015E-2</v>
      </c>
      <c r="I469">
        <f t="shared" si="40"/>
        <v>0.15770000000000001</v>
      </c>
      <c r="J469">
        <v>0.5</v>
      </c>
      <c r="K469">
        <f t="shared" si="42"/>
        <v>1333.8623817603991</v>
      </c>
      <c r="L469">
        <f t="shared" si="41"/>
        <v>0.21024763702739319</v>
      </c>
      <c r="M469">
        <f t="shared" si="41"/>
        <v>3.2509063716047823E-2</v>
      </c>
      <c r="N469">
        <f t="shared" si="35"/>
        <v>0.22011591505193112</v>
      </c>
      <c r="O469">
        <f t="shared" si="36"/>
        <v>0.42369250810088782</v>
      </c>
    </row>
    <row r="470" spans="1:15">
      <c r="A470" s="1">
        <v>32478</v>
      </c>
      <c r="B470">
        <f t="array" ref="B470">_xlfn.IFNA(INDEX('Beer duty'!$B:$B,MATCH(1,(MONTH(Graphs!A470)=MONTH('Beer duty'!A:A))*(YEAR(Graphs!A470)=YEAR('Beer duty'!A:A)),0)), B469)</f>
        <v>7.8254988524189191</v>
      </c>
      <c r="C470">
        <f t="array" ref="C470">_xlfn.IFNA(INDEX('Cider duty'!$B:$B,MATCH(1,(MONTH(A470)=MONTH('Cider duty'!$A:$A))*(YEAR(A470)=YEAR('Cider duty'!$A:$A)),0)), C469)</f>
        <v>6.05</v>
      </c>
      <c r="D470">
        <f t="array" ref="D470">_xlfn.IFNA(INDEX('Wine duty'!$B:$B,MATCH(1,(MONTH(A470)=MONTH('Wine duty'!$A:$A))*(YEAR(A470)=YEAR('Wine duty'!$A:$A)),0)), D469)</f>
        <v>102.41000000000001</v>
      </c>
      <c r="E470">
        <f t="array" ref="E470">_xlfn.IFNA(INDEX('Spirits duty'!$B:$B,MATCH(1,(MONTH(A470)=MONTH('Spirits duty'!$A:$A))*(YEAR(A470)=YEAR('Spirits duty'!$A:$A)),0)), E469)</f>
        <v>15.77</v>
      </c>
      <c r="F470">
        <f t="shared" si="37"/>
        <v>7.825498852418919E-2</v>
      </c>
      <c r="G470">
        <f t="shared" si="38"/>
        <v>1.21E-2</v>
      </c>
      <c r="H470">
        <f t="shared" si="39"/>
        <v>8.1928000000000015E-2</v>
      </c>
      <c r="I470">
        <f t="shared" si="40"/>
        <v>0.15770000000000001</v>
      </c>
      <c r="J470">
        <v>0.3</v>
      </c>
      <c r="K470">
        <f t="shared" si="42"/>
        <v>1337.8639689056802</v>
      </c>
      <c r="L470">
        <f t="shared" si="41"/>
        <v>0.20961878068533721</v>
      </c>
      <c r="M470">
        <f t="shared" si="41"/>
        <v>3.2411828231353766E-2</v>
      </c>
      <c r="N470">
        <f t="shared" si="35"/>
        <v>0.21945754242465718</v>
      </c>
      <c r="O470">
        <f t="shared" si="36"/>
        <v>0.42242523240367685</v>
      </c>
    </row>
    <row r="471" spans="1:15">
      <c r="A471" s="1">
        <v>32509</v>
      </c>
      <c r="B471">
        <f t="array" ref="B471">_xlfn.IFNA(INDEX('Beer duty'!$B:$B,MATCH(1,(MONTH(Graphs!A471)=MONTH('Beer duty'!A:A))*(YEAR(Graphs!A471)=YEAR('Beer duty'!A:A)),0)), B470)</f>
        <v>7.8254988524189191</v>
      </c>
      <c r="C471">
        <f t="array" ref="C471">_xlfn.IFNA(INDEX('Cider duty'!$B:$B,MATCH(1,(MONTH(A471)=MONTH('Cider duty'!$A:$A))*(YEAR(A471)=YEAR('Cider duty'!$A:$A)),0)), C470)</f>
        <v>6.05</v>
      </c>
      <c r="D471">
        <f t="array" ref="D471">_xlfn.IFNA(INDEX('Wine duty'!$B:$B,MATCH(1,(MONTH(A471)=MONTH('Wine duty'!$A:$A))*(YEAR(A471)=YEAR('Wine duty'!$A:$A)),0)), D470)</f>
        <v>102.41000000000001</v>
      </c>
      <c r="E471">
        <f t="array" ref="E471">_xlfn.IFNA(INDEX('Spirits duty'!$B:$B,MATCH(1,(MONTH(A471)=MONTH('Spirits duty'!$A:$A))*(YEAR(A471)=YEAR('Spirits duty'!$A:$A)),0)), E470)</f>
        <v>15.77</v>
      </c>
      <c r="F471">
        <f t="shared" si="37"/>
        <v>7.825498852418919E-2</v>
      </c>
      <c r="G471">
        <f t="shared" si="38"/>
        <v>1.21E-2</v>
      </c>
      <c r="H471">
        <f t="shared" si="39"/>
        <v>8.1928000000000015E-2</v>
      </c>
      <c r="I471">
        <f t="shared" si="40"/>
        <v>0.15770000000000001</v>
      </c>
      <c r="J471">
        <v>0.6</v>
      </c>
      <c r="K471">
        <f t="shared" si="42"/>
        <v>1345.8911527191142</v>
      </c>
      <c r="L471">
        <f t="shared" si="41"/>
        <v>0.20836856926971892</v>
      </c>
      <c r="M471">
        <f t="shared" si="41"/>
        <v>3.2218517128582279E-2</v>
      </c>
      <c r="N471">
        <f t="shared" si="35"/>
        <v>0.21814865052152801</v>
      </c>
      <c r="O471">
        <f t="shared" si="36"/>
        <v>0.41990579761796903</v>
      </c>
    </row>
    <row r="472" spans="1:15">
      <c r="A472" s="1">
        <v>32540</v>
      </c>
      <c r="B472">
        <f t="array" ref="B472">_xlfn.IFNA(INDEX('Beer duty'!$B:$B,MATCH(1,(MONTH(Graphs!A472)=MONTH('Beer duty'!A:A))*(YEAR(Graphs!A472)=YEAR('Beer duty'!A:A)),0)), B471)</f>
        <v>7.8254988524189191</v>
      </c>
      <c r="C472">
        <f t="array" ref="C472">_xlfn.IFNA(INDEX('Cider duty'!$B:$B,MATCH(1,(MONTH(A472)=MONTH('Cider duty'!$A:$A))*(YEAR(A472)=YEAR('Cider duty'!$A:$A)),0)), C471)</f>
        <v>6.05</v>
      </c>
      <c r="D472">
        <f t="array" ref="D472">_xlfn.IFNA(INDEX('Wine duty'!$B:$B,MATCH(1,(MONTH(A472)=MONTH('Wine duty'!$A:$A))*(YEAR(A472)=YEAR('Wine duty'!$A:$A)),0)), D471)</f>
        <v>102.41000000000001</v>
      </c>
      <c r="E472">
        <f t="array" ref="E472">_xlfn.IFNA(INDEX('Spirits duty'!$B:$B,MATCH(1,(MONTH(A472)=MONTH('Spirits duty'!$A:$A))*(YEAR(A472)=YEAR('Spirits duty'!$A:$A)),0)), E471)</f>
        <v>15.77</v>
      </c>
      <c r="F472">
        <f t="shared" si="37"/>
        <v>7.825498852418919E-2</v>
      </c>
      <c r="G472">
        <f t="shared" si="38"/>
        <v>1.21E-2</v>
      </c>
      <c r="H472">
        <f t="shared" si="39"/>
        <v>8.1928000000000015E-2</v>
      </c>
      <c r="I472">
        <f t="shared" si="40"/>
        <v>0.15770000000000001</v>
      </c>
      <c r="J472">
        <v>0.7</v>
      </c>
      <c r="K472">
        <f t="shared" si="42"/>
        <v>1355.3123907881479</v>
      </c>
      <c r="L472">
        <f t="shared" si="41"/>
        <v>0.20692012837112106</v>
      </c>
      <c r="M472">
        <f t="shared" si="41"/>
        <v>3.1994555241889051E-2</v>
      </c>
      <c r="N472">
        <f t="shared" si="35"/>
        <v>0.21663222494689974</v>
      </c>
      <c r="O472">
        <f t="shared" si="36"/>
        <v>0.4169868893922235</v>
      </c>
    </row>
    <row r="473" spans="1:15">
      <c r="A473" s="1">
        <v>32568</v>
      </c>
      <c r="B473">
        <f t="array" ref="B473">_xlfn.IFNA(INDEX('Beer duty'!$B:$B,MATCH(1,(MONTH(Graphs!A473)=MONTH('Beer duty'!A:A))*(YEAR(Graphs!A473)=YEAR('Beer duty'!A:A)),0)), B472)</f>
        <v>7.8254988524189191</v>
      </c>
      <c r="C473">
        <f t="array" ref="C473">_xlfn.IFNA(INDEX('Cider duty'!$B:$B,MATCH(1,(MONTH(A473)=MONTH('Cider duty'!$A:$A))*(YEAR(A473)=YEAR('Cider duty'!$A:$A)),0)), C472)</f>
        <v>6.05</v>
      </c>
      <c r="D473">
        <f t="array" ref="D473">_xlfn.IFNA(INDEX('Wine duty'!$B:$B,MATCH(1,(MONTH(A473)=MONTH('Wine duty'!$A:$A))*(YEAR(A473)=YEAR('Wine duty'!$A:$A)),0)), D472)</f>
        <v>102.41000000000001</v>
      </c>
      <c r="E473">
        <f t="array" ref="E473">_xlfn.IFNA(INDEX('Spirits duty'!$B:$B,MATCH(1,(MONTH(A473)=MONTH('Spirits duty'!$A:$A))*(YEAR(A473)=YEAR('Spirits duty'!$A:$A)),0)), E472)</f>
        <v>15.77</v>
      </c>
      <c r="F473">
        <f t="shared" si="37"/>
        <v>7.825498852418919E-2</v>
      </c>
      <c r="G473">
        <f t="shared" si="38"/>
        <v>1.21E-2</v>
      </c>
      <c r="H473">
        <f t="shared" si="39"/>
        <v>8.1928000000000015E-2</v>
      </c>
      <c r="I473">
        <f t="shared" si="40"/>
        <v>0.15770000000000001</v>
      </c>
      <c r="J473">
        <v>0.4</v>
      </c>
      <c r="K473">
        <f t="shared" si="42"/>
        <v>1360.7336403513004</v>
      </c>
      <c r="L473">
        <f t="shared" si="41"/>
        <v>0.20609574538956282</v>
      </c>
      <c r="M473">
        <f t="shared" si="41"/>
        <v>3.1867086894311808E-2</v>
      </c>
      <c r="N473">
        <f t="shared" si="35"/>
        <v>0.21576914835348579</v>
      </c>
      <c r="O473">
        <f t="shared" si="36"/>
        <v>0.41532558704404732</v>
      </c>
    </row>
    <row r="474" spans="1:15">
      <c r="A474" s="1">
        <v>32599</v>
      </c>
      <c r="B474">
        <f t="array" ref="B474">_xlfn.IFNA(INDEX('Beer duty'!$B:$B,MATCH(1,(MONTH(Graphs!A474)=MONTH('Beer duty'!A:A))*(YEAR(Graphs!A474)=YEAR('Beer duty'!A:A)),0)), B473)</f>
        <v>7.8254988524189191</v>
      </c>
      <c r="C474">
        <f t="array" ref="C474">_xlfn.IFNA(INDEX('Cider duty'!$B:$B,MATCH(1,(MONTH(A474)=MONTH('Cider duty'!$A:$A))*(YEAR(A474)=YEAR('Cider duty'!$A:$A)),0)), C473)</f>
        <v>6.05</v>
      </c>
      <c r="D474">
        <f t="array" ref="D474">_xlfn.IFNA(INDEX('Wine duty'!$B:$B,MATCH(1,(MONTH(A474)=MONTH('Wine duty'!$A:$A))*(YEAR(A474)=YEAR('Wine duty'!$A:$A)),0)), D473)</f>
        <v>102.41000000000001</v>
      </c>
      <c r="E474">
        <f t="array" ref="E474">_xlfn.IFNA(INDEX('Spirits duty'!$B:$B,MATCH(1,(MONTH(A474)=MONTH('Spirits duty'!$A:$A))*(YEAR(A474)=YEAR('Spirits duty'!$A:$A)),0)), E473)</f>
        <v>15.77</v>
      </c>
      <c r="F474">
        <f t="shared" si="37"/>
        <v>7.825498852418919E-2</v>
      </c>
      <c r="G474">
        <f t="shared" si="38"/>
        <v>1.21E-2</v>
      </c>
      <c r="H474">
        <f t="shared" si="39"/>
        <v>8.1928000000000015E-2</v>
      </c>
      <c r="I474">
        <f t="shared" si="40"/>
        <v>0.15770000000000001</v>
      </c>
      <c r="J474">
        <v>1.8</v>
      </c>
      <c r="K474">
        <f t="shared" si="42"/>
        <v>1385.2268458776239</v>
      </c>
      <c r="L474">
        <f t="shared" si="41"/>
        <v>0.20245161629623068</v>
      </c>
      <c r="M474">
        <f t="shared" si="41"/>
        <v>3.130362170364618E-2</v>
      </c>
      <c r="N474">
        <f t="shared" si="35"/>
        <v>0.21195397677159705</v>
      </c>
      <c r="O474">
        <f t="shared" si="36"/>
        <v>0.40798191261694233</v>
      </c>
    </row>
    <row r="475" spans="1:15">
      <c r="A475" s="1">
        <v>32629</v>
      </c>
      <c r="B475">
        <f t="array" ref="B475">_xlfn.IFNA(INDEX('Beer duty'!$B:$B,MATCH(1,(MONTH(Graphs!A475)=MONTH('Beer duty'!A:A))*(YEAR(Graphs!A475)=YEAR('Beer duty'!A:A)),0)), B474)</f>
        <v>7.8254988524189191</v>
      </c>
      <c r="C475">
        <f t="array" ref="C475">_xlfn.IFNA(INDEX('Cider duty'!$B:$B,MATCH(1,(MONTH(A475)=MONTH('Cider duty'!$A:$A))*(YEAR(A475)=YEAR('Cider duty'!$A:$A)),0)), C474)</f>
        <v>6.05</v>
      </c>
      <c r="D475">
        <f t="array" ref="D475">_xlfn.IFNA(INDEX('Wine duty'!$B:$B,MATCH(1,(MONTH(A475)=MONTH('Wine duty'!$A:$A))*(YEAR(A475)=YEAR('Wine duty'!$A:$A)),0)), D474)</f>
        <v>102.41000000000001</v>
      </c>
      <c r="E475">
        <f t="array" ref="E475">_xlfn.IFNA(INDEX('Spirits duty'!$B:$B,MATCH(1,(MONTH(A475)=MONTH('Spirits duty'!$A:$A))*(YEAR(A475)=YEAR('Spirits duty'!$A:$A)),0)), E474)</f>
        <v>15.77</v>
      </c>
      <c r="F475">
        <f t="shared" si="37"/>
        <v>7.825498852418919E-2</v>
      </c>
      <c r="G475">
        <f t="shared" si="38"/>
        <v>1.21E-2</v>
      </c>
      <c r="H475">
        <f t="shared" si="39"/>
        <v>8.1928000000000015E-2</v>
      </c>
      <c r="I475">
        <f t="shared" si="40"/>
        <v>0.15770000000000001</v>
      </c>
      <c r="J475">
        <v>0.6</v>
      </c>
      <c r="K475">
        <f t="shared" si="42"/>
        <v>1393.5382069528896</v>
      </c>
      <c r="L475">
        <f t="shared" si="41"/>
        <v>0.20124415138790325</v>
      </c>
      <c r="M475">
        <f t="shared" si="41"/>
        <v>3.1116920182550873E-2</v>
      </c>
      <c r="N475">
        <f t="shared" ref="N475:N538" si="43">H475*$K$843/$K475</f>
        <v>0.21068983774512628</v>
      </c>
      <c r="O475">
        <f t="shared" ref="O475:O538" si="44">I475*$K$843/$K475</f>
        <v>0.40554862089159283</v>
      </c>
    </row>
    <row r="476" spans="1:15">
      <c r="A476" s="1">
        <v>32660</v>
      </c>
      <c r="B476">
        <f t="array" ref="B476">_xlfn.IFNA(INDEX('Beer duty'!$B:$B,MATCH(1,(MONTH(Graphs!A476)=MONTH('Beer duty'!A:A))*(YEAR(Graphs!A476)=YEAR('Beer duty'!A:A)),0)), B475)</f>
        <v>7.8254988524189191</v>
      </c>
      <c r="C476">
        <f t="array" ref="C476">_xlfn.IFNA(INDEX('Cider duty'!$B:$B,MATCH(1,(MONTH(A476)=MONTH('Cider duty'!$A:$A))*(YEAR(A476)=YEAR('Cider duty'!$A:$A)),0)), C475)</f>
        <v>6.05</v>
      </c>
      <c r="D476">
        <f t="array" ref="D476">_xlfn.IFNA(INDEX('Wine duty'!$B:$B,MATCH(1,(MONTH(A476)=MONTH('Wine duty'!$A:$A))*(YEAR(A476)=YEAR('Wine duty'!$A:$A)),0)), D475)</f>
        <v>102.41000000000001</v>
      </c>
      <c r="E476">
        <f t="array" ref="E476">_xlfn.IFNA(INDEX('Spirits duty'!$B:$B,MATCH(1,(MONTH(A476)=MONTH('Spirits duty'!$A:$A))*(YEAR(A476)=YEAR('Spirits duty'!$A:$A)),0)), E475)</f>
        <v>15.77</v>
      </c>
      <c r="F476">
        <f t="shared" si="37"/>
        <v>7.825498852418919E-2</v>
      </c>
      <c r="G476">
        <f t="shared" si="38"/>
        <v>1.21E-2</v>
      </c>
      <c r="H476">
        <f t="shared" si="39"/>
        <v>8.1928000000000015E-2</v>
      </c>
      <c r="I476">
        <f t="shared" si="40"/>
        <v>0.15770000000000001</v>
      </c>
      <c r="J476">
        <v>0.3</v>
      </c>
      <c r="K476">
        <f t="shared" si="42"/>
        <v>1397.7188215737481</v>
      </c>
      <c r="L476">
        <f t="shared" si="41"/>
        <v>0.200642224713762</v>
      </c>
      <c r="M476">
        <f t="shared" si="41"/>
        <v>3.1023848636640955E-2</v>
      </c>
      <c r="N476">
        <f t="shared" si="43"/>
        <v>0.21005965876881985</v>
      </c>
      <c r="O476">
        <f t="shared" si="44"/>
        <v>0.40433561404944451</v>
      </c>
    </row>
    <row r="477" spans="1:15">
      <c r="A477" s="1">
        <v>32690</v>
      </c>
      <c r="B477">
        <f t="array" ref="B477">_xlfn.IFNA(INDEX('Beer duty'!$B:$B,MATCH(1,(MONTH(Graphs!A477)=MONTH('Beer duty'!A:A))*(YEAR(Graphs!A477)=YEAR('Beer duty'!A:A)),0)), B476)</f>
        <v>7.8254988524189191</v>
      </c>
      <c r="C477">
        <f t="array" ref="C477">_xlfn.IFNA(INDEX('Cider duty'!$B:$B,MATCH(1,(MONTH(A477)=MONTH('Cider duty'!$A:$A))*(YEAR(A477)=YEAR('Cider duty'!$A:$A)),0)), C476)</f>
        <v>6.05</v>
      </c>
      <c r="D477">
        <f t="array" ref="D477">_xlfn.IFNA(INDEX('Wine duty'!$B:$B,MATCH(1,(MONTH(A477)=MONTH('Wine duty'!$A:$A))*(YEAR(A477)=YEAR('Wine duty'!$A:$A)),0)), D476)</f>
        <v>102.41000000000001</v>
      </c>
      <c r="E477">
        <f t="array" ref="E477">_xlfn.IFNA(INDEX('Spirits duty'!$B:$B,MATCH(1,(MONTH(A477)=MONTH('Spirits duty'!$A:$A))*(YEAR(A477)=YEAR('Spirits duty'!$A:$A)),0)), E476)</f>
        <v>15.77</v>
      </c>
      <c r="F477">
        <f t="shared" si="37"/>
        <v>7.825498852418919E-2</v>
      </c>
      <c r="G477">
        <f t="shared" si="38"/>
        <v>1.21E-2</v>
      </c>
      <c r="H477">
        <f t="shared" si="39"/>
        <v>8.1928000000000015E-2</v>
      </c>
      <c r="I477">
        <f t="shared" si="40"/>
        <v>0.15770000000000001</v>
      </c>
      <c r="J477">
        <v>0.1</v>
      </c>
      <c r="K477">
        <f t="shared" si="42"/>
        <v>1399.1165403953216</v>
      </c>
      <c r="L477">
        <f t="shared" si="41"/>
        <v>0.2004417829308312</v>
      </c>
      <c r="M477">
        <f t="shared" si="41"/>
        <v>3.0992855780860099E-2</v>
      </c>
      <c r="N477">
        <f t="shared" si="43"/>
        <v>0.20984980895986002</v>
      </c>
      <c r="O477">
        <f t="shared" si="44"/>
        <v>0.40393168236707749</v>
      </c>
    </row>
    <row r="478" spans="1:15">
      <c r="A478" s="1">
        <v>32721</v>
      </c>
      <c r="B478">
        <f t="array" ref="B478">_xlfn.IFNA(INDEX('Beer duty'!$B:$B,MATCH(1,(MONTH(Graphs!A478)=MONTH('Beer duty'!A:A))*(YEAR(Graphs!A478)=YEAR('Beer duty'!A:A)),0)), B477)</f>
        <v>7.8254988524189191</v>
      </c>
      <c r="C478">
        <f t="array" ref="C478">_xlfn.IFNA(INDEX('Cider duty'!$B:$B,MATCH(1,(MONTH(A478)=MONTH('Cider duty'!$A:$A))*(YEAR(A478)=YEAR('Cider duty'!$A:$A)),0)), C477)</f>
        <v>6.05</v>
      </c>
      <c r="D478">
        <f t="array" ref="D478">_xlfn.IFNA(INDEX('Wine duty'!$B:$B,MATCH(1,(MONTH(A478)=MONTH('Wine duty'!$A:$A))*(YEAR(A478)=YEAR('Wine duty'!$A:$A)),0)), D477)</f>
        <v>102.41000000000001</v>
      </c>
      <c r="E478">
        <f t="array" ref="E478">_xlfn.IFNA(INDEX('Spirits duty'!$B:$B,MATCH(1,(MONTH(A478)=MONTH('Spirits duty'!$A:$A))*(YEAR(A478)=YEAR('Spirits duty'!$A:$A)),0)), E477)</f>
        <v>15.77</v>
      </c>
      <c r="F478">
        <f t="shared" si="37"/>
        <v>7.825498852418919E-2</v>
      </c>
      <c r="G478">
        <f t="shared" si="38"/>
        <v>1.21E-2</v>
      </c>
      <c r="H478">
        <f t="shared" si="39"/>
        <v>8.1928000000000015E-2</v>
      </c>
      <c r="I478">
        <f t="shared" si="40"/>
        <v>0.15770000000000001</v>
      </c>
      <c r="J478">
        <v>0.3</v>
      </c>
      <c r="K478">
        <f t="shared" si="42"/>
        <v>1403.3138900165075</v>
      </c>
      <c r="L478">
        <f t="shared" si="41"/>
        <v>0.19984225616234419</v>
      </c>
      <c r="M478">
        <f t="shared" si="41"/>
        <v>3.0900155314915353E-2</v>
      </c>
      <c r="N478">
        <f t="shared" si="43"/>
        <v>0.20922214253226326</v>
      </c>
      <c r="O478">
        <f t="shared" si="44"/>
        <v>0.40272351183158278</v>
      </c>
    </row>
    <row r="479" spans="1:15">
      <c r="A479" s="1">
        <v>32752</v>
      </c>
      <c r="B479">
        <f t="array" ref="B479">_xlfn.IFNA(INDEX('Beer duty'!$B:$B,MATCH(1,(MONTH(Graphs!A479)=MONTH('Beer duty'!A:A))*(YEAR(Graphs!A479)=YEAR('Beer duty'!A:A)),0)), B478)</f>
        <v>7.8254988524189191</v>
      </c>
      <c r="C479">
        <f t="array" ref="C479">_xlfn.IFNA(INDEX('Cider duty'!$B:$B,MATCH(1,(MONTH(A479)=MONTH('Cider duty'!$A:$A))*(YEAR(A479)=YEAR('Cider duty'!$A:$A)),0)), C478)</f>
        <v>6.05</v>
      </c>
      <c r="D479">
        <f t="array" ref="D479">_xlfn.IFNA(INDEX('Wine duty'!$B:$B,MATCH(1,(MONTH(A479)=MONTH('Wine duty'!$A:$A))*(YEAR(A479)=YEAR('Wine duty'!$A:$A)),0)), D478)</f>
        <v>102.41000000000001</v>
      </c>
      <c r="E479">
        <f t="array" ref="E479">_xlfn.IFNA(INDEX('Spirits duty'!$B:$B,MATCH(1,(MONTH(A479)=MONTH('Spirits duty'!$A:$A))*(YEAR(A479)=YEAR('Spirits duty'!$A:$A)),0)), E478)</f>
        <v>15.77</v>
      </c>
      <c r="F479">
        <f t="shared" si="37"/>
        <v>7.825498852418919E-2</v>
      </c>
      <c r="G479">
        <f t="shared" si="38"/>
        <v>1.21E-2</v>
      </c>
      <c r="H479">
        <f t="shared" si="39"/>
        <v>8.1928000000000015E-2</v>
      </c>
      <c r="I479">
        <f t="shared" si="40"/>
        <v>0.15770000000000001</v>
      </c>
      <c r="J479">
        <v>0.7</v>
      </c>
      <c r="K479">
        <f t="shared" si="42"/>
        <v>1413.137087246623</v>
      </c>
      <c r="L479">
        <f t="shared" si="41"/>
        <v>0.19845308457035171</v>
      </c>
      <c r="M479">
        <f t="shared" si="41"/>
        <v>3.068535781024365E-2</v>
      </c>
      <c r="N479">
        <f t="shared" si="43"/>
        <v>0.20776776815517703</v>
      </c>
      <c r="O479">
        <f t="shared" si="44"/>
        <v>0.39992404352689453</v>
      </c>
    </row>
    <row r="480" spans="1:15">
      <c r="A480" s="1">
        <v>32782</v>
      </c>
      <c r="B480">
        <f t="array" ref="B480">_xlfn.IFNA(INDEX('Beer duty'!$B:$B,MATCH(1,(MONTH(Graphs!A480)=MONTH('Beer duty'!A:A))*(YEAR(Graphs!A480)=YEAR('Beer duty'!A:A)),0)), B479)</f>
        <v>7.8254988524189191</v>
      </c>
      <c r="C480">
        <f t="array" ref="C480">_xlfn.IFNA(INDEX('Cider duty'!$B:$B,MATCH(1,(MONTH(A480)=MONTH('Cider duty'!$A:$A))*(YEAR(A480)=YEAR('Cider duty'!$A:$A)),0)), C479)</f>
        <v>6.05</v>
      </c>
      <c r="D480">
        <f t="array" ref="D480">_xlfn.IFNA(INDEX('Wine duty'!$B:$B,MATCH(1,(MONTH(A480)=MONTH('Wine duty'!$A:$A))*(YEAR(A480)=YEAR('Wine duty'!$A:$A)),0)), D479)</f>
        <v>102.41000000000001</v>
      </c>
      <c r="E480">
        <f t="array" ref="E480">_xlfn.IFNA(INDEX('Spirits duty'!$B:$B,MATCH(1,(MONTH(A480)=MONTH('Spirits duty'!$A:$A))*(YEAR(A480)=YEAR('Spirits duty'!$A:$A)),0)), E479)</f>
        <v>15.77</v>
      </c>
      <c r="F480">
        <f t="shared" si="37"/>
        <v>7.825498852418919E-2</v>
      </c>
      <c r="G480">
        <f t="shared" si="38"/>
        <v>1.21E-2</v>
      </c>
      <c r="H480">
        <f t="shared" si="39"/>
        <v>8.1928000000000015E-2</v>
      </c>
      <c r="I480">
        <f t="shared" si="40"/>
        <v>0.15770000000000001</v>
      </c>
      <c r="J480">
        <v>0.8</v>
      </c>
      <c r="K480">
        <f t="shared" si="42"/>
        <v>1424.4421839445959</v>
      </c>
      <c r="L480">
        <f t="shared" si="41"/>
        <v>0.19687806008963465</v>
      </c>
      <c r="M480">
        <f t="shared" si="41"/>
        <v>3.0441823224448068E-2</v>
      </c>
      <c r="N480">
        <f t="shared" si="43"/>
        <v>0.20611881761426293</v>
      </c>
      <c r="O480">
        <f t="shared" si="44"/>
        <v>0.39675004318144302</v>
      </c>
    </row>
    <row r="481" spans="1:15">
      <c r="A481" s="1">
        <v>32813</v>
      </c>
      <c r="B481">
        <f t="array" ref="B481">_xlfn.IFNA(INDEX('Beer duty'!$B:$B,MATCH(1,(MONTH(Graphs!A481)=MONTH('Beer duty'!A:A))*(YEAR(Graphs!A481)=YEAR('Beer duty'!A:A)),0)), B480)</f>
        <v>7.8254988524189191</v>
      </c>
      <c r="C481">
        <f t="array" ref="C481">_xlfn.IFNA(INDEX('Cider duty'!$B:$B,MATCH(1,(MONTH(A481)=MONTH('Cider duty'!$A:$A))*(YEAR(A481)=YEAR('Cider duty'!$A:$A)),0)), C480)</f>
        <v>6.05</v>
      </c>
      <c r="D481">
        <f t="array" ref="D481">_xlfn.IFNA(INDEX('Wine duty'!$B:$B,MATCH(1,(MONTH(A481)=MONTH('Wine duty'!$A:$A))*(YEAR(A481)=YEAR('Wine duty'!$A:$A)),0)), D480)</f>
        <v>102.41000000000001</v>
      </c>
      <c r="E481">
        <f t="array" ref="E481">_xlfn.IFNA(INDEX('Spirits duty'!$B:$B,MATCH(1,(MONTH(A481)=MONTH('Spirits duty'!$A:$A))*(YEAR(A481)=YEAR('Spirits duty'!$A:$A)),0)), E480)</f>
        <v>15.77</v>
      </c>
      <c r="F481">
        <f t="shared" si="37"/>
        <v>7.825498852418919E-2</v>
      </c>
      <c r="G481">
        <f t="shared" si="38"/>
        <v>1.21E-2</v>
      </c>
      <c r="H481">
        <f t="shared" si="39"/>
        <v>8.1928000000000015E-2</v>
      </c>
      <c r="I481">
        <f t="shared" si="40"/>
        <v>0.15770000000000001</v>
      </c>
      <c r="J481">
        <v>0.9</v>
      </c>
      <c r="K481">
        <f t="shared" si="42"/>
        <v>1437.262163600097</v>
      </c>
      <c r="L481">
        <f t="shared" si="41"/>
        <v>0.19512196242778462</v>
      </c>
      <c r="M481">
        <f t="shared" si="41"/>
        <v>3.0170290608967365E-2</v>
      </c>
      <c r="N481">
        <f t="shared" si="43"/>
        <v>0.20428029495962632</v>
      </c>
      <c r="O481">
        <f t="shared" si="44"/>
        <v>0.39321114289538461</v>
      </c>
    </row>
    <row r="482" spans="1:15">
      <c r="A482" s="1">
        <v>32843</v>
      </c>
      <c r="B482">
        <f t="array" ref="B482">_xlfn.IFNA(INDEX('Beer duty'!$B:$B,MATCH(1,(MONTH(Graphs!A482)=MONTH('Beer duty'!A:A))*(YEAR(Graphs!A482)=YEAR('Beer duty'!A:A)),0)), B481)</f>
        <v>7.8254988524189191</v>
      </c>
      <c r="C482">
        <f t="array" ref="C482">_xlfn.IFNA(INDEX('Cider duty'!$B:$B,MATCH(1,(MONTH(A482)=MONTH('Cider duty'!$A:$A))*(YEAR(A482)=YEAR('Cider duty'!$A:$A)),0)), C481)</f>
        <v>6.05</v>
      </c>
      <c r="D482">
        <f t="array" ref="D482">_xlfn.IFNA(INDEX('Wine duty'!$B:$B,MATCH(1,(MONTH(A482)=MONTH('Wine duty'!$A:$A))*(YEAR(A482)=YEAR('Wine duty'!$A:$A)),0)), D481)</f>
        <v>102.41000000000001</v>
      </c>
      <c r="E482">
        <f t="array" ref="E482">_xlfn.IFNA(INDEX('Spirits duty'!$B:$B,MATCH(1,(MONTH(A482)=MONTH('Spirits duty'!$A:$A))*(YEAR(A482)=YEAR('Spirits duty'!$A:$A)),0)), E481)</f>
        <v>15.77</v>
      </c>
      <c r="F482">
        <f t="shared" si="37"/>
        <v>7.825498852418919E-2</v>
      </c>
      <c r="G482">
        <f t="shared" si="38"/>
        <v>1.21E-2</v>
      </c>
      <c r="H482">
        <f t="shared" si="39"/>
        <v>8.1928000000000015E-2</v>
      </c>
      <c r="I482">
        <f t="shared" si="40"/>
        <v>0.15770000000000001</v>
      </c>
      <c r="J482">
        <v>0.3</v>
      </c>
      <c r="K482">
        <f t="shared" si="42"/>
        <v>1441.5739500908971</v>
      </c>
      <c r="L482">
        <f t="shared" si="41"/>
        <v>0.19453834738562775</v>
      </c>
      <c r="M482">
        <f t="shared" si="41"/>
        <v>3.0080050457594584E-2</v>
      </c>
      <c r="N482">
        <f t="shared" si="43"/>
        <v>0.20366928709833135</v>
      </c>
      <c r="O482">
        <f t="shared" si="44"/>
        <v>0.39203503778203858</v>
      </c>
    </row>
    <row r="483" spans="1:15">
      <c r="A483" s="1">
        <v>32874</v>
      </c>
      <c r="B483">
        <f t="array" ref="B483">_xlfn.IFNA(INDEX('Beer duty'!$B:$B,MATCH(1,(MONTH(Graphs!A483)=MONTH('Beer duty'!A:A))*(YEAR(Graphs!A483)=YEAR('Beer duty'!A:A)),0)), B482)</f>
        <v>7.8254988524189191</v>
      </c>
      <c r="C483">
        <f t="array" ref="C483">_xlfn.IFNA(INDEX('Cider duty'!$B:$B,MATCH(1,(MONTH(A483)=MONTH('Cider duty'!$A:$A))*(YEAR(A483)=YEAR('Cider duty'!$A:$A)),0)), C482)</f>
        <v>6.05</v>
      </c>
      <c r="D483">
        <f t="array" ref="D483">_xlfn.IFNA(INDEX('Wine duty'!$B:$B,MATCH(1,(MONTH(A483)=MONTH('Wine duty'!$A:$A))*(YEAR(A483)=YEAR('Wine duty'!$A:$A)),0)), D482)</f>
        <v>102.41000000000001</v>
      </c>
      <c r="E483">
        <f t="array" ref="E483">_xlfn.IFNA(INDEX('Spirits duty'!$B:$B,MATCH(1,(MONTH(A483)=MONTH('Spirits duty'!$A:$A))*(YEAR(A483)=YEAR('Spirits duty'!$A:$A)),0)), E482)</f>
        <v>15.77</v>
      </c>
      <c r="F483">
        <f t="shared" si="37"/>
        <v>7.825498852418919E-2</v>
      </c>
      <c r="G483">
        <f t="shared" si="38"/>
        <v>1.21E-2</v>
      </c>
      <c r="H483">
        <f t="shared" si="39"/>
        <v>8.1928000000000015E-2</v>
      </c>
      <c r="I483">
        <f t="shared" si="40"/>
        <v>0.15770000000000001</v>
      </c>
      <c r="J483">
        <v>0.6</v>
      </c>
      <c r="K483">
        <f t="shared" si="42"/>
        <v>1450.2233937914425</v>
      </c>
      <c r="L483">
        <f t="shared" si="41"/>
        <v>0.19337807891215483</v>
      </c>
      <c r="M483">
        <f t="shared" si="41"/>
        <v>2.9900646578125831E-2</v>
      </c>
      <c r="N483">
        <f t="shared" si="43"/>
        <v>0.20245455973989201</v>
      </c>
      <c r="O483">
        <f t="shared" si="44"/>
        <v>0.38969685664218545</v>
      </c>
    </row>
    <row r="484" spans="1:15">
      <c r="A484" s="1">
        <v>32905</v>
      </c>
      <c r="B484">
        <f t="array" ref="B484">_xlfn.IFNA(INDEX('Beer duty'!$B:$B,MATCH(1,(MONTH(Graphs!A484)=MONTH('Beer duty'!A:A))*(YEAR(Graphs!A484)=YEAR('Beer duty'!A:A)),0)), B483)</f>
        <v>7.8254988524189191</v>
      </c>
      <c r="C484">
        <f t="array" ref="C484">_xlfn.IFNA(INDEX('Cider duty'!$B:$B,MATCH(1,(MONTH(A484)=MONTH('Cider duty'!$A:$A))*(YEAR(A484)=YEAR('Cider duty'!$A:$A)),0)), C483)</f>
        <v>6.05</v>
      </c>
      <c r="D484">
        <f t="array" ref="D484">_xlfn.IFNA(INDEX('Wine duty'!$B:$B,MATCH(1,(MONTH(A484)=MONTH('Wine duty'!$A:$A))*(YEAR(A484)=YEAR('Wine duty'!$A:$A)),0)), D483)</f>
        <v>102.41000000000001</v>
      </c>
      <c r="E484">
        <f t="array" ref="E484">_xlfn.IFNA(INDEX('Spirits duty'!$B:$B,MATCH(1,(MONTH(A484)=MONTH('Spirits duty'!$A:$A))*(YEAR(A484)=YEAR('Spirits duty'!$A:$A)),0)), E483)</f>
        <v>15.77</v>
      </c>
      <c r="F484">
        <f t="shared" si="37"/>
        <v>7.825498852418919E-2</v>
      </c>
      <c r="G484">
        <f t="shared" si="38"/>
        <v>1.21E-2</v>
      </c>
      <c r="H484">
        <f t="shared" si="39"/>
        <v>8.1928000000000015E-2</v>
      </c>
      <c r="I484">
        <f t="shared" si="40"/>
        <v>0.15770000000000001</v>
      </c>
      <c r="J484">
        <v>0.6</v>
      </c>
      <c r="K484">
        <f t="shared" si="42"/>
        <v>1458.9247341541911</v>
      </c>
      <c r="L484">
        <f t="shared" si="41"/>
        <v>0.19222473052898095</v>
      </c>
      <c r="M484">
        <f t="shared" si="41"/>
        <v>2.9722312701914343E-2</v>
      </c>
      <c r="N484">
        <f t="shared" si="43"/>
        <v>0.20124707727623461</v>
      </c>
      <c r="O484">
        <f t="shared" si="44"/>
        <v>0.38737262091668534</v>
      </c>
    </row>
    <row r="485" spans="1:15">
      <c r="A485" s="1">
        <v>32933</v>
      </c>
      <c r="B485">
        <f t="array" ref="B485">_xlfn.IFNA(INDEX('Beer duty'!$B:$B,MATCH(1,(MONTH(Graphs!A485)=MONTH('Beer duty'!A:A))*(YEAR(Graphs!A485)=YEAR('Beer duty'!A:A)),0)), B484)</f>
        <v>8.4341487631626109</v>
      </c>
      <c r="C485">
        <f t="array" ref="C485">_xlfn.IFNA(INDEX('Cider duty'!$B:$B,MATCH(1,(MONTH(A485)=MONTH('Cider duty'!$A:$A))*(YEAR(A485)=YEAR('Cider duty'!$A:$A)),0)), C484)</f>
        <v>18.66</v>
      </c>
      <c r="D485">
        <f t="array" ref="D485">_xlfn.IFNA(INDEX('Wine duty'!$B:$B,MATCH(1,(MONTH(A485)=MONTH('Wine duty'!$A:$A))*(YEAR(A485)=YEAR('Wine duty'!$A:$A)),0)), D484)</f>
        <v>110.28</v>
      </c>
      <c r="E485">
        <f t="array" ref="E485">_xlfn.IFNA(INDEX('Spirits duty'!$B:$B,MATCH(1,(MONTH(A485)=MONTH('Spirits duty'!$A:$A))*(YEAR(A485)=YEAR('Spirits duty'!$A:$A)),0)), E484)</f>
        <v>17.350000000000001</v>
      </c>
      <c r="F485">
        <f t="shared" si="37"/>
        <v>8.4341487631626105E-2</v>
      </c>
      <c r="G485">
        <f t="shared" si="38"/>
        <v>3.7319999999999999E-2</v>
      </c>
      <c r="H485">
        <f t="shared" si="39"/>
        <v>8.8223999999999997E-2</v>
      </c>
      <c r="I485">
        <f t="shared" si="40"/>
        <v>0.17350000000000002</v>
      </c>
      <c r="J485">
        <v>1</v>
      </c>
      <c r="K485">
        <f t="shared" si="42"/>
        <v>1473.5139814957331</v>
      </c>
      <c r="L485">
        <f t="shared" si="41"/>
        <v>0.20512429990441308</v>
      </c>
      <c r="M485">
        <f t="shared" si="41"/>
        <v>9.0764807301811898E-2</v>
      </c>
      <c r="N485">
        <f t="shared" si="43"/>
        <v>0.21456683706846338</v>
      </c>
      <c r="O485">
        <f t="shared" si="44"/>
        <v>0.42196393533934534</v>
      </c>
    </row>
    <row r="486" spans="1:15">
      <c r="A486" s="1">
        <v>32964</v>
      </c>
      <c r="B486">
        <f t="array" ref="B486">_xlfn.IFNA(INDEX('Beer duty'!$B:$B,MATCH(1,(MONTH(Graphs!A486)=MONTH('Beer duty'!A:A))*(YEAR(Graphs!A486)=YEAR('Beer duty'!A:A)),0)), B485)</f>
        <v>8.4341487631626109</v>
      </c>
      <c r="C486">
        <f t="array" ref="C486">_xlfn.IFNA(INDEX('Cider duty'!$B:$B,MATCH(1,(MONTH(A486)=MONTH('Cider duty'!$A:$A))*(YEAR(A486)=YEAR('Cider duty'!$A:$A)),0)), C485)</f>
        <v>18.66</v>
      </c>
      <c r="D486">
        <f t="array" ref="D486">_xlfn.IFNA(INDEX('Wine duty'!$B:$B,MATCH(1,(MONTH(A486)=MONTH('Wine duty'!$A:$A))*(YEAR(A486)=YEAR('Wine duty'!$A:$A)),0)), D485)</f>
        <v>110.28</v>
      </c>
      <c r="E486">
        <f t="array" ref="E486">_xlfn.IFNA(INDEX('Spirits duty'!$B:$B,MATCH(1,(MONTH(A486)=MONTH('Spirits duty'!$A:$A))*(YEAR(A486)=YEAR('Spirits duty'!$A:$A)),0)), E485)</f>
        <v>17.350000000000001</v>
      </c>
      <c r="F486">
        <f t="shared" si="37"/>
        <v>8.4341487631626105E-2</v>
      </c>
      <c r="G486">
        <f t="shared" si="38"/>
        <v>3.7319999999999999E-2</v>
      </c>
      <c r="H486">
        <f t="shared" si="39"/>
        <v>8.8223999999999997E-2</v>
      </c>
      <c r="I486">
        <f t="shared" si="40"/>
        <v>0.17350000000000002</v>
      </c>
      <c r="J486">
        <v>3</v>
      </c>
      <c r="K486">
        <f t="shared" si="42"/>
        <v>1517.7194009406051</v>
      </c>
      <c r="L486">
        <f t="shared" si="41"/>
        <v>0.1991498057324399</v>
      </c>
      <c r="M486">
        <f t="shared" si="41"/>
        <v>8.8121172137681447E-2</v>
      </c>
      <c r="N486">
        <f t="shared" si="43"/>
        <v>0.20831731754219746</v>
      </c>
      <c r="O486">
        <f t="shared" si="44"/>
        <v>0.40967372363043236</v>
      </c>
    </row>
    <row r="487" spans="1:15">
      <c r="A487" s="1">
        <v>32994</v>
      </c>
      <c r="B487">
        <f t="array" ref="B487">_xlfn.IFNA(INDEX('Beer duty'!$B:$B,MATCH(1,(MONTH(Graphs!A487)=MONTH('Beer duty'!A:A))*(YEAR(Graphs!A487)=YEAR('Beer duty'!A:A)),0)), B486)</f>
        <v>8.4341487631626109</v>
      </c>
      <c r="C487">
        <f t="array" ref="C487">_xlfn.IFNA(INDEX('Cider duty'!$B:$B,MATCH(1,(MONTH(A487)=MONTH('Cider duty'!$A:$A))*(YEAR(A487)=YEAR('Cider duty'!$A:$A)),0)), C486)</f>
        <v>18.66</v>
      </c>
      <c r="D487">
        <f t="array" ref="D487">_xlfn.IFNA(INDEX('Wine duty'!$B:$B,MATCH(1,(MONTH(A487)=MONTH('Wine duty'!$A:$A))*(YEAR(A487)=YEAR('Wine duty'!$A:$A)),0)), D486)</f>
        <v>110.28</v>
      </c>
      <c r="E487">
        <f t="array" ref="E487">_xlfn.IFNA(INDEX('Spirits duty'!$B:$B,MATCH(1,(MONTH(A487)=MONTH('Spirits duty'!$A:$A))*(YEAR(A487)=YEAR('Spirits duty'!$A:$A)),0)), E486)</f>
        <v>17.350000000000001</v>
      </c>
      <c r="F487">
        <f t="shared" si="37"/>
        <v>8.4341487631626105E-2</v>
      </c>
      <c r="G487">
        <f t="shared" si="38"/>
        <v>3.7319999999999999E-2</v>
      </c>
      <c r="H487">
        <f t="shared" si="39"/>
        <v>8.8223999999999997E-2</v>
      </c>
      <c r="I487">
        <f t="shared" si="40"/>
        <v>0.17350000000000002</v>
      </c>
      <c r="J487">
        <v>0.9</v>
      </c>
      <c r="K487">
        <f t="shared" si="42"/>
        <v>1531.3788755490702</v>
      </c>
      <c r="L487">
        <f t="shared" si="41"/>
        <v>0.19737344472987109</v>
      </c>
      <c r="M487">
        <f t="shared" si="41"/>
        <v>8.7335155736056963E-2</v>
      </c>
      <c r="N487">
        <f t="shared" si="43"/>
        <v>0.20645918487829285</v>
      </c>
      <c r="O487">
        <f t="shared" si="44"/>
        <v>0.40601954770112236</v>
      </c>
    </row>
    <row r="488" spans="1:15">
      <c r="A488" s="1">
        <v>33025</v>
      </c>
      <c r="B488">
        <f t="array" ref="B488">_xlfn.IFNA(INDEX('Beer duty'!$B:$B,MATCH(1,(MONTH(Graphs!A488)=MONTH('Beer duty'!A:A))*(YEAR(Graphs!A488)=YEAR('Beer duty'!A:A)),0)), B487)</f>
        <v>8.4341487631626109</v>
      </c>
      <c r="C488">
        <f t="array" ref="C488">_xlfn.IFNA(INDEX('Cider duty'!$B:$B,MATCH(1,(MONTH(A488)=MONTH('Cider duty'!$A:$A))*(YEAR(A488)=YEAR('Cider duty'!$A:$A)),0)), C487)</f>
        <v>18.66</v>
      </c>
      <c r="D488">
        <f t="array" ref="D488">_xlfn.IFNA(INDEX('Wine duty'!$B:$B,MATCH(1,(MONTH(A488)=MONTH('Wine duty'!$A:$A))*(YEAR(A488)=YEAR('Wine duty'!$A:$A)),0)), D487)</f>
        <v>110.28</v>
      </c>
      <c r="E488">
        <f t="array" ref="E488">_xlfn.IFNA(INDEX('Spirits duty'!$B:$B,MATCH(1,(MONTH(A488)=MONTH('Spirits duty'!$A:$A))*(YEAR(A488)=YEAR('Spirits duty'!$A:$A)),0)), E487)</f>
        <v>17.350000000000001</v>
      </c>
      <c r="F488">
        <f t="shared" si="37"/>
        <v>8.4341487631626105E-2</v>
      </c>
      <c r="G488">
        <f t="shared" si="38"/>
        <v>3.7319999999999999E-2</v>
      </c>
      <c r="H488">
        <f t="shared" si="39"/>
        <v>8.8223999999999997E-2</v>
      </c>
      <c r="I488">
        <f t="shared" si="40"/>
        <v>0.17350000000000002</v>
      </c>
      <c r="J488">
        <v>0.4</v>
      </c>
      <c r="K488">
        <f t="shared" si="42"/>
        <v>1537.5043910512666</v>
      </c>
      <c r="L488">
        <f t="shared" si="41"/>
        <v>0.19658709634449309</v>
      </c>
      <c r="M488">
        <f t="shared" si="41"/>
        <v>8.6987206908423265E-2</v>
      </c>
      <c r="N488">
        <f t="shared" si="43"/>
        <v>0.20563663832499288</v>
      </c>
      <c r="O488">
        <f t="shared" si="44"/>
        <v>0.40440193994135692</v>
      </c>
    </row>
    <row r="489" spans="1:15">
      <c r="A489" s="1">
        <v>33055</v>
      </c>
      <c r="B489">
        <f t="array" ref="B489">_xlfn.IFNA(INDEX('Beer duty'!$B:$B,MATCH(1,(MONTH(Graphs!A489)=MONTH('Beer duty'!A:A))*(YEAR(Graphs!A489)=YEAR('Beer duty'!A:A)),0)), B488)</f>
        <v>8.4341487631626109</v>
      </c>
      <c r="C489">
        <f t="array" ref="C489">_xlfn.IFNA(INDEX('Cider duty'!$B:$B,MATCH(1,(MONTH(A489)=MONTH('Cider duty'!$A:$A))*(YEAR(A489)=YEAR('Cider duty'!$A:$A)),0)), C488)</f>
        <v>18.66</v>
      </c>
      <c r="D489">
        <f t="array" ref="D489">_xlfn.IFNA(INDEX('Wine duty'!$B:$B,MATCH(1,(MONTH(A489)=MONTH('Wine duty'!$A:$A))*(YEAR(A489)=YEAR('Wine duty'!$A:$A)),0)), D488)</f>
        <v>110.28</v>
      </c>
      <c r="E489">
        <f t="array" ref="E489">_xlfn.IFNA(INDEX('Spirits duty'!$B:$B,MATCH(1,(MONTH(A489)=MONTH('Spirits duty'!$A:$A))*(YEAR(A489)=YEAR('Spirits duty'!$A:$A)),0)), E488)</f>
        <v>17.350000000000001</v>
      </c>
      <c r="F489">
        <f t="shared" si="37"/>
        <v>8.4341487631626105E-2</v>
      </c>
      <c r="G489">
        <f t="shared" si="38"/>
        <v>3.7319999999999999E-2</v>
      </c>
      <c r="H489">
        <f t="shared" si="39"/>
        <v>8.8223999999999997E-2</v>
      </c>
      <c r="I489">
        <f t="shared" si="40"/>
        <v>0.17350000000000002</v>
      </c>
      <c r="J489">
        <v>0.1</v>
      </c>
      <c r="K489">
        <f t="shared" si="42"/>
        <v>1539.0418954423176</v>
      </c>
      <c r="L489">
        <f t="shared" si="41"/>
        <v>0.19639070563885427</v>
      </c>
      <c r="M489">
        <f t="shared" si="41"/>
        <v>8.690030660182145E-2</v>
      </c>
      <c r="N489">
        <f t="shared" si="43"/>
        <v>0.20543120711787505</v>
      </c>
      <c r="O489">
        <f t="shared" si="44"/>
        <v>0.40399794199935762</v>
      </c>
    </row>
    <row r="490" spans="1:15">
      <c r="A490" s="1">
        <v>33086</v>
      </c>
      <c r="B490">
        <f t="array" ref="B490">_xlfn.IFNA(INDEX('Beer duty'!$B:$B,MATCH(1,(MONTH(Graphs!A490)=MONTH('Beer duty'!A:A))*(YEAR(Graphs!A490)=YEAR('Beer duty'!A:A)),0)), B489)</f>
        <v>8.4341487631626109</v>
      </c>
      <c r="C490">
        <f t="array" ref="C490">_xlfn.IFNA(INDEX('Cider duty'!$B:$B,MATCH(1,(MONTH(A490)=MONTH('Cider duty'!$A:$A))*(YEAR(A490)=YEAR('Cider duty'!$A:$A)),0)), C489)</f>
        <v>18.66</v>
      </c>
      <c r="D490">
        <f t="array" ref="D490">_xlfn.IFNA(INDEX('Wine duty'!$B:$B,MATCH(1,(MONTH(A490)=MONTH('Wine duty'!$A:$A))*(YEAR(A490)=YEAR('Wine duty'!$A:$A)),0)), D489)</f>
        <v>110.28</v>
      </c>
      <c r="E490">
        <f t="array" ref="E490">_xlfn.IFNA(INDEX('Spirits duty'!$B:$B,MATCH(1,(MONTH(A490)=MONTH('Spirits duty'!$A:$A))*(YEAR(A490)=YEAR('Spirits duty'!$A:$A)),0)), E489)</f>
        <v>17.350000000000001</v>
      </c>
      <c r="F490">
        <f t="shared" si="37"/>
        <v>8.4341487631626105E-2</v>
      </c>
      <c r="G490">
        <f t="shared" si="38"/>
        <v>3.7319999999999999E-2</v>
      </c>
      <c r="H490">
        <f t="shared" si="39"/>
        <v>8.8223999999999997E-2</v>
      </c>
      <c r="I490">
        <f t="shared" si="40"/>
        <v>0.17350000000000002</v>
      </c>
      <c r="J490">
        <v>1</v>
      </c>
      <c r="K490">
        <f t="shared" si="42"/>
        <v>1554.4323143967408</v>
      </c>
      <c r="L490">
        <f t="shared" si="41"/>
        <v>0.19444624320678641</v>
      </c>
      <c r="M490">
        <f t="shared" si="41"/>
        <v>8.6039907526555895E-2</v>
      </c>
      <c r="N490">
        <f t="shared" si="43"/>
        <v>0.2033972347701733</v>
      </c>
      <c r="O490">
        <f t="shared" si="44"/>
        <v>0.39999796237560159</v>
      </c>
    </row>
    <row r="491" spans="1:15">
      <c r="A491" s="1">
        <v>33117</v>
      </c>
      <c r="B491">
        <f t="array" ref="B491">_xlfn.IFNA(INDEX('Beer duty'!$B:$B,MATCH(1,(MONTH(Graphs!A491)=MONTH('Beer duty'!A:A))*(YEAR(Graphs!A491)=YEAR('Beer duty'!A:A)),0)), B490)</f>
        <v>8.4341487631626109</v>
      </c>
      <c r="C491">
        <f t="array" ref="C491">_xlfn.IFNA(INDEX('Cider duty'!$B:$B,MATCH(1,(MONTH(A491)=MONTH('Cider duty'!$A:$A))*(YEAR(A491)=YEAR('Cider duty'!$A:$A)),0)), C490)</f>
        <v>18.66</v>
      </c>
      <c r="D491">
        <f t="array" ref="D491">_xlfn.IFNA(INDEX('Wine duty'!$B:$B,MATCH(1,(MONTH(A491)=MONTH('Wine duty'!$A:$A))*(YEAR(A491)=YEAR('Wine duty'!$A:$A)),0)), D490)</f>
        <v>110.28</v>
      </c>
      <c r="E491">
        <f t="array" ref="E491">_xlfn.IFNA(INDEX('Spirits duty'!$B:$B,MATCH(1,(MONTH(A491)=MONTH('Spirits duty'!$A:$A))*(YEAR(A491)=YEAR('Spirits duty'!$A:$A)),0)), E490)</f>
        <v>17.350000000000001</v>
      </c>
      <c r="F491">
        <f t="shared" si="37"/>
        <v>8.4341487631626105E-2</v>
      </c>
      <c r="G491">
        <f t="shared" si="38"/>
        <v>3.7319999999999999E-2</v>
      </c>
      <c r="H491">
        <f t="shared" si="39"/>
        <v>8.8223999999999997E-2</v>
      </c>
      <c r="I491">
        <f t="shared" si="40"/>
        <v>0.17350000000000002</v>
      </c>
      <c r="J491">
        <v>0.9</v>
      </c>
      <c r="K491">
        <f t="shared" si="42"/>
        <v>1568.4222052263112</v>
      </c>
      <c r="L491">
        <f t="shared" si="41"/>
        <v>0.19271183667669617</v>
      </c>
      <c r="M491">
        <f t="shared" si="41"/>
        <v>8.5272455427706548E-2</v>
      </c>
      <c r="N491">
        <f t="shared" si="43"/>
        <v>0.20158298787925999</v>
      </c>
      <c r="O491">
        <f t="shared" si="44"/>
        <v>0.39643009155163694</v>
      </c>
    </row>
    <row r="492" spans="1:15">
      <c r="A492" s="1">
        <v>33147</v>
      </c>
      <c r="B492">
        <f t="array" ref="B492">_xlfn.IFNA(INDEX('Beer duty'!$B:$B,MATCH(1,(MONTH(Graphs!A492)=MONTH('Beer duty'!A:A))*(YEAR(Graphs!A492)=YEAR('Beer duty'!A:A)),0)), B491)</f>
        <v>8.4341487631626109</v>
      </c>
      <c r="C492">
        <f t="array" ref="C492">_xlfn.IFNA(INDEX('Cider duty'!$B:$B,MATCH(1,(MONTH(A492)=MONTH('Cider duty'!$A:$A))*(YEAR(A492)=YEAR('Cider duty'!$A:$A)),0)), C491)</f>
        <v>18.66</v>
      </c>
      <c r="D492">
        <f t="array" ref="D492">_xlfn.IFNA(INDEX('Wine duty'!$B:$B,MATCH(1,(MONTH(A492)=MONTH('Wine duty'!$A:$A))*(YEAR(A492)=YEAR('Wine duty'!$A:$A)),0)), D491)</f>
        <v>110.28</v>
      </c>
      <c r="E492">
        <f t="array" ref="E492">_xlfn.IFNA(INDEX('Spirits duty'!$B:$B,MATCH(1,(MONTH(A492)=MONTH('Spirits duty'!$A:$A))*(YEAR(A492)=YEAR('Spirits duty'!$A:$A)),0)), E491)</f>
        <v>17.350000000000001</v>
      </c>
      <c r="F492">
        <f t="shared" si="37"/>
        <v>8.4341487631626105E-2</v>
      </c>
      <c r="G492">
        <f t="shared" si="38"/>
        <v>3.7319999999999999E-2</v>
      </c>
      <c r="H492">
        <f t="shared" si="39"/>
        <v>8.8223999999999997E-2</v>
      </c>
      <c r="I492">
        <f t="shared" si="40"/>
        <v>0.17350000000000002</v>
      </c>
      <c r="J492">
        <v>0.8</v>
      </c>
      <c r="K492">
        <f t="shared" si="42"/>
        <v>1580.9695828681217</v>
      </c>
      <c r="L492">
        <f t="shared" si="41"/>
        <v>0.19118237765545254</v>
      </c>
      <c r="M492">
        <f t="shared" si="41"/>
        <v>8.4595689908439034E-2</v>
      </c>
      <c r="N492">
        <f t="shared" si="43"/>
        <v>0.19998312289609127</v>
      </c>
      <c r="O492">
        <f t="shared" si="44"/>
        <v>0.3932838209837668</v>
      </c>
    </row>
    <row r="493" spans="1:15">
      <c r="A493" s="1">
        <v>33178</v>
      </c>
      <c r="B493">
        <f t="array" ref="B493">_xlfn.IFNA(INDEX('Beer duty'!$B:$B,MATCH(1,(MONTH(Graphs!A493)=MONTH('Beer duty'!A:A))*(YEAR(Graphs!A493)=YEAR('Beer duty'!A:A)),0)), B492)</f>
        <v>8.4341487631626109</v>
      </c>
      <c r="C493">
        <f t="array" ref="C493">_xlfn.IFNA(INDEX('Cider duty'!$B:$B,MATCH(1,(MONTH(A493)=MONTH('Cider duty'!$A:$A))*(YEAR(A493)=YEAR('Cider duty'!$A:$A)),0)), C492)</f>
        <v>18.66</v>
      </c>
      <c r="D493">
        <f t="array" ref="D493">_xlfn.IFNA(INDEX('Wine duty'!$B:$B,MATCH(1,(MONTH(A493)=MONTH('Wine duty'!$A:$A))*(YEAR(A493)=YEAR('Wine duty'!$A:$A)),0)), D492)</f>
        <v>110.28</v>
      </c>
      <c r="E493">
        <f t="array" ref="E493">_xlfn.IFNA(INDEX('Spirits duty'!$B:$B,MATCH(1,(MONTH(A493)=MONTH('Spirits duty'!$A:$A))*(YEAR(A493)=YEAR('Spirits duty'!$A:$A)),0)), E492)</f>
        <v>17.350000000000001</v>
      </c>
      <c r="F493">
        <f t="shared" si="37"/>
        <v>8.4341487631626105E-2</v>
      </c>
      <c r="G493">
        <f t="shared" si="38"/>
        <v>3.7319999999999999E-2</v>
      </c>
      <c r="H493">
        <f t="shared" si="39"/>
        <v>8.8223999999999997E-2</v>
      </c>
      <c r="I493">
        <f t="shared" si="40"/>
        <v>0.17350000000000002</v>
      </c>
      <c r="J493">
        <v>-0.2</v>
      </c>
      <c r="K493">
        <f t="shared" si="42"/>
        <v>1577.8076437023856</v>
      </c>
      <c r="L493">
        <f t="shared" si="41"/>
        <v>0.19156550867279815</v>
      </c>
      <c r="M493">
        <f t="shared" si="41"/>
        <v>8.4765220349137305E-2</v>
      </c>
      <c r="N493">
        <f t="shared" si="43"/>
        <v>0.20038389067744614</v>
      </c>
      <c r="O493">
        <f t="shared" si="44"/>
        <v>0.39407196491359392</v>
      </c>
    </row>
    <row r="494" spans="1:15">
      <c r="A494" s="1">
        <v>33208</v>
      </c>
      <c r="B494">
        <f t="array" ref="B494">_xlfn.IFNA(INDEX('Beer duty'!$B:$B,MATCH(1,(MONTH(Graphs!A494)=MONTH('Beer duty'!A:A))*(YEAR(Graphs!A494)=YEAR('Beer duty'!A:A)),0)), B493)</f>
        <v>8.4341487631626109</v>
      </c>
      <c r="C494">
        <f t="array" ref="C494">_xlfn.IFNA(INDEX('Cider duty'!$B:$B,MATCH(1,(MONTH(A494)=MONTH('Cider duty'!$A:$A))*(YEAR(A494)=YEAR('Cider duty'!$A:$A)),0)), C493)</f>
        <v>18.66</v>
      </c>
      <c r="D494">
        <f t="array" ref="D494">_xlfn.IFNA(INDEX('Wine duty'!$B:$B,MATCH(1,(MONTH(A494)=MONTH('Wine duty'!$A:$A))*(YEAR(A494)=YEAR('Wine duty'!$A:$A)),0)), D493)</f>
        <v>110.28</v>
      </c>
      <c r="E494">
        <f t="array" ref="E494">_xlfn.IFNA(INDEX('Spirits duty'!$B:$B,MATCH(1,(MONTH(A494)=MONTH('Spirits duty'!$A:$A))*(YEAR(A494)=YEAR('Spirits duty'!$A:$A)),0)), E493)</f>
        <v>17.350000000000001</v>
      </c>
      <c r="F494">
        <f t="shared" si="37"/>
        <v>8.4341487631626105E-2</v>
      </c>
      <c r="G494">
        <f t="shared" si="38"/>
        <v>3.7319999999999999E-2</v>
      </c>
      <c r="H494">
        <f t="shared" si="39"/>
        <v>8.8223999999999997E-2</v>
      </c>
      <c r="I494">
        <f t="shared" si="40"/>
        <v>0.17350000000000002</v>
      </c>
      <c r="J494">
        <v>-0.1</v>
      </c>
      <c r="K494">
        <f t="shared" si="42"/>
        <v>1576.2298360586831</v>
      </c>
      <c r="L494">
        <f t="shared" si="41"/>
        <v>0.1917572659387369</v>
      </c>
      <c r="M494">
        <f t="shared" si="41"/>
        <v>8.4850070419556861E-2</v>
      </c>
      <c r="N494">
        <f t="shared" si="43"/>
        <v>0.20058447515259875</v>
      </c>
      <c r="O494">
        <f t="shared" si="44"/>
        <v>0.39446643134493892</v>
      </c>
    </row>
    <row r="495" spans="1:15">
      <c r="A495" s="1">
        <v>33239</v>
      </c>
      <c r="B495">
        <f t="array" ref="B495">_xlfn.IFNA(INDEX('Beer duty'!$B:$B,MATCH(1,(MONTH(Graphs!A495)=MONTH('Beer duty'!A:A))*(YEAR(Graphs!A495)=YEAR('Beer duty'!A:A)),0)), B494)</f>
        <v>8.4341487631626109</v>
      </c>
      <c r="C495">
        <f t="array" ref="C495">_xlfn.IFNA(INDEX('Cider duty'!$B:$B,MATCH(1,(MONTH(A495)=MONTH('Cider duty'!$A:$A))*(YEAR(A495)=YEAR('Cider duty'!$A:$A)),0)), C494)</f>
        <v>18.66</v>
      </c>
      <c r="D495">
        <f t="array" ref="D495">_xlfn.IFNA(INDEX('Wine duty'!$B:$B,MATCH(1,(MONTH(A495)=MONTH('Wine duty'!$A:$A))*(YEAR(A495)=YEAR('Wine duty'!$A:$A)),0)), D494)</f>
        <v>110.28</v>
      </c>
      <c r="E495">
        <f t="array" ref="E495">_xlfn.IFNA(INDEX('Spirits duty'!$B:$B,MATCH(1,(MONTH(A495)=MONTH('Spirits duty'!$A:$A))*(YEAR(A495)=YEAR('Spirits duty'!$A:$A)),0)), E494)</f>
        <v>17.350000000000001</v>
      </c>
      <c r="F495">
        <f t="shared" si="37"/>
        <v>8.4341487631626105E-2</v>
      </c>
      <c r="G495">
        <f t="shared" si="38"/>
        <v>3.7319999999999999E-2</v>
      </c>
      <c r="H495">
        <f t="shared" si="39"/>
        <v>8.8223999999999997E-2</v>
      </c>
      <c r="I495">
        <f t="shared" si="40"/>
        <v>0.17350000000000002</v>
      </c>
      <c r="J495">
        <v>0.2</v>
      </c>
      <c r="K495">
        <f t="shared" si="42"/>
        <v>1579.3822957308005</v>
      </c>
      <c r="L495">
        <f t="shared" si="41"/>
        <v>0.19137451690492704</v>
      </c>
      <c r="M495">
        <f t="shared" si="41"/>
        <v>8.468070900155375E-2</v>
      </c>
      <c r="N495">
        <f t="shared" si="43"/>
        <v>0.2001841069387213</v>
      </c>
      <c r="O495">
        <f t="shared" si="44"/>
        <v>0.39367907319854184</v>
      </c>
    </row>
    <row r="496" spans="1:15">
      <c r="A496" s="1">
        <v>33270</v>
      </c>
      <c r="B496">
        <f t="array" ref="B496">_xlfn.IFNA(INDEX('Beer duty'!$B:$B,MATCH(1,(MONTH(Graphs!A496)=MONTH('Beer duty'!A:A))*(YEAR(Graphs!A496)=YEAR('Beer duty'!A:A)),0)), B495)</f>
        <v>8.4341487631626109</v>
      </c>
      <c r="C496">
        <f t="array" ref="C496">_xlfn.IFNA(INDEX('Cider duty'!$B:$B,MATCH(1,(MONTH(A496)=MONTH('Cider duty'!$A:$A))*(YEAR(A496)=YEAR('Cider duty'!$A:$A)),0)), C495)</f>
        <v>18.66</v>
      </c>
      <c r="D496">
        <f t="array" ref="D496">_xlfn.IFNA(INDEX('Wine duty'!$B:$B,MATCH(1,(MONTH(A496)=MONTH('Wine duty'!$A:$A))*(YEAR(A496)=YEAR('Wine duty'!$A:$A)),0)), D495)</f>
        <v>110.28</v>
      </c>
      <c r="E496">
        <f t="array" ref="E496">_xlfn.IFNA(INDEX('Spirits duty'!$B:$B,MATCH(1,(MONTH(A496)=MONTH('Spirits duty'!$A:$A))*(YEAR(A496)=YEAR('Spirits duty'!$A:$A)),0)), E495)</f>
        <v>17.350000000000001</v>
      </c>
      <c r="F496">
        <f t="shared" si="37"/>
        <v>8.4341487631626105E-2</v>
      </c>
      <c r="G496">
        <f t="shared" si="38"/>
        <v>3.7319999999999999E-2</v>
      </c>
      <c r="H496">
        <f t="shared" si="39"/>
        <v>8.8223999999999997E-2</v>
      </c>
      <c r="I496">
        <f t="shared" si="40"/>
        <v>0.17350000000000002</v>
      </c>
      <c r="J496">
        <v>0.5</v>
      </c>
      <c r="K496">
        <f t="shared" si="42"/>
        <v>1587.2792072094544</v>
      </c>
      <c r="L496">
        <f t="shared" si="41"/>
        <v>0.19042240488052442</v>
      </c>
      <c r="M496">
        <f t="shared" si="41"/>
        <v>8.4259411941844539E-2</v>
      </c>
      <c r="N496">
        <f t="shared" si="43"/>
        <v>0.19918816610818041</v>
      </c>
      <c r="O496">
        <f t="shared" si="44"/>
        <v>0.39172047084432021</v>
      </c>
    </row>
    <row r="497" spans="1:15">
      <c r="A497" s="1">
        <v>33298</v>
      </c>
      <c r="B497">
        <f t="array" ref="B497">_xlfn.IFNA(INDEX('Beer duty'!$B:$B,MATCH(1,(MONTH(Graphs!A497)=MONTH('Beer duty'!A:A))*(YEAR(Graphs!A497)=YEAR('Beer duty'!A:A)),0)), B496)</f>
        <v>9.2166986484045026</v>
      </c>
      <c r="C497">
        <f t="array" ref="C497">_xlfn.IFNA(INDEX('Cider duty'!$B:$B,MATCH(1,(MONTH(A497)=MONTH('Cider duty'!$A:$A))*(YEAR(A497)=YEAR('Cider duty'!$A:$A)),0)), C496)</f>
        <v>18.66</v>
      </c>
      <c r="D497">
        <f t="array" ref="D497">_xlfn.IFNA(INDEX('Wine duty'!$B:$B,MATCH(1,(MONTH(A497)=MONTH('Wine duty'!$A:$A))*(YEAR(A497)=YEAR('Wine duty'!$A:$A)),0)), D496)</f>
        <v>120.54</v>
      </c>
      <c r="E497">
        <f t="array" ref="E497">_xlfn.IFNA(INDEX('Spirits duty'!$B:$B,MATCH(1,(MONTH(A497)=MONTH('Spirits duty'!$A:$A))*(YEAR(A497)=YEAR('Spirits duty'!$A:$A)),0)), E496)</f>
        <v>18.96</v>
      </c>
      <c r="F497">
        <f t="shared" si="37"/>
        <v>9.2166986484045033E-2</v>
      </c>
      <c r="G497">
        <f t="shared" si="38"/>
        <v>3.7319999999999999E-2</v>
      </c>
      <c r="H497">
        <f t="shared" si="39"/>
        <v>9.6432000000000004E-2</v>
      </c>
      <c r="I497">
        <f t="shared" si="40"/>
        <v>0.18960000000000002</v>
      </c>
      <c r="J497">
        <v>0.4</v>
      </c>
      <c r="K497">
        <f t="shared" si="42"/>
        <v>1593.6283240382922</v>
      </c>
      <c r="L497">
        <f t="shared" si="41"/>
        <v>0.20726141739573242</v>
      </c>
      <c r="M497">
        <f t="shared" si="41"/>
        <v>8.3923717073550341E-2</v>
      </c>
      <c r="N497">
        <f t="shared" si="43"/>
        <v>0.21685240848972687</v>
      </c>
      <c r="O497">
        <f t="shared" si="44"/>
        <v>0.42636486487527192</v>
      </c>
    </row>
    <row r="498" spans="1:15">
      <c r="A498" s="1">
        <v>33329</v>
      </c>
      <c r="B498">
        <f t="array" ref="B498">_xlfn.IFNA(INDEX('Beer duty'!$B:$B,MATCH(1,(MONTH(Graphs!A498)=MONTH('Beer duty'!A:A))*(YEAR(Graphs!A498)=YEAR('Beer duty'!A:A)),0)), B497)</f>
        <v>9.2166986484045026</v>
      </c>
      <c r="C498">
        <f t="array" ref="C498">_xlfn.IFNA(INDEX('Cider duty'!$B:$B,MATCH(1,(MONTH(A498)=MONTH('Cider duty'!$A:$A))*(YEAR(A498)=YEAR('Cider duty'!$A:$A)),0)), C497)</f>
        <v>18.66</v>
      </c>
      <c r="D498">
        <f t="array" ref="D498">_xlfn.IFNA(INDEX('Wine duty'!$B:$B,MATCH(1,(MONTH(A498)=MONTH('Wine duty'!$A:$A))*(YEAR(A498)=YEAR('Wine duty'!$A:$A)),0)), D497)</f>
        <v>120.54</v>
      </c>
      <c r="E498">
        <f t="array" ref="E498">_xlfn.IFNA(INDEX('Spirits duty'!$B:$B,MATCH(1,(MONTH(A498)=MONTH('Spirits duty'!$A:$A))*(YEAR(A498)=YEAR('Spirits duty'!$A:$A)),0)), E497)</f>
        <v>18.96</v>
      </c>
      <c r="F498">
        <f t="shared" si="37"/>
        <v>9.2166986484045033E-2</v>
      </c>
      <c r="G498">
        <f t="shared" si="38"/>
        <v>3.7319999999999999E-2</v>
      </c>
      <c r="H498">
        <f t="shared" si="39"/>
        <v>9.6432000000000004E-2</v>
      </c>
      <c r="I498">
        <f t="shared" si="40"/>
        <v>0.18960000000000002</v>
      </c>
      <c r="J498">
        <v>1.3</v>
      </c>
      <c r="K498">
        <f t="shared" si="42"/>
        <v>1614.3454922507899</v>
      </c>
      <c r="L498">
        <f t="shared" si="41"/>
        <v>0.20460159663941999</v>
      </c>
      <c r="M498">
        <f t="shared" si="41"/>
        <v>8.2846709845558086E-2</v>
      </c>
      <c r="N498">
        <f t="shared" si="43"/>
        <v>0.21406950492569288</v>
      </c>
      <c r="O498">
        <f t="shared" si="44"/>
        <v>0.42089325259158139</v>
      </c>
    </row>
    <row r="499" spans="1:15">
      <c r="A499" s="1">
        <v>33359</v>
      </c>
      <c r="B499">
        <f t="array" ref="B499">_xlfn.IFNA(INDEX('Beer duty'!$B:$B,MATCH(1,(MONTH(Graphs!A499)=MONTH('Beer duty'!A:A))*(YEAR(Graphs!A499)=YEAR('Beer duty'!A:A)),0)), B498)</f>
        <v>9.2166986484045026</v>
      </c>
      <c r="C499">
        <f t="array" ref="C499">_xlfn.IFNA(INDEX('Cider duty'!$B:$B,MATCH(1,(MONTH(A499)=MONTH('Cider duty'!$A:$A))*(YEAR(A499)=YEAR('Cider duty'!$A:$A)),0)), C498)</f>
        <v>18.66</v>
      </c>
      <c r="D499">
        <f t="array" ref="D499">_xlfn.IFNA(INDEX('Wine duty'!$B:$B,MATCH(1,(MONTH(A499)=MONTH('Wine duty'!$A:$A))*(YEAR(A499)=YEAR('Wine duty'!$A:$A)),0)), D498)</f>
        <v>120.54</v>
      </c>
      <c r="E499">
        <f t="array" ref="E499">_xlfn.IFNA(INDEX('Spirits duty'!$B:$B,MATCH(1,(MONTH(A499)=MONTH('Spirits duty'!$A:$A))*(YEAR(A499)=YEAR('Spirits duty'!$A:$A)),0)), E498)</f>
        <v>18.96</v>
      </c>
      <c r="F499">
        <f t="shared" si="37"/>
        <v>9.2166986484045033E-2</v>
      </c>
      <c r="G499">
        <f t="shared" si="38"/>
        <v>3.7319999999999999E-2</v>
      </c>
      <c r="H499">
        <f t="shared" si="39"/>
        <v>9.6432000000000004E-2</v>
      </c>
      <c r="I499">
        <f t="shared" si="40"/>
        <v>0.18960000000000002</v>
      </c>
      <c r="J499">
        <v>0.3</v>
      </c>
      <c r="K499">
        <f t="shared" si="42"/>
        <v>1619.188528727542</v>
      </c>
      <c r="L499">
        <f t="shared" si="41"/>
        <v>0.20398962775615156</v>
      </c>
      <c r="M499">
        <f t="shared" si="41"/>
        <v>8.2598913106239388E-2</v>
      </c>
      <c r="N499">
        <f t="shared" si="43"/>
        <v>0.21342921727387132</v>
      </c>
      <c r="O499">
        <f t="shared" si="44"/>
        <v>0.41963434954295264</v>
      </c>
    </row>
    <row r="500" spans="1:15">
      <c r="A500" s="1">
        <v>33390</v>
      </c>
      <c r="B500">
        <f t="array" ref="B500">_xlfn.IFNA(INDEX('Beer duty'!$B:$B,MATCH(1,(MONTH(Graphs!A500)=MONTH('Beer duty'!A:A))*(YEAR(Graphs!A500)=YEAR('Beer duty'!A:A)),0)), B499)</f>
        <v>9.2166986484045026</v>
      </c>
      <c r="C500">
        <f t="array" ref="C500">_xlfn.IFNA(INDEX('Cider duty'!$B:$B,MATCH(1,(MONTH(A500)=MONTH('Cider duty'!$A:$A))*(YEAR(A500)=YEAR('Cider duty'!$A:$A)),0)), C499)</f>
        <v>18.66</v>
      </c>
      <c r="D500">
        <f t="array" ref="D500">_xlfn.IFNA(INDEX('Wine duty'!$B:$B,MATCH(1,(MONTH(A500)=MONTH('Wine duty'!$A:$A))*(YEAR(A500)=YEAR('Wine duty'!$A:$A)),0)), D499)</f>
        <v>120.54</v>
      </c>
      <c r="E500">
        <f t="array" ref="E500">_xlfn.IFNA(INDEX('Spirits duty'!$B:$B,MATCH(1,(MONTH(A500)=MONTH('Spirits duty'!$A:$A))*(YEAR(A500)=YEAR('Spirits duty'!$A:$A)),0)), E499)</f>
        <v>18.96</v>
      </c>
      <c r="F500">
        <f t="shared" si="37"/>
        <v>9.2166986484045033E-2</v>
      </c>
      <c r="G500">
        <f t="shared" si="38"/>
        <v>3.7319999999999999E-2</v>
      </c>
      <c r="H500">
        <f t="shared" si="39"/>
        <v>9.6432000000000004E-2</v>
      </c>
      <c r="I500">
        <f t="shared" si="40"/>
        <v>0.18960000000000002</v>
      </c>
      <c r="J500">
        <v>0.4</v>
      </c>
      <c r="K500">
        <f t="shared" si="42"/>
        <v>1625.6652828424521</v>
      </c>
      <c r="L500">
        <f t="shared" si="41"/>
        <v>0.20317692007584817</v>
      </c>
      <c r="M500">
        <f t="shared" si="41"/>
        <v>8.2269833771154766E-2</v>
      </c>
      <c r="N500">
        <f t="shared" si="43"/>
        <v>0.2125789016672025</v>
      </c>
      <c r="O500">
        <f t="shared" si="44"/>
        <v>0.41796249954477355</v>
      </c>
    </row>
    <row r="501" spans="1:15">
      <c r="A501" s="1">
        <v>33420</v>
      </c>
      <c r="B501">
        <f t="array" ref="B501">_xlfn.IFNA(INDEX('Beer duty'!$B:$B,MATCH(1,(MONTH(Graphs!A501)=MONTH('Beer duty'!A:A))*(YEAR(Graphs!A501)=YEAR('Beer duty'!A:A)),0)), B500)</f>
        <v>9.2166986484045026</v>
      </c>
      <c r="C501">
        <f t="array" ref="C501">_xlfn.IFNA(INDEX('Cider duty'!$B:$B,MATCH(1,(MONTH(A501)=MONTH('Cider duty'!$A:$A))*(YEAR(A501)=YEAR('Cider duty'!$A:$A)),0)), C500)</f>
        <v>18.66</v>
      </c>
      <c r="D501">
        <f t="array" ref="D501">_xlfn.IFNA(INDEX('Wine duty'!$B:$B,MATCH(1,(MONTH(A501)=MONTH('Wine duty'!$A:$A))*(YEAR(A501)=YEAR('Wine duty'!$A:$A)),0)), D500)</f>
        <v>120.54</v>
      </c>
      <c r="E501">
        <f t="array" ref="E501">_xlfn.IFNA(INDEX('Spirits duty'!$B:$B,MATCH(1,(MONTH(A501)=MONTH('Spirits duty'!$A:$A))*(YEAR(A501)=YEAR('Spirits duty'!$A:$A)),0)), E500)</f>
        <v>18.96</v>
      </c>
      <c r="F501">
        <f t="shared" si="37"/>
        <v>9.2166986484045033E-2</v>
      </c>
      <c r="G501">
        <f t="shared" si="38"/>
        <v>3.7319999999999999E-2</v>
      </c>
      <c r="H501">
        <f t="shared" si="39"/>
        <v>9.6432000000000004E-2</v>
      </c>
      <c r="I501">
        <f t="shared" si="40"/>
        <v>0.18960000000000002</v>
      </c>
      <c r="J501">
        <v>-0.2</v>
      </c>
      <c r="K501">
        <f t="shared" si="42"/>
        <v>1622.4139522767673</v>
      </c>
      <c r="L501">
        <f t="shared" si="41"/>
        <v>0.20358408825235286</v>
      </c>
      <c r="M501">
        <f t="shared" si="41"/>
        <v>8.2434703177509783E-2</v>
      </c>
      <c r="N501">
        <f t="shared" si="43"/>
        <v>0.21300491149018286</v>
      </c>
      <c r="O501">
        <f t="shared" si="44"/>
        <v>0.41880009974426202</v>
      </c>
    </row>
    <row r="502" spans="1:15">
      <c r="A502" s="1">
        <v>33451</v>
      </c>
      <c r="B502">
        <f t="array" ref="B502">_xlfn.IFNA(INDEX('Beer duty'!$B:$B,MATCH(1,(MONTH(Graphs!A502)=MONTH('Beer duty'!A:A))*(YEAR(Graphs!A502)=YEAR('Beer duty'!A:A)),0)), B501)</f>
        <v>9.2166986484045026</v>
      </c>
      <c r="C502">
        <f t="array" ref="C502">_xlfn.IFNA(INDEX('Cider duty'!$B:$B,MATCH(1,(MONTH(A502)=MONTH('Cider duty'!$A:$A))*(YEAR(A502)=YEAR('Cider duty'!$A:$A)),0)), C501)</f>
        <v>18.66</v>
      </c>
      <c r="D502">
        <f t="array" ref="D502">_xlfn.IFNA(INDEX('Wine duty'!$B:$B,MATCH(1,(MONTH(A502)=MONTH('Wine duty'!$A:$A))*(YEAR(A502)=YEAR('Wine duty'!$A:$A)),0)), D501)</f>
        <v>120.54</v>
      </c>
      <c r="E502">
        <f t="array" ref="E502">_xlfn.IFNA(INDEX('Spirits duty'!$B:$B,MATCH(1,(MONTH(A502)=MONTH('Spirits duty'!$A:$A))*(YEAR(A502)=YEAR('Spirits duty'!$A:$A)),0)), E501)</f>
        <v>18.96</v>
      </c>
      <c r="F502">
        <f t="shared" si="37"/>
        <v>9.2166986484045033E-2</v>
      </c>
      <c r="G502">
        <f t="shared" si="38"/>
        <v>3.7319999999999999E-2</v>
      </c>
      <c r="H502">
        <f t="shared" si="39"/>
        <v>9.6432000000000004E-2</v>
      </c>
      <c r="I502">
        <f t="shared" si="40"/>
        <v>0.18960000000000002</v>
      </c>
      <c r="J502">
        <v>0.2</v>
      </c>
      <c r="K502">
        <f t="shared" si="42"/>
        <v>1625.6587801813209</v>
      </c>
      <c r="L502">
        <f t="shared" si="41"/>
        <v>0.20317773278677928</v>
      </c>
      <c r="M502">
        <f t="shared" si="41"/>
        <v>8.2270162851806161E-2</v>
      </c>
      <c r="N502">
        <f t="shared" si="43"/>
        <v>0.21257975198621043</v>
      </c>
      <c r="O502">
        <f t="shared" si="44"/>
        <v>0.41796417140145908</v>
      </c>
    </row>
    <row r="503" spans="1:15">
      <c r="A503" s="1">
        <v>33482</v>
      </c>
      <c r="B503">
        <f t="array" ref="B503">_xlfn.IFNA(INDEX('Beer duty'!$B:$B,MATCH(1,(MONTH(Graphs!A503)=MONTH('Beer duty'!A:A))*(YEAR(Graphs!A503)=YEAR('Beer duty'!A:A)),0)), B502)</f>
        <v>9.2166986484045026</v>
      </c>
      <c r="C503">
        <f t="array" ref="C503">_xlfn.IFNA(INDEX('Cider duty'!$B:$B,MATCH(1,(MONTH(A503)=MONTH('Cider duty'!$A:$A))*(YEAR(A503)=YEAR('Cider duty'!$A:$A)),0)), C502)</f>
        <v>18.66</v>
      </c>
      <c r="D503">
        <f t="array" ref="D503">_xlfn.IFNA(INDEX('Wine duty'!$B:$B,MATCH(1,(MONTH(A503)=MONTH('Wine duty'!$A:$A))*(YEAR(A503)=YEAR('Wine duty'!$A:$A)),0)), D502)</f>
        <v>120.54</v>
      </c>
      <c r="E503">
        <f t="array" ref="E503">_xlfn.IFNA(INDEX('Spirits duty'!$B:$B,MATCH(1,(MONTH(A503)=MONTH('Spirits duty'!$A:$A))*(YEAR(A503)=YEAR('Spirits duty'!$A:$A)),0)), E502)</f>
        <v>18.96</v>
      </c>
      <c r="F503">
        <f t="shared" si="37"/>
        <v>9.2166986484045033E-2</v>
      </c>
      <c r="G503">
        <f t="shared" si="38"/>
        <v>3.7319999999999999E-2</v>
      </c>
      <c r="H503">
        <f t="shared" si="39"/>
        <v>9.6432000000000004E-2</v>
      </c>
      <c r="I503">
        <f t="shared" si="40"/>
        <v>0.18960000000000002</v>
      </c>
      <c r="J503">
        <v>0.4</v>
      </c>
      <c r="K503">
        <f t="shared" si="42"/>
        <v>1632.1614153020462</v>
      </c>
      <c r="L503">
        <f t="shared" si="41"/>
        <v>0.20236825974778813</v>
      </c>
      <c r="M503">
        <f t="shared" si="41"/>
        <v>8.1942393278691406E-2</v>
      </c>
      <c r="N503">
        <f t="shared" si="43"/>
        <v>0.21173282070339683</v>
      </c>
      <c r="O503">
        <f t="shared" si="44"/>
        <v>0.41629897549946127</v>
      </c>
    </row>
    <row r="504" spans="1:15">
      <c r="A504" s="1">
        <v>33512</v>
      </c>
      <c r="B504">
        <f t="array" ref="B504">_xlfn.IFNA(INDEX('Beer duty'!$B:$B,MATCH(1,(MONTH(Graphs!A504)=MONTH('Beer duty'!A:A))*(YEAR(Graphs!A504)=YEAR('Beer duty'!A:A)),0)), B503)</f>
        <v>9.2166986484045026</v>
      </c>
      <c r="C504">
        <f t="array" ref="C504">_xlfn.IFNA(INDEX('Cider duty'!$B:$B,MATCH(1,(MONTH(A504)=MONTH('Cider duty'!$A:$A))*(YEAR(A504)=YEAR('Cider duty'!$A:$A)),0)), C503)</f>
        <v>18.66</v>
      </c>
      <c r="D504">
        <f t="array" ref="D504">_xlfn.IFNA(INDEX('Wine duty'!$B:$B,MATCH(1,(MONTH(A504)=MONTH('Wine duty'!$A:$A))*(YEAR(A504)=YEAR('Wine duty'!$A:$A)),0)), D503)</f>
        <v>120.54</v>
      </c>
      <c r="E504">
        <f t="array" ref="E504">_xlfn.IFNA(INDEX('Spirits duty'!$B:$B,MATCH(1,(MONTH(A504)=MONTH('Spirits duty'!$A:$A))*(YEAR(A504)=YEAR('Spirits duty'!$A:$A)),0)), E503)</f>
        <v>18.96</v>
      </c>
      <c r="F504">
        <f t="shared" si="37"/>
        <v>9.2166986484045033E-2</v>
      </c>
      <c r="G504">
        <f t="shared" si="38"/>
        <v>3.7319999999999999E-2</v>
      </c>
      <c r="H504">
        <f t="shared" si="39"/>
        <v>9.6432000000000004E-2</v>
      </c>
      <c r="I504">
        <f t="shared" si="40"/>
        <v>0.18960000000000002</v>
      </c>
      <c r="J504">
        <v>0.4</v>
      </c>
      <c r="K504">
        <f t="shared" si="42"/>
        <v>1638.6900609632544</v>
      </c>
      <c r="L504">
        <f t="shared" si="41"/>
        <v>0.2015620117009842</v>
      </c>
      <c r="M504">
        <f t="shared" si="41"/>
        <v>8.1615929560449607E-2</v>
      </c>
      <c r="N504">
        <f t="shared" si="43"/>
        <v>0.21088926364880164</v>
      </c>
      <c r="O504">
        <f t="shared" si="44"/>
        <v>0.4146404138440849</v>
      </c>
    </row>
    <row r="505" spans="1:15">
      <c r="A505" s="1">
        <v>33543</v>
      </c>
      <c r="B505">
        <f t="array" ref="B505">_xlfn.IFNA(INDEX('Beer duty'!$B:$B,MATCH(1,(MONTH(Graphs!A505)=MONTH('Beer duty'!A:A))*(YEAR(Graphs!A505)=YEAR('Beer duty'!A:A)),0)), B504)</f>
        <v>9.2166986484045026</v>
      </c>
      <c r="C505">
        <f t="array" ref="C505">_xlfn.IFNA(INDEX('Cider duty'!$B:$B,MATCH(1,(MONTH(A505)=MONTH('Cider duty'!$A:$A))*(YEAR(A505)=YEAR('Cider duty'!$A:$A)),0)), C504)</f>
        <v>18.66</v>
      </c>
      <c r="D505">
        <f t="array" ref="D505">_xlfn.IFNA(INDEX('Wine duty'!$B:$B,MATCH(1,(MONTH(A505)=MONTH('Wine duty'!$A:$A))*(YEAR(A505)=YEAR('Wine duty'!$A:$A)),0)), D504)</f>
        <v>120.54</v>
      </c>
      <c r="E505">
        <f t="array" ref="E505">_xlfn.IFNA(INDEX('Spirits duty'!$B:$B,MATCH(1,(MONTH(A505)=MONTH('Spirits duty'!$A:$A))*(YEAR(A505)=YEAR('Spirits duty'!$A:$A)),0)), E504)</f>
        <v>18.96</v>
      </c>
      <c r="F505">
        <f t="shared" si="37"/>
        <v>9.2166986484045033E-2</v>
      </c>
      <c r="G505">
        <f t="shared" si="38"/>
        <v>3.7319999999999999E-2</v>
      </c>
      <c r="H505">
        <f t="shared" si="39"/>
        <v>9.6432000000000004E-2</v>
      </c>
      <c r="I505">
        <f t="shared" si="40"/>
        <v>0.18960000000000002</v>
      </c>
      <c r="J505">
        <v>0.4</v>
      </c>
      <c r="K505">
        <f t="shared" si="42"/>
        <v>1645.2448212071074</v>
      </c>
      <c r="L505">
        <f t="shared" si="41"/>
        <v>0.20075897579779303</v>
      </c>
      <c r="M505">
        <f t="shared" si="41"/>
        <v>8.1290766494471714E-2</v>
      </c>
      <c r="N505">
        <f t="shared" si="43"/>
        <v>0.2100490673792845</v>
      </c>
      <c r="O505">
        <f t="shared" si="44"/>
        <v>0.41298846000406864</v>
      </c>
    </row>
    <row r="506" spans="1:15">
      <c r="A506" s="1">
        <v>33573</v>
      </c>
      <c r="B506">
        <f t="array" ref="B506">_xlfn.IFNA(INDEX('Beer duty'!$B:$B,MATCH(1,(MONTH(Graphs!A506)=MONTH('Beer duty'!A:A))*(YEAR(Graphs!A506)=YEAR('Beer duty'!A:A)),0)), B505)</f>
        <v>9.2166986484045026</v>
      </c>
      <c r="C506">
        <f t="array" ref="C506">_xlfn.IFNA(INDEX('Cider duty'!$B:$B,MATCH(1,(MONTH(A506)=MONTH('Cider duty'!$A:$A))*(YEAR(A506)=YEAR('Cider duty'!$A:$A)),0)), C505)</f>
        <v>18.66</v>
      </c>
      <c r="D506">
        <f t="array" ref="D506">_xlfn.IFNA(INDEX('Wine duty'!$B:$B,MATCH(1,(MONTH(A506)=MONTH('Wine duty'!$A:$A))*(YEAR(A506)=YEAR('Wine duty'!$A:$A)),0)), D505)</f>
        <v>120.54</v>
      </c>
      <c r="E506">
        <f t="array" ref="E506">_xlfn.IFNA(INDEX('Spirits duty'!$B:$B,MATCH(1,(MONTH(A506)=MONTH('Spirits duty'!$A:$A))*(YEAR(A506)=YEAR('Spirits duty'!$A:$A)),0)), E505)</f>
        <v>18.96</v>
      </c>
      <c r="F506">
        <f t="shared" si="37"/>
        <v>9.2166986484045033E-2</v>
      </c>
      <c r="G506">
        <f t="shared" si="38"/>
        <v>3.7319999999999999E-2</v>
      </c>
      <c r="H506">
        <f t="shared" si="39"/>
        <v>9.6432000000000004E-2</v>
      </c>
      <c r="I506">
        <f t="shared" si="40"/>
        <v>0.18960000000000002</v>
      </c>
      <c r="J506">
        <v>0.1</v>
      </c>
      <c r="K506">
        <f t="shared" si="42"/>
        <v>1646.8900660283143</v>
      </c>
      <c r="L506">
        <f t="shared" si="41"/>
        <v>0.20055841738041263</v>
      </c>
      <c r="M506">
        <f t="shared" si="41"/>
        <v>8.1209556937534191E-2</v>
      </c>
      <c r="N506">
        <f t="shared" si="43"/>
        <v>0.20983922815113337</v>
      </c>
      <c r="O506">
        <f t="shared" si="44"/>
        <v>0.41257588411994872</v>
      </c>
    </row>
    <row r="507" spans="1:15">
      <c r="A507" s="1">
        <v>33604</v>
      </c>
      <c r="B507">
        <f t="array" ref="B507">_xlfn.IFNA(INDEX('Beer duty'!$B:$B,MATCH(1,(MONTH(Graphs!A507)=MONTH('Beer duty'!A:A))*(YEAR(Graphs!A507)=YEAR('Beer duty'!A:A)),0)), B506)</f>
        <v>9.2166986484045026</v>
      </c>
      <c r="C507">
        <f t="array" ref="C507">_xlfn.IFNA(INDEX('Cider duty'!$B:$B,MATCH(1,(MONTH(A507)=MONTH('Cider duty'!$A:$A))*(YEAR(A507)=YEAR('Cider duty'!$A:$A)),0)), C506)</f>
        <v>18.66</v>
      </c>
      <c r="D507">
        <f t="array" ref="D507">_xlfn.IFNA(INDEX('Wine duty'!$B:$B,MATCH(1,(MONTH(A507)=MONTH('Wine duty'!$A:$A))*(YEAR(A507)=YEAR('Wine duty'!$A:$A)),0)), D506)</f>
        <v>120.54</v>
      </c>
      <c r="E507">
        <f t="array" ref="E507">_xlfn.IFNA(INDEX('Spirits duty'!$B:$B,MATCH(1,(MONTH(A507)=MONTH('Spirits duty'!$A:$A))*(YEAR(A507)=YEAR('Spirits duty'!$A:$A)),0)), E506)</f>
        <v>18.96</v>
      </c>
      <c r="F507">
        <f t="shared" si="37"/>
        <v>9.2166986484045033E-2</v>
      </c>
      <c r="G507">
        <f t="shared" si="38"/>
        <v>3.7319999999999999E-2</v>
      </c>
      <c r="H507">
        <f t="shared" si="39"/>
        <v>9.6432000000000004E-2</v>
      </c>
      <c r="I507">
        <f t="shared" si="40"/>
        <v>0.18960000000000002</v>
      </c>
      <c r="J507">
        <v>-0.1</v>
      </c>
      <c r="K507">
        <f t="shared" si="42"/>
        <v>1645.2431759622859</v>
      </c>
      <c r="L507">
        <f t="shared" si="41"/>
        <v>0.20075917655696962</v>
      </c>
      <c r="M507">
        <f t="shared" si="41"/>
        <v>8.1290847785319517E-2</v>
      </c>
      <c r="N507">
        <f t="shared" si="43"/>
        <v>0.21004927742856197</v>
      </c>
      <c r="O507">
        <f t="shared" si="44"/>
        <v>0.41298887299294168</v>
      </c>
    </row>
    <row r="508" spans="1:15">
      <c r="A508" s="1">
        <v>33635</v>
      </c>
      <c r="B508">
        <f t="array" ref="B508">_xlfn.IFNA(INDEX('Beer duty'!$B:$B,MATCH(1,(MONTH(Graphs!A508)=MONTH('Beer duty'!A:A))*(YEAR(Graphs!A508)=YEAR('Beer duty'!A:A)),0)), B507)</f>
        <v>9.2166986484045026</v>
      </c>
      <c r="C508">
        <f t="array" ref="C508">_xlfn.IFNA(INDEX('Cider duty'!$B:$B,MATCH(1,(MONTH(A508)=MONTH('Cider duty'!$A:$A))*(YEAR(A508)=YEAR('Cider duty'!$A:$A)),0)), C507)</f>
        <v>18.66</v>
      </c>
      <c r="D508">
        <f t="array" ref="D508">_xlfn.IFNA(INDEX('Wine duty'!$B:$B,MATCH(1,(MONTH(A508)=MONTH('Wine duty'!$A:$A))*(YEAR(A508)=YEAR('Wine duty'!$A:$A)),0)), D507)</f>
        <v>120.54</v>
      </c>
      <c r="E508">
        <f t="array" ref="E508">_xlfn.IFNA(INDEX('Spirits duty'!$B:$B,MATCH(1,(MONTH(A508)=MONTH('Spirits duty'!$A:$A))*(YEAR(A508)=YEAR('Spirits duty'!$A:$A)),0)), E507)</f>
        <v>18.96</v>
      </c>
      <c r="F508">
        <f t="shared" si="37"/>
        <v>9.2166986484045033E-2</v>
      </c>
      <c r="G508">
        <f t="shared" si="38"/>
        <v>3.7319999999999999E-2</v>
      </c>
      <c r="H508">
        <f t="shared" si="39"/>
        <v>9.6432000000000004E-2</v>
      </c>
      <c r="I508">
        <f t="shared" si="40"/>
        <v>0.18960000000000002</v>
      </c>
      <c r="J508">
        <v>0.5</v>
      </c>
      <c r="K508">
        <f t="shared" si="42"/>
        <v>1653.4693918420971</v>
      </c>
      <c r="L508">
        <f t="shared" si="41"/>
        <v>0.1997603746835519</v>
      </c>
      <c r="M508">
        <f t="shared" si="41"/>
        <v>8.0886415706785592E-2</v>
      </c>
      <c r="N508">
        <f t="shared" si="43"/>
        <v>0.20900425614782286</v>
      </c>
      <c r="O508">
        <f t="shared" si="44"/>
        <v>0.4109342019830266</v>
      </c>
    </row>
    <row r="509" spans="1:15">
      <c r="A509" s="1">
        <v>33664</v>
      </c>
      <c r="B509">
        <f t="array" ref="B509">_xlfn.IFNA(INDEX('Beer duty'!$B:$B,MATCH(1,(MONTH(Graphs!A509)=MONTH('Beer duty'!A:A))*(YEAR(Graphs!A509)=YEAR('Beer duty'!A:A)),0)), B508)</f>
        <v>9.6340585872001796</v>
      </c>
      <c r="C509">
        <f t="array" ref="C509">_xlfn.IFNA(INDEX('Cider duty'!$B:$B,MATCH(1,(MONTH(A509)=MONTH('Cider duty'!$A:$A))*(YEAR(A509)=YEAR('Cider duty'!$A:$A)),0)), C508)</f>
        <v>21.32</v>
      </c>
      <c r="D509">
        <f t="array" ref="D509">_xlfn.IFNA(INDEX('Wine duty'!$B:$B,MATCH(1,(MONTH(A509)=MONTH('Wine duty'!$A:$A))*(YEAR(A509)=YEAR('Wine duty'!$A:$A)),0)), D508)</f>
        <v>125.96</v>
      </c>
      <c r="E509">
        <f t="array" ref="E509">_xlfn.IFNA(INDEX('Spirits duty'!$B:$B,MATCH(1,(MONTH(A509)=MONTH('Spirits duty'!$A:$A))*(YEAR(A509)=YEAR('Spirits duty'!$A:$A)),0)), E508)</f>
        <v>19.809999999999999</v>
      </c>
      <c r="F509">
        <f t="shared" si="37"/>
        <v>9.6340585872001797E-2</v>
      </c>
      <c r="G509">
        <f t="shared" si="38"/>
        <v>4.2639999999999997E-2</v>
      </c>
      <c r="H509">
        <f t="shared" si="39"/>
        <v>0.100768</v>
      </c>
      <c r="I509">
        <f t="shared" si="40"/>
        <v>0.1981</v>
      </c>
      <c r="J509">
        <v>0.3</v>
      </c>
      <c r="K509">
        <f t="shared" si="42"/>
        <v>1658.4298000176232</v>
      </c>
      <c r="L509">
        <f t="shared" si="41"/>
        <v>0.20818158275115742</v>
      </c>
      <c r="M509">
        <f t="shared" si="41"/>
        <v>9.2140426676490847E-2</v>
      </c>
      <c r="N509">
        <f t="shared" si="43"/>
        <v>0.21774874566924554</v>
      </c>
      <c r="O509">
        <f t="shared" si="44"/>
        <v>0.4280726670875431</v>
      </c>
    </row>
    <row r="510" spans="1:15">
      <c r="A510" s="1">
        <v>33695</v>
      </c>
      <c r="B510">
        <f t="array" ref="B510">_xlfn.IFNA(INDEX('Beer duty'!$B:$B,MATCH(1,(MONTH(Graphs!A510)=MONTH('Beer duty'!A:A))*(YEAR(Graphs!A510)=YEAR('Beer duty'!A:A)),0)), B509)</f>
        <v>9.6340585872001796</v>
      </c>
      <c r="C510">
        <f t="array" ref="C510">_xlfn.IFNA(INDEX('Cider duty'!$B:$B,MATCH(1,(MONTH(A510)=MONTH('Cider duty'!$A:$A))*(YEAR(A510)=YEAR('Cider duty'!$A:$A)),0)), C509)</f>
        <v>21.32</v>
      </c>
      <c r="D510">
        <f t="array" ref="D510">_xlfn.IFNA(INDEX('Wine duty'!$B:$B,MATCH(1,(MONTH(A510)=MONTH('Wine duty'!$A:$A))*(YEAR(A510)=YEAR('Wine duty'!$A:$A)),0)), D509)</f>
        <v>125.96</v>
      </c>
      <c r="E510">
        <f t="array" ref="E510">_xlfn.IFNA(INDEX('Spirits duty'!$B:$B,MATCH(1,(MONTH(A510)=MONTH('Spirits duty'!$A:$A))*(YEAR(A510)=YEAR('Spirits duty'!$A:$A)),0)), E509)</f>
        <v>19.809999999999999</v>
      </c>
      <c r="F510">
        <f t="shared" si="37"/>
        <v>9.6340585872001797E-2</v>
      </c>
      <c r="G510">
        <f t="shared" si="38"/>
        <v>4.2639999999999997E-2</v>
      </c>
      <c r="H510">
        <f t="shared" si="39"/>
        <v>0.100768</v>
      </c>
      <c r="I510">
        <f t="shared" si="40"/>
        <v>0.1981</v>
      </c>
      <c r="J510">
        <v>1.5</v>
      </c>
      <c r="K510">
        <f t="shared" si="42"/>
        <v>1683.3062470178872</v>
      </c>
      <c r="L510">
        <f t="shared" si="41"/>
        <v>0.20510500763660833</v>
      </c>
      <c r="M510">
        <f t="shared" si="41"/>
        <v>9.0778745494079674E-2</v>
      </c>
      <c r="N510">
        <f t="shared" si="43"/>
        <v>0.21453078391058678</v>
      </c>
      <c r="O510">
        <f t="shared" si="44"/>
        <v>0.42174647003698834</v>
      </c>
    </row>
    <row r="511" spans="1:15">
      <c r="A511" s="1">
        <v>33725</v>
      </c>
      <c r="B511">
        <f t="array" ref="B511">_xlfn.IFNA(INDEX('Beer duty'!$B:$B,MATCH(1,(MONTH(Graphs!A511)=MONTH('Beer duty'!A:A))*(YEAR(Graphs!A511)=YEAR('Beer duty'!A:A)),0)), B510)</f>
        <v>9.6340585872001796</v>
      </c>
      <c r="C511">
        <f t="array" ref="C511">_xlfn.IFNA(INDEX('Cider duty'!$B:$B,MATCH(1,(MONTH(A511)=MONTH('Cider duty'!$A:$A))*(YEAR(A511)=YEAR('Cider duty'!$A:$A)),0)), C510)</f>
        <v>21.32</v>
      </c>
      <c r="D511">
        <f t="array" ref="D511">_xlfn.IFNA(INDEX('Wine duty'!$B:$B,MATCH(1,(MONTH(A511)=MONTH('Wine duty'!$A:$A))*(YEAR(A511)=YEAR('Wine duty'!$A:$A)),0)), D510)</f>
        <v>125.96</v>
      </c>
      <c r="E511">
        <f t="array" ref="E511">_xlfn.IFNA(INDEX('Spirits duty'!$B:$B,MATCH(1,(MONTH(A511)=MONTH('Spirits duty'!$A:$A))*(YEAR(A511)=YEAR('Spirits duty'!$A:$A)),0)), E510)</f>
        <v>19.809999999999999</v>
      </c>
      <c r="F511">
        <f t="shared" si="37"/>
        <v>9.6340585872001797E-2</v>
      </c>
      <c r="G511">
        <f t="shared" si="38"/>
        <v>4.2639999999999997E-2</v>
      </c>
      <c r="H511">
        <f t="shared" si="39"/>
        <v>0.100768</v>
      </c>
      <c r="I511">
        <f t="shared" si="40"/>
        <v>0.1981</v>
      </c>
      <c r="J511">
        <v>0.4</v>
      </c>
      <c r="K511">
        <f t="shared" si="42"/>
        <v>1690.0394720059587</v>
      </c>
      <c r="L511">
        <f t="shared" si="41"/>
        <v>0.20428785621176129</v>
      </c>
      <c r="M511">
        <f t="shared" si="41"/>
        <v>9.0417077185338326E-2</v>
      </c>
      <c r="N511">
        <f t="shared" si="43"/>
        <v>0.21367607959221793</v>
      </c>
      <c r="O511">
        <f t="shared" si="44"/>
        <v>0.42006620521612387</v>
      </c>
    </row>
    <row r="512" spans="1:15">
      <c r="A512" s="1">
        <v>33756</v>
      </c>
      <c r="B512">
        <f t="array" ref="B512">_xlfn.IFNA(INDEX('Beer duty'!$B:$B,MATCH(1,(MONTH(Graphs!A512)=MONTH('Beer duty'!A:A))*(YEAR(Graphs!A512)=YEAR('Beer duty'!A:A)),0)), B511)</f>
        <v>9.6340585872001796</v>
      </c>
      <c r="C512">
        <f t="array" ref="C512">_xlfn.IFNA(INDEX('Cider duty'!$B:$B,MATCH(1,(MONTH(A512)=MONTH('Cider duty'!$A:$A))*(YEAR(A512)=YEAR('Cider duty'!$A:$A)),0)), C511)</f>
        <v>21.32</v>
      </c>
      <c r="D512">
        <f t="array" ref="D512">_xlfn.IFNA(INDEX('Wine duty'!$B:$B,MATCH(1,(MONTH(A512)=MONTH('Wine duty'!$A:$A))*(YEAR(A512)=YEAR('Wine duty'!$A:$A)),0)), D511)</f>
        <v>125.96</v>
      </c>
      <c r="E512">
        <f t="array" ref="E512">_xlfn.IFNA(INDEX('Spirits duty'!$B:$B,MATCH(1,(MONTH(A512)=MONTH('Spirits duty'!$A:$A))*(YEAR(A512)=YEAR('Spirits duty'!$A:$A)),0)), E511)</f>
        <v>19.809999999999999</v>
      </c>
      <c r="F512">
        <f t="shared" si="37"/>
        <v>9.6340585872001797E-2</v>
      </c>
      <c r="G512">
        <f t="shared" si="38"/>
        <v>4.2639999999999997E-2</v>
      </c>
      <c r="H512">
        <f t="shared" si="39"/>
        <v>0.100768</v>
      </c>
      <c r="I512">
        <f t="shared" si="40"/>
        <v>0.1981</v>
      </c>
      <c r="J512">
        <v>0</v>
      </c>
      <c r="K512">
        <f t="shared" si="42"/>
        <v>1690.0394720059587</v>
      </c>
      <c r="L512">
        <f t="shared" si="41"/>
        <v>0.20428785621176129</v>
      </c>
      <c r="M512">
        <f t="shared" si="41"/>
        <v>9.0417077185338326E-2</v>
      </c>
      <c r="N512">
        <f t="shared" si="43"/>
        <v>0.21367607959221793</v>
      </c>
      <c r="O512">
        <f t="shared" si="44"/>
        <v>0.42006620521612387</v>
      </c>
    </row>
    <row r="513" spans="1:15">
      <c r="A513" s="1">
        <v>33786</v>
      </c>
      <c r="B513">
        <f t="array" ref="B513">_xlfn.IFNA(INDEX('Beer duty'!$B:$B,MATCH(1,(MONTH(Graphs!A513)=MONTH('Beer duty'!A:A))*(YEAR(Graphs!A513)=YEAR('Beer duty'!A:A)),0)), B512)</f>
        <v>9.6340585872001796</v>
      </c>
      <c r="C513">
        <f t="array" ref="C513">_xlfn.IFNA(INDEX('Cider duty'!$B:$B,MATCH(1,(MONTH(A513)=MONTH('Cider duty'!$A:$A))*(YEAR(A513)=YEAR('Cider duty'!$A:$A)),0)), C512)</f>
        <v>21.32</v>
      </c>
      <c r="D513">
        <f t="array" ref="D513">_xlfn.IFNA(INDEX('Wine duty'!$B:$B,MATCH(1,(MONTH(A513)=MONTH('Wine duty'!$A:$A))*(YEAR(A513)=YEAR('Wine duty'!$A:$A)),0)), D512)</f>
        <v>125.96</v>
      </c>
      <c r="E513">
        <f t="array" ref="E513">_xlfn.IFNA(INDEX('Spirits duty'!$B:$B,MATCH(1,(MONTH(A513)=MONTH('Spirits duty'!$A:$A))*(YEAR(A513)=YEAR('Spirits duty'!$A:$A)),0)), E512)</f>
        <v>19.809999999999999</v>
      </c>
      <c r="F513">
        <f t="shared" si="37"/>
        <v>9.6340585872001797E-2</v>
      </c>
      <c r="G513">
        <f t="shared" si="38"/>
        <v>4.2639999999999997E-2</v>
      </c>
      <c r="H513">
        <f t="shared" si="39"/>
        <v>0.100768</v>
      </c>
      <c r="I513">
        <f t="shared" si="40"/>
        <v>0.1981</v>
      </c>
      <c r="J513">
        <v>-0.4</v>
      </c>
      <c r="K513">
        <f t="shared" si="42"/>
        <v>1683.279314117935</v>
      </c>
      <c r="L513">
        <f t="shared" si="41"/>
        <v>0.20510828936923825</v>
      </c>
      <c r="M513">
        <f t="shared" si="41"/>
        <v>9.0780197977247304E-2</v>
      </c>
      <c r="N513">
        <f t="shared" si="43"/>
        <v>0.21453421645805013</v>
      </c>
      <c r="O513">
        <f t="shared" si="44"/>
        <v>0.42175321808847777</v>
      </c>
    </row>
    <row r="514" spans="1:15">
      <c r="A514" s="1">
        <v>33817</v>
      </c>
      <c r="B514">
        <f t="array" ref="B514">_xlfn.IFNA(INDEX('Beer duty'!$B:$B,MATCH(1,(MONTH(Graphs!A514)=MONTH('Beer duty'!A:A))*(YEAR(Graphs!A514)=YEAR('Beer duty'!A:A)),0)), B513)</f>
        <v>9.6340585872001796</v>
      </c>
      <c r="C514">
        <f t="array" ref="C514">_xlfn.IFNA(INDEX('Cider duty'!$B:$B,MATCH(1,(MONTH(A514)=MONTH('Cider duty'!$A:$A))*(YEAR(A514)=YEAR('Cider duty'!$A:$A)),0)), C513)</f>
        <v>21.32</v>
      </c>
      <c r="D514">
        <f t="array" ref="D514">_xlfn.IFNA(INDEX('Wine duty'!$B:$B,MATCH(1,(MONTH(A514)=MONTH('Wine duty'!$A:$A))*(YEAR(A514)=YEAR('Wine duty'!$A:$A)),0)), D513)</f>
        <v>125.96</v>
      </c>
      <c r="E514">
        <f t="array" ref="E514">_xlfn.IFNA(INDEX('Spirits duty'!$B:$B,MATCH(1,(MONTH(A514)=MONTH('Spirits duty'!$A:$A))*(YEAR(A514)=YEAR('Spirits duty'!$A:$A)),0)), E513)</f>
        <v>19.809999999999999</v>
      </c>
      <c r="F514">
        <f t="shared" si="37"/>
        <v>9.6340585872001797E-2</v>
      </c>
      <c r="G514">
        <f t="shared" si="38"/>
        <v>4.2639999999999997E-2</v>
      </c>
      <c r="H514">
        <f t="shared" si="39"/>
        <v>0.100768</v>
      </c>
      <c r="I514">
        <f t="shared" si="40"/>
        <v>0.1981</v>
      </c>
      <c r="J514">
        <v>0.1</v>
      </c>
      <c r="K514">
        <f t="shared" si="42"/>
        <v>1684.9625934320527</v>
      </c>
      <c r="L514">
        <f t="shared" si="41"/>
        <v>0.20490338598325503</v>
      </c>
      <c r="M514">
        <f t="shared" si="41"/>
        <v>9.0689508468778532E-2</v>
      </c>
      <c r="N514">
        <f t="shared" si="43"/>
        <v>0.21431989656148864</v>
      </c>
      <c r="O514">
        <f t="shared" si="44"/>
        <v>0.42133188620227552</v>
      </c>
    </row>
    <row r="515" spans="1:15">
      <c r="A515" s="1">
        <v>33848</v>
      </c>
      <c r="B515">
        <f t="array" ref="B515">_xlfn.IFNA(INDEX('Beer duty'!$B:$B,MATCH(1,(MONTH(Graphs!A515)=MONTH('Beer duty'!A:A))*(YEAR(Graphs!A515)=YEAR('Beer duty'!A:A)),0)), B514)</f>
        <v>9.6340585872001796</v>
      </c>
      <c r="C515">
        <f t="array" ref="C515">_xlfn.IFNA(INDEX('Cider duty'!$B:$B,MATCH(1,(MONTH(A515)=MONTH('Cider duty'!$A:$A))*(YEAR(A515)=YEAR('Cider duty'!$A:$A)),0)), C514)</f>
        <v>21.32</v>
      </c>
      <c r="D515">
        <f t="array" ref="D515">_xlfn.IFNA(INDEX('Wine duty'!$B:$B,MATCH(1,(MONTH(A515)=MONTH('Wine duty'!$A:$A))*(YEAR(A515)=YEAR('Wine duty'!$A:$A)),0)), D514)</f>
        <v>125.96</v>
      </c>
      <c r="E515">
        <f t="array" ref="E515">_xlfn.IFNA(INDEX('Spirits duty'!$B:$B,MATCH(1,(MONTH(A515)=MONTH('Spirits duty'!$A:$A))*(YEAR(A515)=YEAR('Spirits duty'!$A:$A)),0)), E514)</f>
        <v>19.809999999999999</v>
      </c>
      <c r="F515">
        <f t="shared" si="37"/>
        <v>9.6340585872001797E-2</v>
      </c>
      <c r="G515">
        <f t="shared" si="38"/>
        <v>4.2639999999999997E-2</v>
      </c>
      <c r="H515">
        <f t="shared" si="39"/>
        <v>0.100768</v>
      </c>
      <c r="I515">
        <f t="shared" si="40"/>
        <v>0.1981</v>
      </c>
      <c r="J515">
        <v>0.4</v>
      </c>
      <c r="K515">
        <f t="shared" si="42"/>
        <v>1691.7024438057808</v>
      </c>
      <c r="L515">
        <f t="shared" si="41"/>
        <v>0.2040870378319273</v>
      </c>
      <c r="M515">
        <f t="shared" si="41"/>
        <v>9.032819568603441E-2</v>
      </c>
      <c r="N515">
        <f t="shared" si="43"/>
        <v>0.21346603243176163</v>
      </c>
      <c r="O515">
        <f t="shared" si="44"/>
        <v>0.41965327310983619</v>
      </c>
    </row>
    <row r="516" spans="1:15">
      <c r="A516" s="1">
        <v>33878</v>
      </c>
      <c r="B516">
        <f t="array" ref="B516">_xlfn.IFNA(INDEX('Beer duty'!$B:$B,MATCH(1,(MONTH(Graphs!A516)=MONTH('Beer duty'!A:A))*(YEAR(Graphs!A516)=YEAR('Beer duty'!A:A)),0)), B515)</f>
        <v>9.6340585872001796</v>
      </c>
      <c r="C516">
        <f t="array" ref="C516">_xlfn.IFNA(INDEX('Cider duty'!$B:$B,MATCH(1,(MONTH(A516)=MONTH('Cider duty'!$A:$A))*(YEAR(A516)=YEAR('Cider duty'!$A:$A)),0)), C515)</f>
        <v>21.32</v>
      </c>
      <c r="D516">
        <f t="array" ref="D516">_xlfn.IFNA(INDEX('Wine duty'!$B:$B,MATCH(1,(MONTH(A516)=MONTH('Wine duty'!$A:$A))*(YEAR(A516)=YEAR('Wine duty'!$A:$A)),0)), D515)</f>
        <v>125.96</v>
      </c>
      <c r="E516">
        <f t="array" ref="E516">_xlfn.IFNA(INDEX('Spirits duty'!$B:$B,MATCH(1,(MONTH(A516)=MONTH('Spirits duty'!$A:$A))*(YEAR(A516)=YEAR('Spirits duty'!$A:$A)),0)), E515)</f>
        <v>19.809999999999999</v>
      </c>
      <c r="F516">
        <f t="shared" ref="F516:F579" si="45">B516/100</f>
        <v>9.6340585872001797E-2</v>
      </c>
      <c r="G516">
        <f t="shared" ref="G516:G579" si="46">C516/(0.05*10000)</f>
        <v>4.2639999999999997E-2</v>
      </c>
      <c r="H516">
        <f t="shared" ref="H516:H579" si="47">D516/(0.125*10000)</f>
        <v>0.100768</v>
      </c>
      <c r="I516">
        <f t="shared" ref="I516:I579" si="48">E516/100</f>
        <v>0.1981</v>
      </c>
      <c r="J516">
        <v>0.4</v>
      </c>
      <c r="K516">
        <f t="shared" si="42"/>
        <v>1698.4692535810041</v>
      </c>
      <c r="L516">
        <f t="shared" ref="L516:M579" si="49">F516*$K$843/$K516</f>
        <v>0.20327394206367261</v>
      </c>
      <c r="M516">
        <f t="shared" si="49"/>
        <v>8.99683223964486E-2</v>
      </c>
      <c r="N516">
        <f t="shared" si="43"/>
        <v>0.21261557015115698</v>
      </c>
      <c r="O516">
        <f t="shared" si="44"/>
        <v>0.41798134771896034</v>
      </c>
    </row>
    <row r="517" spans="1:15">
      <c r="A517" s="1">
        <v>33909</v>
      </c>
      <c r="B517">
        <f t="array" ref="B517">_xlfn.IFNA(INDEX('Beer duty'!$B:$B,MATCH(1,(MONTH(Graphs!A517)=MONTH('Beer duty'!A:A))*(YEAR(Graphs!A517)=YEAR('Beer duty'!A:A)),0)), B516)</f>
        <v>9.6340585872001796</v>
      </c>
      <c r="C517">
        <f t="array" ref="C517">_xlfn.IFNA(INDEX('Cider duty'!$B:$B,MATCH(1,(MONTH(A517)=MONTH('Cider duty'!$A:$A))*(YEAR(A517)=YEAR('Cider duty'!$A:$A)),0)), C516)</f>
        <v>21.32</v>
      </c>
      <c r="D517">
        <f t="array" ref="D517">_xlfn.IFNA(INDEX('Wine duty'!$B:$B,MATCH(1,(MONTH(A517)=MONTH('Wine duty'!$A:$A))*(YEAR(A517)=YEAR('Wine duty'!$A:$A)),0)), D516)</f>
        <v>125.96</v>
      </c>
      <c r="E517">
        <f t="array" ref="E517">_xlfn.IFNA(INDEX('Spirits duty'!$B:$B,MATCH(1,(MONTH(A517)=MONTH('Spirits duty'!$A:$A))*(YEAR(A517)=YEAR('Spirits duty'!$A:$A)),0)), E516)</f>
        <v>19.809999999999999</v>
      </c>
      <c r="F517">
        <f t="shared" si="45"/>
        <v>9.6340585872001797E-2</v>
      </c>
      <c r="G517">
        <f t="shared" si="46"/>
        <v>4.2639999999999997E-2</v>
      </c>
      <c r="H517">
        <f t="shared" si="47"/>
        <v>0.100768</v>
      </c>
      <c r="I517">
        <f t="shared" si="48"/>
        <v>0.1981</v>
      </c>
      <c r="J517">
        <v>-0.1</v>
      </c>
      <c r="K517">
        <f t="shared" ref="K517:K580" si="50">K516*(1+J517/100)</f>
        <v>1696.7707843274231</v>
      </c>
      <c r="L517">
        <f t="shared" si="49"/>
        <v>0.20347741948315576</v>
      </c>
      <c r="M517">
        <f t="shared" si="49"/>
        <v>9.0058380777225819E-2</v>
      </c>
      <c r="N517">
        <f t="shared" si="43"/>
        <v>0.21282839854970667</v>
      </c>
      <c r="O517">
        <f t="shared" si="44"/>
        <v>0.41839974746642672</v>
      </c>
    </row>
    <row r="518" spans="1:15">
      <c r="A518" s="1">
        <v>33939</v>
      </c>
      <c r="B518">
        <f t="array" ref="B518">_xlfn.IFNA(INDEX('Beer duty'!$B:$B,MATCH(1,(MONTH(Graphs!A518)=MONTH('Beer duty'!A:A))*(YEAR(Graphs!A518)=YEAR('Beer duty'!A:A)),0)), B517)</f>
        <v>9.6340585872001796</v>
      </c>
      <c r="C518">
        <f t="array" ref="C518">_xlfn.IFNA(INDEX('Cider duty'!$B:$B,MATCH(1,(MONTH(A518)=MONTH('Cider duty'!$A:$A))*(YEAR(A518)=YEAR('Cider duty'!$A:$A)),0)), C517)</f>
        <v>21.32</v>
      </c>
      <c r="D518">
        <f t="array" ref="D518">_xlfn.IFNA(INDEX('Wine duty'!$B:$B,MATCH(1,(MONTH(A518)=MONTH('Wine duty'!$A:$A))*(YEAR(A518)=YEAR('Wine duty'!$A:$A)),0)), D517)</f>
        <v>125.96</v>
      </c>
      <c r="E518">
        <f t="array" ref="E518">_xlfn.IFNA(INDEX('Spirits duty'!$B:$B,MATCH(1,(MONTH(A518)=MONTH('Spirits duty'!$A:$A))*(YEAR(A518)=YEAR('Spirits duty'!$A:$A)),0)), E517)</f>
        <v>19.809999999999999</v>
      </c>
      <c r="F518">
        <f t="shared" si="45"/>
        <v>9.6340585872001797E-2</v>
      </c>
      <c r="G518">
        <f t="shared" si="46"/>
        <v>4.2639999999999997E-2</v>
      </c>
      <c r="H518">
        <f t="shared" si="47"/>
        <v>0.100768</v>
      </c>
      <c r="I518">
        <f t="shared" si="48"/>
        <v>0.1981</v>
      </c>
      <c r="J518">
        <v>-0.4</v>
      </c>
      <c r="K518">
        <f t="shared" si="50"/>
        <v>1689.9837011901134</v>
      </c>
      <c r="L518">
        <f t="shared" si="49"/>
        <v>0.20429459787465437</v>
      </c>
      <c r="M518">
        <f t="shared" si="49"/>
        <v>9.0420061021311074E-2</v>
      </c>
      <c r="N518">
        <f t="shared" si="43"/>
        <v>0.21368313107400269</v>
      </c>
      <c r="O518">
        <f t="shared" si="44"/>
        <v>0.42008006773737627</v>
      </c>
    </row>
    <row r="519" spans="1:15">
      <c r="A519" s="1">
        <v>33970</v>
      </c>
      <c r="B519">
        <f t="array" ref="B519">_xlfn.IFNA(INDEX('Beer duty'!$B:$B,MATCH(1,(MONTH(Graphs!A519)=MONTH('Beer duty'!A:A))*(YEAR(Graphs!A519)=YEAR('Beer duty'!A:A)),0)), B518)</f>
        <v>9.6340585872001796</v>
      </c>
      <c r="C519">
        <f t="array" ref="C519">_xlfn.IFNA(INDEX('Cider duty'!$B:$B,MATCH(1,(MONTH(A519)=MONTH('Cider duty'!$A:$A))*(YEAR(A519)=YEAR('Cider duty'!$A:$A)),0)), C518)</f>
        <v>21.32</v>
      </c>
      <c r="D519">
        <f t="array" ref="D519">_xlfn.IFNA(INDEX('Wine duty'!$B:$B,MATCH(1,(MONTH(A519)=MONTH('Wine duty'!$A:$A))*(YEAR(A519)=YEAR('Wine duty'!$A:$A)),0)), D518)</f>
        <v>125.96</v>
      </c>
      <c r="E519">
        <f t="array" ref="E519">_xlfn.IFNA(INDEX('Spirits duty'!$B:$B,MATCH(1,(MONTH(A519)=MONTH('Spirits duty'!$A:$A))*(YEAR(A519)=YEAR('Spirits duty'!$A:$A)),0)), E518)</f>
        <v>19.809999999999999</v>
      </c>
      <c r="F519">
        <f t="shared" si="45"/>
        <v>9.6340585872001797E-2</v>
      </c>
      <c r="G519">
        <f t="shared" si="46"/>
        <v>4.2639999999999997E-2</v>
      </c>
      <c r="H519">
        <f t="shared" si="47"/>
        <v>0.100768</v>
      </c>
      <c r="I519">
        <f t="shared" si="48"/>
        <v>0.1981</v>
      </c>
      <c r="J519">
        <v>-0.9</v>
      </c>
      <c r="K519">
        <f t="shared" si="50"/>
        <v>1674.7738478794024</v>
      </c>
      <c r="L519">
        <f t="shared" si="49"/>
        <v>0.20614994740126577</v>
      </c>
      <c r="M519">
        <f t="shared" si="49"/>
        <v>9.1241232110303799E-2</v>
      </c>
      <c r="N519">
        <f t="shared" si="43"/>
        <v>0.21562374477699564</v>
      </c>
      <c r="O519">
        <f t="shared" si="44"/>
        <v>0.42389512385204464</v>
      </c>
    </row>
    <row r="520" spans="1:15">
      <c r="A520" s="1">
        <v>34001</v>
      </c>
      <c r="B520">
        <f t="array" ref="B520">_xlfn.IFNA(INDEX('Beer duty'!$B:$B,MATCH(1,(MONTH(Graphs!A520)=MONTH('Beer duty'!A:A))*(YEAR(Graphs!A520)=YEAR('Beer duty'!A:A)),0)), B519)</f>
        <v>9.6340585872001796</v>
      </c>
      <c r="C520">
        <f t="array" ref="C520">_xlfn.IFNA(INDEX('Cider duty'!$B:$B,MATCH(1,(MONTH(A520)=MONTH('Cider duty'!$A:$A))*(YEAR(A520)=YEAR('Cider duty'!$A:$A)),0)), C519)</f>
        <v>21.32</v>
      </c>
      <c r="D520">
        <f t="array" ref="D520">_xlfn.IFNA(INDEX('Wine duty'!$B:$B,MATCH(1,(MONTH(A520)=MONTH('Wine duty'!$A:$A))*(YEAR(A520)=YEAR('Wine duty'!$A:$A)),0)), D519)</f>
        <v>125.96</v>
      </c>
      <c r="E520">
        <f t="array" ref="E520">_xlfn.IFNA(INDEX('Spirits duty'!$B:$B,MATCH(1,(MONTH(A520)=MONTH('Spirits duty'!$A:$A))*(YEAR(A520)=YEAR('Spirits duty'!$A:$A)),0)), E519)</f>
        <v>19.809999999999999</v>
      </c>
      <c r="F520">
        <f t="shared" si="45"/>
        <v>9.6340585872001797E-2</v>
      </c>
      <c r="G520">
        <f t="shared" si="46"/>
        <v>4.2639999999999997E-2</v>
      </c>
      <c r="H520">
        <f t="shared" si="47"/>
        <v>0.100768</v>
      </c>
      <c r="I520">
        <f t="shared" si="48"/>
        <v>0.1981</v>
      </c>
      <c r="J520">
        <v>0.7</v>
      </c>
      <c r="K520">
        <f t="shared" si="50"/>
        <v>1686.4972648145581</v>
      </c>
      <c r="L520">
        <f t="shared" si="49"/>
        <v>0.20471692889897297</v>
      </c>
      <c r="M520">
        <f t="shared" si="49"/>
        <v>9.0606983227709839E-2</v>
      </c>
      <c r="N520">
        <f t="shared" si="43"/>
        <v>0.21412487068222011</v>
      </c>
      <c r="O520">
        <f t="shared" si="44"/>
        <v>0.42094848446081895</v>
      </c>
    </row>
    <row r="521" spans="1:15">
      <c r="A521" s="1">
        <v>34029</v>
      </c>
      <c r="B521">
        <f t="array" ref="B521">_xlfn.IFNA(INDEX('Beer duty'!$B:$B,MATCH(1,(MONTH(Graphs!A521)=MONTH('Beer duty'!A:A))*(YEAR(Graphs!A521)=YEAR('Beer duty'!A:A)),0)), B520)</f>
        <v>10.112283517070225</v>
      </c>
      <c r="C521">
        <f t="array" ref="C521">_xlfn.IFNA(INDEX('Cider duty'!$B:$B,MATCH(1,(MONTH(A521)=MONTH('Cider duty'!$A:$A))*(YEAR(A521)=YEAR('Cider duty'!$A:$A)),0)), C520)</f>
        <v>22.39</v>
      </c>
      <c r="D521">
        <f t="array" ref="D521">_xlfn.IFNA(INDEX('Wine duty'!$B:$B,MATCH(1,(MONTH(A521)=MONTH('Wine duty'!$A:$A))*(YEAR(A521)=YEAR('Wine duty'!$A:$A)),0)), D520)</f>
        <v>131.67000000000002</v>
      </c>
      <c r="E521">
        <f t="array" ref="E521">_xlfn.IFNA(INDEX('Spirits duty'!$B:$B,MATCH(1,(MONTH(A521)=MONTH('Spirits duty'!$A:$A))*(YEAR(A521)=YEAR('Spirits duty'!$A:$A)),0)), E520)</f>
        <v>19.809999999999999</v>
      </c>
      <c r="F521">
        <f t="shared" si="45"/>
        <v>0.10112283517070225</v>
      </c>
      <c r="G521">
        <f t="shared" si="46"/>
        <v>4.478E-2</v>
      </c>
      <c r="H521">
        <f t="shared" si="47"/>
        <v>0.10533600000000001</v>
      </c>
      <c r="I521">
        <f t="shared" si="48"/>
        <v>0.1981</v>
      </c>
      <c r="J521">
        <v>0.4</v>
      </c>
      <c r="K521">
        <f t="shared" si="50"/>
        <v>1693.2432538738162</v>
      </c>
      <c r="L521">
        <f t="shared" si="49"/>
        <v>0.21402277919864368</v>
      </c>
      <c r="M521">
        <f t="shared" si="49"/>
        <v>9.4775230899498811E-2</v>
      </c>
      <c r="N521">
        <f t="shared" si="43"/>
        <v>0.22293978834367145</v>
      </c>
      <c r="O521">
        <f t="shared" si="44"/>
        <v>0.41927139886535753</v>
      </c>
    </row>
    <row r="522" spans="1:15">
      <c r="A522" s="1">
        <v>34060</v>
      </c>
      <c r="B522">
        <f t="array" ref="B522">_xlfn.IFNA(INDEX('Beer duty'!$B:$B,MATCH(1,(MONTH(Graphs!A522)=MONTH('Beer duty'!A:A))*(YEAR(Graphs!A522)=YEAR('Beer duty'!A:A)),0)), B521)</f>
        <v>10.112283517070225</v>
      </c>
      <c r="C522">
        <f t="array" ref="C522">_xlfn.IFNA(INDEX('Cider duty'!$B:$B,MATCH(1,(MONTH(A522)=MONTH('Cider duty'!$A:$A))*(YEAR(A522)=YEAR('Cider duty'!$A:$A)),0)), C521)</f>
        <v>22.39</v>
      </c>
      <c r="D522">
        <f t="array" ref="D522">_xlfn.IFNA(INDEX('Wine duty'!$B:$B,MATCH(1,(MONTH(A522)=MONTH('Wine duty'!$A:$A))*(YEAR(A522)=YEAR('Wine duty'!$A:$A)),0)), D521)</f>
        <v>131.67000000000002</v>
      </c>
      <c r="E522">
        <f t="array" ref="E522">_xlfn.IFNA(INDEX('Spirits duty'!$B:$B,MATCH(1,(MONTH(A522)=MONTH('Spirits duty'!$A:$A))*(YEAR(A522)=YEAR('Spirits duty'!$A:$A)),0)), E521)</f>
        <v>19.809999999999999</v>
      </c>
      <c r="F522">
        <f t="shared" si="45"/>
        <v>0.10112283517070225</v>
      </c>
      <c r="G522">
        <f t="shared" si="46"/>
        <v>4.478E-2</v>
      </c>
      <c r="H522">
        <f t="shared" si="47"/>
        <v>0.10533600000000001</v>
      </c>
      <c r="I522">
        <f t="shared" si="48"/>
        <v>0.1981</v>
      </c>
      <c r="J522">
        <v>0.9</v>
      </c>
      <c r="K522">
        <f t="shared" si="50"/>
        <v>1708.4824431586803</v>
      </c>
      <c r="L522">
        <f t="shared" si="49"/>
        <v>0.21211375540004332</v>
      </c>
      <c r="M522">
        <f t="shared" si="49"/>
        <v>9.3929862140236686E-2</v>
      </c>
      <c r="N522">
        <f t="shared" si="43"/>
        <v>0.22095122729798958</v>
      </c>
      <c r="O522">
        <f t="shared" si="44"/>
        <v>0.41553161433633062</v>
      </c>
    </row>
    <row r="523" spans="1:15">
      <c r="A523" s="1">
        <v>34090</v>
      </c>
      <c r="B523">
        <f t="array" ref="B523">_xlfn.IFNA(INDEX('Beer duty'!$B:$B,MATCH(1,(MONTH(Graphs!A523)=MONTH('Beer duty'!A:A))*(YEAR(Graphs!A523)=YEAR('Beer duty'!A:A)),0)), B522)</f>
        <v>10.112283517070225</v>
      </c>
      <c r="C523">
        <f t="array" ref="C523">_xlfn.IFNA(INDEX('Cider duty'!$B:$B,MATCH(1,(MONTH(A523)=MONTH('Cider duty'!$A:$A))*(YEAR(A523)=YEAR('Cider duty'!$A:$A)),0)), C522)</f>
        <v>22.39</v>
      </c>
      <c r="D523">
        <f t="array" ref="D523">_xlfn.IFNA(INDEX('Wine duty'!$B:$B,MATCH(1,(MONTH(A523)=MONTH('Wine duty'!$A:$A))*(YEAR(A523)=YEAR('Wine duty'!$A:$A)),0)), D522)</f>
        <v>131.67000000000002</v>
      </c>
      <c r="E523">
        <f t="array" ref="E523">_xlfn.IFNA(INDEX('Spirits duty'!$B:$B,MATCH(1,(MONTH(A523)=MONTH('Spirits duty'!$A:$A))*(YEAR(A523)=YEAR('Spirits duty'!$A:$A)),0)), E522)</f>
        <v>19.809999999999999</v>
      </c>
      <c r="F523">
        <f t="shared" si="45"/>
        <v>0.10112283517070225</v>
      </c>
      <c r="G523">
        <f t="shared" si="46"/>
        <v>4.478E-2</v>
      </c>
      <c r="H523">
        <f t="shared" si="47"/>
        <v>0.10533600000000001</v>
      </c>
      <c r="I523">
        <f t="shared" si="48"/>
        <v>0.1981</v>
      </c>
      <c r="J523">
        <v>0.4</v>
      </c>
      <c r="K523">
        <f t="shared" si="50"/>
        <v>1715.3163729313151</v>
      </c>
      <c r="L523">
        <f t="shared" si="49"/>
        <v>0.21126868067733398</v>
      </c>
      <c r="M523">
        <f t="shared" si="49"/>
        <v>9.3555639581909059E-2</v>
      </c>
      <c r="N523">
        <f t="shared" si="43"/>
        <v>0.22007094352389397</v>
      </c>
      <c r="O523">
        <f t="shared" si="44"/>
        <v>0.41387610989674367</v>
      </c>
    </row>
    <row r="524" spans="1:15">
      <c r="A524" s="1">
        <v>34121</v>
      </c>
      <c r="B524">
        <f t="array" ref="B524">_xlfn.IFNA(INDEX('Beer duty'!$B:$B,MATCH(1,(MONTH(Graphs!A524)=MONTH('Beer duty'!A:A))*(YEAR(Graphs!A524)=YEAR('Beer duty'!A:A)),0)), B523)</f>
        <v>10.45</v>
      </c>
      <c r="C524">
        <f t="array" ref="C524">_xlfn.IFNA(INDEX('Cider duty'!$B:$B,MATCH(1,(MONTH(A524)=MONTH('Cider duty'!$A:$A))*(YEAR(A524)=YEAR('Cider duty'!$A:$A)),0)), C523)</f>
        <v>22.39</v>
      </c>
      <c r="D524">
        <f t="array" ref="D524">_xlfn.IFNA(INDEX('Wine duty'!$B:$B,MATCH(1,(MONTH(A524)=MONTH('Wine duty'!$A:$A))*(YEAR(A524)=YEAR('Wine duty'!$A:$A)),0)), D523)</f>
        <v>131.67000000000002</v>
      </c>
      <c r="E524">
        <f t="array" ref="E524">_xlfn.IFNA(INDEX('Spirits duty'!$B:$B,MATCH(1,(MONTH(A524)=MONTH('Spirits duty'!$A:$A))*(YEAR(A524)=YEAR('Spirits duty'!$A:$A)),0)), E523)</f>
        <v>19.809999999999999</v>
      </c>
      <c r="F524">
        <f t="shared" si="45"/>
        <v>0.1045</v>
      </c>
      <c r="G524">
        <f t="shared" si="46"/>
        <v>4.478E-2</v>
      </c>
      <c r="H524">
        <f t="shared" si="47"/>
        <v>0.10533600000000001</v>
      </c>
      <c r="I524">
        <f t="shared" si="48"/>
        <v>0.1981</v>
      </c>
      <c r="J524">
        <v>-0.1</v>
      </c>
      <c r="K524">
        <f t="shared" si="50"/>
        <v>1713.6010565583838</v>
      </c>
      <c r="L524">
        <f t="shared" si="49"/>
        <v>0.21854289162564744</v>
      </c>
      <c r="M524">
        <f t="shared" si="49"/>
        <v>9.3649288870779834E-2</v>
      </c>
      <c r="N524">
        <f t="shared" si="43"/>
        <v>0.22029123475865264</v>
      </c>
      <c r="O524">
        <f t="shared" si="44"/>
        <v>0.41429040029704067</v>
      </c>
    </row>
    <row r="525" spans="1:15">
      <c r="A525" s="1">
        <v>34151</v>
      </c>
      <c r="B525">
        <f t="array" ref="B525">_xlfn.IFNA(INDEX('Beer duty'!$B:$B,MATCH(1,(MONTH(Graphs!A525)=MONTH('Beer duty'!A:A))*(YEAR(Graphs!A525)=YEAR('Beer duty'!A:A)),0)), B524)</f>
        <v>10.45</v>
      </c>
      <c r="C525">
        <f t="array" ref="C525">_xlfn.IFNA(INDEX('Cider duty'!$B:$B,MATCH(1,(MONTH(A525)=MONTH('Cider duty'!$A:$A))*(YEAR(A525)=YEAR('Cider duty'!$A:$A)),0)), C524)</f>
        <v>22.39</v>
      </c>
      <c r="D525">
        <f t="array" ref="D525">_xlfn.IFNA(INDEX('Wine duty'!$B:$B,MATCH(1,(MONTH(A525)=MONTH('Wine duty'!$A:$A))*(YEAR(A525)=YEAR('Wine duty'!$A:$A)),0)), D524)</f>
        <v>131.67000000000002</v>
      </c>
      <c r="E525">
        <f t="array" ref="E525">_xlfn.IFNA(INDEX('Spirits duty'!$B:$B,MATCH(1,(MONTH(A525)=MONTH('Spirits duty'!$A:$A))*(YEAR(A525)=YEAR('Spirits duty'!$A:$A)),0)), E524)</f>
        <v>19.809999999999999</v>
      </c>
      <c r="F525">
        <f t="shared" si="45"/>
        <v>0.1045</v>
      </c>
      <c r="G525">
        <f t="shared" si="46"/>
        <v>4.478E-2</v>
      </c>
      <c r="H525">
        <f t="shared" si="47"/>
        <v>0.10533600000000001</v>
      </c>
      <c r="I525">
        <f t="shared" si="48"/>
        <v>0.1981</v>
      </c>
      <c r="J525">
        <v>-0.2</v>
      </c>
      <c r="K525">
        <f t="shared" si="50"/>
        <v>1710.1738544452671</v>
      </c>
      <c r="L525">
        <f t="shared" si="49"/>
        <v>0.21898085333231204</v>
      </c>
      <c r="M525">
        <f t="shared" si="49"/>
        <v>9.3836962796372575E-2</v>
      </c>
      <c r="N525">
        <f t="shared" si="43"/>
        <v>0.22073270015897056</v>
      </c>
      <c r="O525">
        <f t="shared" si="44"/>
        <v>0.41512064158020107</v>
      </c>
    </row>
    <row r="526" spans="1:15">
      <c r="A526" s="1">
        <v>34182</v>
      </c>
      <c r="B526">
        <f t="array" ref="B526">_xlfn.IFNA(INDEX('Beer duty'!$B:$B,MATCH(1,(MONTH(Graphs!A526)=MONTH('Beer duty'!A:A))*(YEAR(Graphs!A526)=YEAR('Beer duty'!A:A)),0)), B525)</f>
        <v>10.45</v>
      </c>
      <c r="C526">
        <f t="array" ref="C526">_xlfn.IFNA(INDEX('Cider duty'!$B:$B,MATCH(1,(MONTH(A526)=MONTH('Cider duty'!$A:$A))*(YEAR(A526)=YEAR('Cider duty'!$A:$A)),0)), C525)</f>
        <v>22.39</v>
      </c>
      <c r="D526">
        <f t="array" ref="D526">_xlfn.IFNA(INDEX('Wine duty'!$B:$B,MATCH(1,(MONTH(A526)=MONTH('Wine duty'!$A:$A))*(YEAR(A526)=YEAR('Wine duty'!$A:$A)),0)), D525)</f>
        <v>131.67000000000002</v>
      </c>
      <c r="E526">
        <f t="array" ref="E526">_xlfn.IFNA(INDEX('Spirits duty'!$B:$B,MATCH(1,(MONTH(A526)=MONTH('Spirits duty'!$A:$A))*(YEAR(A526)=YEAR('Spirits duty'!$A:$A)),0)), E525)</f>
        <v>19.809999999999999</v>
      </c>
      <c r="F526">
        <f t="shared" si="45"/>
        <v>0.1045</v>
      </c>
      <c r="G526">
        <f t="shared" si="46"/>
        <v>4.478E-2</v>
      </c>
      <c r="H526">
        <f t="shared" si="47"/>
        <v>0.10533600000000001</v>
      </c>
      <c r="I526">
        <f t="shared" si="48"/>
        <v>0.1981</v>
      </c>
      <c r="J526">
        <v>0.4</v>
      </c>
      <c r="K526">
        <f t="shared" si="50"/>
        <v>1717.0145498630482</v>
      </c>
      <c r="L526">
        <f t="shared" si="49"/>
        <v>0.21810841965369726</v>
      </c>
      <c r="M526">
        <f t="shared" si="49"/>
        <v>9.3463110354952764E-2</v>
      </c>
      <c r="N526">
        <f t="shared" si="43"/>
        <v>0.21985328701092685</v>
      </c>
      <c r="O526">
        <f t="shared" si="44"/>
        <v>0.41346677448227198</v>
      </c>
    </row>
    <row r="527" spans="1:15">
      <c r="A527" s="1">
        <v>34213</v>
      </c>
      <c r="B527">
        <f t="array" ref="B527">_xlfn.IFNA(INDEX('Beer duty'!$B:$B,MATCH(1,(MONTH(Graphs!A527)=MONTH('Beer duty'!A:A))*(YEAR(Graphs!A527)=YEAR('Beer duty'!A:A)),0)), B526)</f>
        <v>10.45</v>
      </c>
      <c r="C527">
        <f t="array" ref="C527">_xlfn.IFNA(INDEX('Cider duty'!$B:$B,MATCH(1,(MONTH(A527)=MONTH('Cider duty'!$A:$A))*(YEAR(A527)=YEAR('Cider duty'!$A:$A)),0)), C526)</f>
        <v>22.39</v>
      </c>
      <c r="D527">
        <f t="array" ref="D527">_xlfn.IFNA(INDEX('Wine duty'!$B:$B,MATCH(1,(MONTH(A527)=MONTH('Wine duty'!$A:$A))*(YEAR(A527)=YEAR('Wine duty'!$A:$A)),0)), D526)</f>
        <v>131.67000000000002</v>
      </c>
      <c r="E527">
        <f t="array" ref="E527">_xlfn.IFNA(INDEX('Spirits duty'!$B:$B,MATCH(1,(MONTH(A527)=MONTH('Spirits duty'!$A:$A))*(YEAR(A527)=YEAR('Spirits duty'!$A:$A)),0)), E526)</f>
        <v>19.809999999999999</v>
      </c>
      <c r="F527">
        <f t="shared" si="45"/>
        <v>0.1045</v>
      </c>
      <c r="G527">
        <f t="shared" si="46"/>
        <v>4.478E-2</v>
      </c>
      <c r="H527">
        <f t="shared" si="47"/>
        <v>0.10533600000000001</v>
      </c>
      <c r="I527">
        <f t="shared" si="48"/>
        <v>0.1981</v>
      </c>
      <c r="J527">
        <v>0.4</v>
      </c>
      <c r="K527">
        <f t="shared" si="50"/>
        <v>1723.8826080625004</v>
      </c>
      <c r="L527">
        <f t="shared" si="49"/>
        <v>0.21723946180647138</v>
      </c>
      <c r="M527">
        <f t="shared" si="49"/>
        <v>9.3090747365490806E-2</v>
      </c>
      <c r="N527">
        <f t="shared" si="43"/>
        <v>0.21897737750092316</v>
      </c>
      <c r="O527">
        <f t="shared" si="44"/>
        <v>0.41181949649628685</v>
      </c>
    </row>
    <row r="528" spans="1:15">
      <c r="A528" s="1">
        <v>34243</v>
      </c>
      <c r="B528">
        <f t="array" ref="B528">_xlfn.IFNA(INDEX('Beer duty'!$B:$B,MATCH(1,(MONTH(Graphs!A528)=MONTH('Beer duty'!A:A))*(YEAR(Graphs!A528)=YEAR('Beer duty'!A:A)),0)), B527)</f>
        <v>10.45</v>
      </c>
      <c r="C528">
        <f t="array" ref="C528">_xlfn.IFNA(INDEX('Cider duty'!$B:$B,MATCH(1,(MONTH(A528)=MONTH('Cider duty'!$A:$A))*(YEAR(A528)=YEAR('Cider duty'!$A:$A)),0)), C527)</f>
        <v>22.39</v>
      </c>
      <c r="D528">
        <f t="array" ref="D528">_xlfn.IFNA(INDEX('Wine duty'!$B:$B,MATCH(1,(MONTH(A528)=MONTH('Wine duty'!$A:$A))*(YEAR(A528)=YEAR('Wine duty'!$A:$A)),0)), D527)</f>
        <v>131.67000000000002</v>
      </c>
      <c r="E528">
        <f t="array" ref="E528">_xlfn.IFNA(INDEX('Spirits duty'!$B:$B,MATCH(1,(MONTH(A528)=MONTH('Spirits duty'!$A:$A))*(YEAR(A528)=YEAR('Spirits duty'!$A:$A)),0)), E527)</f>
        <v>19.809999999999999</v>
      </c>
      <c r="F528">
        <f t="shared" si="45"/>
        <v>0.1045</v>
      </c>
      <c r="G528">
        <f t="shared" si="46"/>
        <v>4.478E-2</v>
      </c>
      <c r="H528">
        <f t="shared" si="47"/>
        <v>0.10533600000000001</v>
      </c>
      <c r="I528">
        <f t="shared" si="48"/>
        <v>0.1981</v>
      </c>
      <c r="J528">
        <v>-0.1</v>
      </c>
      <c r="K528">
        <f t="shared" si="50"/>
        <v>1722.1587254544379</v>
      </c>
      <c r="L528">
        <f t="shared" si="49"/>
        <v>0.21745691872519657</v>
      </c>
      <c r="M528">
        <f t="shared" si="49"/>
        <v>9.3183931296787592E-2</v>
      </c>
      <c r="N528">
        <f t="shared" si="43"/>
        <v>0.21919657407499815</v>
      </c>
      <c r="O528">
        <f t="shared" si="44"/>
        <v>0.41223172822451132</v>
      </c>
    </row>
    <row r="529" spans="1:15">
      <c r="A529" s="1">
        <v>34274</v>
      </c>
      <c r="B529">
        <f t="array" ref="B529">_xlfn.IFNA(INDEX('Beer duty'!$B:$B,MATCH(1,(MONTH(Graphs!A529)=MONTH('Beer duty'!A:A))*(YEAR(Graphs!A529)=YEAR('Beer duty'!A:A)),0)), B528)</f>
        <v>10.45</v>
      </c>
      <c r="C529">
        <f t="array" ref="C529">_xlfn.IFNA(INDEX('Cider duty'!$B:$B,MATCH(1,(MONTH(A529)=MONTH('Cider duty'!$A:$A))*(YEAR(A529)=YEAR('Cider duty'!$A:$A)),0)), C528)</f>
        <v>22.39</v>
      </c>
      <c r="D529">
        <f t="array" ref="D529">_xlfn.IFNA(INDEX('Wine duty'!$B:$B,MATCH(1,(MONTH(A529)=MONTH('Wine duty'!$A:$A))*(YEAR(A529)=YEAR('Wine duty'!$A:$A)),0)), D528)</f>
        <v>131.67000000000002</v>
      </c>
      <c r="E529">
        <f t="array" ref="E529">_xlfn.IFNA(INDEX('Spirits duty'!$B:$B,MATCH(1,(MONTH(A529)=MONTH('Spirits duty'!$A:$A))*(YEAR(A529)=YEAR('Spirits duty'!$A:$A)),0)), E528)</f>
        <v>19.809999999999999</v>
      </c>
      <c r="F529">
        <f t="shared" si="45"/>
        <v>0.1045</v>
      </c>
      <c r="G529">
        <f t="shared" si="46"/>
        <v>4.478E-2</v>
      </c>
      <c r="H529">
        <f t="shared" si="47"/>
        <v>0.10533600000000001</v>
      </c>
      <c r="I529">
        <f t="shared" si="48"/>
        <v>0.1981</v>
      </c>
      <c r="J529">
        <v>-0.1</v>
      </c>
      <c r="K529">
        <f t="shared" si="50"/>
        <v>1720.4365667289835</v>
      </c>
      <c r="L529">
        <f t="shared" si="49"/>
        <v>0.21767459331851507</v>
      </c>
      <c r="M529">
        <f t="shared" si="49"/>
        <v>9.3277208505292877E-2</v>
      </c>
      <c r="N529">
        <f t="shared" si="43"/>
        <v>0.21941599006506321</v>
      </c>
      <c r="O529">
        <f t="shared" si="44"/>
        <v>0.41264437259710846</v>
      </c>
    </row>
    <row r="530" spans="1:15">
      <c r="A530" s="1">
        <v>34304</v>
      </c>
      <c r="B530">
        <f t="array" ref="B530">_xlfn.IFNA(INDEX('Beer duty'!$B:$B,MATCH(1,(MONTH(Graphs!A530)=MONTH('Beer duty'!A:A))*(YEAR(Graphs!A530)=YEAR('Beer duty'!A:A)),0)), B529)</f>
        <v>10.45</v>
      </c>
      <c r="C530">
        <f t="array" ref="C530">_xlfn.IFNA(INDEX('Cider duty'!$B:$B,MATCH(1,(MONTH(A530)=MONTH('Cider duty'!$A:$A))*(YEAR(A530)=YEAR('Cider duty'!$A:$A)),0)), C529)</f>
        <v>22.39</v>
      </c>
      <c r="D530">
        <f t="array" ref="D530">_xlfn.IFNA(INDEX('Wine duty'!$B:$B,MATCH(1,(MONTH(A530)=MONTH('Wine duty'!$A:$A))*(YEAR(A530)=YEAR('Wine duty'!$A:$A)),0)), D529)</f>
        <v>131.67000000000002</v>
      </c>
      <c r="E530">
        <f t="array" ref="E530">_xlfn.IFNA(INDEX('Spirits duty'!$B:$B,MATCH(1,(MONTH(A530)=MONTH('Spirits duty'!$A:$A))*(YEAR(A530)=YEAR('Spirits duty'!$A:$A)),0)), E529)</f>
        <v>19.809999999999999</v>
      </c>
      <c r="F530">
        <f t="shared" si="45"/>
        <v>0.1045</v>
      </c>
      <c r="G530">
        <f t="shared" si="46"/>
        <v>4.478E-2</v>
      </c>
      <c r="H530">
        <f t="shared" si="47"/>
        <v>0.10533600000000001</v>
      </c>
      <c r="I530">
        <f t="shared" si="48"/>
        <v>0.1981</v>
      </c>
      <c r="J530">
        <v>0.2</v>
      </c>
      <c r="K530">
        <f t="shared" si="50"/>
        <v>1723.8774398624414</v>
      </c>
      <c r="L530">
        <f t="shared" si="49"/>
        <v>0.21724011309233043</v>
      </c>
      <c r="M530">
        <f t="shared" si="49"/>
        <v>9.3091026452388106E-2</v>
      </c>
      <c r="N530">
        <f t="shared" si="43"/>
        <v>0.21897803399706908</v>
      </c>
      <c r="O530">
        <f t="shared" si="44"/>
        <v>0.4118207311348388</v>
      </c>
    </row>
    <row r="531" spans="1:15">
      <c r="A531" s="1">
        <v>34335</v>
      </c>
      <c r="B531">
        <f t="array" ref="B531">_xlfn.IFNA(INDEX('Beer duty'!$B:$B,MATCH(1,(MONTH(Graphs!A531)=MONTH('Beer duty'!A:A))*(YEAR(Graphs!A531)=YEAR('Beer duty'!A:A)),0)), B530)</f>
        <v>10.45</v>
      </c>
      <c r="C531">
        <f t="array" ref="C531">_xlfn.IFNA(INDEX('Cider duty'!$B:$B,MATCH(1,(MONTH(A531)=MONTH('Cider duty'!$A:$A))*(YEAR(A531)=YEAR('Cider duty'!$A:$A)),0)), C530)</f>
        <v>22.82</v>
      </c>
      <c r="D531">
        <f t="array" ref="D531">_xlfn.IFNA(INDEX('Wine duty'!$B:$B,MATCH(1,(MONTH(A531)=MONTH('Wine duty'!$A:$A))*(YEAR(A531)=YEAR('Wine duty'!$A:$A)),0)), D530)</f>
        <v>134.33000000000001</v>
      </c>
      <c r="E531">
        <f t="array" ref="E531">_xlfn.IFNA(INDEX('Spirits duty'!$B:$B,MATCH(1,(MONTH(A531)=MONTH('Spirits duty'!$A:$A))*(YEAR(A531)=YEAR('Spirits duty'!$A:$A)),0)), E530)</f>
        <v>19.809999999999999</v>
      </c>
      <c r="F531">
        <f t="shared" si="45"/>
        <v>0.1045</v>
      </c>
      <c r="G531">
        <f t="shared" si="46"/>
        <v>4.564E-2</v>
      </c>
      <c r="H531">
        <f t="shared" si="47"/>
        <v>0.107464</v>
      </c>
      <c r="I531">
        <f t="shared" si="48"/>
        <v>0.1981</v>
      </c>
      <c r="J531">
        <v>-0.4</v>
      </c>
      <c r="K531">
        <f t="shared" si="50"/>
        <v>1716.9819301029916</v>
      </c>
      <c r="L531">
        <f t="shared" si="49"/>
        <v>0.21811256334571327</v>
      </c>
      <c r="M531">
        <f t="shared" si="49"/>
        <v>9.5259879340654108E-2</v>
      </c>
      <c r="N531">
        <f t="shared" si="43"/>
        <v>0.22429902877879171</v>
      </c>
      <c r="O531">
        <f t="shared" si="44"/>
        <v>0.41347462965345261</v>
      </c>
    </row>
    <row r="532" spans="1:15">
      <c r="A532" s="1">
        <v>34366</v>
      </c>
      <c r="B532">
        <f t="array" ref="B532">_xlfn.IFNA(INDEX('Beer duty'!$B:$B,MATCH(1,(MONTH(Graphs!A532)=MONTH('Beer duty'!A:A))*(YEAR(Graphs!A532)=YEAR('Beer duty'!A:A)),0)), B531)</f>
        <v>10.45</v>
      </c>
      <c r="C532">
        <f t="array" ref="C532">_xlfn.IFNA(INDEX('Cider duty'!$B:$B,MATCH(1,(MONTH(A532)=MONTH('Cider duty'!$A:$A))*(YEAR(A532)=YEAR('Cider duty'!$A:$A)),0)), C531)</f>
        <v>22.82</v>
      </c>
      <c r="D532">
        <f t="array" ref="D532">_xlfn.IFNA(INDEX('Wine duty'!$B:$B,MATCH(1,(MONTH(A532)=MONTH('Wine duty'!$A:$A))*(YEAR(A532)=YEAR('Wine duty'!$A:$A)),0)), D531)</f>
        <v>134.33000000000001</v>
      </c>
      <c r="E532">
        <f t="array" ref="E532">_xlfn.IFNA(INDEX('Spirits duty'!$B:$B,MATCH(1,(MONTH(A532)=MONTH('Spirits duty'!$A:$A))*(YEAR(A532)=YEAR('Spirits duty'!$A:$A)),0)), E531)</f>
        <v>19.809999999999999</v>
      </c>
      <c r="F532">
        <f t="shared" si="45"/>
        <v>0.1045</v>
      </c>
      <c r="G532">
        <f t="shared" si="46"/>
        <v>4.564E-2</v>
      </c>
      <c r="H532">
        <f t="shared" si="47"/>
        <v>0.107464</v>
      </c>
      <c r="I532">
        <f t="shared" si="48"/>
        <v>0.1981</v>
      </c>
      <c r="J532">
        <v>0.6</v>
      </c>
      <c r="K532">
        <f t="shared" si="50"/>
        <v>1727.2838216836094</v>
      </c>
      <c r="L532">
        <f t="shared" si="49"/>
        <v>0.21681169318659374</v>
      </c>
      <c r="M532">
        <f t="shared" si="49"/>
        <v>9.4691728966853003E-2</v>
      </c>
      <c r="N532">
        <f t="shared" si="43"/>
        <v>0.22296126121152257</v>
      </c>
      <c r="O532">
        <f t="shared" si="44"/>
        <v>0.41100857818434655</v>
      </c>
    </row>
    <row r="533" spans="1:15">
      <c r="A533" s="1">
        <v>34394</v>
      </c>
      <c r="B533">
        <f t="array" ref="B533">_xlfn.IFNA(INDEX('Beer duty'!$B:$B,MATCH(1,(MONTH(Graphs!A533)=MONTH('Beer duty'!A:A))*(YEAR(Graphs!A533)=YEAR('Beer duty'!A:A)),0)), B532)</f>
        <v>10.45</v>
      </c>
      <c r="C533">
        <f t="array" ref="C533">_xlfn.IFNA(INDEX('Cider duty'!$B:$B,MATCH(1,(MONTH(A533)=MONTH('Cider duty'!$A:$A))*(YEAR(A533)=YEAR('Cider duty'!$A:$A)),0)), C532)</f>
        <v>22.82</v>
      </c>
      <c r="D533">
        <f t="array" ref="D533">_xlfn.IFNA(INDEX('Wine duty'!$B:$B,MATCH(1,(MONTH(A533)=MONTH('Wine duty'!$A:$A))*(YEAR(A533)=YEAR('Wine duty'!$A:$A)),0)), D532)</f>
        <v>134.33000000000001</v>
      </c>
      <c r="E533">
        <f t="array" ref="E533">_xlfn.IFNA(INDEX('Spirits duty'!$B:$B,MATCH(1,(MONTH(A533)=MONTH('Spirits duty'!$A:$A))*(YEAR(A533)=YEAR('Spirits duty'!$A:$A)),0)), E532)</f>
        <v>19.809999999999999</v>
      </c>
      <c r="F533">
        <f t="shared" si="45"/>
        <v>0.1045</v>
      </c>
      <c r="G533">
        <f t="shared" si="46"/>
        <v>4.564E-2</v>
      </c>
      <c r="H533">
        <f t="shared" si="47"/>
        <v>0.107464</v>
      </c>
      <c r="I533">
        <f t="shared" si="48"/>
        <v>0.1981</v>
      </c>
      <c r="J533">
        <v>0.3</v>
      </c>
      <c r="K533">
        <f t="shared" si="50"/>
        <v>1732.46567314866</v>
      </c>
      <c r="L533">
        <f t="shared" si="49"/>
        <v>0.21616320357586616</v>
      </c>
      <c r="M533">
        <f t="shared" si="49"/>
        <v>9.4408503456483564E-2</v>
      </c>
      <c r="N533">
        <f t="shared" si="43"/>
        <v>0.22229437807729074</v>
      </c>
      <c r="O533">
        <f t="shared" si="44"/>
        <v>0.40977924046295772</v>
      </c>
    </row>
    <row r="534" spans="1:15">
      <c r="A534" s="1">
        <v>34425</v>
      </c>
      <c r="B534">
        <f t="array" ref="B534">_xlfn.IFNA(INDEX('Beer duty'!$B:$B,MATCH(1,(MONTH(Graphs!A534)=MONTH('Beer duty'!A:A))*(YEAR(Graphs!A534)=YEAR('Beer duty'!A:A)),0)), B533)</f>
        <v>10.45</v>
      </c>
      <c r="C534">
        <f t="array" ref="C534">_xlfn.IFNA(INDEX('Cider duty'!$B:$B,MATCH(1,(MONTH(A534)=MONTH('Cider duty'!$A:$A))*(YEAR(A534)=YEAR('Cider duty'!$A:$A)),0)), C533)</f>
        <v>22.82</v>
      </c>
      <c r="D534">
        <f t="array" ref="D534">_xlfn.IFNA(INDEX('Wine duty'!$B:$B,MATCH(1,(MONTH(A534)=MONTH('Wine duty'!$A:$A))*(YEAR(A534)=YEAR('Wine duty'!$A:$A)),0)), D533)</f>
        <v>134.33000000000001</v>
      </c>
      <c r="E534">
        <f t="array" ref="E534">_xlfn.IFNA(INDEX('Spirits duty'!$B:$B,MATCH(1,(MONTH(A534)=MONTH('Spirits duty'!$A:$A))*(YEAR(A534)=YEAR('Spirits duty'!$A:$A)),0)), E533)</f>
        <v>19.809999999999999</v>
      </c>
      <c r="F534">
        <f t="shared" si="45"/>
        <v>0.1045</v>
      </c>
      <c r="G534">
        <f t="shared" si="46"/>
        <v>4.564E-2</v>
      </c>
      <c r="H534">
        <f t="shared" si="47"/>
        <v>0.107464</v>
      </c>
      <c r="I534">
        <f t="shared" si="48"/>
        <v>0.1981</v>
      </c>
      <c r="J534">
        <v>1.2</v>
      </c>
      <c r="K534">
        <f t="shared" si="50"/>
        <v>1753.255261226444</v>
      </c>
      <c r="L534">
        <f t="shared" si="49"/>
        <v>0.21360000353346459</v>
      </c>
      <c r="M534">
        <f t="shared" si="49"/>
        <v>9.3289035036050946E-2</v>
      </c>
      <c r="N534">
        <f t="shared" si="43"/>
        <v>0.21965847636095923</v>
      </c>
      <c r="O534">
        <f t="shared" si="44"/>
        <v>0.40492019808592661</v>
      </c>
    </row>
    <row r="535" spans="1:15">
      <c r="A535" s="1">
        <v>34455</v>
      </c>
      <c r="B535">
        <f t="array" ref="B535">_xlfn.IFNA(INDEX('Beer duty'!$B:$B,MATCH(1,(MONTH(Graphs!A535)=MONTH('Beer duty'!A:A))*(YEAR(Graphs!A535)=YEAR('Beer duty'!A:A)),0)), B534)</f>
        <v>10.45</v>
      </c>
      <c r="C535">
        <f t="array" ref="C535">_xlfn.IFNA(INDEX('Cider duty'!$B:$B,MATCH(1,(MONTH(A535)=MONTH('Cider duty'!$A:$A))*(YEAR(A535)=YEAR('Cider duty'!$A:$A)),0)), C534)</f>
        <v>22.82</v>
      </c>
      <c r="D535">
        <f t="array" ref="D535">_xlfn.IFNA(INDEX('Wine duty'!$B:$B,MATCH(1,(MONTH(A535)=MONTH('Wine duty'!$A:$A))*(YEAR(A535)=YEAR('Wine duty'!$A:$A)),0)), D534)</f>
        <v>134.33000000000001</v>
      </c>
      <c r="E535">
        <f t="array" ref="E535">_xlfn.IFNA(INDEX('Spirits duty'!$B:$B,MATCH(1,(MONTH(A535)=MONTH('Spirits duty'!$A:$A))*(YEAR(A535)=YEAR('Spirits duty'!$A:$A)),0)), E534)</f>
        <v>19.809999999999999</v>
      </c>
      <c r="F535">
        <f t="shared" si="45"/>
        <v>0.1045</v>
      </c>
      <c r="G535">
        <f t="shared" si="46"/>
        <v>4.564E-2</v>
      </c>
      <c r="H535">
        <f t="shared" si="47"/>
        <v>0.107464</v>
      </c>
      <c r="I535">
        <f t="shared" si="48"/>
        <v>0.1981</v>
      </c>
      <c r="J535">
        <v>0.3</v>
      </c>
      <c r="K535">
        <f t="shared" si="50"/>
        <v>1758.515027010123</v>
      </c>
      <c r="L535">
        <f t="shared" si="49"/>
        <v>0.21296112017294577</v>
      </c>
      <c r="M535">
        <f t="shared" si="49"/>
        <v>9.3010005020987996E-2</v>
      </c>
      <c r="N535">
        <f t="shared" si="43"/>
        <v>0.21900147194512387</v>
      </c>
      <c r="O535">
        <f t="shared" si="44"/>
        <v>0.40370907087330676</v>
      </c>
    </row>
    <row r="536" spans="1:15">
      <c r="A536" s="1">
        <v>34486</v>
      </c>
      <c r="B536">
        <f t="array" ref="B536">_xlfn.IFNA(INDEX('Beer duty'!$B:$B,MATCH(1,(MONTH(Graphs!A536)=MONTH('Beer duty'!A:A))*(YEAR(Graphs!A536)=YEAR('Beer duty'!A:A)),0)), B535)</f>
        <v>10.45</v>
      </c>
      <c r="C536">
        <f t="array" ref="C536">_xlfn.IFNA(INDEX('Cider duty'!$B:$B,MATCH(1,(MONTH(A536)=MONTH('Cider duty'!$A:$A))*(YEAR(A536)=YEAR('Cider duty'!$A:$A)),0)), C535)</f>
        <v>22.82</v>
      </c>
      <c r="D536">
        <f t="array" ref="D536">_xlfn.IFNA(INDEX('Wine duty'!$B:$B,MATCH(1,(MONTH(A536)=MONTH('Wine duty'!$A:$A))*(YEAR(A536)=YEAR('Wine duty'!$A:$A)),0)), D535)</f>
        <v>134.33000000000001</v>
      </c>
      <c r="E536">
        <f t="array" ref="E536">_xlfn.IFNA(INDEX('Spirits duty'!$B:$B,MATCH(1,(MONTH(A536)=MONTH('Spirits duty'!$A:$A))*(YEAR(A536)=YEAR('Spirits duty'!$A:$A)),0)), E535)</f>
        <v>19.809999999999999</v>
      </c>
      <c r="F536">
        <f t="shared" si="45"/>
        <v>0.1045</v>
      </c>
      <c r="G536">
        <f t="shared" si="46"/>
        <v>4.564E-2</v>
      </c>
      <c r="H536">
        <f t="shared" si="47"/>
        <v>0.107464</v>
      </c>
      <c r="I536">
        <f t="shared" si="48"/>
        <v>0.1981</v>
      </c>
      <c r="J536">
        <v>0</v>
      </c>
      <c r="K536">
        <f t="shared" si="50"/>
        <v>1758.515027010123</v>
      </c>
      <c r="L536">
        <f t="shared" si="49"/>
        <v>0.21296112017294577</v>
      </c>
      <c r="M536">
        <f t="shared" si="49"/>
        <v>9.3010005020987996E-2</v>
      </c>
      <c r="N536">
        <f t="shared" si="43"/>
        <v>0.21900147194512387</v>
      </c>
      <c r="O536">
        <f t="shared" si="44"/>
        <v>0.40370907087330676</v>
      </c>
    </row>
    <row r="537" spans="1:15">
      <c r="A537" s="1">
        <v>34516</v>
      </c>
      <c r="B537">
        <f t="array" ref="B537">_xlfn.IFNA(INDEX('Beer duty'!$B:$B,MATCH(1,(MONTH(Graphs!A537)=MONTH('Beer duty'!A:A))*(YEAR(Graphs!A537)=YEAR('Beer duty'!A:A)),0)), B536)</f>
        <v>10.45</v>
      </c>
      <c r="C537">
        <f t="array" ref="C537">_xlfn.IFNA(INDEX('Cider duty'!$B:$B,MATCH(1,(MONTH(A537)=MONTH('Cider duty'!$A:$A))*(YEAR(A537)=YEAR('Cider duty'!$A:$A)),0)), C536)</f>
        <v>22.82</v>
      </c>
      <c r="D537">
        <f t="array" ref="D537">_xlfn.IFNA(INDEX('Wine duty'!$B:$B,MATCH(1,(MONTH(A537)=MONTH('Wine duty'!$A:$A))*(YEAR(A537)=YEAR('Wine duty'!$A:$A)),0)), D536)</f>
        <v>134.33000000000001</v>
      </c>
      <c r="E537">
        <f t="array" ref="E537">_xlfn.IFNA(INDEX('Spirits duty'!$B:$B,MATCH(1,(MONTH(A537)=MONTH('Spirits duty'!$A:$A))*(YEAR(A537)=YEAR('Spirits duty'!$A:$A)),0)), E536)</f>
        <v>19.809999999999999</v>
      </c>
      <c r="F537">
        <f t="shared" si="45"/>
        <v>0.1045</v>
      </c>
      <c r="G537">
        <f t="shared" si="46"/>
        <v>4.564E-2</v>
      </c>
      <c r="H537">
        <f t="shared" si="47"/>
        <v>0.107464</v>
      </c>
      <c r="I537">
        <f t="shared" si="48"/>
        <v>0.1981</v>
      </c>
      <c r="J537">
        <v>-0.5</v>
      </c>
      <c r="K537">
        <f t="shared" si="50"/>
        <v>1749.7224518750725</v>
      </c>
      <c r="L537">
        <f t="shared" si="49"/>
        <v>0.2140312765557244</v>
      </c>
      <c r="M537">
        <f t="shared" si="49"/>
        <v>9.3477391980892457E-2</v>
      </c>
      <c r="N537">
        <f t="shared" si="43"/>
        <v>0.22010198185439586</v>
      </c>
      <c r="O537">
        <f t="shared" si="44"/>
        <v>0.40573775967166503</v>
      </c>
    </row>
    <row r="538" spans="1:15">
      <c r="A538" s="1">
        <v>34547</v>
      </c>
      <c r="B538">
        <f t="array" ref="B538">_xlfn.IFNA(INDEX('Beer duty'!$B:$B,MATCH(1,(MONTH(Graphs!A538)=MONTH('Beer duty'!A:A))*(YEAR(Graphs!A538)=YEAR('Beer duty'!A:A)),0)), B537)</f>
        <v>10.45</v>
      </c>
      <c r="C538">
        <f t="array" ref="C538">_xlfn.IFNA(INDEX('Cider duty'!$B:$B,MATCH(1,(MONTH(A538)=MONTH('Cider duty'!$A:$A))*(YEAR(A538)=YEAR('Cider duty'!$A:$A)),0)), C537)</f>
        <v>22.82</v>
      </c>
      <c r="D538">
        <f t="array" ref="D538">_xlfn.IFNA(INDEX('Wine duty'!$B:$B,MATCH(1,(MONTH(A538)=MONTH('Wine duty'!$A:$A))*(YEAR(A538)=YEAR('Wine duty'!$A:$A)),0)), D537)</f>
        <v>134.33000000000001</v>
      </c>
      <c r="E538">
        <f t="array" ref="E538">_xlfn.IFNA(INDEX('Spirits duty'!$B:$B,MATCH(1,(MONTH(A538)=MONTH('Spirits duty'!$A:$A))*(YEAR(A538)=YEAR('Spirits duty'!$A:$A)),0)), E537)</f>
        <v>19.809999999999999</v>
      </c>
      <c r="F538">
        <f t="shared" si="45"/>
        <v>0.1045</v>
      </c>
      <c r="G538">
        <f t="shared" si="46"/>
        <v>4.564E-2</v>
      </c>
      <c r="H538">
        <f t="shared" si="47"/>
        <v>0.107464</v>
      </c>
      <c r="I538">
        <f t="shared" si="48"/>
        <v>0.1981</v>
      </c>
      <c r="J538">
        <v>0.5</v>
      </c>
      <c r="K538">
        <f t="shared" si="50"/>
        <v>1758.4710641344477</v>
      </c>
      <c r="L538">
        <f t="shared" si="49"/>
        <v>0.21296644433405415</v>
      </c>
      <c r="M538">
        <f t="shared" si="49"/>
        <v>9.3012330329246232E-2</v>
      </c>
      <c r="N538">
        <f t="shared" si="43"/>
        <v>0.21900694711880186</v>
      </c>
      <c r="O538">
        <f t="shared" si="44"/>
        <v>0.40371916385240308</v>
      </c>
    </row>
    <row r="539" spans="1:15">
      <c r="A539" s="1">
        <v>34578</v>
      </c>
      <c r="B539">
        <f t="array" ref="B539">_xlfn.IFNA(INDEX('Beer duty'!$B:$B,MATCH(1,(MONTH(Graphs!A539)=MONTH('Beer duty'!A:A))*(YEAR(Graphs!A539)=YEAR('Beer duty'!A:A)),0)), B538)</f>
        <v>10.45</v>
      </c>
      <c r="C539">
        <f t="array" ref="C539">_xlfn.IFNA(INDEX('Cider duty'!$B:$B,MATCH(1,(MONTH(A539)=MONTH('Cider duty'!$A:$A))*(YEAR(A539)=YEAR('Cider duty'!$A:$A)),0)), C538)</f>
        <v>22.82</v>
      </c>
      <c r="D539">
        <f t="array" ref="D539">_xlfn.IFNA(INDEX('Wine duty'!$B:$B,MATCH(1,(MONTH(A539)=MONTH('Wine duty'!$A:$A))*(YEAR(A539)=YEAR('Wine duty'!$A:$A)),0)), D538)</f>
        <v>134.33000000000001</v>
      </c>
      <c r="E539">
        <f t="array" ref="E539">_xlfn.IFNA(INDEX('Spirits duty'!$B:$B,MATCH(1,(MONTH(A539)=MONTH('Spirits duty'!$A:$A))*(YEAR(A539)=YEAR('Spirits duty'!$A:$A)),0)), E538)</f>
        <v>19.809999999999999</v>
      </c>
      <c r="F539">
        <f t="shared" si="45"/>
        <v>0.1045</v>
      </c>
      <c r="G539">
        <f t="shared" si="46"/>
        <v>4.564E-2</v>
      </c>
      <c r="H539">
        <f t="shared" si="47"/>
        <v>0.107464</v>
      </c>
      <c r="I539">
        <f t="shared" si="48"/>
        <v>0.1981</v>
      </c>
      <c r="J539">
        <v>0.2</v>
      </c>
      <c r="K539">
        <f t="shared" si="50"/>
        <v>1761.9880062627167</v>
      </c>
      <c r="L539">
        <f t="shared" si="49"/>
        <v>0.21254136161083248</v>
      </c>
      <c r="M539">
        <f t="shared" si="49"/>
        <v>9.2826676975295633E-2</v>
      </c>
      <c r="N539">
        <f t="shared" ref="N539:N602" si="51">H539*$K$843/$K539</f>
        <v>0.21856980750379426</v>
      </c>
      <c r="O539">
        <f t="shared" ref="O539:O602" si="52">I539*$K$843/$K539</f>
        <v>0.40291333717804695</v>
      </c>
    </row>
    <row r="540" spans="1:15">
      <c r="A540" s="1">
        <v>34608</v>
      </c>
      <c r="B540">
        <f t="array" ref="B540">_xlfn.IFNA(INDEX('Beer duty'!$B:$B,MATCH(1,(MONTH(Graphs!A540)=MONTH('Beer duty'!A:A))*(YEAR(Graphs!A540)=YEAR('Beer duty'!A:A)),0)), B539)</f>
        <v>10.45</v>
      </c>
      <c r="C540">
        <f t="array" ref="C540">_xlfn.IFNA(INDEX('Cider duty'!$B:$B,MATCH(1,(MONTH(A540)=MONTH('Cider duty'!$A:$A))*(YEAR(A540)=YEAR('Cider duty'!$A:$A)),0)), C539)</f>
        <v>22.82</v>
      </c>
      <c r="D540">
        <f t="array" ref="D540">_xlfn.IFNA(INDEX('Wine duty'!$B:$B,MATCH(1,(MONTH(A540)=MONTH('Wine duty'!$A:$A))*(YEAR(A540)=YEAR('Wine duty'!$A:$A)),0)), D539)</f>
        <v>134.33000000000001</v>
      </c>
      <c r="E540">
        <f t="array" ref="E540">_xlfn.IFNA(INDEX('Spirits duty'!$B:$B,MATCH(1,(MONTH(A540)=MONTH('Spirits duty'!$A:$A))*(YEAR(A540)=YEAR('Spirits duty'!$A:$A)),0)), E539)</f>
        <v>19.809999999999999</v>
      </c>
      <c r="F540">
        <f t="shared" si="45"/>
        <v>0.1045</v>
      </c>
      <c r="G540">
        <f t="shared" si="46"/>
        <v>4.564E-2</v>
      </c>
      <c r="H540">
        <f t="shared" si="47"/>
        <v>0.107464</v>
      </c>
      <c r="I540">
        <f t="shared" si="48"/>
        <v>0.1981</v>
      </c>
      <c r="J540">
        <v>0.1</v>
      </c>
      <c r="K540">
        <f t="shared" si="50"/>
        <v>1763.7499942689792</v>
      </c>
      <c r="L540">
        <f t="shared" si="49"/>
        <v>0.21232903257825422</v>
      </c>
      <c r="M540">
        <f t="shared" si="49"/>
        <v>9.2733943032263386E-2</v>
      </c>
      <c r="N540">
        <f t="shared" si="51"/>
        <v>0.21835145604774653</v>
      </c>
      <c r="O540">
        <f t="shared" si="52"/>
        <v>0.40251082635169533</v>
      </c>
    </row>
    <row r="541" spans="1:15">
      <c r="A541" s="1">
        <v>34639</v>
      </c>
      <c r="B541">
        <f t="array" ref="B541">_xlfn.IFNA(INDEX('Beer duty'!$B:$B,MATCH(1,(MONTH(Graphs!A541)=MONTH('Beer duty'!A:A))*(YEAR(Graphs!A541)=YEAR('Beer duty'!A:A)),0)), B540)</f>
        <v>10.45</v>
      </c>
      <c r="C541">
        <f t="array" ref="C541">_xlfn.IFNA(INDEX('Cider duty'!$B:$B,MATCH(1,(MONTH(A541)=MONTH('Cider duty'!$A:$A))*(YEAR(A541)=YEAR('Cider duty'!$A:$A)),0)), C540)</f>
        <v>22.82</v>
      </c>
      <c r="D541">
        <f t="array" ref="D541">_xlfn.IFNA(INDEX('Wine duty'!$B:$B,MATCH(1,(MONTH(A541)=MONTH('Wine duty'!$A:$A))*(YEAR(A541)=YEAR('Wine duty'!$A:$A)),0)), D540)</f>
        <v>134.33000000000001</v>
      </c>
      <c r="E541">
        <f t="array" ref="E541">_xlfn.IFNA(INDEX('Spirits duty'!$B:$B,MATCH(1,(MONTH(A541)=MONTH('Spirits duty'!$A:$A))*(YEAR(A541)=YEAR('Spirits duty'!$A:$A)),0)), E540)</f>
        <v>19.809999999999999</v>
      </c>
      <c r="F541">
        <f t="shared" si="45"/>
        <v>0.1045</v>
      </c>
      <c r="G541">
        <f t="shared" si="46"/>
        <v>4.564E-2</v>
      </c>
      <c r="H541">
        <f t="shared" si="47"/>
        <v>0.107464</v>
      </c>
      <c r="I541">
        <f t="shared" si="48"/>
        <v>0.1981</v>
      </c>
      <c r="J541">
        <v>0.1</v>
      </c>
      <c r="K541">
        <f t="shared" si="50"/>
        <v>1765.5137442632481</v>
      </c>
      <c r="L541">
        <f t="shared" si="49"/>
        <v>0.21211691566259167</v>
      </c>
      <c r="M541">
        <f t="shared" si="49"/>
        <v>9.2641301730532852E-2</v>
      </c>
      <c r="N541">
        <f t="shared" si="51"/>
        <v>0.21813332272502153</v>
      </c>
      <c r="O541">
        <f t="shared" si="52"/>
        <v>0.40210871763406125</v>
      </c>
    </row>
    <row r="542" spans="1:15">
      <c r="A542" s="1">
        <v>34669</v>
      </c>
      <c r="B542">
        <f t="array" ref="B542">_xlfn.IFNA(INDEX('Beer duty'!$B:$B,MATCH(1,(MONTH(Graphs!A542)=MONTH('Beer duty'!A:A))*(YEAR(Graphs!A542)=YEAR('Beer duty'!A:A)),0)), B541)</f>
        <v>10.45</v>
      </c>
      <c r="C542">
        <f t="array" ref="C542">_xlfn.IFNA(INDEX('Cider duty'!$B:$B,MATCH(1,(MONTH(A542)=MONTH('Cider duty'!$A:$A))*(YEAR(A542)=YEAR('Cider duty'!$A:$A)),0)), C541)</f>
        <v>22.82</v>
      </c>
      <c r="D542">
        <f t="array" ref="D542">_xlfn.IFNA(INDEX('Wine duty'!$B:$B,MATCH(1,(MONTH(A542)=MONTH('Wine duty'!$A:$A))*(YEAR(A542)=YEAR('Wine duty'!$A:$A)),0)), D541)</f>
        <v>134.33000000000001</v>
      </c>
      <c r="E542">
        <f t="array" ref="E542">_xlfn.IFNA(INDEX('Spirits duty'!$B:$B,MATCH(1,(MONTH(A542)=MONTH('Spirits duty'!$A:$A))*(YEAR(A542)=YEAR('Spirits duty'!$A:$A)),0)), E541)</f>
        <v>19.809999999999999</v>
      </c>
      <c r="F542">
        <f t="shared" si="45"/>
        <v>0.1045</v>
      </c>
      <c r="G542">
        <f t="shared" si="46"/>
        <v>4.564E-2</v>
      </c>
      <c r="H542">
        <f t="shared" si="47"/>
        <v>0.107464</v>
      </c>
      <c r="I542">
        <f t="shared" si="48"/>
        <v>0.1981</v>
      </c>
      <c r="J542">
        <v>0.5</v>
      </c>
      <c r="K542">
        <f t="shared" si="50"/>
        <v>1774.3413129845642</v>
      </c>
      <c r="L542">
        <f t="shared" si="49"/>
        <v>0.21106160762446932</v>
      </c>
      <c r="M542">
        <f t="shared" si="49"/>
        <v>9.2180399731873502E-2</v>
      </c>
      <c r="N542">
        <f t="shared" si="51"/>
        <v>0.21704808231345427</v>
      </c>
      <c r="O542">
        <f t="shared" si="52"/>
        <v>0.40010817675030974</v>
      </c>
    </row>
    <row r="543" spans="1:15">
      <c r="A543" s="1">
        <v>34700</v>
      </c>
      <c r="B543">
        <f t="array" ref="B543">_xlfn.IFNA(INDEX('Beer duty'!$B:$B,MATCH(1,(MONTH(Graphs!A543)=MONTH('Beer duty'!A:A))*(YEAR(Graphs!A543)=YEAR('Beer duty'!A:A)),0)), B542)</f>
        <v>10.82</v>
      </c>
      <c r="C543">
        <f t="array" ref="C543">_xlfn.IFNA(INDEX('Cider duty'!$B:$B,MATCH(1,(MONTH(A543)=MONTH('Cider duty'!$A:$A))*(YEAR(A543)=YEAR('Cider duty'!$A:$A)),0)), C542)</f>
        <v>23.78</v>
      </c>
      <c r="D543">
        <f t="array" ref="D543">_xlfn.IFNA(INDEX('Wine duty'!$B:$B,MATCH(1,(MONTH(A543)=MONTH('Wine duty'!$A:$A))*(YEAR(A543)=YEAR('Wine duty'!$A:$A)),0)), D542)</f>
        <v>140.44</v>
      </c>
      <c r="E543">
        <f t="array" ref="E543">_xlfn.IFNA(INDEX('Spirits duty'!$B:$B,MATCH(1,(MONTH(A543)=MONTH('Spirits duty'!$A:$A))*(YEAR(A543)=YEAR('Spirits duty'!$A:$A)),0)), E542)</f>
        <v>20.6</v>
      </c>
      <c r="F543">
        <f t="shared" si="45"/>
        <v>0.1082</v>
      </c>
      <c r="G543">
        <f t="shared" si="46"/>
        <v>4.7560000000000005E-2</v>
      </c>
      <c r="H543">
        <f t="shared" si="47"/>
        <v>0.11235199999999999</v>
      </c>
      <c r="I543">
        <f t="shared" si="48"/>
        <v>0.20600000000000002</v>
      </c>
      <c r="J543">
        <v>0</v>
      </c>
      <c r="K543">
        <f t="shared" si="50"/>
        <v>1774.3413129845642</v>
      </c>
      <c r="L543">
        <f t="shared" si="49"/>
        <v>0.2185346023441874</v>
      </c>
      <c r="M543">
        <f t="shared" si="49"/>
        <v>9.6058278072916378E-2</v>
      </c>
      <c r="N543">
        <f t="shared" si="51"/>
        <v>0.2269205142566926</v>
      </c>
      <c r="O543">
        <f t="shared" si="52"/>
        <v>0.41606403034105915</v>
      </c>
    </row>
    <row r="544" spans="1:15">
      <c r="A544" s="1">
        <v>34731</v>
      </c>
      <c r="B544">
        <f t="array" ref="B544">_xlfn.IFNA(INDEX('Beer duty'!$B:$B,MATCH(1,(MONTH(Graphs!A544)=MONTH('Beer duty'!A:A))*(YEAR(Graphs!A544)=YEAR('Beer duty'!A:A)),0)), B543)</f>
        <v>10.82</v>
      </c>
      <c r="C544">
        <f t="array" ref="C544">_xlfn.IFNA(INDEX('Cider duty'!$B:$B,MATCH(1,(MONTH(A544)=MONTH('Cider duty'!$A:$A))*(YEAR(A544)=YEAR('Cider duty'!$A:$A)),0)), C543)</f>
        <v>23.78</v>
      </c>
      <c r="D544">
        <f t="array" ref="D544">_xlfn.IFNA(INDEX('Wine duty'!$B:$B,MATCH(1,(MONTH(A544)=MONTH('Wine duty'!$A:$A))*(YEAR(A544)=YEAR('Wine duty'!$A:$A)),0)), D543)</f>
        <v>140.44</v>
      </c>
      <c r="E544">
        <f t="array" ref="E544">_xlfn.IFNA(INDEX('Spirits duty'!$B:$B,MATCH(1,(MONTH(A544)=MONTH('Spirits duty'!$A:$A))*(YEAR(A544)=YEAR('Spirits duty'!$A:$A)),0)), E543)</f>
        <v>20.6</v>
      </c>
      <c r="F544">
        <f t="shared" si="45"/>
        <v>0.1082</v>
      </c>
      <c r="G544">
        <f t="shared" si="46"/>
        <v>4.7560000000000005E-2</v>
      </c>
      <c r="H544">
        <f t="shared" si="47"/>
        <v>0.11235199999999999</v>
      </c>
      <c r="I544">
        <f t="shared" si="48"/>
        <v>0.20600000000000002</v>
      </c>
      <c r="J544">
        <v>0.6</v>
      </c>
      <c r="K544">
        <f t="shared" si="50"/>
        <v>1784.9873608624716</v>
      </c>
      <c r="L544">
        <f t="shared" si="49"/>
        <v>0.2172312150538642</v>
      </c>
      <c r="M544">
        <f t="shared" si="49"/>
        <v>9.5485365877650469E-2</v>
      </c>
      <c r="N544">
        <f t="shared" si="51"/>
        <v>0.22556711158716958</v>
      </c>
      <c r="O544">
        <f t="shared" si="52"/>
        <v>0.41358253513027748</v>
      </c>
    </row>
    <row r="545" spans="1:15">
      <c r="A545" s="1">
        <v>34759</v>
      </c>
      <c r="B545">
        <f t="array" ref="B545">_xlfn.IFNA(INDEX('Beer duty'!$B:$B,MATCH(1,(MONTH(Graphs!A545)=MONTH('Beer duty'!A:A))*(YEAR(Graphs!A545)=YEAR('Beer duty'!A:A)),0)), B544)</f>
        <v>10.82</v>
      </c>
      <c r="C545">
        <f t="array" ref="C545">_xlfn.IFNA(INDEX('Cider duty'!$B:$B,MATCH(1,(MONTH(A545)=MONTH('Cider duty'!$A:$A))*(YEAR(A545)=YEAR('Cider duty'!$A:$A)),0)), C544)</f>
        <v>23.78</v>
      </c>
      <c r="D545">
        <f t="array" ref="D545">_xlfn.IFNA(INDEX('Wine duty'!$B:$B,MATCH(1,(MONTH(A545)=MONTH('Wine duty'!$A:$A))*(YEAR(A545)=YEAR('Wine duty'!$A:$A)),0)), D544)</f>
        <v>140.44</v>
      </c>
      <c r="E545">
        <f t="array" ref="E545">_xlfn.IFNA(INDEX('Spirits duty'!$B:$B,MATCH(1,(MONTH(A545)=MONTH('Spirits duty'!$A:$A))*(YEAR(A545)=YEAR('Spirits duty'!$A:$A)),0)), E544)</f>
        <v>20.6</v>
      </c>
      <c r="F545">
        <f t="shared" si="45"/>
        <v>0.1082</v>
      </c>
      <c r="G545">
        <f t="shared" si="46"/>
        <v>4.7560000000000005E-2</v>
      </c>
      <c r="H545">
        <f t="shared" si="47"/>
        <v>0.11235199999999999</v>
      </c>
      <c r="I545">
        <f t="shared" si="48"/>
        <v>0.20600000000000002</v>
      </c>
      <c r="J545">
        <v>0.4</v>
      </c>
      <c r="K545">
        <f t="shared" si="50"/>
        <v>1792.1273103059216</v>
      </c>
      <c r="L545">
        <f t="shared" si="49"/>
        <v>0.21636575204568145</v>
      </c>
      <c r="M545">
        <f t="shared" si="49"/>
        <v>9.5104946093277368E-2</v>
      </c>
      <c r="N545">
        <f t="shared" si="51"/>
        <v>0.22466843783582627</v>
      </c>
      <c r="O545">
        <f t="shared" si="52"/>
        <v>0.41193479594649152</v>
      </c>
    </row>
    <row r="546" spans="1:15">
      <c r="A546" s="1">
        <v>34790</v>
      </c>
      <c r="B546">
        <f t="array" ref="B546">_xlfn.IFNA(INDEX('Beer duty'!$B:$B,MATCH(1,(MONTH(Graphs!A546)=MONTH('Beer duty'!A:A))*(YEAR(Graphs!A546)=YEAR('Beer duty'!A:A)),0)), B545)</f>
        <v>10.82</v>
      </c>
      <c r="C546">
        <f t="array" ref="C546">_xlfn.IFNA(INDEX('Cider duty'!$B:$B,MATCH(1,(MONTH(A546)=MONTH('Cider duty'!$A:$A))*(YEAR(A546)=YEAR('Cider duty'!$A:$A)),0)), C545)</f>
        <v>23.78</v>
      </c>
      <c r="D546">
        <f t="array" ref="D546">_xlfn.IFNA(INDEX('Wine duty'!$B:$B,MATCH(1,(MONTH(A546)=MONTH('Wine duty'!$A:$A))*(YEAR(A546)=YEAR('Wine duty'!$A:$A)),0)), D545)</f>
        <v>140.44</v>
      </c>
      <c r="E546">
        <f t="array" ref="E546">_xlfn.IFNA(INDEX('Spirits duty'!$B:$B,MATCH(1,(MONTH(A546)=MONTH('Spirits duty'!$A:$A))*(YEAR(A546)=YEAR('Spirits duty'!$A:$A)),0)), E545)</f>
        <v>20.6</v>
      </c>
      <c r="F546">
        <f t="shared" si="45"/>
        <v>0.1082</v>
      </c>
      <c r="G546">
        <f t="shared" si="46"/>
        <v>4.7560000000000005E-2</v>
      </c>
      <c r="H546">
        <f t="shared" si="47"/>
        <v>0.11235199999999999</v>
      </c>
      <c r="I546">
        <f t="shared" si="48"/>
        <v>0.20600000000000002</v>
      </c>
      <c r="J546">
        <v>1</v>
      </c>
      <c r="K546">
        <f t="shared" si="50"/>
        <v>1810.0485834089809</v>
      </c>
      <c r="L546">
        <f t="shared" si="49"/>
        <v>0.21422351687691232</v>
      </c>
      <c r="M546">
        <f t="shared" si="49"/>
        <v>9.4163312963640944E-2</v>
      </c>
      <c r="N546">
        <f t="shared" si="51"/>
        <v>0.22244399785725372</v>
      </c>
      <c r="O546">
        <f t="shared" si="52"/>
        <v>0.40785623361038759</v>
      </c>
    </row>
    <row r="547" spans="1:15">
      <c r="A547" s="1">
        <v>34820</v>
      </c>
      <c r="B547">
        <f t="array" ref="B547">_xlfn.IFNA(INDEX('Beer duty'!$B:$B,MATCH(1,(MONTH(Graphs!A547)=MONTH('Beer duty'!A:A))*(YEAR(Graphs!A547)=YEAR('Beer duty'!A:A)),0)), B546)</f>
        <v>10.82</v>
      </c>
      <c r="C547">
        <f t="array" ref="C547">_xlfn.IFNA(INDEX('Cider duty'!$B:$B,MATCH(1,(MONTH(A547)=MONTH('Cider duty'!$A:$A))*(YEAR(A547)=YEAR('Cider duty'!$A:$A)),0)), C546)</f>
        <v>23.78</v>
      </c>
      <c r="D547">
        <f t="array" ref="D547">_xlfn.IFNA(INDEX('Wine duty'!$B:$B,MATCH(1,(MONTH(A547)=MONTH('Wine duty'!$A:$A))*(YEAR(A547)=YEAR('Wine duty'!$A:$A)),0)), D546)</f>
        <v>140.44</v>
      </c>
      <c r="E547">
        <f t="array" ref="E547">_xlfn.IFNA(INDEX('Spirits duty'!$B:$B,MATCH(1,(MONTH(A547)=MONTH('Spirits duty'!$A:$A))*(YEAR(A547)=YEAR('Spirits duty'!$A:$A)),0)), E546)</f>
        <v>20.6</v>
      </c>
      <c r="F547">
        <f t="shared" si="45"/>
        <v>0.1082</v>
      </c>
      <c r="G547">
        <f t="shared" si="46"/>
        <v>4.7560000000000005E-2</v>
      </c>
      <c r="H547">
        <f t="shared" si="47"/>
        <v>0.11235199999999999</v>
      </c>
      <c r="I547">
        <f t="shared" si="48"/>
        <v>0.20600000000000002</v>
      </c>
      <c r="J547">
        <v>0.4</v>
      </c>
      <c r="K547">
        <f t="shared" si="50"/>
        <v>1817.2887777426167</v>
      </c>
      <c r="L547">
        <f t="shared" si="49"/>
        <v>0.21337003672999236</v>
      </c>
      <c r="M547">
        <f t="shared" si="49"/>
        <v>9.3788160322351544E-2</v>
      </c>
      <c r="N547">
        <f t="shared" si="51"/>
        <v>0.22155776679009334</v>
      </c>
      <c r="O547">
        <f t="shared" si="52"/>
        <v>0.4062313083768801</v>
      </c>
    </row>
    <row r="548" spans="1:15">
      <c r="A548" s="1">
        <v>34851</v>
      </c>
      <c r="B548">
        <f t="array" ref="B548">_xlfn.IFNA(INDEX('Beer duty'!$B:$B,MATCH(1,(MONTH(Graphs!A548)=MONTH('Beer duty'!A:A))*(YEAR(Graphs!A548)=YEAR('Beer duty'!A:A)),0)), B547)</f>
        <v>10.82</v>
      </c>
      <c r="C548">
        <f t="array" ref="C548">_xlfn.IFNA(INDEX('Cider duty'!$B:$B,MATCH(1,(MONTH(A548)=MONTH('Cider duty'!$A:$A))*(YEAR(A548)=YEAR('Cider duty'!$A:$A)),0)), C547)</f>
        <v>23.78</v>
      </c>
      <c r="D548">
        <f t="array" ref="D548">_xlfn.IFNA(INDEX('Wine duty'!$B:$B,MATCH(1,(MONTH(A548)=MONTH('Wine duty'!$A:$A))*(YEAR(A548)=YEAR('Wine duty'!$A:$A)),0)), D547)</f>
        <v>140.44</v>
      </c>
      <c r="E548">
        <f t="array" ref="E548">_xlfn.IFNA(INDEX('Spirits duty'!$B:$B,MATCH(1,(MONTH(A548)=MONTH('Spirits duty'!$A:$A))*(YEAR(A548)=YEAR('Spirits duty'!$A:$A)),0)), E547)</f>
        <v>20.6</v>
      </c>
      <c r="F548">
        <f t="shared" si="45"/>
        <v>0.1082</v>
      </c>
      <c r="G548">
        <f t="shared" si="46"/>
        <v>4.7560000000000005E-2</v>
      </c>
      <c r="H548">
        <f t="shared" si="47"/>
        <v>0.11235199999999999</v>
      </c>
      <c r="I548">
        <f t="shared" si="48"/>
        <v>0.20600000000000002</v>
      </c>
      <c r="J548">
        <v>0.1</v>
      </c>
      <c r="K548">
        <f t="shared" si="50"/>
        <v>1819.106066520359</v>
      </c>
      <c r="L548">
        <f t="shared" si="49"/>
        <v>0.21315687985014226</v>
      </c>
      <c r="M548">
        <f t="shared" si="49"/>
        <v>9.369446585649506E-2</v>
      </c>
      <c r="N548">
        <f t="shared" si="51"/>
        <v>0.22133643035973366</v>
      </c>
      <c r="O548">
        <f t="shared" si="52"/>
        <v>0.40582548289398618</v>
      </c>
    </row>
    <row r="549" spans="1:15">
      <c r="A549" s="1">
        <v>34881</v>
      </c>
      <c r="B549">
        <f t="array" ref="B549">_xlfn.IFNA(INDEX('Beer duty'!$B:$B,MATCH(1,(MONTH(Graphs!A549)=MONTH('Beer duty'!A:A))*(YEAR(Graphs!A549)=YEAR('Beer duty'!A:A)),0)), B548)</f>
        <v>10.82</v>
      </c>
      <c r="C549">
        <f t="array" ref="C549">_xlfn.IFNA(INDEX('Cider duty'!$B:$B,MATCH(1,(MONTH(A549)=MONTH('Cider duty'!$A:$A))*(YEAR(A549)=YEAR('Cider duty'!$A:$A)),0)), C548)</f>
        <v>23.78</v>
      </c>
      <c r="D549">
        <f t="array" ref="D549">_xlfn.IFNA(INDEX('Wine duty'!$B:$B,MATCH(1,(MONTH(A549)=MONTH('Wine duty'!$A:$A))*(YEAR(A549)=YEAR('Wine duty'!$A:$A)),0)), D548)</f>
        <v>140.44</v>
      </c>
      <c r="E549">
        <f t="array" ref="E549">_xlfn.IFNA(INDEX('Spirits duty'!$B:$B,MATCH(1,(MONTH(A549)=MONTH('Spirits duty'!$A:$A))*(YEAR(A549)=YEAR('Spirits duty'!$A:$A)),0)), E548)</f>
        <v>20.6</v>
      </c>
      <c r="F549">
        <f t="shared" si="45"/>
        <v>0.1082</v>
      </c>
      <c r="G549">
        <f t="shared" si="46"/>
        <v>4.7560000000000005E-2</v>
      </c>
      <c r="H549">
        <f t="shared" si="47"/>
        <v>0.11235199999999999</v>
      </c>
      <c r="I549">
        <f t="shared" si="48"/>
        <v>0.20600000000000002</v>
      </c>
      <c r="J549">
        <v>-0.5</v>
      </c>
      <c r="K549">
        <f t="shared" si="50"/>
        <v>1810.0105361877572</v>
      </c>
      <c r="L549">
        <f t="shared" si="49"/>
        <v>0.21422801994989171</v>
      </c>
      <c r="M549">
        <f t="shared" si="49"/>
        <v>9.41652923180855E-2</v>
      </c>
      <c r="N549">
        <f t="shared" si="51"/>
        <v>0.22244867372837554</v>
      </c>
      <c r="O549">
        <f t="shared" si="52"/>
        <v>0.40786480692862931</v>
      </c>
    </row>
    <row r="550" spans="1:15">
      <c r="A550" s="1">
        <v>34912</v>
      </c>
      <c r="B550">
        <f t="array" ref="B550">_xlfn.IFNA(INDEX('Beer duty'!$B:$B,MATCH(1,(MONTH(Graphs!A550)=MONTH('Beer duty'!A:A))*(YEAR(Graphs!A550)=YEAR('Beer duty'!A:A)),0)), B549)</f>
        <v>10.82</v>
      </c>
      <c r="C550">
        <f t="array" ref="C550">_xlfn.IFNA(INDEX('Cider duty'!$B:$B,MATCH(1,(MONTH(A550)=MONTH('Cider duty'!$A:$A))*(YEAR(A550)=YEAR('Cider duty'!$A:$A)),0)), C549)</f>
        <v>23.78</v>
      </c>
      <c r="D550">
        <f t="array" ref="D550">_xlfn.IFNA(INDEX('Wine duty'!$B:$B,MATCH(1,(MONTH(A550)=MONTH('Wine duty'!$A:$A))*(YEAR(A550)=YEAR('Wine duty'!$A:$A)),0)), D549)</f>
        <v>140.44</v>
      </c>
      <c r="E550">
        <f t="array" ref="E550">_xlfn.IFNA(INDEX('Spirits duty'!$B:$B,MATCH(1,(MONTH(A550)=MONTH('Spirits duty'!$A:$A))*(YEAR(A550)=YEAR('Spirits duty'!$A:$A)),0)), E549)</f>
        <v>20.6</v>
      </c>
      <c r="F550">
        <f t="shared" si="45"/>
        <v>0.1082</v>
      </c>
      <c r="G550">
        <f t="shared" si="46"/>
        <v>4.7560000000000005E-2</v>
      </c>
      <c r="H550">
        <f t="shared" si="47"/>
        <v>0.11235199999999999</v>
      </c>
      <c r="I550">
        <f t="shared" si="48"/>
        <v>0.20600000000000002</v>
      </c>
      <c r="J550">
        <v>0.5</v>
      </c>
      <c r="K550">
        <f t="shared" si="50"/>
        <v>1819.0605888686957</v>
      </c>
      <c r="L550">
        <f t="shared" si="49"/>
        <v>0.21316220890536491</v>
      </c>
      <c r="M550">
        <f t="shared" si="49"/>
        <v>9.3696808276702001E-2</v>
      </c>
      <c r="N550">
        <f t="shared" si="51"/>
        <v>0.2213419639088314</v>
      </c>
      <c r="O550">
        <f t="shared" si="52"/>
        <v>0.40583562878470586</v>
      </c>
    </row>
    <row r="551" spans="1:15">
      <c r="A551" s="1">
        <v>34943</v>
      </c>
      <c r="B551">
        <f t="array" ref="B551">_xlfn.IFNA(INDEX('Beer duty'!$B:$B,MATCH(1,(MONTH(Graphs!A551)=MONTH('Beer duty'!A:A))*(YEAR(Graphs!A551)=YEAR('Beer duty'!A:A)),0)), B550)</f>
        <v>10.82</v>
      </c>
      <c r="C551">
        <f t="array" ref="C551">_xlfn.IFNA(INDEX('Cider duty'!$B:$B,MATCH(1,(MONTH(A551)=MONTH('Cider duty'!$A:$A))*(YEAR(A551)=YEAR('Cider duty'!$A:$A)),0)), C550)</f>
        <v>23.78</v>
      </c>
      <c r="D551">
        <f t="array" ref="D551">_xlfn.IFNA(INDEX('Wine duty'!$B:$B,MATCH(1,(MONTH(A551)=MONTH('Wine duty'!$A:$A))*(YEAR(A551)=YEAR('Wine duty'!$A:$A)),0)), D550)</f>
        <v>140.44</v>
      </c>
      <c r="E551">
        <f t="array" ref="E551">_xlfn.IFNA(INDEX('Spirits duty'!$B:$B,MATCH(1,(MONTH(A551)=MONTH('Spirits duty'!$A:$A))*(YEAR(A551)=YEAR('Spirits duty'!$A:$A)),0)), E550)</f>
        <v>20.6</v>
      </c>
      <c r="F551">
        <f t="shared" si="45"/>
        <v>0.1082</v>
      </c>
      <c r="G551">
        <f t="shared" si="46"/>
        <v>4.7560000000000005E-2</v>
      </c>
      <c r="H551">
        <f t="shared" si="47"/>
        <v>0.11235199999999999</v>
      </c>
      <c r="I551">
        <f t="shared" si="48"/>
        <v>0.20600000000000002</v>
      </c>
      <c r="J551">
        <v>0.5</v>
      </c>
      <c r="K551">
        <f t="shared" si="50"/>
        <v>1828.155891813039</v>
      </c>
      <c r="L551">
        <f t="shared" si="49"/>
        <v>0.21210170040334819</v>
      </c>
      <c r="M551">
        <f t="shared" si="49"/>
        <v>9.3230655001693544E-2</v>
      </c>
      <c r="N551">
        <f t="shared" si="51"/>
        <v>0.22024076010829</v>
      </c>
      <c r="O551">
        <f t="shared" si="52"/>
        <v>0.40381654605443373</v>
      </c>
    </row>
    <row r="552" spans="1:15">
      <c r="A552" s="1">
        <v>34973</v>
      </c>
      <c r="B552">
        <f t="array" ref="B552">_xlfn.IFNA(INDEX('Beer duty'!$B:$B,MATCH(1,(MONTH(Graphs!A552)=MONTH('Beer duty'!A:A))*(YEAR(Graphs!A552)=YEAR('Beer duty'!A:A)),0)), B551)</f>
        <v>10.82</v>
      </c>
      <c r="C552">
        <f t="array" ref="C552">_xlfn.IFNA(INDEX('Cider duty'!$B:$B,MATCH(1,(MONTH(A552)=MONTH('Cider duty'!$A:$A))*(YEAR(A552)=YEAR('Cider duty'!$A:$A)),0)), C551)</f>
        <v>23.78</v>
      </c>
      <c r="D552">
        <f t="array" ref="D552">_xlfn.IFNA(INDEX('Wine duty'!$B:$B,MATCH(1,(MONTH(A552)=MONTH('Wine duty'!$A:$A))*(YEAR(A552)=YEAR('Wine duty'!$A:$A)),0)), D551)</f>
        <v>140.44</v>
      </c>
      <c r="E552">
        <f t="array" ref="E552">_xlfn.IFNA(INDEX('Spirits duty'!$B:$B,MATCH(1,(MONTH(A552)=MONTH('Spirits duty'!$A:$A))*(YEAR(A552)=YEAR('Spirits duty'!$A:$A)),0)), E551)</f>
        <v>20.6</v>
      </c>
      <c r="F552">
        <f t="shared" si="45"/>
        <v>0.1082</v>
      </c>
      <c r="G552">
        <f t="shared" si="46"/>
        <v>4.7560000000000005E-2</v>
      </c>
      <c r="H552">
        <f t="shared" si="47"/>
        <v>0.11235199999999999</v>
      </c>
      <c r="I552">
        <f t="shared" si="48"/>
        <v>0.20600000000000002</v>
      </c>
      <c r="J552">
        <v>-0.5</v>
      </c>
      <c r="K552">
        <f t="shared" si="50"/>
        <v>1819.0151123539738</v>
      </c>
      <c r="L552">
        <f t="shared" si="49"/>
        <v>0.2131675380938173</v>
      </c>
      <c r="M552">
        <f t="shared" si="49"/>
        <v>9.3699150755470903E-2</v>
      </c>
      <c r="N552">
        <f t="shared" si="51"/>
        <v>0.22134749759627134</v>
      </c>
      <c r="O552">
        <f t="shared" si="52"/>
        <v>0.40584577492907914</v>
      </c>
    </row>
    <row r="553" spans="1:15">
      <c r="A553" s="1">
        <v>35004</v>
      </c>
      <c r="B553">
        <f t="array" ref="B553">_xlfn.IFNA(INDEX('Beer duty'!$B:$B,MATCH(1,(MONTH(Graphs!A553)=MONTH('Beer duty'!A:A))*(YEAR(Graphs!A553)=YEAR('Beer duty'!A:A)),0)), B552)</f>
        <v>10.82</v>
      </c>
      <c r="C553">
        <f t="array" ref="C553">_xlfn.IFNA(INDEX('Cider duty'!$B:$B,MATCH(1,(MONTH(A553)=MONTH('Cider duty'!$A:$A))*(YEAR(A553)=YEAR('Cider duty'!$A:$A)),0)), C552)</f>
        <v>23.78</v>
      </c>
      <c r="D553">
        <f t="array" ref="D553">_xlfn.IFNA(INDEX('Wine duty'!$B:$B,MATCH(1,(MONTH(A553)=MONTH('Wine duty'!$A:$A))*(YEAR(A553)=YEAR('Wine duty'!$A:$A)),0)), D552)</f>
        <v>140.44</v>
      </c>
      <c r="E553">
        <f t="array" ref="E553">_xlfn.IFNA(INDEX('Spirits duty'!$B:$B,MATCH(1,(MONTH(A553)=MONTH('Spirits duty'!$A:$A))*(YEAR(A553)=YEAR('Spirits duty'!$A:$A)),0)), E552)</f>
        <v>19.78</v>
      </c>
      <c r="F553">
        <f t="shared" si="45"/>
        <v>0.1082</v>
      </c>
      <c r="G553">
        <f t="shared" si="46"/>
        <v>4.7560000000000005E-2</v>
      </c>
      <c r="H553">
        <f t="shared" si="47"/>
        <v>0.11235199999999999</v>
      </c>
      <c r="I553">
        <f t="shared" si="48"/>
        <v>0.1978</v>
      </c>
      <c r="J553">
        <v>0</v>
      </c>
      <c r="K553">
        <f t="shared" si="50"/>
        <v>1819.0151123539738</v>
      </c>
      <c r="L553">
        <f t="shared" si="49"/>
        <v>0.2131675380938173</v>
      </c>
      <c r="M553">
        <f t="shared" si="49"/>
        <v>9.3699150755470903E-2</v>
      </c>
      <c r="N553">
        <f t="shared" si="51"/>
        <v>0.22134749759627134</v>
      </c>
      <c r="O553">
        <f t="shared" si="52"/>
        <v>0.38969074893675659</v>
      </c>
    </row>
    <row r="554" spans="1:15">
      <c r="A554" s="1">
        <v>35034</v>
      </c>
      <c r="B554">
        <f t="array" ref="B554">_xlfn.IFNA(INDEX('Beer duty'!$B:$B,MATCH(1,(MONTH(Graphs!A554)=MONTH('Beer duty'!A:A))*(YEAR(Graphs!A554)=YEAR('Beer duty'!A:A)),0)), B553)</f>
        <v>10.82</v>
      </c>
      <c r="C554">
        <f t="array" ref="C554">_xlfn.IFNA(INDEX('Cider duty'!$B:$B,MATCH(1,(MONTH(A554)=MONTH('Cider duty'!$A:$A))*(YEAR(A554)=YEAR('Cider duty'!$A:$A)),0)), C553)</f>
        <v>23.78</v>
      </c>
      <c r="D554">
        <f t="array" ref="D554">_xlfn.IFNA(INDEX('Wine duty'!$B:$B,MATCH(1,(MONTH(A554)=MONTH('Wine duty'!$A:$A))*(YEAR(A554)=YEAR('Wine duty'!$A:$A)),0)), D553)</f>
        <v>140.44</v>
      </c>
      <c r="E554">
        <f t="array" ref="E554">_xlfn.IFNA(INDEX('Spirits duty'!$B:$B,MATCH(1,(MONTH(A554)=MONTH('Spirits duty'!$A:$A))*(YEAR(A554)=YEAR('Spirits duty'!$A:$A)),0)), E553)</f>
        <v>19.78</v>
      </c>
      <c r="F554">
        <f t="shared" si="45"/>
        <v>0.1082</v>
      </c>
      <c r="G554">
        <f t="shared" si="46"/>
        <v>4.7560000000000005E-2</v>
      </c>
      <c r="H554">
        <f t="shared" si="47"/>
        <v>0.11235199999999999</v>
      </c>
      <c r="I554">
        <f t="shared" si="48"/>
        <v>0.1978</v>
      </c>
      <c r="J554">
        <v>0.6</v>
      </c>
      <c r="K554">
        <f t="shared" si="50"/>
        <v>1829.9292030280976</v>
      </c>
      <c r="L554">
        <f t="shared" si="49"/>
        <v>0.21189616112705498</v>
      </c>
      <c r="M554">
        <f t="shared" si="49"/>
        <v>9.3140308902058544E-2</v>
      </c>
      <c r="N554">
        <f t="shared" si="51"/>
        <v>0.22002733359470314</v>
      </c>
      <c r="O554">
        <f t="shared" si="52"/>
        <v>0.38736654963892309</v>
      </c>
    </row>
    <row r="555" spans="1:15">
      <c r="A555" s="1">
        <v>35065</v>
      </c>
      <c r="B555">
        <f t="array" ref="B555">_xlfn.IFNA(INDEX('Beer duty'!$B:$B,MATCH(1,(MONTH(Graphs!A555)=MONTH('Beer duty'!A:A))*(YEAR(Graphs!A555)=YEAR('Beer duty'!A:A)),0)), B554)</f>
        <v>10.82</v>
      </c>
      <c r="C555">
        <f t="array" ref="C555">_xlfn.IFNA(INDEX('Cider duty'!$B:$B,MATCH(1,(MONTH(A555)=MONTH('Cider duty'!$A:$A))*(YEAR(A555)=YEAR('Cider duty'!$A:$A)),0)), C554)</f>
        <v>23.78</v>
      </c>
      <c r="D555">
        <f t="array" ref="D555">_xlfn.IFNA(INDEX('Wine duty'!$B:$B,MATCH(1,(MONTH(A555)=MONTH('Wine duty'!$A:$A))*(YEAR(A555)=YEAR('Wine duty'!$A:$A)),0)), D554)</f>
        <v>140.44</v>
      </c>
      <c r="E555">
        <f t="array" ref="E555">_xlfn.IFNA(INDEX('Spirits duty'!$B:$B,MATCH(1,(MONTH(A555)=MONTH('Spirits duty'!$A:$A))*(YEAR(A555)=YEAR('Spirits duty'!$A:$A)),0)), E554)</f>
        <v>19.78</v>
      </c>
      <c r="F555">
        <f t="shared" si="45"/>
        <v>0.1082</v>
      </c>
      <c r="G555">
        <f t="shared" si="46"/>
        <v>4.7560000000000005E-2</v>
      </c>
      <c r="H555">
        <f t="shared" si="47"/>
        <v>0.11235199999999999</v>
      </c>
      <c r="I555">
        <f t="shared" si="48"/>
        <v>0.1978</v>
      </c>
      <c r="J555">
        <v>-0.3</v>
      </c>
      <c r="K555">
        <f t="shared" si="50"/>
        <v>1824.4394154190134</v>
      </c>
      <c r="L555">
        <f t="shared" si="49"/>
        <v>0.21253376241429786</v>
      </c>
      <c r="M555">
        <f t="shared" si="49"/>
        <v>9.3420570613900245E-2</v>
      </c>
      <c r="N555">
        <f t="shared" si="51"/>
        <v>0.22068940180010344</v>
      </c>
      <c r="O555">
        <f t="shared" si="52"/>
        <v>0.38853214607715453</v>
      </c>
    </row>
    <row r="556" spans="1:15">
      <c r="A556" s="1">
        <v>35096</v>
      </c>
      <c r="B556">
        <f t="array" ref="B556">_xlfn.IFNA(INDEX('Beer duty'!$B:$B,MATCH(1,(MONTH(Graphs!A556)=MONTH('Beer duty'!A:A))*(YEAR(Graphs!A556)=YEAR('Beer duty'!A:A)),0)), B555)</f>
        <v>10.82</v>
      </c>
      <c r="C556">
        <f t="array" ref="C556">_xlfn.IFNA(INDEX('Cider duty'!$B:$B,MATCH(1,(MONTH(A556)=MONTH('Cider duty'!$A:$A))*(YEAR(A556)=YEAR('Cider duty'!$A:$A)),0)), C555)</f>
        <v>23.78</v>
      </c>
      <c r="D556">
        <f t="array" ref="D556">_xlfn.IFNA(INDEX('Wine duty'!$B:$B,MATCH(1,(MONTH(A556)=MONTH('Wine duty'!$A:$A))*(YEAR(A556)=YEAR('Wine duty'!$A:$A)),0)), D555)</f>
        <v>140.44</v>
      </c>
      <c r="E556">
        <f t="array" ref="E556">_xlfn.IFNA(INDEX('Spirits duty'!$B:$B,MATCH(1,(MONTH(A556)=MONTH('Spirits duty'!$A:$A))*(YEAR(A556)=YEAR('Spirits duty'!$A:$A)),0)), E555)</f>
        <v>19.78</v>
      </c>
      <c r="F556">
        <f t="shared" si="45"/>
        <v>0.1082</v>
      </c>
      <c r="G556">
        <f t="shared" si="46"/>
        <v>4.7560000000000005E-2</v>
      </c>
      <c r="H556">
        <f t="shared" si="47"/>
        <v>0.11235199999999999</v>
      </c>
      <c r="I556">
        <f t="shared" si="48"/>
        <v>0.1978</v>
      </c>
      <c r="J556">
        <v>0.5</v>
      </c>
      <c r="K556">
        <f t="shared" si="50"/>
        <v>1833.5616124961082</v>
      </c>
      <c r="L556">
        <f t="shared" si="49"/>
        <v>0.2114763805117392</v>
      </c>
      <c r="M556">
        <f t="shared" si="49"/>
        <v>9.295579165562215E-2</v>
      </c>
      <c r="N556">
        <f t="shared" si="51"/>
        <v>0.21959144457721738</v>
      </c>
      <c r="O556">
        <f t="shared" si="52"/>
        <v>0.38659915032552694</v>
      </c>
    </row>
    <row r="557" spans="1:15">
      <c r="A557" s="1">
        <v>35125</v>
      </c>
      <c r="B557">
        <f t="array" ref="B557">_xlfn.IFNA(INDEX('Beer duty'!$B:$B,MATCH(1,(MONTH(Graphs!A557)=MONTH('Beer duty'!A:A))*(YEAR(Graphs!A557)=YEAR('Beer duty'!A:A)),0)), B556)</f>
        <v>10.82</v>
      </c>
      <c r="C557">
        <f t="array" ref="C557">_xlfn.IFNA(INDEX('Cider duty'!$B:$B,MATCH(1,(MONTH(A557)=MONTH('Cider duty'!$A:$A))*(YEAR(A557)=YEAR('Cider duty'!$A:$A)),0)), C556)</f>
        <v>23.78</v>
      </c>
      <c r="D557">
        <f t="array" ref="D557">_xlfn.IFNA(INDEX('Wine duty'!$B:$B,MATCH(1,(MONTH(A557)=MONTH('Wine duty'!$A:$A))*(YEAR(A557)=YEAR('Wine duty'!$A:$A)),0)), D556)</f>
        <v>140.44</v>
      </c>
      <c r="E557">
        <f t="array" ref="E557">_xlfn.IFNA(INDEX('Spirits duty'!$B:$B,MATCH(1,(MONTH(A557)=MONTH('Spirits duty'!$A:$A))*(YEAR(A557)=YEAR('Spirits duty'!$A:$A)),0)), E556)</f>
        <v>19.78</v>
      </c>
      <c r="F557">
        <f t="shared" si="45"/>
        <v>0.1082</v>
      </c>
      <c r="G557">
        <f t="shared" si="46"/>
        <v>4.7560000000000005E-2</v>
      </c>
      <c r="H557">
        <f t="shared" si="47"/>
        <v>0.11235199999999999</v>
      </c>
      <c r="I557">
        <f t="shared" si="48"/>
        <v>0.1978</v>
      </c>
      <c r="J557">
        <v>0.4</v>
      </c>
      <c r="K557">
        <f t="shared" si="50"/>
        <v>1840.8958589460926</v>
      </c>
      <c r="L557">
        <f t="shared" si="49"/>
        <v>0.21063384513121433</v>
      </c>
      <c r="M557">
        <f t="shared" si="49"/>
        <v>9.2585449856197363E-2</v>
      </c>
      <c r="N557">
        <f t="shared" si="51"/>
        <v>0.21871657826416074</v>
      </c>
      <c r="O557">
        <f t="shared" si="52"/>
        <v>0.38505891466685949</v>
      </c>
    </row>
    <row r="558" spans="1:15">
      <c r="A558" s="1">
        <v>35156</v>
      </c>
      <c r="B558">
        <f t="array" ref="B558">_xlfn.IFNA(INDEX('Beer duty'!$B:$B,MATCH(1,(MONTH(Graphs!A558)=MONTH('Beer duty'!A:A))*(YEAR(Graphs!A558)=YEAR('Beer duty'!A:A)),0)), B557)</f>
        <v>10.82</v>
      </c>
      <c r="C558">
        <f t="array" ref="C558">_xlfn.IFNA(INDEX('Cider duty'!$B:$B,MATCH(1,(MONTH(A558)=MONTH('Cider duty'!$A:$A))*(YEAR(A558)=YEAR('Cider duty'!$A:$A)),0)), C557)</f>
        <v>23.78</v>
      </c>
      <c r="D558">
        <f t="array" ref="D558">_xlfn.IFNA(INDEX('Wine duty'!$B:$B,MATCH(1,(MONTH(A558)=MONTH('Wine duty'!$A:$A))*(YEAR(A558)=YEAR('Wine duty'!$A:$A)),0)), D557)</f>
        <v>140.44</v>
      </c>
      <c r="E558">
        <f t="array" ref="E558">_xlfn.IFNA(INDEX('Spirits duty'!$B:$B,MATCH(1,(MONTH(A558)=MONTH('Spirits duty'!$A:$A))*(YEAR(A558)=YEAR('Spirits duty'!$A:$A)),0)), E557)</f>
        <v>19.78</v>
      </c>
      <c r="F558">
        <f t="shared" si="45"/>
        <v>0.1082</v>
      </c>
      <c r="G558">
        <f t="shared" si="46"/>
        <v>4.7560000000000005E-2</v>
      </c>
      <c r="H558">
        <f t="shared" si="47"/>
        <v>0.11235199999999999</v>
      </c>
      <c r="I558">
        <f t="shared" si="48"/>
        <v>0.1978</v>
      </c>
      <c r="J558">
        <v>0.7</v>
      </c>
      <c r="K558">
        <f t="shared" si="50"/>
        <v>1853.7821299587151</v>
      </c>
      <c r="L558">
        <f t="shared" si="49"/>
        <v>0.20916965752851474</v>
      </c>
      <c r="M558">
        <f t="shared" si="49"/>
        <v>9.1941856858190035E-2</v>
      </c>
      <c r="N558">
        <f t="shared" si="51"/>
        <v>0.21719620483034832</v>
      </c>
      <c r="O558">
        <f t="shared" si="52"/>
        <v>0.38238223899390222</v>
      </c>
    </row>
    <row r="559" spans="1:15">
      <c r="A559" s="1">
        <v>35186</v>
      </c>
      <c r="B559">
        <f t="array" ref="B559">_xlfn.IFNA(INDEX('Beer duty'!$B:$B,MATCH(1,(MONTH(Graphs!A559)=MONTH('Beer duty'!A:A))*(YEAR(Graphs!A559)=YEAR('Beer duty'!A:A)),0)), B558)</f>
        <v>10.82</v>
      </c>
      <c r="C559">
        <f t="array" ref="C559">_xlfn.IFNA(INDEX('Cider duty'!$B:$B,MATCH(1,(MONTH(A559)=MONTH('Cider duty'!$A:$A))*(YEAR(A559)=YEAR('Cider duty'!$A:$A)),0)), C558)</f>
        <v>23.78</v>
      </c>
      <c r="D559">
        <f t="array" ref="D559">_xlfn.IFNA(INDEX('Wine duty'!$B:$B,MATCH(1,(MONTH(A559)=MONTH('Wine duty'!$A:$A))*(YEAR(A559)=YEAR('Wine duty'!$A:$A)),0)), D558)</f>
        <v>140.44</v>
      </c>
      <c r="E559">
        <f t="array" ref="E559">_xlfn.IFNA(INDEX('Spirits duty'!$B:$B,MATCH(1,(MONTH(A559)=MONTH('Spirits duty'!$A:$A))*(YEAR(A559)=YEAR('Spirits duty'!$A:$A)),0)), E558)</f>
        <v>19.78</v>
      </c>
      <c r="F559">
        <f t="shared" si="45"/>
        <v>0.1082</v>
      </c>
      <c r="G559">
        <f t="shared" si="46"/>
        <v>4.7560000000000005E-2</v>
      </c>
      <c r="H559">
        <f t="shared" si="47"/>
        <v>0.11235199999999999</v>
      </c>
      <c r="I559">
        <f t="shared" si="48"/>
        <v>0.1978</v>
      </c>
      <c r="J559">
        <v>0.2</v>
      </c>
      <c r="K559">
        <f t="shared" si="50"/>
        <v>1857.4896942186326</v>
      </c>
      <c r="L559">
        <f t="shared" si="49"/>
        <v>0.20875215322207061</v>
      </c>
      <c r="M559">
        <f t="shared" si="49"/>
        <v>9.1758340177834366E-2</v>
      </c>
      <c r="N559">
        <f t="shared" si="51"/>
        <v>0.21676267947140548</v>
      </c>
      <c r="O559">
        <f t="shared" si="52"/>
        <v>0.38161900099191837</v>
      </c>
    </row>
    <row r="560" spans="1:15">
      <c r="A560" s="1">
        <v>35217</v>
      </c>
      <c r="B560">
        <f t="array" ref="B560">_xlfn.IFNA(INDEX('Beer duty'!$B:$B,MATCH(1,(MONTH(Graphs!A560)=MONTH('Beer duty'!A:A))*(YEAR(Graphs!A560)=YEAR('Beer duty'!A:A)),0)), B559)</f>
        <v>10.82</v>
      </c>
      <c r="C560">
        <f t="array" ref="C560">_xlfn.IFNA(INDEX('Cider duty'!$B:$B,MATCH(1,(MONTH(A560)=MONTH('Cider duty'!$A:$A))*(YEAR(A560)=YEAR('Cider duty'!$A:$A)),0)), C559)</f>
        <v>23.78</v>
      </c>
      <c r="D560">
        <f t="array" ref="D560">_xlfn.IFNA(INDEX('Wine duty'!$B:$B,MATCH(1,(MONTH(A560)=MONTH('Wine duty'!$A:$A))*(YEAR(A560)=YEAR('Wine duty'!$A:$A)),0)), D559)</f>
        <v>140.44</v>
      </c>
      <c r="E560">
        <f t="array" ref="E560">_xlfn.IFNA(INDEX('Spirits duty'!$B:$B,MATCH(1,(MONTH(A560)=MONTH('Spirits duty'!$A:$A))*(YEAR(A560)=YEAR('Spirits duty'!$A:$A)),0)), E559)</f>
        <v>19.78</v>
      </c>
      <c r="F560">
        <f t="shared" si="45"/>
        <v>0.1082</v>
      </c>
      <c r="G560">
        <f t="shared" si="46"/>
        <v>4.7560000000000005E-2</v>
      </c>
      <c r="H560">
        <f t="shared" si="47"/>
        <v>0.11235199999999999</v>
      </c>
      <c r="I560">
        <f t="shared" si="48"/>
        <v>0.1978</v>
      </c>
      <c r="J560">
        <v>0.1</v>
      </c>
      <c r="K560">
        <f t="shared" si="50"/>
        <v>1859.3471839128511</v>
      </c>
      <c r="L560">
        <f t="shared" si="49"/>
        <v>0.20854360961245816</v>
      </c>
      <c r="M560">
        <f t="shared" si="49"/>
        <v>9.166667350433004E-2</v>
      </c>
      <c r="N560">
        <f t="shared" si="51"/>
        <v>0.21654613333806746</v>
      </c>
      <c r="O560">
        <f t="shared" si="52"/>
        <v>0.38123776322868969</v>
      </c>
    </row>
    <row r="561" spans="1:15">
      <c r="A561" s="1">
        <v>35247</v>
      </c>
      <c r="B561">
        <f t="array" ref="B561">_xlfn.IFNA(INDEX('Beer duty'!$B:$B,MATCH(1,(MONTH(Graphs!A561)=MONTH('Beer duty'!A:A))*(YEAR(Graphs!A561)=YEAR('Beer duty'!A:A)),0)), B560)</f>
        <v>10.82</v>
      </c>
      <c r="C561">
        <f t="array" ref="C561">_xlfn.IFNA(INDEX('Cider duty'!$B:$B,MATCH(1,(MONTH(A561)=MONTH('Cider duty'!$A:$A))*(YEAR(A561)=YEAR('Cider duty'!$A:$A)),0)), C560)</f>
        <v>23.78</v>
      </c>
      <c r="D561">
        <f t="array" ref="D561">_xlfn.IFNA(INDEX('Wine duty'!$B:$B,MATCH(1,(MONTH(A561)=MONTH('Wine duty'!$A:$A))*(YEAR(A561)=YEAR('Wine duty'!$A:$A)),0)), D560)</f>
        <v>140.44</v>
      </c>
      <c r="E561">
        <f t="array" ref="E561">_xlfn.IFNA(INDEX('Spirits duty'!$B:$B,MATCH(1,(MONTH(A561)=MONTH('Spirits duty'!$A:$A))*(YEAR(A561)=YEAR('Spirits duty'!$A:$A)),0)), E560)</f>
        <v>19.78</v>
      </c>
      <c r="F561">
        <f t="shared" si="45"/>
        <v>0.1082</v>
      </c>
      <c r="G561">
        <f t="shared" si="46"/>
        <v>4.7560000000000005E-2</v>
      </c>
      <c r="H561">
        <f t="shared" si="47"/>
        <v>0.11235199999999999</v>
      </c>
      <c r="I561">
        <f t="shared" si="48"/>
        <v>0.1978</v>
      </c>
      <c r="J561">
        <v>-0.4</v>
      </c>
      <c r="K561">
        <f t="shared" si="50"/>
        <v>1851.9097951771996</v>
      </c>
      <c r="L561">
        <f t="shared" si="49"/>
        <v>0.20938113414905438</v>
      </c>
      <c r="M561">
        <f t="shared" si="49"/>
        <v>9.2034812755351456E-2</v>
      </c>
      <c r="N561">
        <f t="shared" si="51"/>
        <v>0.21741579652416412</v>
      </c>
      <c r="O561">
        <f t="shared" si="52"/>
        <v>0.3827688385830218</v>
      </c>
    </row>
    <row r="562" spans="1:15">
      <c r="A562" s="1">
        <v>35278</v>
      </c>
      <c r="B562">
        <f t="array" ref="B562">_xlfn.IFNA(INDEX('Beer duty'!$B:$B,MATCH(1,(MONTH(Graphs!A562)=MONTH('Beer duty'!A:A))*(YEAR(Graphs!A562)=YEAR('Beer duty'!A:A)),0)), B561)</f>
        <v>10.82</v>
      </c>
      <c r="C562">
        <f t="array" ref="C562">_xlfn.IFNA(INDEX('Cider duty'!$B:$B,MATCH(1,(MONTH(A562)=MONTH('Cider duty'!$A:$A))*(YEAR(A562)=YEAR('Cider duty'!$A:$A)),0)), C561)</f>
        <v>23.78</v>
      </c>
      <c r="D562">
        <f t="array" ref="D562">_xlfn.IFNA(INDEX('Wine duty'!$B:$B,MATCH(1,(MONTH(A562)=MONTH('Wine duty'!$A:$A))*(YEAR(A562)=YEAR('Wine duty'!$A:$A)),0)), D561)</f>
        <v>140.44</v>
      </c>
      <c r="E562">
        <f t="array" ref="E562">_xlfn.IFNA(INDEX('Spirits duty'!$B:$B,MATCH(1,(MONTH(A562)=MONTH('Spirits duty'!$A:$A))*(YEAR(A562)=YEAR('Spirits duty'!$A:$A)),0)), E561)</f>
        <v>19.78</v>
      </c>
      <c r="F562">
        <f t="shared" si="45"/>
        <v>0.1082</v>
      </c>
      <c r="G562">
        <f t="shared" si="46"/>
        <v>4.7560000000000005E-2</v>
      </c>
      <c r="H562">
        <f t="shared" si="47"/>
        <v>0.11235199999999999</v>
      </c>
      <c r="I562">
        <f t="shared" si="48"/>
        <v>0.1978</v>
      </c>
      <c r="J562">
        <v>0.5</v>
      </c>
      <c r="K562">
        <f t="shared" si="50"/>
        <v>1861.1693441530854</v>
      </c>
      <c r="L562">
        <f t="shared" si="49"/>
        <v>0.20833943696423324</v>
      </c>
      <c r="M562">
        <f t="shared" si="49"/>
        <v>9.1576928114777578E-2</v>
      </c>
      <c r="N562">
        <f t="shared" si="51"/>
        <v>0.2163341258946907</v>
      </c>
      <c r="O562">
        <f t="shared" si="52"/>
        <v>0.3808645160030068</v>
      </c>
    </row>
    <row r="563" spans="1:15">
      <c r="A563" s="1">
        <v>35309</v>
      </c>
      <c r="B563">
        <f t="array" ref="B563">_xlfn.IFNA(INDEX('Beer duty'!$B:$B,MATCH(1,(MONTH(Graphs!A563)=MONTH('Beer duty'!A:A))*(YEAR(Graphs!A563)=YEAR('Beer duty'!A:A)),0)), B562)</f>
        <v>10.82</v>
      </c>
      <c r="C563">
        <f t="array" ref="C563">_xlfn.IFNA(INDEX('Cider duty'!$B:$B,MATCH(1,(MONTH(A563)=MONTH('Cider duty'!$A:$A))*(YEAR(A563)=YEAR('Cider duty'!$A:$A)),0)), C562)</f>
        <v>23.78</v>
      </c>
      <c r="D563">
        <f t="array" ref="D563">_xlfn.IFNA(INDEX('Wine duty'!$B:$B,MATCH(1,(MONTH(A563)=MONTH('Wine duty'!$A:$A))*(YEAR(A563)=YEAR('Wine duty'!$A:$A)),0)), D562)</f>
        <v>140.44</v>
      </c>
      <c r="E563">
        <f t="array" ref="E563">_xlfn.IFNA(INDEX('Spirits duty'!$B:$B,MATCH(1,(MONTH(A563)=MONTH('Spirits duty'!$A:$A))*(YEAR(A563)=YEAR('Spirits duty'!$A:$A)),0)), E562)</f>
        <v>19.78</v>
      </c>
      <c r="F563">
        <f t="shared" si="45"/>
        <v>0.1082</v>
      </c>
      <c r="G563">
        <f t="shared" si="46"/>
        <v>4.7560000000000005E-2</v>
      </c>
      <c r="H563">
        <f t="shared" si="47"/>
        <v>0.11235199999999999</v>
      </c>
      <c r="I563">
        <f t="shared" si="48"/>
        <v>0.1978</v>
      </c>
      <c r="J563">
        <v>0.5</v>
      </c>
      <c r="K563">
        <f t="shared" si="50"/>
        <v>1870.4751908738506</v>
      </c>
      <c r="L563">
        <f t="shared" si="49"/>
        <v>0.20730292235247091</v>
      </c>
      <c r="M563">
        <f t="shared" si="49"/>
        <v>9.1121321507241379E-2</v>
      </c>
      <c r="N563">
        <f t="shared" si="51"/>
        <v>0.21525783671113505</v>
      </c>
      <c r="O563">
        <f t="shared" si="52"/>
        <v>0.37896966766468343</v>
      </c>
    </row>
    <row r="564" spans="1:15">
      <c r="A564" s="1">
        <v>35339</v>
      </c>
      <c r="B564">
        <f t="array" ref="B564">_xlfn.IFNA(INDEX('Beer duty'!$B:$B,MATCH(1,(MONTH(Graphs!A564)=MONTH('Beer duty'!A:A))*(YEAR(Graphs!A564)=YEAR('Beer duty'!A:A)),0)), B563)</f>
        <v>10.82</v>
      </c>
      <c r="C564">
        <f t="array" ref="C564">_xlfn.IFNA(INDEX('Cider duty'!$B:$B,MATCH(1,(MONTH(A564)=MONTH('Cider duty'!$A:$A))*(YEAR(A564)=YEAR('Cider duty'!$A:$A)),0)), C563)</f>
        <v>23.78</v>
      </c>
      <c r="D564">
        <f t="array" ref="D564">_xlfn.IFNA(INDEX('Wine duty'!$B:$B,MATCH(1,(MONTH(A564)=MONTH('Wine duty'!$A:$A))*(YEAR(A564)=YEAR('Wine duty'!$A:$A)),0)), D563)</f>
        <v>140.44</v>
      </c>
      <c r="E564">
        <f t="array" ref="E564">_xlfn.IFNA(INDEX('Spirits duty'!$B:$B,MATCH(1,(MONTH(A564)=MONTH('Spirits duty'!$A:$A))*(YEAR(A564)=YEAR('Spirits duty'!$A:$A)),0)), E563)</f>
        <v>19.78</v>
      </c>
      <c r="F564">
        <f t="shared" si="45"/>
        <v>0.1082</v>
      </c>
      <c r="G564">
        <f t="shared" si="46"/>
        <v>4.7560000000000005E-2</v>
      </c>
      <c r="H564">
        <f t="shared" si="47"/>
        <v>0.11235199999999999</v>
      </c>
      <c r="I564">
        <f t="shared" si="48"/>
        <v>0.1978</v>
      </c>
      <c r="J564">
        <v>0</v>
      </c>
      <c r="K564">
        <f t="shared" si="50"/>
        <v>1870.4751908738506</v>
      </c>
      <c r="L564">
        <f t="shared" si="49"/>
        <v>0.20730292235247091</v>
      </c>
      <c r="M564">
        <f t="shared" si="49"/>
        <v>9.1121321507241379E-2</v>
      </c>
      <c r="N564">
        <f t="shared" si="51"/>
        <v>0.21525783671113505</v>
      </c>
      <c r="O564">
        <f t="shared" si="52"/>
        <v>0.37896966766468343</v>
      </c>
    </row>
    <row r="565" spans="1:15">
      <c r="A565" s="1">
        <v>35370</v>
      </c>
      <c r="B565">
        <f t="array" ref="B565">_xlfn.IFNA(INDEX('Beer duty'!$B:$B,MATCH(1,(MONTH(Graphs!A565)=MONTH('Beer duty'!A:A))*(YEAR(Graphs!A565)=YEAR('Beer duty'!A:A)),0)), B564)</f>
        <v>10.82</v>
      </c>
      <c r="C565">
        <f t="array" ref="C565">_xlfn.IFNA(INDEX('Cider duty'!$B:$B,MATCH(1,(MONTH(A565)=MONTH('Cider duty'!$A:$A))*(YEAR(A565)=YEAR('Cider duty'!$A:$A)),0)), C564)</f>
        <v>23.78</v>
      </c>
      <c r="D565">
        <f t="array" ref="D565">_xlfn.IFNA(INDEX('Wine duty'!$B:$B,MATCH(1,(MONTH(A565)=MONTH('Wine duty'!$A:$A))*(YEAR(A565)=YEAR('Wine duty'!$A:$A)),0)), D564)</f>
        <v>140.44</v>
      </c>
      <c r="E565">
        <f t="array" ref="E565">_xlfn.IFNA(INDEX('Spirits duty'!$B:$B,MATCH(1,(MONTH(A565)=MONTH('Spirits duty'!$A:$A))*(YEAR(A565)=YEAR('Spirits duty'!$A:$A)),0)), E564)</f>
        <v>18.989999999999998</v>
      </c>
      <c r="F565">
        <f t="shared" si="45"/>
        <v>0.1082</v>
      </c>
      <c r="G565">
        <f t="shared" si="46"/>
        <v>4.7560000000000005E-2</v>
      </c>
      <c r="H565">
        <f t="shared" si="47"/>
        <v>0.11235199999999999</v>
      </c>
      <c r="I565">
        <f t="shared" si="48"/>
        <v>0.18989999999999999</v>
      </c>
      <c r="J565">
        <v>0.1</v>
      </c>
      <c r="K565">
        <f t="shared" si="50"/>
        <v>1872.3456660647241</v>
      </c>
      <c r="L565">
        <f t="shared" si="49"/>
        <v>0.20709582652594499</v>
      </c>
      <c r="M565">
        <f t="shared" si="49"/>
        <v>9.1030291216025364E-2</v>
      </c>
      <c r="N565">
        <f t="shared" si="51"/>
        <v>0.21504279391721787</v>
      </c>
      <c r="O565">
        <f t="shared" si="52"/>
        <v>0.36347040163841915</v>
      </c>
    </row>
    <row r="566" spans="1:15">
      <c r="A566" s="1">
        <v>35400</v>
      </c>
      <c r="B566">
        <f t="array" ref="B566">_xlfn.IFNA(INDEX('Beer duty'!$B:$B,MATCH(1,(MONTH(Graphs!A566)=MONTH('Beer duty'!A:A))*(YEAR(Graphs!A566)=YEAR('Beer duty'!A:A)),0)), B565)</f>
        <v>10.82</v>
      </c>
      <c r="C566">
        <f t="array" ref="C566">_xlfn.IFNA(INDEX('Cider duty'!$B:$B,MATCH(1,(MONTH(A566)=MONTH('Cider duty'!$A:$A))*(YEAR(A566)=YEAR('Cider duty'!$A:$A)),0)), C565)</f>
        <v>23.78</v>
      </c>
      <c r="D566">
        <f t="array" ref="D566">_xlfn.IFNA(INDEX('Wine duty'!$B:$B,MATCH(1,(MONTH(A566)=MONTH('Wine duty'!$A:$A))*(YEAR(A566)=YEAR('Wine duty'!$A:$A)),0)), D565)</f>
        <v>140.44</v>
      </c>
      <c r="E566">
        <f t="array" ref="E566">_xlfn.IFNA(INDEX('Spirits duty'!$B:$B,MATCH(1,(MONTH(A566)=MONTH('Spirits duty'!$A:$A))*(YEAR(A566)=YEAR('Spirits duty'!$A:$A)),0)), E565)</f>
        <v>18.989999999999998</v>
      </c>
      <c r="F566">
        <f t="shared" si="45"/>
        <v>0.1082</v>
      </c>
      <c r="G566">
        <f t="shared" si="46"/>
        <v>4.7560000000000005E-2</v>
      </c>
      <c r="H566">
        <f t="shared" si="47"/>
        <v>0.11235199999999999</v>
      </c>
      <c r="I566">
        <f t="shared" si="48"/>
        <v>0.18989999999999999</v>
      </c>
      <c r="J566">
        <v>0.3</v>
      </c>
      <c r="K566">
        <f t="shared" si="50"/>
        <v>1877.9627030629181</v>
      </c>
      <c r="L566">
        <f t="shared" si="49"/>
        <v>0.20647639733394318</v>
      </c>
      <c r="M566">
        <f t="shared" si="49"/>
        <v>9.0758017164531787E-2</v>
      </c>
      <c r="N566">
        <f t="shared" si="51"/>
        <v>0.21439959513182241</v>
      </c>
      <c r="O566">
        <f t="shared" si="52"/>
        <v>0.36238325188277087</v>
      </c>
    </row>
    <row r="567" spans="1:15">
      <c r="A567" s="1">
        <v>35431</v>
      </c>
      <c r="B567">
        <f t="array" ref="B567">_xlfn.IFNA(INDEX('Beer duty'!$B:$B,MATCH(1,(MONTH(Graphs!A567)=MONTH('Beer duty'!A:A))*(YEAR(Graphs!A567)=YEAR('Beer duty'!A:A)),0)), B566)</f>
        <v>10.82</v>
      </c>
      <c r="C567">
        <f t="array" ref="C567">_xlfn.IFNA(INDEX('Cider duty'!$B:$B,MATCH(1,(MONTH(A567)=MONTH('Cider duty'!$A:$A))*(YEAR(A567)=YEAR('Cider duty'!$A:$A)),0)), C566)</f>
        <v>23.78</v>
      </c>
      <c r="D567">
        <f t="array" ref="D567">_xlfn.IFNA(INDEX('Wine duty'!$B:$B,MATCH(1,(MONTH(A567)=MONTH('Wine duty'!$A:$A))*(YEAR(A567)=YEAR('Wine duty'!$A:$A)),0)), D566)</f>
        <v>140.44</v>
      </c>
      <c r="E567">
        <f t="array" ref="E567">_xlfn.IFNA(INDEX('Spirits duty'!$B:$B,MATCH(1,(MONTH(A567)=MONTH('Spirits duty'!$A:$A))*(YEAR(A567)=YEAR('Spirits duty'!$A:$A)),0)), E566)</f>
        <v>18.989999999999998</v>
      </c>
      <c r="F567">
        <f t="shared" si="45"/>
        <v>0.1082</v>
      </c>
      <c r="G567">
        <f t="shared" si="46"/>
        <v>4.7560000000000005E-2</v>
      </c>
      <c r="H567">
        <f t="shared" si="47"/>
        <v>0.11235199999999999</v>
      </c>
      <c r="I567">
        <f t="shared" si="48"/>
        <v>0.18989999999999999</v>
      </c>
      <c r="J567">
        <v>0</v>
      </c>
      <c r="K567">
        <f t="shared" si="50"/>
        <v>1877.9627030629181</v>
      </c>
      <c r="L567">
        <f t="shared" si="49"/>
        <v>0.20647639733394318</v>
      </c>
      <c r="M567">
        <f t="shared" si="49"/>
        <v>9.0758017164531787E-2</v>
      </c>
      <c r="N567">
        <f t="shared" si="51"/>
        <v>0.21439959513182241</v>
      </c>
      <c r="O567">
        <f t="shared" si="52"/>
        <v>0.36238325188277087</v>
      </c>
    </row>
    <row r="568" spans="1:15">
      <c r="A568" s="1">
        <v>35462</v>
      </c>
      <c r="B568">
        <f t="array" ref="B568">_xlfn.IFNA(INDEX('Beer duty'!$B:$B,MATCH(1,(MONTH(Graphs!A568)=MONTH('Beer duty'!A:A))*(YEAR(Graphs!A568)=YEAR('Beer duty'!A:A)),0)), B567)</f>
        <v>10.82</v>
      </c>
      <c r="C568">
        <f t="array" ref="C568">_xlfn.IFNA(INDEX('Cider duty'!$B:$B,MATCH(1,(MONTH(A568)=MONTH('Cider duty'!$A:$A))*(YEAR(A568)=YEAR('Cider duty'!$A:$A)),0)), C567)</f>
        <v>23.78</v>
      </c>
      <c r="D568">
        <f t="array" ref="D568">_xlfn.IFNA(INDEX('Wine duty'!$B:$B,MATCH(1,(MONTH(A568)=MONTH('Wine duty'!$A:$A))*(YEAR(A568)=YEAR('Wine duty'!$A:$A)),0)), D567)</f>
        <v>140.44</v>
      </c>
      <c r="E568">
        <f t="array" ref="E568">_xlfn.IFNA(INDEX('Spirits duty'!$B:$B,MATCH(1,(MONTH(A568)=MONTH('Spirits duty'!$A:$A))*(YEAR(A568)=YEAR('Spirits duty'!$A:$A)),0)), E567)</f>
        <v>18.989999999999998</v>
      </c>
      <c r="F568">
        <f t="shared" si="45"/>
        <v>0.1082</v>
      </c>
      <c r="G568">
        <f t="shared" si="46"/>
        <v>4.7560000000000005E-2</v>
      </c>
      <c r="H568">
        <f t="shared" si="47"/>
        <v>0.11235199999999999</v>
      </c>
      <c r="I568">
        <f t="shared" si="48"/>
        <v>0.18989999999999999</v>
      </c>
      <c r="J568">
        <v>0.4</v>
      </c>
      <c r="K568">
        <f t="shared" si="50"/>
        <v>1885.4745538751697</v>
      </c>
      <c r="L568">
        <f t="shared" si="49"/>
        <v>0.2056537822051227</v>
      </c>
      <c r="M568">
        <f t="shared" si="49"/>
        <v>9.0396431438776681E-2</v>
      </c>
      <c r="N568">
        <f t="shared" si="51"/>
        <v>0.21354541347791078</v>
      </c>
      <c r="O568">
        <f t="shared" si="52"/>
        <v>0.36093949390714236</v>
      </c>
    </row>
    <row r="569" spans="1:15">
      <c r="A569" s="1">
        <v>35490</v>
      </c>
      <c r="B569">
        <f t="array" ref="B569">_xlfn.IFNA(INDEX('Beer duty'!$B:$B,MATCH(1,(MONTH(Graphs!A569)=MONTH('Beer duty'!A:A))*(YEAR(Graphs!A569)=YEAR('Beer duty'!A:A)),0)), B568)</f>
        <v>10.82</v>
      </c>
      <c r="C569">
        <f t="array" ref="C569">_xlfn.IFNA(INDEX('Cider duty'!$B:$B,MATCH(1,(MONTH(A569)=MONTH('Cider duty'!$A:$A))*(YEAR(A569)=YEAR('Cider duty'!$A:$A)),0)), C568)</f>
        <v>23.78</v>
      </c>
      <c r="D569">
        <f t="array" ref="D569">_xlfn.IFNA(INDEX('Wine duty'!$B:$B,MATCH(1,(MONTH(A569)=MONTH('Wine duty'!$A:$A))*(YEAR(A569)=YEAR('Wine duty'!$A:$A)),0)), D568)</f>
        <v>140.44</v>
      </c>
      <c r="E569">
        <f t="array" ref="E569">_xlfn.IFNA(INDEX('Spirits duty'!$B:$B,MATCH(1,(MONTH(A569)=MONTH('Spirits duty'!$A:$A))*(YEAR(A569)=YEAR('Spirits duty'!$A:$A)),0)), E568)</f>
        <v>18.989999999999998</v>
      </c>
      <c r="F569">
        <f t="shared" si="45"/>
        <v>0.1082</v>
      </c>
      <c r="G569">
        <f t="shared" si="46"/>
        <v>4.7560000000000005E-2</v>
      </c>
      <c r="H569">
        <f t="shared" si="47"/>
        <v>0.11235199999999999</v>
      </c>
      <c r="I569">
        <f t="shared" si="48"/>
        <v>0.18989999999999999</v>
      </c>
      <c r="J569">
        <v>0.3</v>
      </c>
      <c r="K569">
        <f t="shared" si="50"/>
        <v>1891.1309775367949</v>
      </c>
      <c r="L569">
        <f t="shared" si="49"/>
        <v>0.20503866620650324</v>
      </c>
      <c r="M569">
        <f t="shared" si="49"/>
        <v>9.0126053278939869E-2</v>
      </c>
      <c r="N569">
        <f t="shared" si="51"/>
        <v>0.21290669339771764</v>
      </c>
      <c r="O569">
        <f t="shared" si="52"/>
        <v>0.35985991416464846</v>
      </c>
    </row>
    <row r="570" spans="1:15">
      <c r="A570" s="1">
        <v>35521</v>
      </c>
      <c r="B570">
        <f t="array" ref="B570">_xlfn.IFNA(INDEX('Beer duty'!$B:$B,MATCH(1,(MONTH(Graphs!A570)=MONTH('Beer duty'!A:A))*(YEAR(Graphs!A570)=YEAR('Beer duty'!A:A)),0)), B569)</f>
        <v>10.82</v>
      </c>
      <c r="C570">
        <f t="array" ref="C570">_xlfn.IFNA(INDEX('Cider duty'!$B:$B,MATCH(1,(MONTH(A570)=MONTH('Cider duty'!$A:$A))*(YEAR(A570)=YEAR('Cider duty'!$A:$A)),0)), C569)</f>
        <v>23.78</v>
      </c>
      <c r="D570">
        <f t="array" ref="D570">_xlfn.IFNA(INDEX('Wine duty'!$B:$B,MATCH(1,(MONTH(A570)=MONTH('Wine duty'!$A:$A))*(YEAR(A570)=YEAR('Wine duty'!$A:$A)),0)), D569)</f>
        <v>140.44</v>
      </c>
      <c r="E570">
        <f t="array" ref="E570">_xlfn.IFNA(INDEX('Spirits duty'!$B:$B,MATCH(1,(MONTH(A570)=MONTH('Spirits duty'!$A:$A))*(YEAR(A570)=YEAR('Spirits duty'!$A:$A)),0)), E569)</f>
        <v>18.989999999999998</v>
      </c>
      <c r="F570">
        <f t="shared" si="45"/>
        <v>0.1082</v>
      </c>
      <c r="G570">
        <f t="shared" si="46"/>
        <v>4.7560000000000005E-2</v>
      </c>
      <c r="H570">
        <f t="shared" si="47"/>
        <v>0.11235199999999999</v>
      </c>
      <c r="I570">
        <f t="shared" si="48"/>
        <v>0.18989999999999999</v>
      </c>
      <c r="J570">
        <v>0.6</v>
      </c>
      <c r="K570">
        <f t="shared" si="50"/>
        <v>1902.4777634020156</v>
      </c>
      <c r="L570">
        <f t="shared" si="49"/>
        <v>0.20381577157704101</v>
      </c>
      <c r="M570">
        <f t="shared" si="49"/>
        <v>8.9588522146063498E-2</v>
      </c>
      <c r="N570">
        <f t="shared" si="51"/>
        <v>0.21163687216472929</v>
      </c>
      <c r="O570">
        <f t="shared" si="52"/>
        <v>0.35771363237042592</v>
      </c>
    </row>
    <row r="571" spans="1:15">
      <c r="A571" s="1">
        <v>35551</v>
      </c>
      <c r="B571">
        <f t="array" ref="B571">_xlfn.IFNA(INDEX('Beer duty'!$B:$B,MATCH(1,(MONTH(Graphs!A571)=MONTH('Beer duty'!A:A))*(YEAR(Graphs!A571)=YEAR('Beer duty'!A:A)),0)), B570)</f>
        <v>10.82</v>
      </c>
      <c r="C571">
        <f t="array" ref="C571">_xlfn.IFNA(INDEX('Cider duty'!$B:$B,MATCH(1,(MONTH(A571)=MONTH('Cider duty'!$A:$A))*(YEAR(A571)=YEAR('Cider duty'!$A:$A)),0)), C570)</f>
        <v>23.78</v>
      </c>
      <c r="D571">
        <f t="array" ref="D571">_xlfn.IFNA(INDEX('Wine duty'!$B:$B,MATCH(1,(MONTH(A571)=MONTH('Wine duty'!$A:$A))*(YEAR(A571)=YEAR('Wine duty'!$A:$A)),0)), D570)</f>
        <v>140.44</v>
      </c>
      <c r="E571">
        <f t="array" ref="E571">_xlfn.IFNA(INDEX('Spirits duty'!$B:$B,MATCH(1,(MONTH(A571)=MONTH('Spirits duty'!$A:$A))*(YEAR(A571)=YEAR('Spirits duty'!$A:$A)),0)), E570)</f>
        <v>18.989999999999998</v>
      </c>
      <c r="F571">
        <f t="shared" si="45"/>
        <v>0.1082</v>
      </c>
      <c r="G571">
        <f t="shared" si="46"/>
        <v>4.7560000000000005E-2</v>
      </c>
      <c r="H571">
        <f t="shared" si="47"/>
        <v>0.11235199999999999</v>
      </c>
      <c r="I571">
        <f t="shared" si="48"/>
        <v>0.18989999999999999</v>
      </c>
      <c r="J571">
        <v>0.4</v>
      </c>
      <c r="K571">
        <f t="shared" si="50"/>
        <v>1910.0876744556238</v>
      </c>
      <c r="L571">
        <f t="shared" si="49"/>
        <v>0.20300375655083763</v>
      </c>
      <c r="M571">
        <f t="shared" si="49"/>
        <v>8.9231595763011443E-2</v>
      </c>
      <c r="N571">
        <f t="shared" si="51"/>
        <v>0.21079369737522838</v>
      </c>
      <c r="O571">
        <f t="shared" si="52"/>
        <v>0.3562884784565995</v>
      </c>
    </row>
    <row r="572" spans="1:15">
      <c r="A572" s="1">
        <v>35582</v>
      </c>
      <c r="B572">
        <f t="array" ref="B572">_xlfn.IFNA(INDEX('Beer duty'!$B:$B,MATCH(1,(MONTH(Graphs!A572)=MONTH('Beer duty'!A:A))*(YEAR(Graphs!A572)=YEAR('Beer duty'!A:A)),0)), B571)</f>
        <v>10.82</v>
      </c>
      <c r="C572">
        <f t="array" ref="C572">_xlfn.IFNA(INDEX('Cider duty'!$B:$B,MATCH(1,(MONTH(A572)=MONTH('Cider duty'!$A:$A))*(YEAR(A572)=YEAR('Cider duty'!$A:$A)),0)), C571)</f>
        <v>23.78</v>
      </c>
      <c r="D572">
        <f t="array" ref="D572">_xlfn.IFNA(INDEX('Wine duty'!$B:$B,MATCH(1,(MONTH(A572)=MONTH('Wine duty'!$A:$A))*(YEAR(A572)=YEAR('Wine duty'!$A:$A)),0)), D571)</f>
        <v>140.44</v>
      </c>
      <c r="E572">
        <f t="array" ref="E572">_xlfn.IFNA(INDEX('Spirits duty'!$B:$B,MATCH(1,(MONTH(A572)=MONTH('Spirits duty'!$A:$A))*(YEAR(A572)=YEAR('Spirits duty'!$A:$A)),0)), E571)</f>
        <v>18.989999999999998</v>
      </c>
      <c r="F572">
        <f t="shared" si="45"/>
        <v>0.1082</v>
      </c>
      <c r="G572">
        <f t="shared" si="46"/>
        <v>4.7560000000000005E-2</v>
      </c>
      <c r="H572">
        <f t="shared" si="47"/>
        <v>0.11235199999999999</v>
      </c>
      <c r="I572">
        <f t="shared" si="48"/>
        <v>0.18989999999999999</v>
      </c>
      <c r="J572">
        <v>0.4</v>
      </c>
      <c r="K572">
        <f t="shared" si="50"/>
        <v>1917.7280251534462</v>
      </c>
      <c r="L572">
        <f t="shared" si="49"/>
        <v>0.20219497664426059</v>
      </c>
      <c r="M572">
        <f t="shared" si="49"/>
        <v>8.8876091397421766E-2</v>
      </c>
      <c r="N572">
        <f t="shared" si="51"/>
        <v>0.20995388184783703</v>
      </c>
      <c r="O572">
        <f t="shared" si="52"/>
        <v>0.35486900244681224</v>
      </c>
    </row>
    <row r="573" spans="1:15">
      <c r="A573" s="1">
        <v>35612</v>
      </c>
      <c r="B573">
        <f t="array" ref="B573">_xlfn.IFNA(INDEX('Beer duty'!$B:$B,MATCH(1,(MONTH(Graphs!A573)=MONTH('Beer duty'!A:A))*(YEAR(Graphs!A573)=YEAR('Beer duty'!A:A)),0)), B572)</f>
        <v>10.82</v>
      </c>
      <c r="C573">
        <f t="array" ref="C573">_xlfn.IFNA(INDEX('Cider duty'!$B:$B,MATCH(1,(MONTH(A573)=MONTH('Cider duty'!$A:$A))*(YEAR(A573)=YEAR('Cider duty'!$A:$A)),0)), C572)</f>
        <v>23.78</v>
      </c>
      <c r="D573">
        <f t="array" ref="D573">_xlfn.IFNA(INDEX('Wine duty'!$B:$B,MATCH(1,(MONTH(A573)=MONTH('Wine duty'!$A:$A))*(YEAR(A573)=YEAR('Wine duty'!$A:$A)),0)), D572)</f>
        <v>140.44</v>
      </c>
      <c r="E573">
        <f t="array" ref="E573">_xlfn.IFNA(INDEX('Spirits duty'!$B:$B,MATCH(1,(MONTH(A573)=MONTH('Spirits duty'!$A:$A))*(YEAR(A573)=YEAR('Spirits duty'!$A:$A)),0)), E572)</f>
        <v>18.989999999999998</v>
      </c>
      <c r="F573">
        <f t="shared" si="45"/>
        <v>0.1082</v>
      </c>
      <c r="G573">
        <f t="shared" si="46"/>
        <v>4.7560000000000005E-2</v>
      </c>
      <c r="H573">
        <f t="shared" si="47"/>
        <v>0.11235199999999999</v>
      </c>
      <c r="I573">
        <f t="shared" si="48"/>
        <v>0.18989999999999999</v>
      </c>
      <c r="J573">
        <v>0</v>
      </c>
      <c r="K573">
        <f t="shared" si="50"/>
        <v>1917.7280251534462</v>
      </c>
      <c r="L573">
        <f t="shared" si="49"/>
        <v>0.20219497664426059</v>
      </c>
      <c r="M573">
        <f t="shared" si="49"/>
        <v>8.8876091397421766E-2</v>
      </c>
      <c r="N573">
        <f t="shared" si="51"/>
        <v>0.20995388184783703</v>
      </c>
      <c r="O573">
        <f t="shared" si="52"/>
        <v>0.35486900244681224</v>
      </c>
    </row>
    <row r="574" spans="1:15">
      <c r="A574" s="1">
        <v>35643</v>
      </c>
      <c r="B574">
        <f t="array" ref="B574">_xlfn.IFNA(INDEX('Beer duty'!$B:$B,MATCH(1,(MONTH(Graphs!A574)=MONTH('Beer duty'!A:A))*(YEAR(Graphs!A574)=YEAR('Beer duty'!A:A)),0)), B573)</f>
        <v>10.82</v>
      </c>
      <c r="C574">
        <f t="array" ref="C574">_xlfn.IFNA(INDEX('Cider duty'!$B:$B,MATCH(1,(MONTH(A574)=MONTH('Cider duty'!$A:$A))*(YEAR(A574)=YEAR('Cider duty'!$A:$A)),0)), C573)</f>
        <v>23.78</v>
      </c>
      <c r="D574">
        <f t="array" ref="D574">_xlfn.IFNA(INDEX('Wine duty'!$B:$B,MATCH(1,(MONTH(A574)=MONTH('Wine duty'!$A:$A))*(YEAR(A574)=YEAR('Wine duty'!$A:$A)),0)), D573)</f>
        <v>140.44</v>
      </c>
      <c r="E574">
        <f t="array" ref="E574">_xlfn.IFNA(INDEX('Spirits duty'!$B:$B,MATCH(1,(MONTH(A574)=MONTH('Spirits duty'!$A:$A))*(YEAR(A574)=YEAR('Spirits duty'!$A:$A)),0)), E573)</f>
        <v>18.989999999999998</v>
      </c>
      <c r="F574">
        <f t="shared" si="45"/>
        <v>0.1082</v>
      </c>
      <c r="G574">
        <f t="shared" si="46"/>
        <v>4.7560000000000005E-2</v>
      </c>
      <c r="H574">
        <f t="shared" si="47"/>
        <v>0.11235199999999999</v>
      </c>
      <c r="I574">
        <f t="shared" si="48"/>
        <v>0.18989999999999999</v>
      </c>
      <c r="J574">
        <v>0.6</v>
      </c>
      <c r="K574">
        <f t="shared" si="50"/>
        <v>1929.2343933043669</v>
      </c>
      <c r="L574">
        <f t="shared" si="49"/>
        <v>0.20098904238992107</v>
      </c>
      <c r="M574">
        <f t="shared" si="49"/>
        <v>8.8346015305588235E-2</v>
      </c>
      <c r="N574">
        <f t="shared" si="51"/>
        <v>0.20870167181693541</v>
      </c>
      <c r="O574">
        <f t="shared" si="52"/>
        <v>0.35275248752168215</v>
      </c>
    </row>
    <row r="575" spans="1:15">
      <c r="A575" s="1">
        <v>35674</v>
      </c>
      <c r="B575">
        <f t="array" ref="B575">_xlfn.IFNA(INDEX('Beer duty'!$B:$B,MATCH(1,(MONTH(Graphs!A575)=MONTH('Beer duty'!A:A))*(YEAR(Graphs!A575)=YEAR('Beer duty'!A:A)),0)), B574)</f>
        <v>10.82</v>
      </c>
      <c r="C575">
        <f t="array" ref="C575">_xlfn.IFNA(INDEX('Cider duty'!$B:$B,MATCH(1,(MONTH(A575)=MONTH('Cider duty'!$A:$A))*(YEAR(A575)=YEAR('Cider duty'!$A:$A)),0)), C574)</f>
        <v>23.78</v>
      </c>
      <c r="D575">
        <f t="array" ref="D575">_xlfn.IFNA(INDEX('Wine duty'!$B:$B,MATCH(1,(MONTH(A575)=MONTH('Wine duty'!$A:$A))*(YEAR(A575)=YEAR('Wine duty'!$A:$A)),0)), D574)</f>
        <v>140.44</v>
      </c>
      <c r="E575">
        <f t="array" ref="E575">_xlfn.IFNA(INDEX('Spirits duty'!$B:$B,MATCH(1,(MONTH(A575)=MONTH('Spirits duty'!$A:$A))*(YEAR(A575)=YEAR('Spirits duty'!$A:$A)),0)), E574)</f>
        <v>18.989999999999998</v>
      </c>
      <c r="F575">
        <f t="shared" si="45"/>
        <v>0.1082</v>
      </c>
      <c r="G575">
        <f t="shared" si="46"/>
        <v>4.7560000000000005E-2</v>
      </c>
      <c r="H575">
        <f t="shared" si="47"/>
        <v>0.11235199999999999</v>
      </c>
      <c r="I575">
        <f t="shared" si="48"/>
        <v>0.18989999999999999</v>
      </c>
      <c r="J575">
        <v>0.5</v>
      </c>
      <c r="K575">
        <f t="shared" si="50"/>
        <v>1938.8805652708886</v>
      </c>
      <c r="L575">
        <f t="shared" si="49"/>
        <v>0.19998909690539413</v>
      </c>
      <c r="M575">
        <f t="shared" si="49"/>
        <v>8.7906482891132579E-2</v>
      </c>
      <c r="N575">
        <f t="shared" si="51"/>
        <v>0.20766335504172678</v>
      </c>
      <c r="O575">
        <f t="shared" si="52"/>
        <v>0.35099750002157432</v>
      </c>
    </row>
    <row r="576" spans="1:15">
      <c r="A576" s="1">
        <v>35704</v>
      </c>
      <c r="B576">
        <f t="array" ref="B576">_xlfn.IFNA(INDEX('Beer duty'!$B:$B,MATCH(1,(MONTH(Graphs!A576)=MONTH('Beer duty'!A:A))*(YEAR(Graphs!A576)=YEAR('Beer duty'!A:A)),0)), B575)</f>
        <v>10.82</v>
      </c>
      <c r="C576">
        <f t="array" ref="C576">_xlfn.IFNA(INDEX('Cider duty'!$B:$B,MATCH(1,(MONTH(A576)=MONTH('Cider duty'!$A:$A))*(YEAR(A576)=YEAR('Cider duty'!$A:$A)),0)), C575)</f>
        <v>23.78</v>
      </c>
      <c r="D576">
        <f t="array" ref="D576">_xlfn.IFNA(INDEX('Wine duty'!$B:$B,MATCH(1,(MONTH(A576)=MONTH('Wine duty'!$A:$A))*(YEAR(A576)=YEAR('Wine duty'!$A:$A)),0)), D575)</f>
        <v>140.44</v>
      </c>
      <c r="E576">
        <f t="array" ref="E576">_xlfn.IFNA(INDEX('Spirits duty'!$B:$B,MATCH(1,(MONTH(A576)=MONTH('Spirits duty'!$A:$A))*(YEAR(A576)=YEAR('Spirits duty'!$A:$A)),0)), E575)</f>
        <v>18.989999999999998</v>
      </c>
      <c r="F576">
        <f t="shared" si="45"/>
        <v>0.1082</v>
      </c>
      <c r="G576">
        <f t="shared" si="46"/>
        <v>4.7560000000000005E-2</v>
      </c>
      <c r="H576">
        <f t="shared" si="47"/>
        <v>0.11235199999999999</v>
      </c>
      <c r="I576">
        <f t="shared" si="48"/>
        <v>0.18989999999999999</v>
      </c>
      <c r="J576">
        <v>0.1</v>
      </c>
      <c r="K576">
        <f t="shared" si="50"/>
        <v>1940.8194458361593</v>
      </c>
      <c r="L576">
        <f t="shared" si="49"/>
        <v>0.19978930759779634</v>
      </c>
      <c r="M576">
        <f t="shared" si="49"/>
        <v>8.7818664226905679E-2</v>
      </c>
      <c r="N576">
        <f t="shared" si="51"/>
        <v>0.20745589914258422</v>
      </c>
      <c r="O576">
        <f t="shared" si="52"/>
        <v>0.35064685316840594</v>
      </c>
    </row>
    <row r="577" spans="1:15">
      <c r="A577" s="1">
        <v>35735</v>
      </c>
      <c r="B577">
        <f t="array" ref="B577">_xlfn.IFNA(INDEX('Beer duty'!$B:$B,MATCH(1,(MONTH(Graphs!A577)=MONTH('Beer duty'!A:A))*(YEAR(Graphs!A577)=YEAR('Beer duty'!A:A)),0)), B576)</f>
        <v>10.82</v>
      </c>
      <c r="C577">
        <f t="array" ref="C577">_xlfn.IFNA(INDEX('Cider duty'!$B:$B,MATCH(1,(MONTH(A577)=MONTH('Cider duty'!$A:$A))*(YEAR(A577)=YEAR('Cider duty'!$A:$A)),0)), C576)</f>
        <v>23.78</v>
      </c>
      <c r="D577">
        <f t="array" ref="D577">_xlfn.IFNA(INDEX('Wine duty'!$B:$B,MATCH(1,(MONTH(A577)=MONTH('Wine duty'!$A:$A))*(YEAR(A577)=YEAR('Wine duty'!$A:$A)),0)), D576)</f>
        <v>140.44</v>
      </c>
      <c r="E577">
        <f t="array" ref="E577">_xlfn.IFNA(INDEX('Spirits duty'!$B:$B,MATCH(1,(MONTH(A577)=MONTH('Spirits duty'!$A:$A))*(YEAR(A577)=YEAR('Spirits duty'!$A:$A)),0)), E576)</f>
        <v>18.989999999999998</v>
      </c>
      <c r="F577">
        <f t="shared" si="45"/>
        <v>0.1082</v>
      </c>
      <c r="G577">
        <f t="shared" si="46"/>
        <v>4.7560000000000005E-2</v>
      </c>
      <c r="H577">
        <f t="shared" si="47"/>
        <v>0.11235199999999999</v>
      </c>
      <c r="I577">
        <f t="shared" si="48"/>
        <v>0.18989999999999999</v>
      </c>
      <c r="J577">
        <v>0.1</v>
      </c>
      <c r="K577">
        <f t="shared" si="50"/>
        <v>1942.7602652819953</v>
      </c>
      <c r="L577">
        <f t="shared" si="49"/>
        <v>0.19958971787991645</v>
      </c>
      <c r="M577">
        <f t="shared" si="49"/>
        <v>8.7730933293612076E-2</v>
      </c>
      <c r="N577">
        <f t="shared" si="51"/>
        <v>0.20724865049209215</v>
      </c>
      <c r="O577">
        <f t="shared" si="52"/>
        <v>0.35029655661179415</v>
      </c>
    </row>
    <row r="578" spans="1:15">
      <c r="A578" s="1">
        <v>35765</v>
      </c>
      <c r="B578">
        <f t="array" ref="B578">_xlfn.IFNA(INDEX('Beer duty'!$B:$B,MATCH(1,(MONTH(Graphs!A578)=MONTH('Beer duty'!A:A))*(YEAR(Graphs!A578)=YEAR('Beer duty'!A:A)),0)), B577)</f>
        <v>10.82</v>
      </c>
      <c r="C578">
        <f t="array" ref="C578">_xlfn.IFNA(INDEX('Cider duty'!$B:$B,MATCH(1,(MONTH(A578)=MONTH('Cider duty'!$A:$A))*(YEAR(A578)=YEAR('Cider duty'!$A:$A)),0)), C577)</f>
        <v>23.78</v>
      </c>
      <c r="D578">
        <f t="array" ref="D578">_xlfn.IFNA(INDEX('Wine duty'!$B:$B,MATCH(1,(MONTH(A578)=MONTH('Wine duty'!$A:$A))*(YEAR(A578)=YEAR('Wine duty'!$A:$A)),0)), D577)</f>
        <v>140.44</v>
      </c>
      <c r="E578">
        <f t="array" ref="E578">_xlfn.IFNA(INDEX('Spirits duty'!$B:$B,MATCH(1,(MONTH(A578)=MONTH('Spirits duty'!$A:$A))*(YEAR(A578)=YEAR('Spirits duty'!$A:$A)),0)), E577)</f>
        <v>18.989999999999998</v>
      </c>
      <c r="F578">
        <f t="shared" si="45"/>
        <v>0.1082</v>
      </c>
      <c r="G578">
        <f t="shared" si="46"/>
        <v>4.7560000000000005E-2</v>
      </c>
      <c r="H578">
        <f t="shared" si="47"/>
        <v>0.11235199999999999</v>
      </c>
      <c r="I578">
        <f t="shared" si="48"/>
        <v>0.18989999999999999</v>
      </c>
      <c r="J578">
        <v>0.3</v>
      </c>
      <c r="K578">
        <f t="shared" si="50"/>
        <v>1948.5885460778411</v>
      </c>
      <c r="L578">
        <f t="shared" si="49"/>
        <v>0.19899273966093364</v>
      </c>
      <c r="M578">
        <f t="shared" si="49"/>
        <v>8.7468527710480637E-2</v>
      </c>
      <c r="N578">
        <f t="shared" si="51"/>
        <v>0.20662876419949369</v>
      </c>
      <c r="O578">
        <f t="shared" si="52"/>
        <v>0.34924881018125048</v>
      </c>
    </row>
    <row r="579" spans="1:15">
      <c r="A579" s="1">
        <v>35796</v>
      </c>
      <c r="B579">
        <f t="array" ref="B579">_xlfn.IFNA(INDEX('Beer duty'!$B:$B,MATCH(1,(MONTH(Graphs!A579)=MONTH('Beer duty'!A:A))*(YEAR(Graphs!A579)=YEAR('Beer duty'!A:A)),0)), B578)</f>
        <v>11.14</v>
      </c>
      <c r="C579">
        <f t="array" ref="C579">_xlfn.IFNA(INDEX('Cider duty'!$B:$B,MATCH(1,(MONTH(A579)=MONTH('Cider duty'!$A:$A))*(YEAR(A579)=YEAR('Cider duty'!$A:$A)),0)), C578)</f>
        <v>24.49</v>
      </c>
      <c r="D579">
        <f t="array" ref="D579">_xlfn.IFNA(INDEX('Wine duty'!$B:$B,MATCH(1,(MONTH(A579)=MONTH('Wine duty'!$A:$A))*(YEAR(A579)=YEAR('Wine duty'!$A:$A)),0)), D578)</f>
        <v>144.65</v>
      </c>
      <c r="E579">
        <f t="array" ref="E579">_xlfn.IFNA(INDEX('Spirits duty'!$B:$B,MATCH(1,(MONTH(A579)=MONTH('Spirits duty'!$A:$A))*(YEAR(A579)=YEAR('Spirits duty'!$A:$A)),0)), E578)</f>
        <v>19.559999999999999</v>
      </c>
      <c r="F579">
        <f t="shared" si="45"/>
        <v>0.1114</v>
      </c>
      <c r="G579">
        <f t="shared" si="46"/>
        <v>4.8979999999999996E-2</v>
      </c>
      <c r="H579">
        <f t="shared" si="47"/>
        <v>0.11572</v>
      </c>
      <c r="I579">
        <f t="shared" si="48"/>
        <v>0.1956</v>
      </c>
      <c r="J579">
        <v>-0.3</v>
      </c>
      <c r="K579">
        <f t="shared" si="50"/>
        <v>1942.7427804396075</v>
      </c>
      <c r="L579">
        <f t="shared" si="49"/>
        <v>0.20549440556631082</v>
      </c>
      <c r="M579">
        <f t="shared" si="49"/>
        <v>9.035113092134564E-2</v>
      </c>
      <c r="N579">
        <f t="shared" si="51"/>
        <v>0.2134633089060457</v>
      </c>
      <c r="O579">
        <f t="shared" si="52"/>
        <v>0.36081423454910594</v>
      </c>
    </row>
    <row r="580" spans="1:15">
      <c r="A580" s="1">
        <v>35827</v>
      </c>
      <c r="B580">
        <f t="array" ref="B580">_xlfn.IFNA(INDEX('Beer duty'!$B:$B,MATCH(1,(MONTH(Graphs!A580)=MONTH('Beer duty'!A:A))*(YEAR(Graphs!A580)=YEAR('Beer duty'!A:A)),0)), B579)</f>
        <v>11.14</v>
      </c>
      <c r="C580">
        <f t="array" ref="C580">_xlfn.IFNA(INDEX('Cider duty'!$B:$B,MATCH(1,(MONTH(A580)=MONTH('Cider duty'!$A:$A))*(YEAR(A580)=YEAR('Cider duty'!$A:$A)),0)), C579)</f>
        <v>24.49</v>
      </c>
      <c r="D580">
        <f t="array" ref="D580">_xlfn.IFNA(INDEX('Wine duty'!$B:$B,MATCH(1,(MONTH(A580)=MONTH('Wine duty'!$A:$A))*(YEAR(A580)=YEAR('Wine duty'!$A:$A)),0)), D579)</f>
        <v>144.65</v>
      </c>
      <c r="E580">
        <f t="array" ref="E580">_xlfn.IFNA(INDEX('Spirits duty'!$B:$B,MATCH(1,(MONTH(A580)=MONTH('Spirits duty'!$A:$A))*(YEAR(A580)=YEAR('Spirits duty'!$A:$A)),0)), E579)</f>
        <v>19.559999999999999</v>
      </c>
      <c r="F580">
        <f t="shared" ref="F580:F643" si="53">B580/100</f>
        <v>0.1114</v>
      </c>
      <c r="G580">
        <f t="shared" ref="G580:G643" si="54">C580/(0.05*10000)</f>
        <v>4.8979999999999996E-2</v>
      </c>
      <c r="H580">
        <f t="shared" ref="H580:H643" si="55">D580/(0.125*10000)</f>
        <v>0.11572</v>
      </c>
      <c r="I580">
        <f t="shared" ref="I580:I643" si="56">E580/100</f>
        <v>0.1956</v>
      </c>
      <c r="J580">
        <v>0.5</v>
      </c>
      <c r="K580">
        <f t="shared" si="50"/>
        <v>1952.4564943418054</v>
      </c>
      <c r="L580">
        <f t="shared" ref="L580:M643" si="57">F580*$K$843/$K580</f>
        <v>0.20447204533961277</v>
      </c>
      <c r="M580">
        <f t="shared" si="57"/>
        <v>8.9901622807309109E-2</v>
      </c>
      <c r="N580">
        <f t="shared" si="51"/>
        <v>0.21240130239407534</v>
      </c>
      <c r="O580">
        <f t="shared" si="52"/>
        <v>0.35901913885483183</v>
      </c>
    </row>
    <row r="581" spans="1:15">
      <c r="A581" s="1">
        <v>35855</v>
      </c>
      <c r="B581">
        <f t="array" ref="B581">_xlfn.IFNA(INDEX('Beer duty'!$B:$B,MATCH(1,(MONTH(Graphs!A581)=MONTH('Beer duty'!A:A))*(YEAR(Graphs!A581)=YEAR('Beer duty'!A:A)),0)), B580)</f>
        <v>11.14</v>
      </c>
      <c r="C581">
        <f t="array" ref="C581">_xlfn.IFNA(INDEX('Cider duty'!$B:$B,MATCH(1,(MONTH(A581)=MONTH('Cider duty'!$A:$A))*(YEAR(A581)=YEAR('Cider duty'!$A:$A)),0)), C580)</f>
        <v>24.49</v>
      </c>
      <c r="D581">
        <f t="array" ref="D581">_xlfn.IFNA(INDEX('Wine duty'!$B:$B,MATCH(1,(MONTH(A581)=MONTH('Wine duty'!$A:$A))*(YEAR(A581)=YEAR('Wine duty'!$A:$A)),0)), D580)</f>
        <v>144.65</v>
      </c>
      <c r="E581">
        <f t="array" ref="E581">_xlfn.IFNA(INDEX('Spirits duty'!$B:$B,MATCH(1,(MONTH(A581)=MONTH('Spirits duty'!$A:$A))*(YEAR(A581)=YEAR('Spirits duty'!$A:$A)),0)), E580)</f>
        <v>19.559999999999999</v>
      </c>
      <c r="F581">
        <f t="shared" si="53"/>
        <v>0.1114</v>
      </c>
      <c r="G581">
        <f t="shared" si="54"/>
        <v>4.8979999999999996E-2</v>
      </c>
      <c r="H581">
        <f t="shared" si="55"/>
        <v>0.11572</v>
      </c>
      <c r="I581">
        <f t="shared" si="56"/>
        <v>0.1956</v>
      </c>
      <c r="J581">
        <v>0.3</v>
      </c>
      <c r="K581">
        <f t="shared" ref="K581:K644" si="58">K580*(1+J581/100)</f>
        <v>1958.3138638248306</v>
      </c>
      <c r="L581">
        <f t="shared" si="57"/>
        <v>0.20386046394776949</v>
      </c>
      <c r="M581">
        <f t="shared" si="57"/>
        <v>8.9632724633408892E-2</v>
      </c>
      <c r="N581">
        <f t="shared" si="51"/>
        <v>0.21176600438093257</v>
      </c>
      <c r="O581">
        <f t="shared" si="52"/>
        <v>0.35794530294599386</v>
      </c>
    </row>
    <row r="582" spans="1:15">
      <c r="A582" s="1">
        <v>35886</v>
      </c>
      <c r="B582">
        <f t="array" ref="B582">_xlfn.IFNA(INDEX('Beer duty'!$B:$B,MATCH(1,(MONTH(Graphs!A582)=MONTH('Beer duty'!A:A))*(YEAR(Graphs!A582)=YEAR('Beer duty'!A:A)),0)), B581)</f>
        <v>11.14</v>
      </c>
      <c r="C582">
        <f t="array" ref="C582">_xlfn.IFNA(INDEX('Cider duty'!$B:$B,MATCH(1,(MONTH(A582)=MONTH('Cider duty'!$A:$A))*(YEAR(A582)=YEAR('Cider duty'!$A:$A)),0)), C581)</f>
        <v>24.49</v>
      </c>
      <c r="D582">
        <f t="array" ref="D582">_xlfn.IFNA(INDEX('Wine duty'!$B:$B,MATCH(1,(MONTH(A582)=MONTH('Wine duty'!$A:$A))*(YEAR(A582)=YEAR('Wine duty'!$A:$A)),0)), D581)</f>
        <v>144.65</v>
      </c>
      <c r="E582">
        <f t="array" ref="E582">_xlfn.IFNA(INDEX('Spirits duty'!$B:$B,MATCH(1,(MONTH(A582)=MONTH('Spirits duty'!$A:$A))*(YEAR(A582)=YEAR('Spirits duty'!$A:$A)),0)), E581)</f>
        <v>19.559999999999999</v>
      </c>
      <c r="F582">
        <f t="shared" si="53"/>
        <v>0.1114</v>
      </c>
      <c r="G582">
        <f t="shared" si="54"/>
        <v>4.8979999999999996E-2</v>
      </c>
      <c r="H582">
        <f t="shared" si="55"/>
        <v>0.11572</v>
      </c>
      <c r="I582">
        <f t="shared" si="56"/>
        <v>0.1956</v>
      </c>
      <c r="J582">
        <v>1.1000000000000001</v>
      </c>
      <c r="K582">
        <f t="shared" si="58"/>
        <v>1979.8553163269034</v>
      </c>
      <c r="L582">
        <f t="shared" si="57"/>
        <v>0.20164239757445057</v>
      </c>
      <c r="M582">
        <f t="shared" si="57"/>
        <v>8.8657492218999906E-2</v>
      </c>
      <c r="N582">
        <f t="shared" si="51"/>
        <v>0.20946192322545262</v>
      </c>
      <c r="O582">
        <f t="shared" si="52"/>
        <v>0.35405074475370318</v>
      </c>
    </row>
    <row r="583" spans="1:15">
      <c r="A583" s="1">
        <v>35916</v>
      </c>
      <c r="B583">
        <f t="array" ref="B583">_xlfn.IFNA(INDEX('Beer duty'!$B:$B,MATCH(1,(MONTH(Graphs!A583)=MONTH('Beer duty'!A:A))*(YEAR(Graphs!A583)=YEAR('Beer duty'!A:A)),0)), B582)</f>
        <v>11.14</v>
      </c>
      <c r="C583">
        <f t="array" ref="C583">_xlfn.IFNA(INDEX('Cider duty'!$B:$B,MATCH(1,(MONTH(A583)=MONTH('Cider duty'!$A:$A))*(YEAR(A583)=YEAR('Cider duty'!$A:$A)),0)), C582)</f>
        <v>24.49</v>
      </c>
      <c r="D583">
        <f t="array" ref="D583">_xlfn.IFNA(INDEX('Wine duty'!$B:$B,MATCH(1,(MONTH(A583)=MONTH('Wine duty'!$A:$A))*(YEAR(A583)=YEAR('Wine duty'!$A:$A)),0)), D582)</f>
        <v>144.65</v>
      </c>
      <c r="E583">
        <f t="array" ref="E583">_xlfn.IFNA(INDEX('Spirits duty'!$B:$B,MATCH(1,(MONTH(A583)=MONTH('Spirits duty'!$A:$A))*(YEAR(A583)=YEAR('Spirits duty'!$A:$A)),0)), E582)</f>
        <v>19.559999999999999</v>
      </c>
      <c r="F583">
        <f t="shared" si="53"/>
        <v>0.1114</v>
      </c>
      <c r="G583">
        <f t="shared" si="54"/>
        <v>4.8979999999999996E-2</v>
      </c>
      <c r="H583">
        <f t="shared" si="55"/>
        <v>0.11572</v>
      </c>
      <c r="I583">
        <f t="shared" si="56"/>
        <v>0.1956</v>
      </c>
      <c r="J583">
        <v>0.6</v>
      </c>
      <c r="K583">
        <f t="shared" si="58"/>
        <v>1991.734448224865</v>
      </c>
      <c r="L583">
        <f t="shared" si="57"/>
        <v>0.2004397590203286</v>
      </c>
      <c r="M583">
        <f t="shared" si="57"/>
        <v>8.812871989960229E-2</v>
      </c>
      <c r="N583">
        <f t="shared" si="51"/>
        <v>0.20821264734140418</v>
      </c>
      <c r="O583">
        <f t="shared" si="52"/>
        <v>0.35193911009314427</v>
      </c>
    </row>
    <row r="584" spans="1:15">
      <c r="A584" s="1">
        <v>35947</v>
      </c>
      <c r="B584">
        <f t="array" ref="B584">_xlfn.IFNA(INDEX('Beer duty'!$B:$B,MATCH(1,(MONTH(Graphs!A584)=MONTH('Beer duty'!A:A))*(YEAR(Graphs!A584)=YEAR('Beer duty'!A:A)),0)), B583)</f>
        <v>11.14</v>
      </c>
      <c r="C584">
        <f t="array" ref="C584">_xlfn.IFNA(INDEX('Cider duty'!$B:$B,MATCH(1,(MONTH(A584)=MONTH('Cider duty'!$A:$A))*(YEAR(A584)=YEAR('Cider duty'!$A:$A)),0)), C583)</f>
        <v>24.49</v>
      </c>
      <c r="D584">
        <f t="array" ref="D584">_xlfn.IFNA(INDEX('Wine duty'!$B:$B,MATCH(1,(MONTH(A584)=MONTH('Wine duty'!$A:$A))*(YEAR(A584)=YEAR('Wine duty'!$A:$A)),0)), D583)</f>
        <v>144.65</v>
      </c>
      <c r="E584">
        <f t="array" ref="E584">_xlfn.IFNA(INDEX('Spirits duty'!$B:$B,MATCH(1,(MONTH(A584)=MONTH('Spirits duty'!$A:$A))*(YEAR(A584)=YEAR('Spirits duty'!$A:$A)),0)), E583)</f>
        <v>19.559999999999999</v>
      </c>
      <c r="F584">
        <f t="shared" si="53"/>
        <v>0.1114</v>
      </c>
      <c r="G584">
        <f t="shared" si="54"/>
        <v>4.8979999999999996E-2</v>
      </c>
      <c r="H584">
        <f t="shared" si="55"/>
        <v>0.11572</v>
      </c>
      <c r="I584">
        <f t="shared" si="56"/>
        <v>0.1956</v>
      </c>
      <c r="J584">
        <v>-0.1</v>
      </c>
      <c r="K584">
        <f t="shared" si="58"/>
        <v>1989.7427137766401</v>
      </c>
      <c r="L584">
        <f t="shared" si="57"/>
        <v>0.20064039941974834</v>
      </c>
      <c r="M584">
        <f t="shared" si="57"/>
        <v>8.821693683643872E-2</v>
      </c>
      <c r="N584">
        <f t="shared" si="51"/>
        <v>0.208421068409814</v>
      </c>
      <c r="O584">
        <f t="shared" si="52"/>
        <v>0.35229140149463894</v>
      </c>
    </row>
    <row r="585" spans="1:15">
      <c r="A585" s="1">
        <v>35977</v>
      </c>
      <c r="B585">
        <f t="array" ref="B585">_xlfn.IFNA(INDEX('Beer duty'!$B:$B,MATCH(1,(MONTH(Graphs!A585)=MONTH('Beer duty'!A:A))*(YEAR(Graphs!A585)=YEAR('Beer duty'!A:A)),0)), B584)</f>
        <v>11.14</v>
      </c>
      <c r="C585">
        <f t="array" ref="C585">_xlfn.IFNA(INDEX('Cider duty'!$B:$B,MATCH(1,(MONTH(A585)=MONTH('Cider duty'!$A:$A))*(YEAR(A585)=YEAR('Cider duty'!$A:$A)),0)), C584)</f>
        <v>24.49</v>
      </c>
      <c r="D585">
        <f t="array" ref="D585">_xlfn.IFNA(INDEX('Wine duty'!$B:$B,MATCH(1,(MONTH(A585)=MONTH('Wine duty'!$A:$A))*(YEAR(A585)=YEAR('Wine duty'!$A:$A)),0)), D584)</f>
        <v>144.65</v>
      </c>
      <c r="E585">
        <f t="array" ref="E585">_xlfn.IFNA(INDEX('Spirits duty'!$B:$B,MATCH(1,(MONTH(A585)=MONTH('Spirits duty'!$A:$A))*(YEAR(A585)=YEAR('Spirits duty'!$A:$A)),0)), E584)</f>
        <v>19.559999999999999</v>
      </c>
      <c r="F585">
        <f t="shared" si="53"/>
        <v>0.1114</v>
      </c>
      <c r="G585">
        <f t="shared" si="54"/>
        <v>4.8979999999999996E-2</v>
      </c>
      <c r="H585">
        <f t="shared" si="55"/>
        <v>0.11572</v>
      </c>
      <c r="I585">
        <f t="shared" si="56"/>
        <v>0.1956</v>
      </c>
      <c r="J585">
        <v>-0.2</v>
      </c>
      <c r="K585">
        <f t="shared" si="58"/>
        <v>1985.7632283490868</v>
      </c>
      <c r="L585">
        <f t="shared" si="57"/>
        <v>0.2010424843885254</v>
      </c>
      <c r="M585">
        <f t="shared" si="57"/>
        <v>8.8393724285008746E-2</v>
      </c>
      <c r="N585">
        <f t="shared" si="51"/>
        <v>0.20883874590161722</v>
      </c>
      <c r="O585">
        <f t="shared" si="52"/>
        <v>0.35299739628721338</v>
      </c>
    </row>
    <row r="586" spans="1:15">
      <c r="A586" s="1">
        <v>36008</v>
      </c>
      <c r="B586">
        <f t="array" ref="B586">_xlfn.IFNA(INDEX('Beer duty'!$B:$B,MATCH(1,(MONTH(Graphs!A586)=MONTH('Beer duty'!A:A))*(YEAR(Graphs!A586)=YEAR('Beer duty'!A:A)),0)), B585)</f>
        <v>11.14</v>
      </c>
      <c r="C586">
        <f t="array" ref="C586">_xlfn.IFNA(INDEX('Cider duty'!$B:$B,MATCH(1,(MONTH(A586)=MONTH('Cider duty'!$A:$A))*(YEAR(A586)=YEAR('Cider duty'!$A:$A)),0)), C585)</f>
        <v>24.49</v>
      </c>
      <c r="D586">
        <f t="array" ref="D586">_xlfn.IFNA(INDEX('Wine duty'!$B:$B,MATCH(1,(MONTH(A586)=MONTH('Wine duty'!$A:$A))*(YEAR(A586)=YEAR('Wine duty'!$A:$A)),0)), D585)</f>
        <v>144.65</v>
      </c>
      <c r="E586">
        <f t="array" ref="E586">_xlfn.IFNA(INDEX('Spirits duty'!$B:$B,MATCH(1,(MONTH(A586)=MONTH('Spirits duty'!$A:$A))*(YEAR(A586)=YEAR('Spirits duty'!$A:$A)),0)), E585)</f>
        <v>19.559999999999999</v>
      </c>
      <c r="F586">
        <f t="shared" si="53"/>
        <v>0.1114</v>
      </c>
      <c r="G586">
        <f t="shared" si="54"/>
        <v>4.8979999999999996E-2</v>
      </c>
      <c r="H586">
        <f t="shared" si="55"/>
        <v>0.11572</v>
      </c>
      <c r="I586">
        <f t="shared" si="56"/>
        <v>0.1956</v>
      </c>
      <c r="J586">
        <v>0.4</v>
      </c>
      <c r="K586">
        <f t="shared" si="58"/>
        <v>1993.7062812624831</v>
      </c>
      <c r="L586">
        <f t="shared" si="57"/>
        <v>0.20024151831526435</v>
      </c>
      <c r="M586">
        <f t="shared" si="57"/>
        <v>8.804155805279755E-2</v>
      </c>
      <c r="N586">
        <f t="shared" si="51"/>
        <v>0.20800671902551518</v>
      </c>
      <c r="O586">
        <f t="shared" si="52"/>
        <v>0.35159103215857906</v>
      </c>
    </row>
    <row r="587" spans="1:15">
      <c r="A587" s="1">
        <v>36039</v>
      </c>
      <c r="B587">
        <f t="array" ref="B587">_xlfn.IFNA(INDEX('Beer duty'!$B:$B,MATCH(1,(MONTH(Graphs!A587)=MONTH('Beer duty'!A:A))*(YEAR(Graphs!A587)=YEAR('Beer duty'!A:A)),0)), B586)</f>
        <v>11.14</v>
      </c>
      <c r="C587">
        <f t="array" ref="C587">_xlfn.IFNA(INDEX('Cider duty'!$B:$B,MATCH(1,(MONTH(A587)=MONTH('Cider duty'!$A:$A))*(YEAR(A587)=YEAR('Cider duty'!$A:$A)),0)), C586)</f>
        <v>24.49</v>
      </c>
      <c r="D587">
        <f t="array" ref="D587">_xlfn.IFNA(INDEX('Wine duty'!$B:$B,MATCH(1,(MONTH(A587)=MONTH('Wine duty'!$A:$A))*(YEAR(A587)=YEAR('Wine duty'!$A:$A)),0)), D586)</f>
        <v>144.65</v>
      </c>
      <c r="E587">
        <f t="array" ref="E587">_xlfn.IFNA(INDEX('Spirits duty'!$B:$B,MATCH(1,(MONTH(A587)=MONTH('Spirits duty'!$A:$A))*(YEAR(A587)=YEAR('Spirits duty'!$A:$A)),0)), E586)</f>
        <v>19.559999999999999</v>
      </c>
      <c r="F587">
        <f t="shared" si="53"/>
        <v>0.1114</v>
      </c>
      <c r="G587">
        <f t="shared" si="54"/>
        <v>4.8979999999999996E-2</v>
      </c>
      <c r="H587">
        <f t="shared" si="55"/>
        <v>0.11572</v>
      </c>
      <c r="I587">
        <f t="shared" si="56"/>
        <v>0.1956</v>
      </c>
      <c r="J587">
        <v>0.4</v>
      </c>
      <c r="K587">
        <f t="shared" si="58"/>
        <v>2001.681106387533</v>
      </c>
      <c r="L587">
        <f t="shared" si="57"/>
        <v>0.19944374334189677</v>
      </c>
      <c r="M587">
        <f t="shared" si="57"/>
        <v>8.7690794873304334E-2</v>
      </c>
      <c r="N587">
        <f t="shared" si="51"/>
        <v>0.20717800699752509</v>
      </c>
      <c r="O587">
        <f t="shared" si="52"/>
        <v>0.35019027107428197</v>
      </c>
    </row>
    <row r="588" spans="1:15">
      <c r="A588" s="1">
        <v>36069</v>
      </c>
      <c r="B588">
        <f t="array" ref="B588">_xlfn.IFNA(INDEX('Beer duty'!$B:$B,MATCH(1,(MONTH(Graphs!A588)=MONTH('Beer duty'!A:A))*(YEAR(Graphs!A588)=YEAR('Beer duty'!A:A)),0)), B587)</f>
        <v>11.14</v>
      </c>
      <c r="C588">
        <f t="array" ref="C588">_xlfn.IFNA(INDEX('Cider duty'!$B:$B,MATCH(1,(MONTH(A588)=MONTH('Cider duty'!$A:$A))*(YEAR(A588)=YEAR('Cider duty'!$A:$A)),0)), C587)</f>
        <v>24.49</v>
      </c>
      <c r="D588">
        <f t="array" ref="D588">_xlfn.IFNA(INDEX('Wine duty'!$B:$B,MATCH(1,(MONTH(A588)=MONTH('Wine duty'!$A:$A))*(YEAR(A588)=YEAR('Wine duty'!$A:$A)),0)), D587)</f>
        <v>144.65</v>
      </c>
      <c r="E588">
        <f t="array" ref="E588">_xlfn.IFNA(INDEX('Spirits duty'!$B:$B,MATCH(1,(MONTH(A588)=MONTH('Spirits duty'!$A:$A))*(YEAR(A588)=YEAR('Spirits duty'!$A:$A)),0)), E587)</f>
        <v>19.559999999999999</v>
      </c>
      <c r="F588">
        <f t="shared" si="53"/>
        <v>0.1114</v>
      </c>
      <c r="G588">
        <f t="shared" si="54"/>
        <v>4.8979999999999996E-2</v>
      </c>
      <c r="H588">
        <f t="shared" si="55"/>
        <v>0.11572</v>
      </c>
      <c r="I588">
        <f t="shared" si="56"/>
        <v>0.1956</v>
      </c>
      <c r="J588">
        <v>0.1</v>
      </c>
      <c r="K588">
        <f t="shared" si="58"/>
        <v>2003.6827874939204</v>
      </c>
      <c r="L588">
        <f t="shared" si="57"/>
        <v>0.1992444988430537</v>
      </c>
      <c r="M588">
        <f t="shared" si="57"/>
        <v>8.7603191681622727E-2</v>
      </c>
      <c r="N588">
        <f t="shared" si="51"/>
        <v>0.20697103596156352</v>
      </c>
      <c r="O588">
        <f t="shared" si="52"/>
        <v>0.34984043064363834</v>
      </c>
    </row>
    <row r="589" spans="1:15">
      <c r="A589" s="1">
        <v>36100</v>
      </c>
      <c r="B589">
        <f t="array" ref="B589">_xlfn.IFNA(INDEX('Beer duty'!$B:$B,MATCH(1,(MONTH(Graphs!A589)=MONTH('Beer duty'!A:A))*(YEAR(Graphs!A589)=YEAR('Beer duty'!A:A)),0)), B588)</f>
        <v>11.14</v>
      </c>
      <c r="C589">
        <f t="array" ref="C589">_xlfn.IFNA(INDEX('Cider duty'!$B:$B,MATCH(1,(MONTH(A589)=MONTH('Cider duty'!$A:$A))*(YEAR(A589)=YEAR('Cider duty'!$A:$A)),0)), C588)</f>
        <v>24.49</v>
      </c>
      <c r="D589">
        <f t="array" ref="D589">_xlfn.IFNA(INDEX('Wine duty'!$B:$B,MATCH(1,(MONTH(A589)=MONTH('Wine duty'!$A:$A))*(YEAR(A589)=YEAR('Wine duty'!$A:$A)),0)), D588)</f>
        <v>144.65</v>
      </c>
      <c r="E589">
        <f t="array" ref="E589">_xlfn.IFNA(INDEX('Spirits duty'!$B:$B,MATCH(1,(MONTH(A589)=MONTH('Spirits duty'!$A:$A))*(YEAR(A589)=YEAR('Spirits duty'!$A:$A)),0)), E588)</f>
        <v>19.559999999999999</v>
      </c>
      <c r="F589">
        <f t="shared" si="53"/>
        <v>0.1114</v>
      </c>
      <c r="G589">
        <f t="shared" si="54"/>
        <v>4.8979999999999996E-2</v>
      </c>
      <c r="H589">
        <f t="shared" si="55"/>
        <v>0.11572</v>
      </c>
      <c r="I589">
        <f t="shared" si="56"/>
        <v>0.1956</v>
      </c>
      <c r="J589">
        <v>-0.1</v>
      </c>
      <c r="K589">
        <f t="shared" si="58"/>
        <v>2001.6791047064264</v>
      </c>
      <c r="L589">
        <f t="shared" si="57"/>
        <v>0.19944394278583957</v>
      </c>
      <c r="M589">
        <f t="shared" si="57"/>
        <v>8.7690882564186917E-2</v>
      </c>
      <c r="N589">
        <f t="shared" si="51"/>
        <v>0.20717821417573928</v>
      </c>
      <c r="O589">
        <f t="shared" si="52"/>
        <v>0.35019062126490325</v>
      </c>
    </row>
    <row r="590" spans="1:15">
      <c r="A590" s="1">
        <v>36130</v>
      </c>
      <c r="B590">
        <f t="array" ref="B590">_xlfn.IFNA(INDEX('Beer duty'!$B:$B,MATCH(1,(MONTH(Graphs!A590)=MONTH('Beer duty'!A:A))*(YEAR(Graphs!A590)=YEAR('Beer duty'!A:A)),0)), B589)</f>
        <v>11.14</v>
      </c>
      <c r="C590">
        <f t="array" ref="C590">_xlfn.IFNA(INDEX('Cider duty'!$B:$B,MATCH(1,(MONTH(A590)=MONTH('Cider duty'!$A:$A))*(YEAR(A590)=YEAR('Cider duty'!$A:$A)),0)), C589)</f>
        <v>24.49</v>
      </c>
      <c r="D590">
        <f t="array" ref="D590">_xlfn.IFNA(INDEX('Wine duty'!$B:$B,MATCH(1,(MONTH(A590)=MONTH('Wine duty'!$A:$A))*(YEAR(A590)=YEAR('Wine duty'!$A:$A)),0)), D589)</f>
        <v>144.65</v>
      </c>
      <c r="E590">
        <f t="array" ref="E590">_xlfn.IFNA(INDEX('Spirits duty'!$B:$B,MATCH(1,(MONTH(A590)=MONTH('Spirits duty'!$A:$A))*(YEAR(A590)=YEAR('Spirits duty'!$A:$A)),0)), E589)</f>
        <v>19.559999999999999</v>
      </c>
      <c r="F590">
        <f t="shared" si="53"/>
        <v>0.1114</v>
      </c>
      <c r="G590">
        <f t="shared" si="54"/>
        <v>4.8979999999999996E-2</v>
      </c>
      <c r="H590">
        <f t="shared" si="55"/>
        <v>0.11572</v>
      </c>
      <c r="I590">
        <f t="shared" si="56"/>
        <v>0.1956</v>
      </c>
      <c r="J590">
        <v>0</v>
      </c>
      <c r="K590">
        <f t="shared" si="58"/>
        <v>2001.6791047064264</v>
      </c>
      <c r="L590">
        <f t="shared" si="57"/>
        <v>0.19944394278583957</v>
      </c>
      <c r="M590">
        <f t="shared" si="57"/>
        <v>8.7690882564186917E-2</v>
      </c>
      <c r="N590">
        <f t="shared" si="51"/>
        <v>0.20717821417573928</v>
      </c>
      <c r="O590">
        <f t="shared" si="52"/>
        <v>0.35019062126490325</v>
      </c>
    </row>
    <row r="591" spans="1:15">
      <c r="A591" s="1">
        <v>36161</v>
      </c>
      <c r="B591">
        <f t="array" ref="B591">_xlfn.IFNA(INDEX('Beer duty'!$B:$B,MATCH(1,(MONTH(Graphs!A591)=MONTH('Beer duty'!A:A))*(YEAR(Graphs!A591)=YEAR('Beer duty'!A:A)),0)), B590)</f>
        <v>11.5</v>
      </c>
      <c r="C591">
        <f t="array" ref="C591">_xlfn.IFNA(INDEX('Cider duty'!$B:$B,MATCH(1,(MONTH(A591)=MONTH('Cider duty'!$A:$A))*(YEAR(A591)=YEAR('Cider duty'!$A:$A)),0)), C590)</f>
        <v>25.27</v>
      </c>
      <c r="D591">
        <f t="array" ref="D591">_xlfn.IFNA(INDEX('Wine duty'!$B:$B,MATCH(1,(MONTH(A591)=MONTH('Wine duty'!$A:$A))*(YEAR(A591)=YEAR('Wine duty'!$A:$A)),0)), D590)</f>
        <v>149.28</v>
      </c>
      <c r="E591">
        <f t="array" ref="E591">_xlfn.IFNA(INDEX('Spirits duty'!$B:$B,MATCH(1,(MONTH(A591)=MONTH('Spirits duty'!$A:$A))*(YEAR(A591)=YEAR('Spirits duty'!$A:$A)),0)), E590)</f>
        <v>19.559999999999999</v>
      </c>
      <c r="F591">
        <f t="shared" si="53"/>
        <v>0.115</v>
      </c>
      <c r="G591">
        <f t="shared" si="54"/>
        <v>5.0540000000000002E-2</v>
      </c>
      <c r="H591">
        <f t="shared" si="55"/>
        <v>0.119424</v>
      </c>
      <c r="I591">
        <f t="shared" si="56"/>
        <v>0.1956</v>
      </c>
      <c r="J591">
        <v>-0.6</v>
      </c>
      <c r="K591">
        <f t="shared" si="58"/>
        <v>1989.6690300781879</v>
      </c>
      <c r="L591">
        <f t="shared" si="57"/>
        <v>0.20713196070833936</v>
      </c>
      <c r="M591">
        <f t="shared" si="57"/>
        <v>9.1029993862604103E-2</v>
      </c>
      <c r="N591">
        <f t="shared" si="51"/>
        <v>0.21510023717941495</v>
      </c>
      <c r="O591">
        <f t="shared" si="52"/>
        <v>0.35230444795261895</v>
      </c>
    </row>
    <row r="592" spans="1:15">
      <c r="A592" s="1">
        <v>36192</v>
      </c>
      <c r="B592">
        <f t="array" ref="B592">_xlfn.IFNA(INDEX('Beer duty'!$B:$B,MATCH(1,(MONTH(Graphs!A592)=MONTH('Beer duty'!A:A))*(YEAR(Graphs!A592)=YEAR('Beer duty'!A:A)),0)), B591)</f>
        <v>11.5</v>
      </c>
      <c r="C592">
        <f t="array" ref="C592">_xlfn.IFNA(INDEX('Cider duty'!$B:$B,MATCH(1,(MONTH(A592)=MONTH('Cider duty'!$A:$A))*(YEAR(A592)=YEAR('Cider duty'!$A:$A)),0)), C591)</f>
        <v>25.27</v>
      </c>
      <c r="D592">
        <f t="array" ref="D592">_xlfn.IFNA(INDEX('Wine duty'!$B:$B,MATCH(1,(MONTH(A592)=MONTH('Wine duty'!$A:$A))*(YEAR(A592)=YEAR('Wine duty'!$A:$A)),0)), D591)</f>
        <v>149.28</v>
      </c>
      <c r="E592">
        <f t="array" ref="E592">_xlfn.IFNA(INDEX('Spirits duty'!$B:$B,MATCH(1,(MONTH(A592)=MONTH('Spirits duty'!$A:$A))*(YEAR(A592)=YEAR('Spirits duty'!$A:$A)),0)), E591)</f>
        <v>19.559999999999999</v>
      </c>
      <c r="F592">
        <f t="shared" si="53"/>
        <v>0.115</v>
      </c>
      <c r="G592">
        <f t="shared" si="54"/>
        <v>5.0540000000000002E-2</v>
      </c>
      <c r="H592">
        <f t="shared" si="55"/>
        <v>0.119424</v>
      </c>
      <c r="I592">
        <f t="shared" si="56"/>
        <v>0.1956</v>
      </c>
      <c r="J592">
        <v>0.2</v>
      </c>
      <c r="K592">
        <f t="shared" si="58"/>
        <v>1993.6483681383443</v>
      </c>
      <c r="L592">
        <f t="shared" si="57"/>
        <v>0.20671852366101734</v>
      </c>
      <c r="M592">
        <f t="shared" si="57"/>
        <v>9.0848297268067965E-2</v>
      </c>
      <c r="N592">
        <f t="shared" si="51"/>
        <v>0.21467089538863768</v>
      </c>
      <c r="O592">
        <f t="shared" si="52"/>
        <v>0.35160124546169558</v>
      </c>
    </row>
    <row r="593" spans="1:15">
      <c r="A593" s="1">
        <v>36220</v>
      </c>
      <c r="B593">
        <f t="array" ref="B593">_xlfn.IFNA(INDEX('Beer duty'!$B:$B,MATCH(1,(MONTH(Graphs!A593)=MONTH('Beer duty'!A:A))*(YEAR(Graphs!A593)=YEAR('Beer duty'!A:A)),0)), B592)</f>
        <v>11.5</v>
      </c>
      <c r="C593">
        <f t="array" ref="C593">_xlfn.IFNA(INDEX('Cider duty'!$B:$B,MATCH(1,(MONTH(A593)=MONTH('Cider duty'!$A:$A))*(YEAR(A593)=YEAR('Cider duty'!$A:$A)),0)), C592)</f>
        <v>25.27</v>
      </c>
      <c r="D593">
        <f t="array" ref="D593">_xlfn.IFNA(INDEX('Wine duty'!$B:$B,MATCH(1,(MONTH(A593)=MONTH('Wine duty'!$A:$A))*(YEAR(A593)=YEAR('Wine duty'!$A:$A)),0)), D592)</f>
        <v>149.28</v>
      </c>
      <c r="E593">
        <f t="array" ref="E593">_xlfn.IFNA(INDEX('Spirits duty'!$B:$B,MATCH(1,(MONTH(A593)=MONTH('Spirits duty'!$A:$A))*(YEAR(A593)=YEAR('Spirits duty'!$A:$A)),0)), E592)</f>
        <v>19.559999999999999</v>
      </c>
      <c r="F593">
        <f t="shared" si="53"/>
        <v>0.115</v>
      </c>
      <c r="G593">
        <f t="shared" si="54"/>
        <v>5.0540000000000002E-2</v>
      </c>
      <c r="H593">
        <f t="shared" si="55"/>
        <v>0.119424</v>
      </c>
      <c r="I593">
        <f t="shared" si="56"/>
        <v>0.1956</v>
      </c>
      <c r="J593">
        <v>0.2</v>
      </c>
      <c r="K593">
        <f t="shared" si="58"/>
        <v>1997.6356648746209</v>
      </c>
      <c r="L593">
        <f t="shared" si="57"/>
        <v>0.20630591183734265</v>
      </c>
      <c r="M593">
        <f t="shared" si="57"/>
        <v>9.0666963341385187E-2</v>
      </c>
      <c r="N593">
        <f t="shared" si="51"/>
        <v>0.21424241056750268</v>
      </c>
      <c r="O593">
        <f t="shared" si="52"/>
        <v>0.35089944656855843</v>
      </c>
    </row>
    <row r="594" spans="1:15">
      <c r="A594" s="1">
        <v>36251</v>
      </c>
      <c r="B594">
        <f t="array" ref="B594">_xlfn.IFNA(INDEX('Beer duty'!$B:$B,MATCH(1,(MONTH(Graphs!A594)=MONTH('Beer duty'!A:A))*(YEAR(Graphs!A594)=YEAR('Beer duty'!A:A)),0)), B593)</f>
        <v>11.5</v>
      </c>
      <c r="C594">
        <f t="array" ref="C594">_xlfn.IFNA(INDEX('Cider duty'!$B:$B,MATCH(1,(MONTH(A594)=MONTH('Cider duty'!$A:$A))*(YEAR(A594)=YEAR('Cider duty'!$A:$A)),0)), C593)</f>
        <v>25.27</v>
      </c>
      <c r="D594">
        <f t="array" ref="D594">_xlfn.IFNA(INDEX('Wine duty'!$B:$B,MATCH(1,(MONTH(A594)=MONTH('Wine duty'!$A:$A))*(YEAR(A594)=YEAR('Wine duty'!$A:$A)),0)), D593)</f>
        <v>149.28</v>
      </c>
      <c r="E594">
        <f t="array" ref="E594">_xlfn.IFNA(INDEX('Spirits duty'!$B:$B,MATCH(1,(MONTH(A594)=MONTH('Spirits duty'!$A:$A))*(YEAR(A594)=YEAR('Spirits duty'!$A:$A)),0)), E593)</f>
        <v>19.559999999999999</v>
      </c>
      <c r="F594">
        <f t="shared" si="53"/>
        <v>0.115</v>
      </c>
      <c r="G594">
        <f t="shared" si="54"/>
        <v>5.0540000000000002E-2</v>
      </c>
      <c r="H594">
        <f t="shared" si="55"/>
        <v>0.119424</v>
      </c>
      <c r="I594">
        <f t="shared" si="56"/>
        <v>0.1956</v>
      </c>
      <c r="J594">
        <v>0.7</v>
      </c>
      <c r="K594">
        <f t="shared" si="58"/>
        <v>2011.619114528743</v>
      </c>
      <c r="L594">
        <f t="shared" si="57"/>
        <v>0.20487180917313075</v>
      </c>
      <c r="M594">
        <f t="shared" si="57"/>
        <v>9.0036706396608948E-2</v>
      </c>
      <c r="N594">
        <f t="shared" si="51"/>
        <v>0.21275313859732145</v>
      </c>
      <c r="O594">
        <f t="shared" si="52"/>
        <v>0.34846022499360324</v>
      </c>
    </row>
    <row r="595" spans="1:15">
      <c r="A595" s="1">
        <v>36281</v>
      </c>
      <c r="B595">
        <f t="array" ref="B595">_xlfn.IFNA(INDEX('Beer duty'!$B:$B,MATCH(1,(MONTH(Graphs!A595)=MONTH('Beer duty'!A:A))*(YEAR(Graphs!A595)=YEAR('Beer duty'!A:A)),0)), B594)</f>
        <v>11.5</v>
      </c>
      <c r="C595">
        <f t="array" ref="C595">_xlfn.IFNA(INDEX('Cider duty'!$B:$B,MATCH(1,(MONTH(A595)=MONTH('Cider duty'!$A:$A))*(YEAR(A595)=YEAR('Cider duty'!$A:$A)),0)), C594)</f>
        <v>25.27</v>
      </c>
      <c r="D595">
        <f t="array" ref="D595">_xlfn.IFNA(INDEX('Wine duty'!$B:$B,MATCH(1,(MONTH(A595)=MONTH('Wine duty'!$A:$A))*(YEAR(A595)=YEAR('Wine duty'!$A:$A)),0)), D594)</f>
        <v>149.28</v>
      </c>
      <c r="E595">
        <f t="array" ref="E595">_xlfn.IFNA(INDEX('Spirits duty'!$B:$B,MATCH(1,(MONTH(A595)=MONTH('Spirits duty'!$A:$A))*(YEAR(A595)=YEAR('Spirits duty'!$A:$A)),0)), E594)</f>
        <v>19.559999999999999</v>
      </c>
      <c r="F595">
        <f t="shared" si="53"/>
        <v>0.115</v>
      </c>
      <c r="G595">
        <f t="shared" si="54"/>
        <v>5.0540000000000002E-2</v>
      </c>
      <c r="H595">
        <f t="shared" si="55"/>
        <v>0.119424</v>
      </c>
      <c r="I595">
        <f t="shared" si="56"/>
        <v>0.1956</v>
      </c>
      <c r="J595">
        <v>0.2</v>
      </c>
      <c r="K595">
        <f t="shared" si="58"/>
        <v>2015.6423527578006</v>
      </c>
      <c r="L595">
        <f t="shared" si="57"/>
        <v>0.2044628834063181</v>
      </c>
      <c r="M595">
        <f t="shared" si="57"/>
        <v>8.9856992411785366E-2</v>
      </c>
      <c r="N595">
        <f t="shared" si="51"/>
        <v>0.21232848163405332</v>
      </c>
      <c r="O595">
        <f t="shared" si="52"/>
        <v>0.34776469560239842</v>
      </c>
    </row>
    <row r="596" spans="1:15">
      <c r="A596" s="1">
        <v>36312</v>
      </c>
      <c r="B596">
        <f t="array" ref="B596">_xlfn.IFNA(INDEX('Beer duty'!$B:$B,MATCH(1,(MONTH(Graphs!A596)=MONTH('Beer duty'!A:A))*(YEAR(Graphs!A596)=YEAR('Beer duty'!A:A)),0)), B595)</f>
        <v>11.5</v>
      </c>
      <c r="C596">
        <f t="array" ref="C596">_xlfn.IFNA(INDEX('Cider duty'!$B:$B,MATCH(1,(MONTH(A596)=MONTH('Cider duty'!$A:$A))*(YEAR(A596)=YEAR('Cider duty'!$A:$A)),0)), C595)</f>
        <v>25.27</v>
      </c>
      <c r="D596">
        <f t="array" ref="D596">_xlfn.IFNA(INDEX('Wine duty'!$B:$B,MATCH(1,(MONTH(A596)=MONTH('Wine duty'!$A:$A))*(YEAR(A596)=YEAR('Wine duty'!$A:$A)),0)), D595)</f>
        <v>149.28</v>
      </c>
      <c r="E596">
        <f t="array" ref="E596">_xlfn.IFNA(INDEX('Spirits duty'!$B:$B,MATCH(1,(MONTH(A596)=MONTH('Spirits duty'!$A:$A))*(YEAR(A596)=YEAR('Spirits duty'!$A:$A)),0)), E595)</f>
        <v>19.559999999999999</v>
      </c>
      <c r="F596">
        <f t="shared" si="53"/>
        <v>0.115</v>
      </c>
      <c r="G596">
        <f t="shared" si="54"/>
        <v>5.0540000000000002E-2</v>
      </c>
      <c r="H596">
        <f t="shared" si="55"/>
        <v>0.119424</v>
      </c>
      <c r="I596">
        <f t="shared" si="56"/>
        <v>0.1956</v>
      </c>
      <c r="J596">
        <v>0</v>
      </c>
      <c r="K596">
        <f t="shared" si="58"/>
        <v>2015.6423527578006</v>
      </c>
      <c r="L596">
        <f t="shared" si="57"/>
        <v>0.2044628834063181</v>
      </c>
      <c r="M596">
        <f t="shared" si="57"/>
        <v>8.9856992411785366E-2</v>
      </c>
      <c r="N596">
        <f t="shared" si="51"/>
        <v>0.21232848163405332</v>
      </c>
      <c r="O596">
        <f t="shared" si="52"/>
        <v>0.34776469560239842</v>
      </c>
    </row>
    <row r="597" spans="1:15">
      <c r="A597" s="1">
        <v>36342</v>
      </c>
      <c r="B597">
        <f t="array" ref="B597">_xlfn.IFNA(INDEX('Beer duty'!$B:$B,MATCH(1,(MONTH(Graphs!A597)=MONTH('Beer duty'!A:A))*(YEAR(Graphs!A597)=YEAR('Beer duty'!A:A)),0)), B596)</f>
        <v>11.5</v>
      </c>
      <c r="C597">
        <f t="array" ref="C597">_xlfn.IFNA(INDEX('Cider duty'!$B:$B,MATCH(1,(MONTH(A597)=MONTH('Cider duty'!$A:$A))*(YEAR(A597)=YEAR('Cider duty'!$A:$A)),0)), C596)</f>
        <v>25.27</v>
      </c>
      <c r="D597">
        <f t="array" ref="D597">_xlfn.IFNA(INDEX('Wine duty'!$B:$B,MATCH(1,(MONTH(A597)=MONTH('Wine duty'!$A:$A))*(YEAR(A597)=YEAR('Wine duty'!$A:$A)),0)), D596)</f>
        <v>149.28</v>
      </c>
      <c r="E597">
        <f t="array" ref="E597">_xlfn.IFNA(INDEX('Spirits duty'!$B:$B,MATCH(1,(MONTH(A597)=MONTH('Spirits duty'!$A:$A))*(YEAR(A597)=YEAR('Spirits duty'!$A:$A)),0)), E596)</f>
        <v>19.559999999999999</v>
      </c>
      <c r="F597">
        <f t="shared" si="53"/>
        <v>0.115</v>
      </c>
      <c r="G597">
        <f t="shared" si="54"/>
        <v>5.0540000000000002E-2</v>
      </c>
      <c r="H597">
        <f t="shared" si="55"/>
        <v>0.119424</v>
      </c>
      <c r="I597">
        <f t="shared" si="56"/>
        <v>0.1956</v>
      </c>
      <c r="J597">
        <v>-0.3</v>
      </c>
      <c r="K597">
        <f t="shared" si="58"/>
        <v>2009.5954256995271</v>
      </c>
      <c r="L597">
        <f t="shared" si="57"/>
        <v>0.20507811775959692</v>
      </c>
      <c r="M597">
        <f t="shared" si="57"/>
        <v>9.0127374535391547E-2</v>
      </c>
      <c r="N597">
        <f t="shared" si="51"/>
        <v>0.21296738378540955</v>
      </c>
      <c r="O597">
        <f t="shared" si="52"/>
        <v>0.34881112898936656</v>
      </c>
    </row>
    <row r="598" spans="1:15">
      <c r="A598" s="1">
        <v>36373</v>
      </c>
      <c r="B598">
        <f t="array" ref="B598">_xlfn.IFNA(INDEX('Beer duty'!$B:$B,MATCH(1,(MONTH(Graphs!A598)=MONTH('Beer duty'!A:A))*(YEAR(Graphs!A598)=YEAR('Beer duty'!A:A)),0)), B597)</f>
        <v>11.5</v>
      </c>
      <c r="C598">
        <f t="array" ref="C598">_xlfn.IFNA(INDEX('Cider duty'!$B:$B,MATCH(1,(MONTH(A598)=MONTH('Cider duty'!$A:$A))*(YEAR(A598)=YEAR('Cider duty'!$A:$A)),0)), C597)</f>
        <v>25.27</v>
      </c>
      <c r="D598">
        <f t="array" ref="D598">_xlfn.IFNA(INDEX('Wine duty'!$B:$B,MATCH(1,(MONTH(A598)=MONTH('Wine duty'!$A:$A))*(YEAR(A598)=YEAR('Wine duty'!$A:$A)),0)), D597)</f>
        <v>149.28</v>
      </c>
      <c r="E598">
        <f t="array" ref="E598">_xlfn.IFNA(INDEX('Spirits duty'!$B:$B,MATCH(1,(MONTH(A598)=MONTH('Spirits duty'!$A:$A))*(YEAR(A598)=YEAR('Spirits duty'!$A:$A)),0)), E597)</f>
        <v>19.559999999999999</v>
      </c>
      <c r="F598">
        <f t="shared" si="53"/>
        <v>0.115</v>
      </c>
      <c r="G598">
        <f t="shared" si="54"/>
        <v>5.0540000000000002E-2</v>
      </c>
      <c r="H598">
        <f t="shared" si="55"/>
        <v>0.119424</v>
      </c>
      <c r="I598">
        <f t="shared" si="56"/>
        <v>0.1956</v>
      </c>
      <c r="J598">
        <v>0.2</v>
      </c>
      <c r="K598">
        <f t="shared" si="58"/>
        <v>2013.6146165509263</v>
      </c>
      <c r="L598">
        <f t="shared" si="57"/>
        <v>0.20466878019919851</v>
      </c>
      <c r="M598">
        <f t="shared" si="57"/>
        <v>8.9947479576239067E-2</v>
      </c>
      <c r="N598">
        <f t="shared" si="51"/>
        <v>0.21254229918703549</v>
      </c>
      <c r="O598">
        <f t="shared" si="52"/>
        <v>0.34811489919098459</v>
      </c>
    </row>
    <row r="599" spans="1:15">
      <c r="A599" s="1">
        <v>36404</v>
      </c>
      <c r="B599">
        <f t="array" ref="B599">_xlfn.IFNA(INDEX('Beer duty'!$B:$B,MATCH(1,(MONTH(Graphs!A599)=MONTH('Beer duty'!A:A))*(YEAR(Graphs!A599)=YEAR('Beer duty'!A:A)),0)), B598)</f>
        <v>11.5</v>
      </c>
      <c r="C599">
        <f t="array" ref="C599">_xlfn.IFNA(INDEX('Cider duty'!$B:$B,MATCH(1,(MONTH(A599)=MONTH('Cider duty'!$A:$A))*(YEAR(A599)=YEAR('Cider duty'!$A:$A)),0)), C598)</f>
        <v>25.27</v>
      </c>
      <c r="D599">
        <f t="array" ref="D599">_xlfn.IFNA(INDEX('Wine duty'!$B:$B,MATCH(1,(MONTH(A599)=MONTH('Wine duty'!$A:$A))*(YEAR(A599)=YEAR('Wine duty'!$A:$A)),0)), D598)</f>
        <v>149.28</v>
      </c>
      <c r="E599">
        <f t="array" ref="E599">_xlfn.IFNA(INDEX('Spirits duty'!$B:$B,MATCH(1,(MONTH(A599)=MONTH('Spirits duty'!$A:$A))*(YEAR(A599)=YEAR('Spirits duty'!$A:$A)),0)), E598)</f>
        <v>19.559999999999999</v>
      </c>
      <c r="F599">
        <f t="shared" si="53"/>
        <v>0.115</v>
      </c>
      <c r="G599">
        <f t="shared" si="54"/>
        <v>5.0540000000000002E-2</v>
      </c>
      <c r="H599">
        <f t="shared" si="55"/>
        <v>0.119424</v>
      </c>
      <c r="I599">
        <f t="shared" si="56"/>
        <v>0.1956</v>
      </c>
      <c r="J599">
        <v>0.4</v>
      </c>
      <c r="K599">
        <f t="shared" si="58"/>
        <v>2021.6690750171299</v>
      </c>
      <c r="L599">
        <f t="shared" si="57"/>
        <v>0.20385336673226942</v>
      </c>
      <c r="M599">
        <f t="shared" si="57"/>
        <v>8.9589123083903446E-2</v>
      </c>
      <c r="N599">
        <f t="shared" si="51"/>
        <v>0.21169551711856124</v>
      </c>
      <c r="O599">
        <f t="shared" si="52"/>
        <v>0.34672798724201653</v>
      </c>
    </row>
    <row r="600" spans="1:15">
      <c r="A600" s="1">
        <v>36434</v>
      </c>
      <c r="B600">
        <f t="array" ref="B600">_xlfn.IFNA(INDEX('Beer duty'!$B:$B,MATCH(1,(MONTH(Graphs!A600)=MONTH('Beer duty'!A:A))*(YEAR(Graphs!A600)=YEAR('Beer duty'!A:A)),0)), B599)</f>
        <v>11.5</v>
      </c>
      <c r="C600">
        <f t="array" ref="C600">_xlfn.IFNA(INDEX('Cider duty'!$B:$B,MATCH(1,(MONTH(A600)=MONTH('Cider duty'!$A:$A))*(YEAR(A600)=YEAR('Cider duty'!$A:$A)),0)), C599)</f>
        <v>25.27</v>
      </c>
      <c r="D600">
        <f t="array" ref="D600">_xlfn.IFNA(INDEX('Wine duty'!$B:$B,MATCH(1,(MONTH(A600)=MONTH('Wine duty'!$A:$A))*(YEAR(A600)=YEAR('Wine duty'!$A:$A)),0)), D599)</f>
        <v>149.28</v>
      </c>
      <c r="E600">
        <f t="array" ref="E600">_xlfn.IFNA(INDEX('Spirits duty'!$B:$B,MATCH(1,(MONTH(A600)=MONTH('Spirits duty'!$A:$A))*(YEAR(A600)=YEAR('Spirits duty'!$A:$A)),0)), E599)</f>
        <v>19.559999999999999</v>
      </c>
      <c r="F600">
        <f t="shared" si="53"/>
        <v>0.115</v>
      </c>
      <c r="G600">
        <f t="shared" si="54"/>
        <v>5.0540000000000002E-2</v>
      </c>
      <c r="H600">
        <f t="shared" si="55"/>
        <v>0.119424</v>
      </c>
      <c r="I600">
        <f t="shared" si="56"/>
        <v>0.1956</v>
      </c>
      <c r="J600">
        <v>0.2</v>
      </c>
      <c r="K600">
        <f t="shared" si="58"/>
        <v>2025.7124131671642</v>
      </c>
      <c r="L600">
        <f t="shared" si="57"/>
        <v>0.20344647378470002</v>
      </c>
      <c r="M600">
        <f t="shared" si="57"/>
        <v>8.9410302478945561E-2</v>
      </c>
      <c r="N600">
        <f t="shared" si="51"/>
        <v>0.21127297117620883</v>
      </c>
      <c r="O600">
        <f t="shared" si="52"/>
        <v>0.34603591541119411</v>
      </c>
    </row>
    <row r="601" spans="1:15">
      <c r="A601" s="1">
        <v>36465</v>
      </c>
      <c r="B601">
        <f t="array" ref="B601">_xlfn.IFNA(INDEX('Beer duty'!$B:$B,MATCH(1,(MONTH(Graphs!A601)=MONTH('Beer duty'!A:A))*(YEAR(Graphs!A601)=YEAR('Beer duty'!A:A)),0)), B600)</f>
        <v>11.5</v>
      </c>
      <c r="C601">
        <f t="array" ref="C601">_xlfn.IFNA(INDEX('Cider duty'!$B:$B,MATCH(1,(MONTH(A601)=MONTH('Cider duty'!$A:$A))*(YEAR(A601)=YEAR('Cider duty'!$A:$A)),0)), C600)</f>
        <v>25.27</v>
      </c>
      <c r="D601">
        <f t="array" ref="D601">_xlfn.IFNA(INDEX('Wine duty'!$B:$B,MATCH(1,(MONTH(A601)=MONTH('Wine duty'!$A:$A))*(YEAR(A601)=YEAR('Wine duty'!$A:$A)),0)), D600)</f>
        <v>149.28</v>
      </c>
      <c r="E601">
        <f t="array" ref="E601">_xlfn.IFNA(INDEX('Spirits duty'!$B:$B,MATCH(1,(MONTH(A601)=MONTH('Spirits duty'!$A:$A))*(YEAR(A601)=YEAR('Spirits duty'!$A:$A)),0)), E600)</f>
        <v>19.559999999999999</v>
      </c>
      <c r="F601">
        <f t="shared" si="53"/>
        <v>0.115</v>
      </c>
      <c r="G601">
        <f t="shared" si="54"/>
        <v>5.0540000000000002E-2</v>
      </c>
      <c r="H601">
        <f t="shared" si="55"/>
        <v>0.119424</v>
      </c>
      <c r="I601">
        <f t="shared" si="56"/>
        <v>0.1956</v>
      </c>
      <c r="J601">
        <v>0.1</v>
      </c>
      <c r="K601">
        <f t="shared" si="58"/>
        <v>2027.7381255803311</v>
      </c>
      <c r="L601">
        <f t="shared" si="57"/>
        <v>0.20324323055414589</v>
      </c>
      <c r="M601">
        <f t="shared" si="57"/>
        <v>8.9320981497448118E-2</v>
      </c>
      <c r="N601">
        <f t="shared" si="51"/>
        <v>0.21106190926694191</v>
      </c>
      <c r="O601">
        <f t="shared" si="52"/>
        <v>0.34569022518600817</v>
      </c>
    </row>
    <row r="602" spans="1:15">
      <c r="A602" s="1">
        <v>36495</v>
      </c>
      <c r="B602">
        <f t="array" ref="B602">_xlfn.IFNA(INDEX('Beer duty'!$B:$B,MATCH(1,(MONTH(Graphs!A602)=MONTH('Beer duty'!A:A))*(YEAR(Graphs!A602)=YEAR('Beer duty'!A:A)),0)), B601)</f>
        <v>11.5</v>
      </c>
      <c r="C602">
        <f t="array" ref="C602">_xlfn.IFNA(INDEX('Cider duty'!$B:$B,MATCH(1,(MONTH(A602)=MONTH('Cider duty'!$A:$A))*(YEAR(A602)=YEAR('Cider duty'!$A:$A)),0)), C601)</f>
        <v>25.27</v>
      </c>
      <c r="D602">
        <f t="array" ref="D602">_xlfn.IFNA(INDEX('Wine duty'!$B:$B,MATCH(1,(MONTH(A602)=MONTH('Wine duty'!$A:$A))*(YEAR(A602)=YEAR('Wine duty'!$A:$A)),0)), D601)</f>
        <v>149.28</v>
      </c>
      <c r="E602">
        <f t="array" ref="E602">_xlfn.IFNA(INDEX('Spirits duty'!$B:$B,MATCH(1,(MONTH(A602)=MONTH('Spirits duty'!$A:$A))*(YEAR(A602)=YEAR('Spirits duty'!$A:$A)),0)), E601)</f>
        <v>19.559999999999999</v>
      </c>
      <c r="F602">
        <f t="shared" si="53"/>
        <v>0.115</v>
      </c>
      <c r="G602">
        <f t="shared" si="54"/>
        <v>5.0540000000000002E-2</v>
      </c>
      <c r="H602">
        <f t="shared" si="55"/>
        <v>0.119424</v>
      </c>
      <c r="I602">
        <f t="shared" si="56"/>
        <v>0.1956</v>
      </c>
      <c r="J602">
        <v>0.4</v>
      </c>
      <c r="K602">
        <f t="shared" si="58"/>
        <v>2035.8490780826526</v>
      </c>
      <c r="L602">
        <f t="shared" si="57"/>
        <v>0.2024334965678744</v>
      </c>
      <c r="M602">
        <f t="shared" si="57"/>
        <v>8.8965121013394544E-2</v>
      </c>
      <c r="N602">
        <f t="shared" si="51"/>
        <v>0.21022102516627678</v>
      </c>
      <c r="O602">
        <f t="shared" si="52"/>
        <v>0.34431297329283678</v>
      </c>
    </row>
    <row r="603" spans="1:15">
      <c r="A603" s="1">
        <v>36526</v>
      </c>
      <c r="B603">
        <f t="array" ref="B603">_xlfn.IFNA(INDEX('Beer duty'!$B:$B,MATCH(1,(MONTH(Graphs!A603)=MONTH('Beer duty'!A:A))*(YEAR(Graphs!A603)=YEAR('Beer duty'!A:A)),0)), B602)</f>
        <v>11.5</v>
      </c>
      <c r="C603">
        <f t="array" ref="C603">_xlfn.IFNA(INDEX('Cider duty'!$B:$B,MATCH(1,(MONTH(A603)=MONTH('Cider duty'!$A:$A))*(YEAR(A603)=YEAR('Cider duty'!$A:$A)),0)), C602)</f>
        <v>25.27</v>
      </c>
      <c r="D603">
        <f t="array" ref="D603">_xlfn.IFNA(INDEX('Wine duty'!$B:$B,MATCH(1,(MONTH(A603)=MONTH('Wine duty'!$A:$A))*(YEAR(A603)=YEAR('Wine duty'!$A:$A)),0)), D602)</f>
        <v>149.28</v>
      </c>
      <c r="E603">
        <f t="array" ref="E603">_xlfn.IFNA(INDEX('Spirits duty'!$B:$B,MATCH(1,(MONTH(A603)=MONTH('Spirits duty'!$A:$A))*(YEAR(A603)=YEAR('Spirits duty'!$A:$A)),0)), E602)</f>
        <v>19.559999999999999</v>
      </c>
      <c r="F603">
        <f t="shared" si="53"/>
        <v>0.115</v>
      </c>
      <c r="G603">
        <f t="shared" si="54"/>
        <v>5.0540000000000002E-2</v>
      </c>
      <c r="H603">
        <f t="shared" si="55"/>
        <v>0.119424</v>
      </c>
      <c r="I603">
        <f t="shared" si="56"/>
        <v>0.1956</v>
      </c>
      <c r="J603">
        <v>-0.4</v>
      </c>
      <c r="K603">
        <f t="shared" si="58"/>
        <v>2027.7056817703219</v>
      </c>
      <c r="L603">
        <f t="shared" si="57"/>
        <v>0.20324648249786587</v>
      </c>
      <c r="M603">
        <f t="shared" si="57"/>
        <v>8.9322410656018619E-2</v>
      </c>
      <c r="N603">
        <f t="shared" ref="N603:N666" si="59">H603*$K$843/$K603</f>
        <v>0.21106528631152288</v>
      </c>
      <c r="O603">
        <f t="shared" ref="O603:O666" si="60">I603*$K$843/$K603</f>
        <v>0.34569575631810923</v>
      </c>
    </row>
    <row r="604" spans="1:15">
      <c r="A604" s="1">
        <v>36557</v>
      </c>
      <c r="B604">
        <f t="array" ref="B604">_xlfn.IFNA(INDEX('Beer duty'!$B:$B,MATCH(1,(MONTH(Graphs!A604)=MONTH('Beer duty'!A:A))*(YEAR(Graphs!A604)=YEAR('Beer duty'!A:A)),0)), B603)</f>
        <v>11.5</v>
      </c>
      <c r="C604">
        <f t="array" ref="C604">_xlfn.IFNA(INDEX('Cider duty'!$B:$B,MATCH(1,(MONTH(A604)=MONTH('Cider duty'!$A:$A))*(YEAR(A604)=YEAR('Cider duty'!$A:$A)),0)), C603)</f>
        <v>25.27</v>
      </c>
      <c r="D604">
        <f t="array" ref="D604">_xlfn.IFNA(INDEX('Wine duty'!$B:$B,MATCH(1,(MONTH(A604)=MONTH('Wine duty'!$A:$A))*(YEAR(A604)=YEAR('Wine duty'!$A:$A)),0)), D603)</f>
        <v>149.28</v>
      </c>
      <c r="E604">
        <f t="array" ref="E604">_xlfn.IFNA(INDEX('Spirits duty'!$B:$B,MATCH(1,(MONTH(A604)=MONTH('Spirits duty'!$A:$A))*(YEAR(A604)=YEAR('Spirits duty'!$A:$A)),0)), E603)</f>
        <v>19.559999999999999</v>
      </c>
      <c r="F604">
        <f t="shared" si="53"/>
        <v>0.115</v>
      </c>
      <c r="G604">
        <f t="shared" si="54"/>
        <v>5.0540000000000002E-2</v>
      </c>
      <c r="H604">
        <f t="shared" si="55"/>
        <v>0.119424</v>
      </c>
      <c r="I604">
        <f t="shared" si="56"/>
        <v>0.1956</v>
      </c>
      <c r="J604">
        <v>0.5</v>
      </c>
      <c r="K604">
        <f t="shared" si="58"/>
        <v>2037.8442101791734</v>
      </c>
      <c r="L604">
        <f t="shared" si="57"/>
        <v>0.20223530596802575</v>
      </c>
      <c r="M604">
        <f t="shared" si="57"/>
        <v>8.8878020553252363E-2</v>
      </c>
      <c r="N604">
        <f t="shared" si="59"/>
        <v>0.2100152102602218</v>
      </c>
      <c r="O604">
        <f t="shared" si="60"/>
        <v>0.34397587693344206</v>
      </c>
    </row>
    <row r="605" spans="1:15">
      <c r="A605" s="1">
        <v>36586</v>
      </c>
      <c r="B605">
        <f t="array" ref="B605">_xlfn.IFNA(INDEX('Beer duty'!$B:$B,MATCH(1,(MONTH(Graphs!A605)=MONTH('Beer duty'!A:A))*(YEAR(Graphs!A605)=YEAR('Beer duty'!A:A)),0)), B604)</f>
        <v>11.5</v>
      </c>
      <c r="C605">
        <f t="array" ref="C605">_xlfn.IFNA(INDEX('Cider duty'!$B:$B,MATCH(1,(MONTH(A605)=MONTH('Cider duty'!$A:$A))*(YEAR(A605)=YEAR('Cider duty'!$A:$A)),0)), C604)</f>
        <v>25.27</v>
      </c>
      <c r="D605">
        <f t="array" ref="D605">_xlfn.IFNA(INDEX('Wine duty'!$B:$B,MATCH(1,(MONTH(A605)=MONTH('Wine duty'!$A:$A))*(YEAR(A605)=YEAR('Wine duty'!$A:$A)),0)), D604)</f>
        <v>149.28</v>
      </c>
      <c r="E605">
        <f t="array" ref="E605">_xlfn.IFNA(INDEX('Spirits duty'!$B:$B,MATCH(1,(MONTH(A605)=MONTH('Spirits duty'!$A:$A))*(YEAR(A605)=YEAR('Spirits duty'!$A:$A)),0)), E604)</f>
        <v>19.559999999999999</v>
      </c>
      <c r="F605">
        <f t="shared" si="53"/>
        <v>0.115</v>
      </c>
      <c r="G605">
        <f t="shared" si="54"/>
        <v>5.0540000000000002E-2</v>
      </c>
      <c r="H605">
        <f t="shared" si="55"/>
        <v>0.119424</v>
      </c>
      <c r="I605">
        <f t="shared" si="56"/>
        <v>0.1956</v>
      </c>
      <c r="J605">
        <v>0.5</v>
      </c>
      <c r="K605">
        <f t="shared" si="58"/>
        <v>2048.0334312300693</v>
      </c>
      <c r="L605">
        <f t="shared" si="57"/>
        <v>0.20122916016718981</v>
      </c>
      <c r="M605">
        <f t="shared" si="57"/>
        <v>8.8435841346519758E-2</v>
      </c>
      <c r="N605">
        <f t="shared" si="59"/>
        <v>0.20897035846788237</v>
      </c>
      <c r="O605">
        <f t="shared" si="60"/>
        <v>0.34226455416262891</v>
      </c>
    </row>
    <row r="606" spans="1:15">
      <c r="A606" s="1">
        <v>36617</v>
      </c>
      <c r="B606">
        <f t="array" ref="B606">_xlfn.IFNA(INDEX('Beer duty'!$B:$B,MATCH(1,(MONTH(Graphs!A606)=MONTH('Beer duty'!A:A))*(YEAR(Graphs!A606)=YEAR('Beer duty'!A:A)),0)), B605)</f>
        <v>11.89</v>
      </c>
      <c r="C606">
        <f t="array" ref="C606">_xlfn.IFNA(INDEX('Cider duty'!$B:$B,MATCH(1,(MONTH(A606)=MONTH('Cider duty'!$A:$A))*(YEAR(A606)=YEAR('Cider duty'!$A:$A)),0)), C605)</f>
        <v>26.13</v>
      </c>
      <c r="D606">
        <f t="array" ref="D606">_xlfn.IFNA(INDEX('Wine duty'!$B:$B,MATCH(1,(MONTH(A606)=MONTH('Wine duty'!$A:$A))*(YEAR(A606)=YEAR('Wine duty'!$A:$A)),0)), D605)</f>
        <v>154.37</v>
      </c>
      <c r="E606">
        <f t="array" ref="E606">_xlfn.IFNA(INDEX('Spirits duty'!$B:$B,MATCH(1,(MONTH(A606)=MONTH('Spirits duty'!$A:$A))*(YEAR(A606)=YEAR('Spirits duty'!$A:$A)),0)), E605)</f>
        <v>19.559999999999999</v>
      </c>
      <c r="F606">
        <f t="shared" si="53"/>
        <v>0.11890000000000001</v>
      </c>
      <c r="G606">
        <f t="shared" si="54"/>
        <v>5.2260000000000001E-2</v>
      </c>
      <c r="H606">
        <f t="shared" si="55"/>
        <v>0.12349600000000001</v>
      </c>
      <c r="I606">
        <f t="shared" si="56"/>
        <v>0.1956</v>
      </c>
      <c r="J606">
        <v>1</v>
      </c>
      <c r="K606">
        <f t="shared" si="58"/>
        <v>2068.51376554237</v>
      </c>
      <c r="L606">
        <f t="shared" si="57"/>
        <v>0.20599351824260756</v>
      </c>
      <c r="M606">
        <f t="shared" si="57"/>
        <v>9.0540128371393358E-2</v>
      </c>
      <c r="N606">
        <f t="shared" si="59"/>
        <v>0.21395605995701483</v>
      </c>
      <c r="O606">
        <f t="shared" si="60"/>
        <v>0.33887579620062269</v>
      </c>
    </row>
    <row r="607" spans="1:15">
      <c r="A607" s="1">
        <v>36647</v>
      </c>
      <c r="B607">
        <f t="array" ref="B607">_xlfn.IFNA(INDEX('Beer duty'!$B:$B,MATCH(1,(MONTH(Graphs!A607)=MONTH('Beer duty'!A:A))*(YEAR(Graphs!A607)=YEAR('Beer duty'!A:A)),0)), B606)</f>
        <v>11.89</v>
      </c>
      <c r="C607">
        <f t="array" ref="C607">_xlfn.IFNA(INDEX('Cider duty'!$B:$B,MATCH(1,(MONTH(A607)=MONTH('Cider duty'!$A:$A))*(YEAR(A607)=YEAR('Cider duty'!$A:$A)),0)), C606)</f>
        <v>26.13</v>
      </c>
      <c r="D607">
        <f t="array" ref="D607">_xlfn.IFNA(INDEX('Wine duty'!$B:$B,MATCH(1,(MONTH(A607)=MONTH('Wine duty'!$A:$A))*(YEAR(A607)=YEAR('Wine duty'!$A:$A)),0)), D606)</f>
        <v>154.37</v>
      </c>
      <c r="E607">
        <f t="array" ref="E607">_xlfn.IFNA(INDEX('Spirits duty'!$B:$B,MATCH(1,(MONTH(A607)=MONTH('Spirits duty'!$A:$A))*(YEAR(A607)=YEAR('Spirits duty'!$A:$A)),0)), E606)</f>
        <v>19.559999999999999</v>
      </c>
      <c r="F607">
        <f t="shared" si="53"/>
        <v>0.11890000000000001</v>
      </c>
      <c r="G607">
        <f t="shared" si="54"/>
        <v>5.2260000000000001E-2</v>
      </c>
      <c r="H607">
        <f t="shared" si="55"/>
        <v>0.12349600000000001</v>
      </c>
      <c r="I607">
        <f t="shared" si="56"/>
        <v>0.1956</v>
      </c>
      <c r="J607">
        <v>0.4</v>
      </c>
      <c r="K607">
        <f t="shared" si="58"/>
        <v>2076.7878206045393</v>
      </c>
      <c r="L607">
        <f t="shared" si="57"/>
        <v>0.2051728269348681</v>
      </c>
      <c r="M607">
        <f t="shared" si="57"/>
        <v>9.0179410728479445E-2</v>
      </c>
      <c r="N607">
        <f t="shared" si="59"/>
        <v>0.2131036453755128</v>
      </c>
      <c r="O607">
        <f t="shared" si="60"/>
        <v>0.33752569342691502</v>
      </c>
    </row>
    <row r="608" spans="1:15">
      <c r="A608" s="1">
        <v>36678</v>
      </c>
      <c r="B608">
        <f t="array" ref="B608">_xlfn.IFNA(INDEX('Beer duty'!$B:$B,MATCH(1,(MONTH(Graphs!A608)=MONTH('Beer duty'!A:A))*(YEAR(Graphs!A608)=YEAR('Beer duty'!A:A)),0)), B607)</f>
        <v>11.89</v>
      </c>
      <c r="C608">
        <f t="array" ref="C608">_xlfn.IFNA(INDEX('Cider duty'!$B:$B,MATCH(1,(MONTH(A608)=MONTH('Cider duty'!$A:$A))*(YEAR(A608)=YEAR('Cider duty'!$A:$A)),0)), C607)</f>
        <v>26.13</v>
      </c>
      <c r="D608">
        <f t="array" ref="D608">_xlfn.IFNA(INDEX('Wine duty'!$B:$B,MATCH(1,(MONTH(A608)=MONTH('Wine duty'!$A:$A))*(YEAR(A608)=YEAR('Wine duty'!$A:$A)),0)), D607)</f>
        <v>154.37</v>
      </c>
      <c r="E608">
        <f t="array" ref="E608">_xlfn.IFNA(INDEX('Spirits duty'!$B:$B,MATCH(1,(MONTH(A608)=MONTH('Spirits duty'!$A:$A))*(YEAR(A608)=YEAR('Spirits duty'!$A:$A)),0)), E607)</f>
        <v>19.559999999999999</v>
      </c>
      <c r="F608">
        <f t="shared" si="53"/>
        <v>0.11890000000000001</v>
      </c>
      <c r="G608">
        <f t="shared" si="54"/>
        <v>5.2260000000000001E-2</v>
      </c>
      <c r="H608">
        <f t="shared" si="55"/>
        <v>0.12349600000000001</v>
      </c>
      <c r="I608">
        <f t="shared" si="56"/>
        <v>0.1956</v>
      </c>
      <c r="J608">
        <v>0.2</v>
      </c>
      <c r="K608">
        <f t="shared" si="58"/>
        <v>2080.9413962457484</v>
      </c>
      <c r="L608">
        <f t="shared" si="57"/>
        <v>0.2047633003341997</v>
      </c>
      <c r="M608">
        <f t="shared" si="57"/>
        <v>8.9999411904670104E-2</v>
      </c>
      <c r="N608">
        <f t="shared" si="59"/>
        <v>0.21267828879791695</v>
      </c>
      <c r="O608">
        <f t="shared" si="60"/>
        <v>0.33685198944801903</v>
      </c>
    </row>
    <row r="609" spans="1:15">
      <c r="A609" s="1">
        <v>36708</v>
      </c>
      <c r="B609">
        <f t="array" ref="B609">_xlfn.IFNA(INDEX('Beer duty'!$B:$B,MATCH(1,(MONTH(Graphs!A609)=MONTH('Beer duty'!A:A))*(YEAR(Graphs!A609)=YEAR('Beer duty'!A:A)),0)), B608)</f>
        <v>11.89</v>
      </c>
      <c r="C609">
        <f t="array" ref="C609">_xlfn.IFNA(INDEX('Cider duty'!$B:$B,MATCH(1,(MONTH(A609)=MONTH('Cider duty'!$A:$A))*(YEAR(A609)=YEAR('Cider duty'!$A:$A)),0)), C608)</f>
        <v>26.13</v>
      </c>
      <c r="D609">
        <f t="array" ref="D609">_xlfn.IFNA(INDEX('Wine duty'!$B:$B,MATCH(1,(MONTH(A609)=MONTH('Wine duty'!$A:$A))*(YEAR(A609)=YEAR('Wine duty'!$A:$A)),0)), D608)</f>
        <v>154.37</v>
      </c>
      <c r="E609">
        <f t="array" ref="E609">_xlfn.IFNA(INDEX('Spirits duty'!$B:$B,MATCH(1,(MONTH(A609)=MONTH('Spirits duty'!$A:$A))*(YEAR(A609)=YEAR('Spirits duty'!$A:$A)),0)), E608)</f>
        <v>19.559999999999999</v>
      </c>
      <c r="F609">
        <f t="shared" si="53"/>
        <v>0.11890000000000001</v>
      </c>
      <c r="G609">
        <f t="shared" si="54"/>
        <v>5.2260000000000001E-2</v>
      </c>
      <c r="H609">
        <f t="shared" si="55"/>
        <v>0.12349600000000001</v>
      </c>
      <c r="I609">
        <f t="shared" si="56"/>
        <v>0.1956</v>
      </c>
      <c r="J609">
        <v>-0.4</v>
      </c>
      <c r="K609">
        <f t="shared" si="58"/>
        <v>2072.6176306607654</v>
      </c>
      <c r="L609">
        <f t="shared" si="57"/>
        <v>0.20558564290582299</v>
      </c>
      <c r="M609">
        <f t="shared" si="57"/>
        <v>9.0360855325974002E-2</v>
      </c>
      <c r="N609">
        <f t="shared" si="59"/>
        <v>0.21353241847180418</v>
      </c>
      <c r="O609">
        <f t="shared" si="60"/>
        <v>0.33820480868274999</v>
      </c>
    </row>
    <row r="610" spans="1:15">
      <c r="A610" s="1">
        <v>36739</v>
      </c>
      <c r="B610">
        <f t="array" ref="B610">_xlfn.IFNA(INDEX('Beer duty'!$B:$B,MATCH(1,(MONTH(Graphs!A610)=MONTH('Beer duty'!A:A))*(YEAR(Graphs!A610)=YEAR('Beer duty'!A:A)),0)), B609)</f>
        <v>11.89</v>
      </c>
      <c r="C610">
        <f t="array" ref="C610">_xlfn.IFNA(INDEX('Cider duty'!$B:$B,MATCH(1,(MONTH(A610)=MONTH('Cider duty'!$A:$A))*(YEAR(A610)=YEAR('Cider duty'!$A:$A)),0)), C609)</f>
        <v>26.13</v>
      </c>
      <c r="D610">
        <f t="array" ref="D610">_xlfn.IFNA(INDEX('Wine duty'!$B:$B,MATCH(1,(MONTH(A610)=MONTH('Wine duty'!$A:$A))*(YEAR(A610)=YEAR('Wine duty'!$A:$A)),0)), D609)</f>
        <v>154.37</v>
      </c>
      <c r="E610">
        <f t="array" ref="E610">_xlfn.IFNA(INDEX('Spirits duty'!$B:$B,MATCH(1,(MONTH(A610)=MONTH('Spirits duty'!$A:$A))*(YEAR(A610)=YEAR('Spirits duty'!$A:$A)),0)), E609)</f>
        <v>19.559999999999999</v>
      </c>
      <c r="F610">
        <f t="shared" si="53"/>
        <v>0.11890000000000001</v>
      </c>
      <c r="G610">
        <f t="shared" si="54"/>
        <v>5.2260000000000001E-2</v>
      </c>
      <c r="H610">
        <f t="shared" si="55"/>
        <v>0.12349600000000001</v>
      </c>
      <c r="I610">
        <f t="shared" si="56"/>
        <v>0.1956</v>
      </c>
      <c r="J610">
        <v>0</v>
      </c>
      <c r="K610">
        <f t="shared" si="58"/>
        <v>2072.6176306607654</v>
      </c>
      <c r="L610">
        <f t="shared" si="57"/>
        <v>0.20558564290582299</v>
      </c>
      <c r="M610">
        <f t="shared" si="57"/>
        <v>9.0360855325974002E-2</v>
      </c>
      <c r="N610">
        <f t="shared" si="59"/>
        <v>0.21353241847180418</v>
      </c>
      <c r="O610">
        <f t="shared" si="60"/>
        <v>0.33820480868274999</v>
      </c>
    </row>
    <row r="611" spans="1:15">
      <c r="A611" s="1">
        <v>36770</v>
      </c>
      <c r="B611">
        <f t="array" ref="B611">_xlfn.IFNA(INDEX('Beer duty'!$B:$B,MATCH(1,(MONTH(Graphs!A611)=MONTH('Beer duty'!A:A))*(YEAR(Graphs!A611)=YEAR('Beer duty'!A:A)),0)), B610)</f>
        <v>11.89</v>
      </c>
      <c r="C611">
        <f t="array" ref="C611">_xlfn.IFNA(INDEX('Cider duty'!$B:$B,MATCH(1,(MONTH(A611)=MONTH('Cider duty'!$A:$A))*(YEAR(A611)=YEAR('Cider duty'!$A:$A)),0)), C610)</f>
        <v>26.13</v>
      </c>
      <c r="D611">
        <f t="array" ref="D611">_xlfn.IFNA(INDEX('Wine duty'!$B:$B,MATCH(1,(MONTH(A611)=MONTH('Wine duty'!$A:$A))*(YEAR(A611)=YEAR('Wine duty'!$A:$A)),0)), D610)</f>
        <v>154.37</v>
      </c>
      <c r="E611">
        <f t="array" ref="E611">_xlfn.IFNA(INDEX('Spirits duty'!$B:$B,MATCH(1,(MONTH(A611)=MONTH('Spirits duty'!$A:$A))*(YEAR(A611)=YEAR('Spirits duty'!$A:$A)),0)), E610)</f>
        <v>19.559999999999999</v>
      </c>
      <c r="F611">
        <f t="shared" si="53"/>
        <v>0.11890000000000001</v>
      </c>
      <c r="G611">
        <f t="shared" si="54"/>
        <v>5.2260000000000001E-2</v>
      </c>
      <c r="H611">
        <f t="shared" si="55"/>
        <v>0.12349600000000001</v>
      </c>
      <c r="I611">
        <f t="shared" si="56"/>
        <v>0.1956</v>
      </c>
      <c r="J611">
        <v>0.7</v>
      </c>
      <c r="K611">
        <f t="shared" si="58"/>
        <v>2087.1259540753904</v>
      </c>
      <c r="L611">
        <f t="shared" si="57"/>
        <v>0.204156547076289</v>
      </c>
      <c r="M611">
        <f t="shared" si="57"/>
        <v>8.9732726242278071E-2</v>
      </c>
      <c r="N611">
        <f t="shared" si="59"/>
        <v>0.21204808189851462</v>
      </c>
      <c r="O611">
        <f t="shared" si="60"/>
        <v>0.33585383185973194</v>
      </c>
    </row>
    <row r="612" spans="1:15">
      <c r="A612" s="1">
        <v>36800</v>
      </c>
      <c r="B612">
        <f t="array" ref="B612">_xlfn.IFNA(INDEX('Beer duty'!$B:$B,MATCH(1,(MONTH(Graphs!A612)=MONTH('Beer duty'!A:A))*(YEAR(Graphs!A612)=YEAR('Beer duty'!A:A)),0)), B611)</f>
        <v>11.89</v>
      </c>
      <c r="C612">
        <f t="array" ref="C612">_xlfn.IFNA(INDEX('Cider duty'!$B:$B,MATCH(1,(MONTH(A612)=MONTH('Cider duty'!$A:$A))*(YEAR(A612)=YEAR('Cider duty'!$A:$A)),0)), C611)</f>
        <v>26.13</v>
      </c>
      <c r="D612">
        <f t="array" ref="D612">_xlfn.IFNA(INDEX('Wine duty'!$B:$B,MATCH(1,(MONTH(A612)=MONTH('Wine duty'!$A:$A))*(YEAR(A612)=YEAR('Wine duty'!$A:$A)),0)), D611)</f>
        <v>154.37</v>
      </c>
      <c r="E612">
        <f t="array" ref="E612">_xlfn.IFNA(INDEX('Spirits duty'!$B:$B,MATCH(1,(MONTH(A612)=MONTH('Spirits duty'!$A:$A))*(YEAR(A612)=YEAR('Spirits duty'!$A:$A)),0)), E611)</f>
        <v>19.559999999999999</v>
      </c>
      <c r="F612">
        <f t="shared" si="53"/>
        <v>0.11890000000000001</v>
      </c>
      <c r="G612">
        <f t="shared" si="54"/>
        <v>5.2260000000000001E-2</v>
      </c>
      <c r="H612">
        <f t="shared" si="55"/>
        <v>0.12349600000000001</v>
      </c>
      <c r="I612">
        <f t="shared" si="56"/>
        <v>0.1956</v>
      </c>
      <c r="J612">
        <v>-0.1</v>
      </c>
      <c r="K612">
        <f t="shared" si="58"/>
        <v>2085.038828121315</v>
      </c>
      <c r="L612">
        <f t="shared" si="57"/>
        <v>0.20436090798427328</v>
      </c>
      <c r="M612">
        <f t="shared" si="57"/>
        <v>8.9822548791069143E-2</v>
      </c>
      <c r="N612">
        <f t="shared" si="59"/>
        <v>0.21226034224075538</v>
      </c>
      <c r="O612">
        <f t="shared" si="60"/>
        <v>0.33619002188161357</v>
      </c>
    </row>
    <row r="613" spans="1:15">
      <c r="A613" s="1">
        <v>36831</v>
      </c>
      <c r="B613">
        <f t="array" ref="B613">_xlfn.IFNA(INDEX('Beer duty'!$B:$B,MATCH(1,(MONTH(Graphs!A613)=MONTH('Beer duty'!A:A))*(YEAR(Graphs!A613)=YEAR('Beer duty'!A:A)),0)), B612)</f>
        <v>11.89</v>
      </c>
      <c r="C613">
        <f t="array" ref="C613">_xlfn.IFNA(INDEX('Cider duty'!$B:$B,MATCH(1,(MONTH(A613)=MONTH('Cider duty'!$A:$A))*(YEAR(A613)=YEAR('Cider duty'!$A:$A)),0)), C612)</f>
        <v>26.13</v>
      </c>
      <c r="D613">
        <f t="array" ref="D613">_xlfn.IFNA(INDEX('Wine duty'!$B:$B,MATCH(1,(MONTH(A613)=MONTH('Wine duty'!$A:$A))*(YEAR(A613)=YEAR('Wine duty'!$A:$A)),0)), D612)</f>
        <v>154.37</v>
      </c>
      <c r="E613">
        <f t="array" ref="E613">_xlfn.IFNA(INDEX('Spirits duty'!$B:$B,MATCH(1,(MONTH(A613)=MONTH('Spirits duty'!$A:$A))*(YEAR(A613)=YEAR('Spirits duty'!$A:$A)),0)), E612)</f>
        <v>19.559999999999999</v>
      </c>
      <c r="F613">
        <f t="shared" si="53"/>
        <v>0.11890000000000001</v>
      </c>
      <c r="G613">
        <f t="shared" si="54"/>
        <v>5.2260000000000001E-2</v>
      </c>
      <c r="H613">
        <f t="shared" si="55"/>
        <v>0.12349600000000001</v>
      </c>
      <c r="I613">
        <f t="shared" si="56"/>
        <v>0.1956</v>
      </c>
      <c r="J613">
        <v>0.3</v>
      </c>
      <c r="K613">
        <f t="shared" si="58"/>
        <v>2091.2939446056785</v>
      </c>
      <c r="L613">
        <f t="shared" si="57"/>
        <v>0.20374965900725156</v>
      </c>
      <c r="M613">
        <f t="shared" si="57"/>
        <v>8.9553887129680126E-2</v>
      </c>
      <c r="N613">
        <f t="shared" si="59"/>
        <v>0.21162546584322572</v>
      </c>
      <c r="O613">
        <f t="shared" si="60"/>
        <v>0.33518446847618505</v>
      </c>
    </row>
    <row r="614" spans="1:15">
      <c r="A614" s="1">
        <v>36861</v>
      </c>
      <c r="B614">
        <f t="array" ref="B614">_xlfn.IFNA(INDEX('Beer duty'!$B:$B,MATCH(1,(MONTH(Graphs!A614)=MONTH('Beer duty'!A:A))*(YEAR(Graphs!A614)=YEAR('Beer duty'!A:A)),0)), B613)</f>
        <v>11.89</v>
      </c>
      <c r="C614">
        <f t="array" ref="C614">_xlfn.IFNA(INDEX('Cider duty'!$B:$B,MATCH(1,(MONTH(A614)=MONTH('Cider duty'!$A:$A))*(YEAR(A614)=YEAR('Cider duty'!$A:$A)),0)), C613)</f>
        <v>26.13</v>
      </c>
      <c r="D614">
        <f t="array" ref="D614">_xlfn.IFNA(INDEX('Wine duty'!$B:$B,MATCH(1,(MONTH(A614)=MONTH('Wine duty'!$A:$A))*(YEAR(A614)=YEAR('Wine duty'!$A:$A)),0)), D613)</f>
        <v>154.37</v>
      </c>
      <c r="E614">
        <f t="array" ref="E614">_xlfn.IFNA(INDEX('Spirits duty'!$B:$B,MATCH(1,(MONTH(A614)=MONTH('Spirits duty'!$A:$A))*(YEAR(A614)=YEAR('Spirits duty'!$A:$A)),0)), E613)</f>
        <v>19.559999999999999</v>
      </c>
      <c r="F614">
        <f t="shared" si="53"/>
        <v>0.11890000000000001</v>
      </c>
      <c r="G614">
        <f t="shared" si="54"/>
        <v>5.2260000000000001E-2</v>
      </c>
      <c r="H614">
        <f t="shared" si="55"/>
        <v>0.12349600000000001</v>
      </c>
      <c r="I614">
        <f t="shared" si="56"/>
        <v>0.1956</v>
      </c>
      <c r="J614">
        <v>0.1</v>
      </c>
      <c r="K614">
        <f t="shared" si="58"/>
        <v>2093.3852385502837</v>
      </c>
      <c r="L614">
        <f t="shared" si="57"/>
        <v>0.20354611289435726</v>
      </c>
      <c r="M614">
        <f t="shared" si="57"/>
        <v>8.9464422706973162E-2</v>
      </c>
      <c r="N614">
        <f t="shared" si="59"/>
        <v>0.21141405179143435</v>
      </c>
      <c r="O614">
        <f t="shared" si="60"/>
        <v>0.33484961885732784</v>
      </c>
    </row>
    <row r="615" spans="1:15">
      <c r="A615" s="1">
        <v>36892</v>
      </c>
      <c r="B615">
        <f t="array" ref="B615">_xlfn.IFNA(INDEX('Beer duty'!$B:$B,MATCH(1,(MONTH(Graphs!A615)=MONTH('Beer duty'!A:A))*(YEAR(Graphs!A615)=YEAR('Beer duty'!A:A)),0)), B614)</f>
        <v>11.89</v>
      </c>
      <c r="C615">
        <f t="array" ref="C615">_xlfn.IFNA(INDEX('Cider duty'!$B:$B,MATCH(1,(MONTH(A615)=MONTH('Cider duty'!$A:$A))*(YEAR(A615)=YEAR('Cider duty'!$A:$A)),0)), C614)</f>
        <v>26.13</v>
      </c>
      <c r="D615">
        <f t="array" ref="D615">_xlfn.IFNA(INDEX('Wine duty'!$B:$B,MATCH(1,(MONTH(A615)=MONTH('Wine duty'!$A:$A))*(YEAR(A615)=YEAR('Wine duty'!$A:$A)),0)), D614)</f>
        <v>154.37</v>
      </c>
      <c r="E615">
        <f t="array" ref="E615">_xlfn.IFNA(INDEX('Spirits duty'!$B:$B,MATCH(1,(MONTH(A615)=MONTH('Spirits duty'!$A:$A))*(YEAR(A615)=YEAR('Spirits duty'!$A:$A)),0)), E614)</f>
        <v>19.559999999999999</v>
      </c>
      <c r="F615">
        <f t="shared" si="53"/>
        <v>0.11890000000000001</v>
      </c>
      <c r="G615">
        <f t="shared" si="54"/>
        <v>5.2260000000000001E-2</v>
      </c>
      <c r="H615">
        <f t="shared" si="55"/>
        <v>0.12349600000000001</v>
      </c>
      <c r="I615">
        <f t="shared" si="56"/>
        <v>0.1956</v>
      </c>
      <c r="J615">
        <v>-0.6</v>
      </c>
      <c r="K615">
        <f t="shared" si="58"/>
        <v>2080.824927118982</v>
      </c>
      <c r="L615">
        <f t="shared" si="57"/>
        <v>0.20477476146313606</v>
      </c>
      <c r="M615">
        <f t="shared" si="57"/>
        <v>9.0004449403393527E-2</v>
      </c>
      <c r="N615">
        <f t="shared" si="59"/>
        <v>0.21269019294912911</v>
      </c>
      <c r="O615">
        <f t="shared" si="60"/>
        <v>0.33687084392085292</v>
      </c>
    </row>
    <row r="616" spans="1:15">
      <c r="A616" s="1">
        <v>36923</v>
      </c>
      <c r="B616">
        <f t="array" ref="B616">_xlfn.IFNA(INDEX('Beer duty'!$B:$B,MATCH(1,(MONTH(Graphs!A616)=MONTH('Beer duty'!A:A))*(YEAR(Graphs!A616)=YEAR('Beer duty'!A:A)),0)), B615)</f>
        <v>11.89</v>
      </c>
      <c r="C616">
        <f t="array" ref="C616">_xlfn.IFNA(INDEX('Cider duty'!$B:$B,MATCH(1,(MONTH(A616)=MONTH('Cider duty'!$A:$A))*(YEAR(A616)=YEAR('Cider duty'!$A:$A)),0)), C615)</f>
        <v>26.13</v>
      </c>
      <c r="D616">
        <f t="array" ref="D616">_xlfn.IFNA(INDEX('Wine duty'!$B:$B,MATCH(1,(MONTH(A616)=MONTH('Wine duty'!$A:$A))*(YEAR(A616)=YEAR('Wine duty'!$A:$A)),0)), D615)</f>
        <v>154.37</v>
      </c>
      <c r="E616">
        <f t="array" ref="E616">_xlfn.IFNA(INDEX('Spirits duty'!$B:$B,MATCH(1,(MONTH(A616)=MONTH('Spirits duty'!$A:$A))*(YEAR(A616)=YEAR('Spirits duty'!$A:$A)),0)), E615)</f>
        <v>19.559999999999999</v>
      </c>
      <c r="F616">
        <f t="shared" si="53"/>
        <v>0.11890000000000001</v>
      </c>
      <c r="G616">
        <f t="shared" si="54"/>
        <v>5.2260000000000001E-2</v>
      </c>
      <c r="H616">
        <f t="shared" si="55"/>
        <v>0.12349600000000001</v>
      </c>
      <c r="I616">
        <f t="shared" si="56"/>
        <v>0.1956</v>
      </c>
      <c r="J616">
        <v>0.5</v>
      </c>
      <c r="K616">
        <f t="shared" si="58"/>
        <v>2091.2290517545766</v>
      </c>
      <c r="L616">
        <f t="shared" si="57"/>
        <v>0.20375598155535932</v>
      </c>
      <c r="M616">
        <f t="shared" si="57"/>
        <v>8.9556666073028396E-2</v>
      </c>
      <c r="N616">
        <f t="shared" si="59"/>
        <v>0.21163203278520312</v>
      </c>
      <c r="O616">
        <f t="shared" si="60"/>
        <v>0.33519486957298805</v>
      </c>
    </row>
    <row r="617" spans="1:15">
      <c r="A617" s="1">
        <v>36951</v>
      </c>
      <c r="B617">
        <f t="array" ref="B617">_xlfn.IFNA(INDEX('Beer duty'!$B:$B,MATCH(1,(MONTH(Graphs!A617)=MONTH('Beer duty'!A:A))*(YEAR(Graphs!A617)=YEAR('Beer duty'!A:A)),0)), B616)</f>
        <v>11.89</v>
      </c>
      <c r="C617">
        <f t="array" ref="C617">_xlfn.IFNA(INDEX('Cider duty'!$B:$B,MATCH(1,(MONTH(A617)=MONTH('Cider duty'!$A:$A))*(YEAR(A617)=YEAR('Cider duty'!$A:$A)),0)), C616)</f>
        <v>26.13</v>
      </c>
      <c r="D617">
        <f t="array" ref="D617">_xlfn.IFNA(INDEX('Wine duty'!$B:$B,MATCH(1,(MONTH(A617)=MONTH('Wine duty'!$A:$A))*(YEAR(A617)=YEAR('Wine duty'!$A:$A)),0)), D616)</f>
        <v>154.37</v>
      </c>
      <c r="E617">
        <f t="array" ref="E617">_xlfn.IFNA(INDEX('Spirits duty'!$B:$B,MATCH(1,(MONTH(A617)=MONTH('Spirits duty'!$A:$A))*(YEAR(A617)=YEAR('Spirits duty'!$A:$A)),0)), E616)</f>
        <v>19.559999999999999</v>
      </c>
      <c r="F617">
        <f t="shared" si="53"/>
        <v>0.11890000000000001</v>
      </c>
      <c r="G617">
        <f t="shared" si="54"/>
        <v>5.2260000000000001E-2</v>
      </c>
      <c r="H617">
        <f t="shared" si="55"/>
        <v>0.12349600000000001</v>
      </c>
      <c r="I617">
        <f t="shared" si="56"/>
        <v>0.1956</v>
      </c>
      <c r="J617">
        <v>0.1</v>
      </c>
      <c r="K617">
        <f t="shared" si="58"/>
        <v>2093.3202808063311</v>
      </c>
      <c r="L617">
        <f t="shared" si="57"/>
        <v>0.20355242912623309</v>
      </c>
      <c r="M617">
        <f t="shared" si="57"/>
        <v>8.9467198874154247E-2</v>
      </c>
      <c r="N617">
        <f t="shared" si="59"/>
        <v>0.21142061217303013</v>
      </c>
      <c r="O617">
        <f t="shared" si="60"/>
        <v>0.33486000956342465</v>
      </c>
    </row>
    <row r="618" spans="1:15">
      <c r="A618" s="1">
        <v>36982</v>
      </c>
      <c r="B618">
        <f t="array" ref="B618">_xlfn.IFNA(INDEX('Beer duty'!$B:$B,MATCH(1,(MONTH(Graphs!A618)=MONTH('Beer duty'!A:A))*(YEAR(Graphs!A618)=YEAR('Beer duty'!A:A)),0)), B617)</f>
        <v>11.89</v>
      </c>
      <c r="C618">
        <f t="array" ref="C618">_xlfn.IFNA(INDEX('Cider duty'!$B:$B,MATCH(1,(MONTH(A618)=MONTH('Cider duty'!$A:$A))*(YEAR(A618)=YEAR('Cider duty'!$A:$A)),0)), C617)</f>
        <v>26.13</v>
      </c>
      <c r="D618">
        <f t="array" ref="D618">_xlfn.IFNA(INDEX('Wine duty'!$B:$B,MATCH(1,(MONTH(A618)=MONTH('Wine duty'!$A:$A))*(YEAR(A618)=YEAR('Wine duty'!$A:$A)),0)), D617)</f>
        <v>154.37</v>
      </c>
      <c r="E618">
        <f t="array" ref="E618">_xlfn.IFNA(INDEX('Spirits duty'!$B:$B,MATCH(1,(MONTH(A618)=MONTH('Spirits duty'!$A:$A))*(YEAR(A618)=YEAR('Spirits duty'!$A:$A)),0)), E617)</f>
        <v>19.559999999999999</v>
      </c>
      <c r="F618">
        <f t="shared" si="53"/>
        <v>0.11890000000000001</v>
      </c>
      <c r="G618">
        <f t="shared" si="54"/>
        <v>5.2260000000000001E-2</v>
      </c>
      <c r="H618">
        <f t="shared" si="55"/>
        <v>0.12349600000000001</v>
      </c>
      <c r="I618">
        <f t="shared" si="56"/>
        <v>0.1956</v>
      </c>
      <c r="J618">
        <v>0.5</v>
      </c>
      <c r="K618">
        <f t="shared" si="58"/>
        <v>2103.7868822103624</v>
      </c>
      <c r="L618">
        <f t="shared" si="57"/>
        <v>0.20253973047386381</v>
      </c>
      <c r="M618">
        <f t="shared" si="57"/>
        <v>8.9022088431994287E-2</v>
      </c>
      <c r="N618">
        <f t="shared" si="59"/>
        <v>0.2103687683313733</v>
      </c>
      <c r="O618">
        <f t="shared" si="60"/>
        <v>0.33319403936659175</v>
      </c>
    </row>
    <row r="619" spans="1:15">
      <c r="A619" s="1">
        <v>37012</v>
      </c>
      <c r="B619">
        <f t="array" ref="B619">_xlfn.IFNA(INDEX('Beer duty'!$B:$B,MATCH(1,(MONTH(Graphs!A619)=MONTH('Beer duty'!A:A))*(YEAR(Graphs!A619)=YEAR('Beer duty'!A:A)),0)), B618)</f>
        <v>11.89</v>
      </c>
      <c r="C619">
        <f t="array" ref="C619">_xlfn.IFNA(INDEX('Cider duty'!$B:$B,MATCH(1,(MONTH(A619)=MONTH('Cider duty'!$A:$A))*(YEAR(A619)=YEAR('Cider duty'!$A:$A)),0)), C618)</f>
        <v>26.13</v>
      </c>
      <c r="D619">
        <f t="array" ref="D619">_xlfn.IFNA(INDEX('Wine duty'!$B:$B,MATCH(1,(MONTH(A619)=MONTH('Wine duty'!$A:$A))*(YEAR(A619)=YEAR('Wine duty'!$A:$A)),0)), D618)</f>
        <v>154.37</v>
      </c>
      <c r="E619">
        <f t="array" ref="E619">_xlfn.IFNA(INDEX('Spirits duty'!$B:$B,MATCH(1,(MONTH(A619)=MONTH('Spirits duty'!$A:$A))*(YEAR(A619)=YEAR('Spirits duty'!$A:$A)),0)), E618)</f>
        <v>19.559999999999999</v>
      </c>
      <c r="F619">
        <f t="shared" si="53"/>
        <v>0.11890000000000001</v>
      </c>
      <c r="G619">
        <f t="shared" si="54"/>
        <v>5.2260000000000001E-2</v>
      </c>
      <c r="H619">
        <f t="shared" si="55"/>
        <v>0.12349600000000001</v>
      </c>
      <c r="I619">
        <f t="shared" si="56"/>
        <v>0.1956</v>
      </c>
      <c r="J619">
        <v>0.6</v>
      </c>
      <c r="K619">
        <f t="shared" si="58"/>
        <v>2116.4096035036246</v>
      </c>
      <c r="L619">
        <f t="shared" si="57"/>
        <v>0.20133174003366183</v>
      </c>
      <c r="M619">
        <f t="shared" si="57"/>
        <v>8.8491141582499294E-2</v>
      </c>
      <c r="N619">
        <f t="shared" si="59"/>
        <v>0.20911408382840288</v>
      </c>
      <c r="O619">
        <f t="shared" si="60"/>
        <v>0.3312067985751409</v>
      </c>
    </row>
    <row r="620" spans="1:15">
      <c r="A620" s="1">
        <v>37043</v>
      </c>
      <c r="B620">
        <f t="array" ref="B620">_xlfn.IFNA(INDEX('Beer duty'!$B:$B,MATCH(1,(MONTH(Graphs!A620)=MONTH('Beer duty'!A:A))*(YEAR(Graphs!A620)=YEAR('Beer duty'!A:A)),0)), B619)</f>
        <v>11.89</v>
      </c>
      <c r="C620">
        <f t="array" ref="C620">_xlfn.IFNA(INDEX('Cider duty'!$B:$B,MATCH(1,(MONTH(A620)=MONTH('Cider duty'!$A:$A))*(YEAR(A620)=YEAR('Cider duty'!$A:$A)),0)), C619)</f>
        <v>26.13</v>
      </c>
      <c r="D620">
        <f t="array" ref="D620">_xlfn.IFNA(INDEX('Wine duty'!$B:$B,MATCH(1,(MONTH(A620)=MONTH('Wine duty'!$A:$A))*(YEAR(A620)=YEAR('Wine duty'!$A:$A)),0)), D619)</f>
        <v>154.37</v>
      </c>
      <c r="E620">
        <f t="array" ref="E620">_xlfn.IFNA(INDEX('Spirits duty'!$B:$B,MATCH(1,(MONTH(A620)=MONTH('Spirits duty'!$A:$A))*(YEAR(A620)=YEAR('Spirits duty'!$A:$A)),0)), E619)</f>
        <v>19.559999999999999</v>
      </c>
      <c r="F620">
        <f t="shared" si="53"/>
        <v>0.11890000000000001</v>
      </c>
      <c r="G620">
        <f t="shared" si="54"/>
        <v>5.2260000000000001E-2</v>
      </c>
      <c r="H620">
        <f t="shared" si="55"/>
        <v>0.12349600000000001</v>
      </c>
      <c r="I620">
        <f t="shared" si="56"/>
        <v>0.1956</v>
      </c>
      <c r="J620">
        <v>0.1</v>
      </c>
      <c r="K620">
        <f t="shared" si="58"/>
        <v>2118.5260131071282</v>
      </c>
      <c r="L620">
        <f t="shared" si="57"/>
        <v>0.20113060942423761</v>
      </c>
      <c r="M620">
        <f t="shared" si="57"/>
        <v>8.840273884365564E-2</v>
      </c>
      <c r="N620">
        <f t="shared" si="59"/>
        <v>0.20890517864975311</v>
      </c>
      <c r="O620">
        <f t="shared" si="60"/>
        <v>0.33087592265248839</v>
      </c>
    </row>
    <row r="621" spans="1:15">
      <c r="A621" s="1">
        <v>37073</v>
      </c>
      <c r="B621">
        <f t="array" ref="B621">_xlfn.IFNA(INDEX('Beer duty'!$B:$B,MATCH(1,(MONTH(Graphs!A621)=MONTH('Beer duty'!A:A))*(YEAR(Graphs!A621)=YEAR('Beer duty'!A:A)),0)), B620)</f>
        <v>11.89</v>
      </c>
      <c r="C621">
        <f t="array" ref="C621">_xlfn.IFNA(INDEX('Cider duty'!$B:$B,MATCH(1,(MONTH(A621)=MONTH('Cider duty'!$A:$A))*(YEAR(A621)=YEAR('Cider duty'!$A:$A)),0)), C620)</f>
        <v>26.13</v>
      </c>
      <c r="D621">
        <f t="array" ref="D621">_xlfn.IFNA(INDEX('Wine duty'!$B:$B,MATCH(1,(MONTH(A621)=MONTH('Wine duty'!$A:$A))*(YEAR(A621)=YEAR('Wine duty'!$A:$A)),0)), D620)</f>
        <v>154.37</v>
      </c>
      <c r="E621">
        <f t="array" ref="E621">_xlfn.IFNA(INDEX('Spirits duty'!$B:$B,MATCH(1,(MONTH(A621)=MONTH('Spirits duty'!$A:$A))*(YEAR(A621)=YEAR('Spirits duty'!$A:$A)),0)), E620)</f>
        <v>19.559999999999999</v>
      </c>
      <c r="F621">
        <f t="shared" si="53"/>
        <v>0.11890000000000001</v>
      </c>
      <c r="G621">
        <f t="shared" si="54"/>
        <v>5.2260000000000001E-2</v>
      </c>
      <c r="H621">
        <f t="shared" si="55"/>
        <v>0.12349600000000001</v>
      </c>
      <c r="I621">
        <f t="shared" si="56"/>
        <v>0.1956</v>
      </c>
      <c r="J621">
        <v>-0.6</v>
      </c>
      <c r="K621">
        <f t="shared" si="58"/>
        <v>2105.8148570284852</v>
      </c>
      <c r="L621">
        <f t="shared" si="57"/>
        <v>0.20234467748917265</v>
      </c>
      <c r="M621">
        <f t="shared" si="57"/>
        <v>8.8936356985569065E-2</v>
      </c>
      <c r="N621">
        <f t="shared" si="59"/>
        <v>0.210166175703977</v>
      </c>
      <c r="O621">
        <f t="shared" si="60"/>
        <v>0.33287316162222175</v>
      </c>
    </row>
    <row r="622" spans="1:15">
      <c r="A622" s="1">
        <v>37104</v>
      </c>
      <c r="B622">
        <f t="array" ref="B622">_xlfn.IFNA(INDEX('Beer duty'!$B:$B,MATCH(1,(MONTH(Graphs!A622)=MONTH('Beer duty'!A:A))*(YEAR(Graphs!A622)=YEAR('Beer duty'!A:A)),0)), B621)</f>
        <v>11.89</v>
      </c>
      <c r="C622">
        <f t="array" ref="C622">_xlfn.IFNA(INDEX('Cider duty'!$B:$B,MATCH(1,(MONTH(A622)=MONTH('Cider duty'!$A:$A))*(YEAR(A622)=YEAR('Cider duty'!$A:$A)),0)), C621)</f>
        <v>26.13</v>
      </c>
      <c r="D622">
        <f t="array" ref="D622">_xlfn.IFNA(INDEX('Wine duty'!$B:$B,MATCH(1,(MONTH(A622)=MONTH('Wine duty'!$A:$A))*(YEAR(A622)=YEAR('Wine duty'!$A:$A)),0)), D621)</f>
        <v>154.37</v>
      </c>
      <c r="E622">
        <f t="array" ref="E622">_xlfn.IFNA(INDEX('Spirits duty'!$B:$B,MATCH(1,(MONTH(A622)=MONTH('Spirits duty'!$A:$A))*(YEAR(A622)=YEAR('Spirits duty'!$A:$A)),0)), E621)</f>
        <v>19.559999999999999</v>
      </c>
      <c r="F622">
        <f t="shared" si="53"/>
        <v>0.11890000000000001</v>
      </c>
      <c r="G622">
        <f t="shared" si="54"/>
        <v>5.2260000000000001E-2</v>
      </c>
      <c r="H622">
        <f t="shared" si="55"/>
        <v>0.12349600000000001</v>
      </c>
      <c r="I622">
        <f t="shared" si="56"/>
        <v>0.1956</v>
      </c>
      <c r="J622">
        <v>0.4</v>
      </c>
      <c r="K622">
        <f t="shared" si="58"/>
        <v>2114.2381164565991</v>
      </c>
      <c r="L622">
        <f t="shared" si="57"/>
        <v>0.20153852339559028</v>
      </c>
      <c r="M622">
        <f t="shared" si="57"/>
        <v>8.8582028870088717E-2</v>
      </c>
      <c r="N622">
        <f t="shared" si="59"/>
        <v>0.2093288602629253</v>
      </c>
      <c r="O622">
        <f t="shared" si="60"/>
        <v>0.33154697372731251</v>
      </c>
    </row>
    <row r="623" spans="1:15">
      <c r="A623" s="1">
        <v>37135</v>
      </c>
      <c r="B623">
        <f t="array" ref="B623">_xlfn.IFNA(INDEX('Beer duty'!$B:$B,MATCH(1,(MONTH(Graphs!A623)=MONTH('Beer duty'!A:A))*(YEAR(Graphs!A623)=YEAR('Beer duty'!A:A)),0)), B622)</f>
        <v>11.89</v>
      </c>
      <c r="C623">
        <f t="array" ref="C623">_xlfn.IFNA(INDEX('Cider duty'!$B:$B,MATCH(1,(MONTH(A623)=MONTH('Cider duty'!$A:$A))*(YEAR(A623)=YEAR('Cider duty'!$A:$A)),0)), C622)</f>
        <v>26.13</v>
      </c>
      <c r="D623">
        <f t="array" ref="D623">_xlfn.IFNA(INDEX('Wine duty'!$B:$B,MATCH(1,(MONTH(A623)=MONTH('Wine duty'!$A:$A))*(YEAR(A623)=YEAR('Wine duty'!$A:$A)),0)), D622)</f>
        <v>154.37</v>
      </c>
      <c r="E623">
        <f t="array" ref="E623">_xlfn.IFNA(INDEX('Spirits duty'!$B:$B,MATCH(1,(MONTH(A623)=MONTH('Spirits duty'!$A:$A))*(YEAR(A623)=YEAR('Spirits duty'!$A:$A)),0)), E622)</f>
        <v>19.559999999999999</v>
      </c>
      <c r="F623">
        <f t="shared" si="53"/>
        <v>0.11890000000000001</v>
      </c>
      <c r="G623">
        <f t="shared" si="54"/>
        <v>5.2260000000000001E-2</v>
      </c>
      <c r="H623">
        <f t="shared" si="55"/>
        <v>0.12349600000000001</v>
      </c>
      <c r="I623">
        <f t="shared" si="56"/>
        <v>0.1956</v>
      </c>
      <c r="J623">
        <v>0.3</v>
      </c>
      <c r="K623">
        <f t="shared" si="58"/>
        <v>2120.5808308059686</v>
      </c>
      <c r="L623">
        <f t="shared" si="57"/>
        <v>0.20093571624684978</v>
      </c>
      <c r="M623">
        <f t="shared" si="57"/>
        <v>8.8317077637177194E-2</v>
      </c>
      <c r="N623">
        <f t="shared" si="59"/>
        <v>0.20870275200690461</v>
      </c>
      <c r="O623">
        <f t="shared" si="60"/>
        <v>0.33055530780390086</v>
      </c>
    </row>
    <row r="624" spans="1:15">
      <c r="A624" s="1">
        <v>37165</v>
      </c>
      <c r="B624">
        <f t="array" ref="B624">_xlfn.IFNA(INDEX('Beer duty'!$B:$B,MATCH(1,(MONTH(Graphs!A624)=MONTH('Beer duty'!A:A))*(YEAR(Graphs!A624)=YEAR('Beer duty'!A:A)),0)), B623)</f>
        <v>11.89</v>
      </c>
      <c r="C624">
        <f t="array" ref="C624">_xlfn.IFNA(INDEX('Cider duty'!$B:$B,MATCH(1,(MONTH(A624)=MONTH('Cider duty'!$A:$A))*(YEAR(A624)=YEAR('Cider duty'!$A:$A)),0)), C623)</f>
        <v>26.13</v>
      </c>
      <c r="D624">
        <f t="array" ref="D624">_xlfn.IFNA(INDEX('Wine duty'!$B:$B,MATCH(1,(MONTH(A624)=MONTH('Wine duty'!$A:$A))*(YEAR(A624)=YEAR('Wine duty'!$A:$A)),0)), D623)</f>
        <v>154.37</v>
      </c>
      <c r="E624">
        <f t="array" ref="E624">_xlfn.IFNA(INDEX('Spirits duty'!$B:$B,MATCH(1,(MONTH(A624)=MONTH('Spirits duty'!$A:$A))*(YEAR(A624)=YEAR('Spirits duty'!$A:$A)),0)), E623)</f>
        <v>19.559999999999999</v>
      </c>
      <c r="F624">
        <f t="shared" si="53"/>
        <v>0.11890000000000001</v>
      </c>
      <c r="G624">
        <f t="shared" si="54"/>
        <v>5.2260000000000001E-2</v>
      </c>
      <c r="H624">
        <f t="shared" si="55"/>
        <v>0.12349600000000001</v>
      </c>
      <c r="I624">
        <f t="shared" si="56"/>
        <v>0.1956</v>
      </c>
      <c r="J624">
        <v>-0.2</v>
      </c>
      <c r="K624">
        <f t="shared" si="58"/>
        <v>2116.3396691443568</v>
      </c>
      <c r="L624">
        <f t="shared" si="57"/>
        <v>0.20133839303291559</v>
      </c>
      <c r="M624">
        <f t="shared" si="57"/>
        <v>8.8494065768714616E-2</v>
      </c>
      <c r="N624">
        <f t="shared" si="59"/>
        <v>0.20912099399489439</v>
      </c>
      <c r="O624">
        <f t="shared" si="60"/>
        <v>0.33121774329048181</v>
      </c>
    </row>
    <row r="625" spans="1:15">
      <c r="A625" s="1">
        <v>37196</v>
      </c>
      <c r="B625">
        <f t="array" ref="B625">_xlfn.IFNA(INDEX('Beer duty'!$B:$B,MATCH(1,(MONTH(Graphs!A625)=MONTH('Beer duty'!A:A))*(YEAR(Graphs!A625)=YEAR('Beer duty'!A:A)),0)), B624)</f>
        <v>11.89</v>
      </c>
      <c r="C625">
        <f t="array" ref="C625">_xlfn.IFNA(INDEX('Cider duty'!$B:$B,MATCH(1,(MONTH(A625)=MONTH('Cider duty'!$A:$A))*(YEAR(A625)=YEAR('Cider duty'!$A:$A)),0)), C624)</f>
        <v>26.13</v>
      </c>
      <c r="D625">
        <f t="array" ref="D625">_xlfn.IFNA(INDEX('Wine duty'!$B:$B,MATCH(1,(MONTH(A625)=MONTH('Wine duty'!$A:$A))*(YEAR(A625)=YEAR('Wine duty'!$A:$A)),0)), D624)</f>
        <v>154.37</v>
      </c>
      <c r="E625">
        <f t="array" ref="E625">_xlfn.IFNA(INDEX('Spirits duty'!$B:$B,MATCH(1,(MONTH(A625)=MONTH('Spirits duty'!$A:$A))*(YEAR(A625)=YEAR('Spirits duty'!$A:$A)),0)), E624)</f>
        <v>19.559999999999999</v>
      </c>
      <c r="F625">
        <f t="shared" si="53"/>
        <v>0.11890000000000001</v>
      </c>
      <c r="G625">
        <f t="shared" si="54"/>
        <v>5.2260000000000001E-2</v>
      </c>
      <c r="H625">
        <f t="shared" si="55"/>
        <v>0.12349600000000001</v>
      </c>
      <c r="I625">
        <f t="shared" si="56"/>
        <v>0.1956</v>
      </c>
      <c r="J625">
        <v>-0.4</v>
      </c>
      <c r="K625">
        <f t="shared" si="58"/>
        <v>2107.8743104677792</v>
      </c>
      <c r="L625">
        <f t="shared" si="57"/>
        <v>0.20214698095674258</v>
      </c>
      <c r="M625">
        <f t="shared" si="57"/>
        <v>8.8849463623207448E-2</v>
      </c>
      <c r="N625">
        <f t="shared" si="59"/>
        <v>0.20996083734427148</v>
      </c>
      <c r="O625">
        <f t="shared" si="60"/>
        <v>0.33254793503060426</v>
      </c>
    </row>
    <row r="626" spans="1:15">
      <c r="A626" s="1">
        <v>37226</v>
      </c>
      <c r="B626">
        <f t="array" ref="B626">_xlfn.IFNA(INDEX('Beer duty'!$B:$B,MATCH(1,(MONTH(Graphs!A626)=MONTH('Beer duty'!A:A))*(YEAR(Graphs!A626)=YEAR('Beer duty'!A:A)),0)), B625)</f>
        <v>11.89</v>
      </c>
      <c r="C626">
        <f t="array" ref="C626">_xlfn.IFNA(INDEX('Cider duty'!$B:$B,MATCH(1,(MONTH(A626)=MONTH('Cider duty'!$A:$A))*(YEAR(A626)=YEAR('Cider duty'!$A:$A)),0)), C625)</f>
        <v>26.13</v>
      </c>
      <c r="D626">
        <f t="array" ref="D626">_xlfn.IFNA(INDEX('Wine duty'!$B:$B,MATCH(1,(MONTH(A626)=MONTH('Wine duty'!$A:$A))*(YEAR(A626)=YEAR('Wine duty'!$A:$A)),0)), D625)</f>
        <v>154.37</v>
      </c>
      <c r="E626">
        <f t="array" ref="E626">_xlfn.IFNA(INDEX('Spirits duty'!$B:$B,MATCH(1,(MONTH(A626)=MONTH('Spirits duty'!$A:$A))*(YEAR(A626)=YEAR('Spirits duty'!$A:$A)),0)), E625)</f>
        <v>19.559999999999999</v>
      </c>
      <c r="F626">
        <f t="shared" si="53"/>
        <v>0.11890000000000001</v>
      </c>
      <c r="G626">
        <f t="shared" si="54"/>
        <v>5.2260000000000001E-2</v>
      </c>
      <c r="H626">
        <f t="shared" si="55"/>
        <v>0.12349600000000001</v>
      </c>
      <c r="I626">
        <f t="shared" si="56"/>
        <v>0.1956</v>
      </c>
      <c r="J626">
        <v>-0.1</v>
      </c>
      <c r="K626">
        <f t="shared" si="58"/>
        <v>2105.7664361573115</v>
      </c>
      <c r="L626">
        <f t="shared" si="57"/>
        <v>0.20234933028702959</v>
      </c>
      <c r="M626">
        <f t="shared" si="57"/>
        <v>8.8938402025232677E-2</v>
      </c>
      <c r="N626">
        <f t="shared" si="59"/>
        <v>0.21017100835262412</v>
      </c>
      <c r="O626">
        <f t="shared" si="60"/>
        <v>0.33288081584645068</v>
      </c>
    </row>
    <row r="627" spans="1:15">
      <c r="A627" s="1">
        <v>37257</v>
      </c>
      <c r="B627">
        <f t="array" ref="B627">_xlfn.IFNA(INDEX('Beer duty'!$B:$B,MATCH(1,(MONTH(Graphs!A627)=MONTH('Beer duty'!A:A))*(YEAR(Graphs!A627)=YEAR('Beer duty'!A:A)),0)), B626)</f>
        <v>11.89</v>
      </c>
      <c r="C627">
        <f t="array" ref="C627">_xlfn.IFNA(INDEX('Cider duty'!$B:$B,MATCH(1,(MONTH(A627)=MONTH('Cider duty'!$A:$A))*(YEAR(A627)=YEAR('Cider duty'!$A:$A)),0)), C626)</f>
        <v>26.13</v>
      </c>
      <c r="D627">
        <f t="array" ref="D627">_xlfn.IFNA(INDEX('Wine duty'!$B:$B,MATCH(1,(MONTH(A627)=MONTH('Wine duty'!$A:$A))*(YEAR(A627)=YEAR('Wine duty'!$A:$A)),0)), D626)</f>
        <v>154.37</v>
      </c>
      <c r="E627">
        <f t="array" ref="E627">_xlfn.IFNA(INDEX('Spirits duty'!$B:$B,MATCH(1,(MONTH(A627)=MONTH('Spirits duty'!$A:$A))*(YEAR(A627)=YEAR('Spirits duty'!$A:$A)),0)), E626)</f>
        <v>19.559999999999999</v>
      </c>
      <c r="F627">
        <f t="shared" si="53"/>
        <v>0.11890000000000001</v>
      </c>
      <c r="G627">
        <f t="shared" si="54"/>
        <v>5.2260000000000001E-2</v>
      </c>
      <c r="H627">
        <f t="shared" si="55"/>
        <v>0.12349600000000001</v>
      </c>
      <c r="I627">
        <f t="shared" si="56"/>
        <v>0.1956</v>
      </c>
      <c r="J627">
        <v>-0.1</v>
      </c>
      <c r="K627">
        <f t="shared" si="58"/>
        <v>2103.6606697211541</v>
      </c>
      <c r="L627">
        <f t="shared" si="57"/>
        <v>0.20255188216919881</v>
      </c>
      <c r="M627">
        <f t="shared" si="57"/>
        <v>8.9027429454687376E-2</v>
      </c>
      <c r="N627">
        <f t="shared" si="59"/>
        <v>0.21038138974236648</v>
      </c>
      <c r="O627">
        <f t="shared" si="60"/>
        <v>0.33321402987632703</v>
      </c>
    </row>
    <row r="628" spans="1:15">
      <c r="A628" s="1">
        <v>37288</v>
      </c>
      <c r="B628">
        <f t="array" ref="B628">_xlfn.IFNA(INDEX('Beer duty'!$B:$B,MATCH(1,(MONTH(Graphs!A628)=MONTH('Beer duty'!A:A))*(YEAR(Graphs!A628)=YEAR('Beer duty'!A:A)),0)), B627)</f>
        <v>11.89</v>
      </c>
      <c r="C628">
        <f t="array" ref="C628">_xlfn.IFNA(INDEX('Cider duty'!$B:$B,MATCH(1,(MONTH(A628)=MONTH('Cider duty'!$A:$A))*(YEAR(A628)=YEAR('Cider duty'!$A:$A)),0)), C627)</f>
        <v>26.13</v>
      </c>
      <c r="D628">
        <f t="array" ref="D628">_xlfn.IFNA(INDEX('Wine duty'!$B:$B,MATCH(1,(MONTH(A628)=MONTH('Wine duty'!$A:$A))*(YEAR(A628)=YEAR('Wine duty'!$A:$A)),0)), D627)</f>
        <v>154.37</v>
      </c>
      <c r="E628">
        <f t="array" ref="E628">_xlfn.IFNA(INDEX('Spirits duty'!$B:$B,MATCH(1,(MONTH(A628)=MONTH('Spirits duty'!$A:$A))*(YEAR(A628)=YEAR('Spirits duty'!$A:$A)),0)), E627)</f>
        <v>19.559999999999999</v>
      </c>
      <c r="F628">
        <f t="shared" si="53"/>
        <v>0.11890000000000001</v>
      </c>
      <c r="G628">
        <f t="shared" si="54"/>
        <v>5.2260000000000001E-2</v>
      </c>
      <c r="H628">
        <f t="shared" si="55"/>
        <v>0.12349600000000001</v>
      </c>
      <c r="I628">
        <f t="shared" si="56"/>
        <v>0.1956</v>
      </c>
      <c r="J628">
        <v>0.3</v>
      </c>
      <c r="K628">
        <f t="shared" si="58"/>
        <v>2109.9716517303173</v>
      </c>
      <c r="L628">
        <f t="shared" si="57"/>
        <v>0.20194604403708757</v>
      </c>
      <c r="M628">
        <f t="shared" si="57"/>
        <v>8.8761146016637468E-2</v>
      </c>
      <c r="N628">
        <f t="shared" si="59"/>
        <v>0.2097521333423395</v>
      </c>
      <c r="O628">
        <f t="shared" si="60"/>
        <v>0.33221737774309779</v>
      </c>
    </row>
    <row r="629" spans="1:15">
      <c r="A629" s="1">
        <v>37316</v>
      </c>
      <c r="B629">
        <f t="array" ref="B629">_xlfn.IFNA(INDEX('Beer duty'!$B:$B,MATCH(1,(MONTH(Graphs!A629)=MONTH('Beer duty'!A:A))*(YEAR(Graphs!A629)=YEAR('Beer duty'!A:A)),0)), B628)</f>
        <v>11.89</v>
      </c>
      <c r="C629">
        <f t="array" ref="C629">_xlfn.IFNA(INDEX('Cider duty'!$B:$B,MATCH(1,(MONTH(A629)=MONTH('Cider duty'!$A:$A))*(YEAR(A629)=YEAR('Cider duty'!$A:$A)),0)), C628)</f>
        <v>26.13</v>
      </c>
      <c r="D629">
        <f t="array" ref="D629">_xlfn.IFNA(INDEX('Wine duty'!$B:$B,MATCH(1,(MONTH(A629)=MONTH('Wine duty'!$A:$A))*(YEAR(A629)=YEAR('Wine duty'!$A:$A)),0)), D628)</f>
        <v>154.37</v>
      </c>
      <c r="E629">
        <f t="array" ref="E629">_xlfn.IFNA(INDEX('Spirits duty'!$B:$B,MATCH(1,(MONTH(A629)=MONTH('Spirits duty'!$A:$A))*(YEAR(A629)=YEAR('Spirits duty'!$A:$A)),0)), E628)</f>
        <v>19.559999999999999</v>
      </c>
      <c r="F629">
        <f t="shared" si="53"/>
        <v>0.11890000000000001</v>
      </c>
      <c r="G629">
        <f t="shared" si="54"/>
        <v>5.2260000000000001E-2</v>
      </c>
      <c r="H629">
        <f t="shared" si="55"/>
        <v>0.12349600000000001</v>
      </c>
      <c r="I629">
        <f t="shared" si="56"/>
        <v>0.1956</v>
      </c>
      <c r="J629">
        <v>0.4</v>
      </c>
      <c r="K629">
        <f t="shared" si="58"/>
        <v>2118.4115383372387</v>
      </c>
      <c r="L629">
        <f t="shared" si="57"/>
        <v>0.20114147812458921</v>
      </c>
      <c r="M629">
        <f t="shared" si="57"/>
        <v>8.8407515952826157E-2</v>
      </c>
      <c r="N629">
        <f t="shared" si="59"/>
        <v>0.20891646747244969</v>
      </c>
      <c r="O629">
        <f t="shared" si="60"/>
        <v>0.33089380253296591</v>
      </c>
    </row>
    <row r="630" spans="1:15">
      <c r="A630" s="1">
        <v>37347</v>
      </c>
      <c r="B630">
        <f t="array" ref="B630">_xlfn.IFNA(INDEX('Beer duty'!$B:$B,MATCH(1,(MONTH(Graphs!A630)=MONTH('Beer duty'!A:A))*(YEAR(Graphs!A630)=YEAR('Beer duty'!A:A)),0)), B629)</f>
        <v>11.89</v>
      </c>
      <c r="C630">
        <f t="array" ref="C630">_xlfn.IFNA(INDEX('Cider duty'!$B:$B,MATCH(1,(MONTH(A630)=MONTH('Cider duty'!$A:$A))*(YEAR(A630)=YEAR('Cider duty'!$A:$A)),0)), C629)</f>
        <v>25.61</v>
      </c>
      <c r="D630">
        <f t="array" ref="D630">_xlfn.IFNA(INDEX('Wine duty'!$B:$B,MATCH(1,(MONTH(A630)=MONTH('Wine duty'!$A:$A))*(YEAR(A630)=YEAR('Wine duty'!$A:$A)),0)), D629)</f>
        <v>154.37</v>
      </c>
      <c r="E630">
        <f t="array" ref="E630">_xlfn.IFNA(INDEX('Spirits duty'!$B:$B,MATCH(1,(MONTH(A630)=MONTH('Spirits duty'!$A:$A))*(YEAR(A630)=YEAR('Spirits duty'!$A:$A)),0)), E629)</f>
        <v>19.559999999999999</v>
      </c>
      <c r="F630">
        <f t="shared" si="53"/>
        <v>0.11890000000000001</v>
      </c>
      <c r="G630">
        <f t="shared" si="54"/>
        <v>5.1220000000000002E-2</v>
      </c>
      <c r="H630">
        <f t="shared" si="55"/>
        <v>0.12349600000000001</v>
      </c>
      <c r="I630">
        <f t="shared" si="56"/>
        <v>0.1956</v>
      </c>
      <c r="J630">
        <v>0.7</v>
      </c>
      <c r="K630">
        <f t="shared" si="58"/>
        <v>2133.2404191055989</v>
      </c>
      <c r="L630">
        <f t="shared" si="57"/>
        <v>0.19974327519820181</v>
      </c>
      <c r="M630">
        <f t="shared" si="57"/>
        <v>8.6045841510949517E-2</v>
      </c>
      <c r="N630">
        <f t="shared" si="59"/>
        <v>0.20746421794682199</v>
      </c>
      <c r="O630">
        <f t="shared" si="60"/>
        <v>0.32859364700393839</v>
      </c>
    </row>
    <row r="631" spans="1:15">
      <c r="A631" s="1">
        <v>37377</v>
      </c>
      <c r="B631">
        <f t="array" ref="B631">_xlfn.IFNA(INDEX('Beer duty'!$B:$B,MATCH(1,(MONTH(Graphs!A631)=MONTH('Beer duty'!A:A))*(YEAR(Graphs!A631)=YEAR('Beer duty'!A:A)),0)), B630)</f>
        <v>11.89</v>
      </c>
      <c r="C631">
        <f t="array" ref="C631">_xlfn.IFNA(INDEX('Cider duty'!$B:$B,MATCH(1,(MONTH(A631)=MONTH('Cider duty'!$A:$A))*(YEAR(A631)=YEAR('Cider duty'!$A:$A)),0)), C630)</f>
        <v>25.61</v>
      </c>
      <c r="D631">
        <f t="array" ref="D631">_xlfn.IFNA(INDEX('Wine duty'!$B:$B,MATCH(1,(MONTH(A631)=MONTH('Wine duty'!$A:$A))*(YEAR(A631)=YEAR('Wine duty'!$A:$A)),0)), D630)</f>
        <v>154.37</v>
      </c>
      <c r="E631">
        <f t="array" ref="E631">_xlfn.IFNA(INDEX('Spirits duty'!$B:$B,MATCH(1,(MONTH(A631)=MONTH('Spirits duty'!$A:$A))*(YEAR(A631)=YEAR('Spirits duty'!$A:$A)),0)), E630)</f>
        <v>19.559999999999999</v>
      </c>
      <c r="F631">
        <f t="shared" si="53"/>
        <v>0.11890000000000001</v>
      </c>
      <c r="G631">
        <f t="shared" si="54"/>
        <v>5.1220000000000002E-2</v>
      </c>
      <c r="H631">
        <f t="shared" si="55"/>
        <v>0.12349600000000001</v>
      </c>
      <c r="I631">
        <f t="shared" si="56"/>
        <v>0.1956</v>
      </c>
      <c r="J631">
        <v>0.3</v>
      </c>
      <c r="K631">
        <f t="shared" si="58"/>
        <v>2139.6401403629156</v>
      </c>
      <c r="L631">
        <f t="shared" si="57"/>
        <v>0.1991458376851464</v>
      </c>
      <c r="M631">
        <f t="shared" si="57"/>
        <v>8.5788476082701404E-2</v>
      </c>
      <c r="N631">
        <f t="shared" si="59"/>
        <v>0.2068436868861635</v>
      </c>
      <c r="O631">
        <f t="shared" si="60"/>
        <v>0.32761081456025765</v>
      </c>
    </row>
    <row r="632" spans="1:15">
      <c r="A632" s="1">
        <v>37408</v>
      </c>
      <c r="B632">
        <f t="array" ref="B632">_xlfn.IFNA(INDEX('Beer duty'!$B:$B,MATCH(1,(MONTH(Graphs!A632)=MONTH('Beer duty'!A:A))*(YEAR(Graphs!A632)=YEAR('Beer duty'!A:A)),0)), B631)</f>
        <v>11.89</v>
      </c>
      <c r="C632">
        <f t="array" ref="C632">_xlfn.IFNA(INDEX('Cider duty'!$B:$B,MATCH(1,(MONTH(A632)=MONTH('Cider duty'!$A:$A))*(YEAR(A632)=YEAR('Cider duty'!$A:$A)),0)), C631)</f>
        <v>25.61</v>
      </c>
      <c r="D632">
        <f t="array" ref="D632">_xlfn.IFNA(INDEX('Wine duty'!$B:$B,MATCH(1,(MONTH(A632)=MONTH('Wine duty'!$A:$A))*(YEAR(A632)=YEAR('Wine duty'!$A:$A)),0)), D631)</f>
        <v>154.37</v>
      </c>
      <c r="E632">
        <f t="array" ref="E632">_xlfn.IFNA(INDEX('Spirits duty'!$B:$B,MATCH(1,(MONTH(A632)=MONTH('Spirits duty'!$A:$A))*(YEAR(A632)=YEAR('Spirits duty'!$A:$A)),0)), E631)</f>
        <v>19.559999999999999</v>
      </c>
      <c r="F632">
        <f t="shared" si="53"/>
        <v>0.11890000000000001</v>
      </c>
      <c r="G632">
        <f t="shared" si="54"/>
        <v>5.1220000000000002E-2</v>
      </c>
      <c r="H632">
        <f t="shared" si="55"/>
        <v>0.12349600000000001</v>
      </c>
      <c r="I632">
        <f t="shared" si="56"/>
        <v>0.1956</v>
      </c>
      <c r="J632">
        <v>0</v>
      </c>
      <c r="K632">
        <f t="shared" si="58"/>
        <v>2139.6401403629156</v>
      </c>
      <c r="L632">
        <f t="shared" si="57"/>
        <v>0.1991458376851464</v>
      </c>
      <c r="M632">
        <f t="shared" si="57"/>
        <v>8.5788476082701404E-2</v>
      </c>
      <c r="N632">
        <f t="shared" si="59"/>
        <v>0.2068436868861635</v>
      </c>
      <c r="O632">
        <f t="shared" si="60"/>
        <v>0.32761081456025765</v>
      </c>
    </row>
    <row r="633" spans="1:15">
      <c r="A633" s="1">
        <v>37438</v>
      </c>
      <c r="B633">
        <f t="array" ref="B633">_xlfn.IFNA(INDEX('Beer duty'!$B:$B,MATCH(1,(MONTH(Graphs!A633)=MONTH('Beer duty'!A:A))*(YEAR(Graphs!A633)=YEAR('Beer duty'!A:A)),0)), B632)</f>
        <v>11.89</v>
      </c>
      <c r="C633">
        <f t="array" ref="C633">_xlfn.IFNA(INDEX('Cider duty'!$B:$B,MATCH(1,(MONTH(A633)=MONTH('Cider duty'!$A:$A))*(YEAR(A633)=YEAR('Cider duty'!$A:$A)),0)), C632)</f>
        <v>25.61</v>
      </c>
      <c r="D633">
        <f t="array" ref="D633">_xlfn.IFNA(INDEX('Wine duty'!$B:$B,MATCH(1,(MONTH(A633)=MONTH('Wine duty'!$A:$A))*(YEAR(A633)=YEAR('Wine duty'!$A:$A)),0)), D632)</f>
        <v>154.37</v>
      </c>
      <c r="E633">
        <f t="array" ref="E633">_xlfn.IFNA(INDEX('Spirits duty'!$B:$B,MATCH(1,(MONTH(A633)=MONTH('Spirits duty'!$A:$A))*(YEAR(A633)=YEAR('Spirits duty'!$A:$A)),0)), E632)</f>
        <v>19.559999999999999</v>
      </c>
      <c r="F633">
        <f t="shared" si="53"/>
        <v>0.11890000000000001</v>
      </c>
      <c r="G633">
        <f t="shared" si="54"/>
        <v>5.1220000000000002E-2</v>
      </c>
      <c r="H633">
        <f t="shared" si="55"/>
        <v>0.12349600000000001</v>
      </c>
      <c r="I633">
        <f t="shared" si="56"/>
        <v>0.1956</v>
      </c>
      <c r="J633">
        <v>-0.2</v>
      </c>
      <c r="K633">
        <f t="shared" si="58"/>
        <v>2135.3608600821899</v>
      </c>
      <c r="L633">
        <f t="shared" si="57"/>
        <v>0.19954492754022685</v>
      </c>
      <c r="M633">
        <f t="shared" si="57"/>
        <v>8.596039687645432E-2</v>
      </c>
      <c r="N633">
        <f t="shared" si="59"/>
        <v>0.20725820329274897</v>
      </c>
      <c r="O633">
        <f t="shared" si="60"/>
        <v>0.32826734925877515</v>
      </c>
    </row>
    <row r="634" spans="1:15">
      <c r="A634" s="1">
        <v>37469</v>
      </c>
      <c r="B634">
        <f t="array" ref="B634">_xlfn.IFNA(INDEX('Beer duty'!$B:$B,MATCH(1,(MONTH(Graphs!A634)=MONTH('Beer duty'!A:A))*(YEAR(Graphs!A634)=YEAR('Beer duty'!A:A)),0)), B633)</f>
        <v>11.89</v>
      </c>
      <c r="C634">
        <f t="array" ref="C634">_xlfn.IFNA(INDEX('Cider duty'!$B:$B,MATCH(1,(MONTH(A634)=MONTH('Cider duty'!$A:$A))*(YEAR(A634)=YEAR('Cider duty'!$A:$A)),0)), C633)</f>
        <v>25.61</v>
      </c>
      <c r="D634">
        <f t="array" ref="D634">_xlfn.IFNA(INDEX('Wine duty'!$B:$B,MATCH(1,(MONTH(A634)=MONTH('Wine duty'!$A:$A))*(YEAR(A634)=YEAR('Wine duty'!$A:$A)),0)), D633)</f>
        <v>154.37</v>
      </c>
      <c r="E634">
        <f t="array" ref="E634">_xlfn.IFNA(INDEX('Spirits duty'!$B:$B,MATCH(1,(MONTH(A634)=MONTH('Spirits duty'!$A:$A))*(YEAR(A634)=YEAR('Spirits duty'!$A:$A)),0)), E633)</f>
        <v>19.559999999999999</v>
      </c>
      <c r="F634">
        <f t="shared" si="53"/>
        <v>0.11890000000000001</v>
      </c>
      <c r="G634">
        <f t="shared" si="54"/>
        <v>5.1220000000000002E-2</v>
      </c>
      <c r="H634">
        <f t="shared" si="55"/>
        <v>0.12349600000000001</v>
      </c>
      <c r="I634">
        <f t="shared" si="56"/>
        <v>0.1956</v>
      </c>
      <c r="J634">
        <v>0.3</v>
      </c>
      <c r="K634">
        <f t="shared" si="58"/>
        <v>2141.7669426624361</v>
      </c>
      <c r="L634">
        <f t="shared" si="57"/>
        <v>0.19894808329035579</v>
      </c>
      <c r="M634">
        <f t="shared" si="57"/>
        <v>8.5703287015408108E-2</v>
      </c>
      <c r="N634">
        <f t="shared" si="59"/>
        <v>0.20663828842746662</v>
      </c>
      <c r="O634">
        <f t="shared" si="60"/>
        <v>0.3272854927804339</v>
      </c>
    </row>
    <row r="635" spans="1:15">
      <c r="A635" s="1">
        <v>37500</v>
      </c>
      <c r="B635">
        <f t="array" ref="B635">_xlfn.IFNA(INDEX('Beer duty'!$B:$B,MATCH(1,(MONTH(Graphs!A635)=MONTH('Beer duty'!A:A))*(YEAR(Graphs!A635)=YEAR('Beer duty'!A:A)),0)), B634)</f>
        <v>11.89</v>
      </c>
      <c r="C635">
        <f t="array" ref="C635">_xlfn.IFNA(INDEX('Cider duty'!$B:$B,MATCH(1,(MONTH(A635)=MONTH('Cider duty'!$A:$A))*(YEAR(A635)=YEAR('Cider duty'!$A:$A)),0)), C634)</f>
        <v>25.61</v>
      </c>
      <c r="D635">
        <f t="array" ref="D635">_xlfn.IFNA(INDEX('Wine duty'!$B:$B,MATCH(1,(MONTH(A635)=MONTH('Wine duty'!$A:$A))*(YEAR(A635)=YEAR('Wine duty'!$A:$A)),0)), D634)</f>
        <v>154.37</v>
      </c>
      <c r="E635">
        <f t="array" ref="E635">_xlfn.IFNA(INDEX('Spirits duty'!$B:$B,MATCH(1,(MONTH(A635)=MONTH('Spirits duty'!$A:$A))*(YEAR(A635)=YEAR('Spirits duty'!$A:$A)),0)), E634)</f>
        <v>19.559999999999999</v>
      </c>
      <c r="F635">
        <f t="shared" si="53"/>
        <v>0.11890000000000001</v>
      </c>
      <c r="G635">
        <f t="shared" si="54"/>
        <v>5.1220000000000002E-2</v>
      </c>
      <c r="H635">
        <f t="shared" si="55"/>
        <v>0.12349600000000001</v>
      </c>
      <c r="I635">
        <f t="shared" si="56"/>
        <v>0.1956</v>
      </c>
      <c r="J635">
        <v>0.7</v>
      </c>
      <c r="K635">
        <f t="shared" si="58"/>
        <v>2156.759311261073</v>
      </c>
      <c r="L635">
        <f t="shared" si="57"/>
        <v>0.19756512739856585</v>
      </c>
      <c r="M635">
        <f t="shared" si="57"/>
        <v>8.5107534275479749E-2</v>
      </c>
      <c r="N635">
        <f t="shared" si="59"/>
        <v>0.20520187530036407</v>
      </c>
      <c r="O635">
        <f t="shared" si="60"/>
        <v>0.32501041984154316</v>
      </c>
    </row>
    <row r="636" spans="1:15">
      <c r="A636" s="1">
        <v>37530</v>
      </c>
      <c r="B636">
        <f t="array" ref="B636">_xlfn.IFNA(INDEX('Beer duty'!$B:$B,MATCH(1,(MONTH(Graphs!A636)=MONTH('Beer duty'!A:A))*(YEAR(Graphs!A636)=YEAR('Beer duty'!A:A)),0)), B635)</f>
        <v>11.89</v>
      </c>
      <c r="C636">
        <f t="array" ref="C636">_xlfn.IFNA(INDEX('Cider duty'!$B:$B,MATCH(1,(MONTH(A636)=MONTH('Cider duty'!$A:$A))*(YEAR(A636)=YEAR('Cider duty'!$A:$A)),0)), C635)</f>
        <v>25.61</v>
      </c>
      <c r="D636">
        <f t="array" ref="D636">_xlfn.IFNA(INDEX('Wine duty'!$B:$B,MATCH(1,(MONTH(A636)=MONTH('Wine duty'!$A:$A))*(YEAR(A636)=YEAR('Wine duty'!$A:$A)),0)), D635)</f>
        <v>154.37</v>
      </c>
      <c r="E636">
        <f t="array" ref="E636">_xlfn.IFNA(INDEX('Spirits duty'!$B:$B,MATCH(1,(MONTH(A636)=MONTH('Spirits duty'!$A:$A))*(YEAR(A636)=YEAR('Spirits duty'!$A:$A)),0)), E635)</f>
        <v>19.559999999999999</v>
      </c>
      <c r="F636">
        <f t="shared" si="53"/>
        <v>0.11890000000000001</v>
      </c>
      <c r="G636">
        <f t="shared" si="54"/>
        <v>5.1220000000000002E-2</v>
      </c>
      <c r="H636">
        <f t="shared" si="55"/>
        <v>0.12349600000000001</v>
      </c>
      <c r="I636">
        <f t="shared" si="56"/>
        <v>0.1956</v>
      </c>
      <c r="J636">
        <v>0.2</v>
      </c>
      <c r="K636">
        <f t="shared" si="58"/>
        <v>2161.0728298835952</v>
      </c>
      <c r="L636">
        <f t="shared" si="57"/>
        <v>0.19717078582691203</v>
      </c>
      <c r="M636">
        <f t="shared" si="57"/>
        <v>8.4937658957564624E-2</v>
      </c>
      <c r="N636">
        <f t="shared" si="59"/>
        <v>0.20479229071892621</v>
      </c>
      <c r="O636">
        <f t="shared" si="60"/>
        <v>0.32436169644864582</v>
      </c>
    </row>
    <row r="637" spans="1:15">
      <c r="A637" s="1">
        <v>37561</v>
      </c>
      <c r="B637">
        <f t="array" ref="B637">_xlfn.IFNA(INDEX('Beer duty'!$B:$B,MATCH(1,(MONTH(Graphs!A637)=MONTH('Beer duty'!A:A))*(YEAR(Graphs!A637)=YEAR('Beer duty'!A:A)),0)), B636)</f>
        <v>11.89</v>
      </c>
      <c r="C637">
        <f t="array" ref="C637">_xlfn.IFNA(INDEX('Cider duty'!$B:$B,MATCH(1,(MONTH(A637)=MONTH('Cider duty'!$A:$A))*(YEAR(A637)=YEAR('Cider duty'!$A:$A)),0)), C636)</f>
        <v>25.61</v>
      </c>
      <c r="D637">
        <f t="array" ref="D637">_xlfn.IFNA(INDEX('Wine duty'!$B:$B,MATCH(1,(MONTH(A637)=MONTH('Wine duty'!$A:$A))*(YEAR(A637)=YEAR('Wine duty'!$A:$A)),0)), D636)</f>
        <v>154.37</v>
      </c>
      <c r="E637">
        <f t="array" ref="E637">_xlfn.IFNA(INDEX('Spirits duty'!$B:$B,MATCH(1,(MONTH(A637)=MONTH('Spirits duty'!$A:$A))*(YEAR(A637)=YEAR('Spirits duty'!$A:$A)),0)), E636)</f>
        <v>19.559999999999999</v>
      </c>
      <c r="F637">
        <f t="shared" si="53"/>
        <v>0.11890000000000001</v>
      </c>
      <c r="G637">
        <f t="shared" si="54"/>
        <v>5.1220000000000002E-2</v>
      </c>
      <c r="H637">
        <f t="shared" si="55"/>
        <v>0.12349600000000001</v>
      </c>
      <c r="I637">
        <f t="shared" si="56"/>
        <v>0.1956</v>
      </c>
      <c r="J637">
        <v>0.2</v>
      </c>
      <c r="K637">
        <f t="shared" si="58"/>
        <v>2165.3949755433623</v>
      </c>
      <c r="L637">
        <f t="shared" si="57"/>
        <v>0.19677723136418368</v>
      </c>
      <c r="M637">
        <f t="shared" si="57"/>
        <v>8.4768122712140348E-2</v>
      </c>
      <c r="N637">
        <f t="shared" si="59"/>
        <v>0.20438352367158308</v>
      </c>
      <c r="O637">
        <f t="shared" si="60"/>
        <v>0.32371426791282021</v>
      </c>
    </row>
    <row r="638" spans="1:15">
      <c r="A638" s="1">
        <v>37591</v>
      </c>
      <c r="B638">
        <f t="array" ref="B638">_xlfn.IFNA(INDEX('Beer duty'!$B:$B,MATCH(1,(MONTH(Graphs!A638)=MONTH('Beer duty'!A:A))*(YEAR(Graphs!A638)=YEAR('Beer duty'!A:A)),0)), B637)</f>
        <v>11.89</v>
      </c>
      <c r="C638">
        <f t="array" ref="C638">_xlfn.IFNA(INDEX('Cider duty'!$B:$B,MATCH(1,(MONTH(A638)=MONTH('Cider duty'!$A:$A))*(YEAR(A638)=YEAR('Cider duty'!$A:$A)),0)), C637)</f>
        <v>25.61</v>
      </c>
      <c r="D638">
        <f t="array" ref="D638">_xlfn.IFNA(INDEX('Wine duty'!$B:$B,MATCH(1,(MONTH(A638)=MONTH('Wine duty'!$A:$A))*(YEAR(A638)=YEAR('Wine duty'!$A:$A)),0)), D637)</f>
        <v>154.37</v>
      </c>
      <c r="E638">
        <f t="array" ref="E638">_xlfn.IFNA(INDEX('Spirits duty'!$B:$B,MATCH(1,(MONTH(A638)=MONTH('Spirits duty'!$A:$A))*(YEAR(A638)=YEAR('Spirits duty'!$A:$A)),0)), E637)</f>
        <v>19.559999999999999</v>
      </c>
      <c r="F638">
        <f t="shared" si="53"/>
        <v>0.11890000000000001</v>
      </c>
      <c r="G638">
        <f t="shared" si="54"/>
        <v>5.1220000000000002E-2</v>
      </c>
      <c r="H638">
        <f t="shared" si="55"/>
        <v>0.12349600000000001</v>
      </c>
      <c r="I638">
        <f t="shared" si="56"/>
        <v>0.1956</v>
      </c>
      <c r="J638">
        <v>0.2</v>
      </c>
      <c r="K638">
        <f t="shared" si="58"/>
        <v>2169.7257654944492</v>
      </c>
      <c r="L638">
        <f t="shared" si="57"/>
        <v>0.19638446243930505</v>
      </c>
      <c r="M638">
        <f t="shared" si="57"/>
        <v>8.4598924862415506E-2</v>
      </c>
      <c r="N638">
        <f t="shared" si="59"/>
        <v>0.20397557252652998</v>
      </c>
      <c r="O638">
        <f t="shared" si="60"/>
        <v>0.32306813164952114</v>
      </c>
    </row>
    <row r="639" spans="1:15">
      <c r="A639" s="1">
        <v>37622</v>
      </c>
      <c r="B639">
        <f t="array" ref="B639">_xlfn.IFNA(INDEX('Beer duty'!$B:$B,MATCH(1,(MONTH(Graphs!A639)=MONTH('Beer duty'!A:A))*(YEAR(Graphs!A639)=YEAR('Beer duty'!A:A)),0)), B638)</f>
        <v>11.89</v>
      </c>
      <c r="C639">
        <f t="array" ref="C639">_xlfn.IFNA(INDEX('Cider duty'!$B:$B,MATCH(1,(MONTH(A639)=MONTH('Cider duty'!$A:$A))*(YEAR(A639)=YEAR('Cider duty'!$A:$A)),0)), C638)</f>
        <v>25.61</v>
      </c>
      <c r="D639">
        <f t="array" ref="D639">_xlfn.IFNA(INDEX('Wine duty'!$B:$B,MATCH(1,(MONTH(A639)=MONTH('Wine duty'!$A:$A))*(YEAR(A639)=YEAR('Wine duty'!$A:$A)),0)), D638)</f>
        <v>154.37</v>
      </c>
      <c r="E639">
        <f t="array" ref="E639">_xlfn.IFNA(INDEX('Spirits duty'!$B:$B,MATCH(1,(MONTH(A639)=MONTH('Spirits duty'!$A:$A))*(YEAR(A639)=YEAR('Spirits duty'!$A:$A)),0)), E638)</f>
        <v>19.559999999999999</v>
      </c>
      <c r="F639">
        <f t="shared" si="53"/>
        <v>0.11890000000000001</v>
      </c>
      <c r="G639">
        <f t="shared" si="54"/>
        <v>5.1220000000000002E-2</v>
      </c>
      <c r="H639">
        <f t="shared" si="55"/>
        <v>0.12349600000000001</v>
      </c>
      <c r="I639">
        <f t="shared" si="56"/>
        <v>0.1956</v>
      </c>
      <c r="J639">
        <v>-0.1</v>
      </c>
      <c r="K639">
        <f t="shared" si="58"/>
        <v>2167.5560397289546</v>
      </c>
      <c r="L639">
        <f t="shared" si="57"/>
        <v>0.19658104348278785</v>
      </c>
      <c r="M639">
        <f t="shared" si="57"/>
        <v>8.4683608470886393E-2</v>
      </c>
      <c r="N639">
        <f t="shared" si="59"/>
        <v>0.2041797522788088</v>
      </c>
      <c r="O639">
        <f t="shared" si="60"/>
        <v>0.32339152317269387</v>
      </c>
    </row>
    <row r="640" spans="1:15">
      <c r="A640" s="1">
        <v>37653</v>
      </c>
      <c r="B640">
        <f t="array" ref="B640">_xlfn.IFNA(INDEX('Beer duty'!$B:$B,MATCH(1,(MONTH(Graphs!A640)=MONTH('Beer duty'!A:A))*(YEAR(Graphs!A640)=YEAR('Beer duty'!A:A)),0)), B639)</f>
        <v>11.89</v>
      </c>
      <c r="C640">
        <f t="array" ref="C640">_xlfn.IFNA(INDEX('Cider duty'!$B:$B,MATCH(1,(MONTH(A640)=MONTH('Cider duty'!$A:$A))*(YEAR(A640)=YEAR('Cider duty'!$A:$A)),0)), C639)</f>
        <v>25.61</v>
      </c>
      <c r="D640">
        <f t="array" ref="D640">_xlfn.IFNA(INDEX('Wine duty'!$B:$B,MATCH(1,(MONTH(A640)=MONTH('Wine duty'!$A:$A))*(YEAR(A640)=YEAR('Wine duty'!$A:$A)),0)), D639)</f>
        <v>154.37</v>
      </c>
      <c r="E640">
        <f t="array" ref="E640">_xlfn.IFNA(INDEX('Spirits duty'!$B:$B,MATCH(1,(MONTH(A640)=MONTH('Spirits duty'!$A:$A))*(YEAR(A640)=YEAR('Spirits duty'!$A:$A)),0)), E639)</f>
        <v>19.559999999999999</v>
      </c>
      <c r="F640">
        <f t="shared" si="53"/>
        <v>0.11890000000000001</v>
      </c>
      <c r="G640">
        <f t="shared" si="54"/>
        <v>5.1220000000000002E-2</v>
      </c>
      <c r="H640">
        <f t="shared" si="55"/>
        <v>0.12349600000000001</v>
      </c>
      <c r="I640">
        <f t="shared" si="56"/>
        <v>0.1956</v>
      </c>
      <c r="J640">
        <v>0.5</v>
      </c>
      <c r="K640">
        <f t="shared" si="58"/>
        <v>2178.393819927599</v>
      </c>
      <c r="L640">
        <f t="shared" si="57"/>
        <v>0.19560302834108248</v>
      </c>
      <c r="M640">
        <f t="shared" si="57"/>
        <v>8.4262296985956636E-2</v>
      </c>
      <c r="N640">
        <f t="shared" si="59"/>
        <v>0.20316393261573021</v>
      </c>
      <c r="O640">
        <f t="shared" si="60"/>
        <v>0.32178261012208348</v>
      </c>
    </row>
    <row r="641" spans="1:15">
      <c r="A641" s="1">
        <v>37681</v>
      </c>
      <c r="B641">
        <f t="array" ref="B641">_xlfn.IFNA(INDEX('Beer duty'!$B:$B,MATCH(1,(MONTH(Graphs!A641)=MONTH('Beer duty'!A:A))*(YEAR(Graphs!A641)=YEAR('Beer duty'!A:A)),0)), B640)</f>
        <v>11.89</v>
      </c>
      <c r="C641">
        <f t="array" ref="C641">_xlfn.IFNA(INDEX('Cider duty'!$B:$B,MATCH(1,(MONTH(A641)=MONTH('Cider duty'!$A:$A))*(YEAR(A641)=YEAR('Cider duty'!$A:$A)),0)), C640)</f>
        <v>25.61</v>
      </c>
      <c r="D641">
        <f t="array" ref="D641">_xlfn.IFNA(INDEX('Wine duty'!$B:$B,MATCH(1,(MONTH(A641)=MONTH('Wine duty'!$A:$A))*(YEAR(A641)=YEAR('Wine duty'!$A:$A)),0)), D640)</f>
        <v>154.37</v>
      </c>
      <c r="E641">
        <f t="array" ref="E641">_xlfn.IFNA(INDEX('Spirits duty'!$B:$B,MATCH(1,(MONTH(A641)=MONTH('Spirits duty'!$A:$A))*(YEAR(A641)=YEAR('Spirits duty'!$A:$A)),0)), E640)</f>
        <v>19.559999999999999</v>
      </c>
      <c r="F641">
        <f t="shared" si="53"/>
        <v>0.11890000000000001</v>
      </c>
      <c r="G641">
        <f t="shared" si="54"/>
        <v>5.1220000000000002E-2</v>
      </c>
      <c r="H641">
        <f t="shared" si="55"/>
        <v>0.12349600000000001</v>
      </c>
      <c r="I641">
        <f t="shared" si="56"/>
        <v>0.1956</v>
      </c>
      <c r="J641">
        <v>0.3</v>
      </c>
      <c r="K641">
        <f t="shared" si="58"/>
        <v>2184.9290013873815</v>
      </c>
      <c r="L641">
        <f t="shared" si="57"/>
        <v>0.195017974417829</v>
      </c>
      <c r="M641">
        <f t="shared" si="57"/>
        <v>8.4010266187394461E-2</v>
      </c>
      <c r="N641">
        <f t="shared" si="59"/>
        <v>0.20255626382425745</v>
      </c>
      <c r="O641">
        <f t="shared" si="60"/>
        <v>0.32082014967306433</v>
      </c>
    </row>
    <row r="642" spans="1:15">
      <c r="A642" s="1">
        <v>37712</v>
      </c>
      <c r="B642">
        <f t="array" ref="B642">_xlfn.IFNA(INDEX('Beer duty'!$B:$B,MATCH(1,(MONTH(Graphs!A642)=MONTH('Beer duty'!A:A))*(YEAR(Graphs!A642)=YEAR('Beer duty'!A:A)),0)), B641)</f>
        <v>12.22</v>
      </c>
      <c r="C642">
        <f t="array" ref="C642">_xlfn.IFNA(INDEX('Cider duty'!$B:$B,MATCH(1,(MONTH(A642)=MONTH('Cider duty'!$A:$A))*(YEAR(A642)=YEAR('Cider duty'!$A:$A)),0)), C641)</f>
        <v>25.61</v>
      </c>
      <c r="D642">
        <f t="array" ref="D642">_xlfn.IFNA(INDEX('Wine duty'!$B:$B,MATCH(1,(MONTH(A642)=MONTH('Wine duty'!$A:$A))*(YEAR(A642)=YEAR('Wine duty'!$A:$A)),0)), D641)</f>
        <v>158.69</v>
      </c>
      <c r="E642">
        <f t="array" ref="E642">_xlfn.IFNA(INDEX('Spirits duty'!$B:$B,MATCH(1,(MONTH(A642)=MONTH('Spirits duty'!$A:$A))*(YEAR(A642)=YEAR('Spirits duty'!$A:$A)),0)), E641)</f>
        <v>19.559999999999999</v>
      </c>
      <c r="F642">
        <f t="shared" si="53"/>
        <v>0.1222</v>
      </c>
      <c r="G642">
        <f t="shared" si="54"/>
        <v>5.1220000000000002E-2</v>
      </c>
      <c r="H642">
        <f t="shared" si="55"/>
        <v>0.12695200000000001</v>
      </c>
      <c r="I642">
        <f t="shared" si="56"/>
        <v>0.1956</v>
      </c>
      <c r="J642">
        <v>0.7</v>
      </c>
      <c r="K642">
        <f t="shared" si="58"/>
        <v>2200.2235043970932</v>
      </c>
      <c r="L642">
        <f t="shared" si="57"/>
        <v>0.19903732304364574</v>
      </c>
      <c r="M642">
        <f t="shared" si="57"/>
        <v>8.3426282211911076E-2</v>
      </c>
      <c r="N642">
        <f t="shared" si="59"/>
        <v>0.20677730143238063</v>
      </c>
      <c r="O642">
        <f t="shared" si="60"/>
        <v>0.31859001953631017</v>
      </c>
    </row>
    <row r="643" spans="1:15">
      <c r="A643" s="1">
        <v>37742</v>
      </c>
      <c r="B643">
        <f t="array" ref="B643">_xlfn.IFNA(INDEX('Beer duty'!$B:$B,MATCH(1,(MONTH(Graphs!A643)=MONTH('Beer duty'!A:A))*(YEAR(Graphs!A643)=YEAR('Beer duty'!A:A)),0)), B642)</f>
        <v>12.22</v>
      </c>
      <c r="C643">
        <f t="array" ref="C643">_xlfn.IFNA(INDEX('Cider duty'!$B:$B,MATCH(1,(MONTH(A643)=MONTH('Cider duty'!$A:$A))*(YEAR(A643)=YEAR('Cider duty'!$A:$A)),0)), C642)</f>
        <v>25.61</v>
      </c>
      <c r="D643">
        <f t="array" ref="D643">_xlfn.IFNA(INDEX('Wine duty'!$B:$B,MATCH(1,(MONTH(A643)=MONTH('Wine duty'!$A:$A))*(YEAR(A643)=YEAR('Wine duty'!$A:$A)),0)), D642)</f>
        <v>158.69</v>
      </c>
      <c r="E643">
        <f t="array" ref="E643">_xlfn.IFNA(INDEX('Spirits duty'!$B:$B,MATCH(1,(MONTH(A643)=MONTH('Spirits duty'!$A:$A))*(YEAR(A643)=YEAR('Spirits duty'!$A:$A)),0)), E642)</f>
        <v>19.559999999999999</v>
      </c>
      <c r="F643">
        <f t="shared" si="53"/>
        <v>0.1222</v>
      </c>
      <c r="G643">
        <f t="shared" si="54"/>
        <v>5.1220000000000002E-2</v>
      </c>
      <c r="H643">
        <f t="shared" si="55"/>
        <v>0.12695200000000001</v>
      </c>
      <c r="I643">
        <f t="shared" si="56"/>
        <v>0.1956</v>
      </c>
      <c r="J643">
        <v>0.2</v>
      </c>
      <c r="K643">
        <f t="shared" si="58"/>
        <v>2204.6239514058875</v>
      </c>
      <c r="L643">
        <f t="shared" si="57"/>
        <v>0.19864004295773025</v>
      </c>
      <c r="M643">
        <f t="shared" si="57"/>
        <v>8.3259762686537994E-2</v>
      </c>
      <c r="N643">
        <f t="shared" si="59"/>
        <v>0.206364572287805</v>
      </c>
      <c r="O643">
        <f t="shared" si="60"/>
        <v>0.31795411131368279</v>
      </c>
    </row>
    <row r="644" spans="1:15">
      <c r="A644" s="1">
        <v>37773</v>
      </c>
      <c r="B644">
        <f t="array" ref="B644">_xlfn.IFNA(INDEX('Beer duty'!$B:$B,MATCH(1,(MONTH(Graphs!A644)=MONTH('Beer duty'!A:A))*(YEAR(Graphs!A644)=YEAR('Beer duty'!A:A)),0)), B643)</f>
        <v>12.22</v>
      </c>
      <c r="C644">
        <f t="array" ref="C644">_xlfn.IFNA(INDEX('Cider duty'!$B:$B,MATCH(1,(MONTH(A644)=MONTH('Cider duty'!$A:$A))*(YEAR(A644)=YEAR('Cider duty'!$A:$A)),0)), C643)</f>
        <v>25.61</v>
      </c>
      <c r="D644">
        <f t="array" ref="D644">_xlfn.IFNA(INDEX('Wine duty'!$B:$B,MATCH(1,(MONTH(A644)=MONTH('Wine duty'!$A:$A))*(YEAR(A644)=YEAR('Wine duty'!$A:$A)),0)), D643)</f>
        <v>158.69</v>
      </c>
      <c r="E644">
        <f t="array" ref="E644">_xlfn.IFNA(INDEX('Spirits duty'!$B:$B,MATCH(1,(MONTH(A644)=MONTH('Spirits duty'!$A:$A))*(YEAR(A644)=YEAR('Spirits duty'!$A:$A)),0)), E643)</f>
        <v>19.559999999999999</v>
      </c>
      <c r="F644">
        <f t="shared" ref="F644:F707" si="61">B644/100</f>
        <v>0.1222</v>
      </c>
      <c r="G644">
        <f t="shared" ref="G644:G707" si="62">C644/(0.05*10000)</f>
        <v>5.1220000000000002E-2</v>
      </c>
      <c r="H644">
        <f t="shared" ref="H644:H707" si="63">D644/(0.125*10000)</f>
        <v>0.12695200000000001</v>
      </c>
      <c r="I644">
        <f t="shared" ref="I644:I707" si="64">E644/100</f>
        <v>0.1956</v>
      </c>
      <c r="J644">
        <v>-0.1</v>
      </c>
      <c r="K644">
        <f t="shared" si="58"/>
        <v>2202.4193274544818</v>
      </c>
      <c r="L644">
        <f t="shared" ref="L644:M707" si="65">F644*$K$843/$K644</f>
        <v>0.1988388818395698</v>
      </c>
      <c r="M644">
        <f t="shared" si="65"/>
        <v>8.3343105792330327E-2</v>
      </c>
      <c r="N644">
        <f t="shared" si="59"/>
        <v>0.20657114343123623</v>
      </c>
      <c r="O644">
        <f t="shared" si="60"/>
        <v>0.31827238369738015</v>
      </c>
    </row>
    <row r="645" spans="1:15">
      <c r="A645" s="1">
        <v>37803</v>
      </c>
      <c r="B645">
        <f t="array" ref="B645">_xlfn.IFNA(INDEX('Beer duty'!$B:$B,MATCH(1,(MONTH(Graphs!A645)=MONTH('Beer duty'!A:A))*(YEAR(Graphs!A645)=YEAR('Beer duty'!A:A)),0)), B644)</f>
        <v>12.22</v>
      </c>
      <c r="C645">
        <f t="array" ref="C645">_xlfn.IFNA(INDEX('Cider duty'!$B:$B,MATCH(1,(MONTH(A645)=MONTH('Cider duty'!$A:$A))*(YEAR(A645)=YEAR('Cider duty'!$A:$A)),0)), C644)</f>
        <v>25.61</v>
      </c>
      <c r="D645">
        <f t="array" ref="D645">_xlfn.IFNA(INDEX('Wine duty'!$B:$B,MATCH(1,(MONTH(A645)=MONTH('Wine duty'!$A:$A))*(YEAR(A645)=YEAR('Wine duty'!$A:$A)),0)), D644)</f>
        <v>158.69</v>
      </c>
      <c r="E645">
        <f t="array" ref="E645">_xlfn.IFNA(INDEX('Spirits duty'!$B:$B,MATCH(1,(MONTH(A645)=MONTH('Spirits duty'!$A:$A))*(YEAR(A645)=YEAR('Spirits duty'!$A:$A)),0)), E644)</f>
        <v>19.559999999999999</v>
      </c>
      <c r="F645">
        <f t="shared" si="61"/>
        <v>0.1222</v>
      </c>
      <c r="G645">
        <f t="shared" si="62"/>
        <v>5.1220000000000002E-2</v>
      </c>
      <c r="H645">
        <f t="shared" si="63"/>
        <v>0.12695200000000001</v>
      </c>
      <c r="I645">
        <f t="shared" si="64"/>
        <v>0.1956</v>
      </c>
      <c r="J645">
        <v>0</v>
      </c>
      <c r="K645">
        <f t="shared" ref="K645:K708" si="66">K644*(1+J645/100)</f>
        <v>2202.4193274544818</v>
      </c>
      <c r="L645">
        <f t="shared" si="65"/>
        <v>0.1988388818395698</v>
      </c>
      <c r="M645">
        <f t="shared" si="65"/>
        <v>8.3343105792330327E-2</v>
      </c>
      <c r="N645">
        <f t="shared" si="59"/>
        <v>0.20657114343123623</v>
      </c>
      <c r="O645">
        <f t="shared" si="60"/>
        <v>0.31827238369738015</v>
      </c>
    </row>
    <row r="646" spans="1:15">
      <c r="A646" s="1">
        <v>37834</v>
      </c>
      <c r="B646">
        <f t="array" ref="B646">_xlfn.IFNA(INDEX('Beer duty'!$B:$B,MATCH(1,(MONTH(Graphs!A646)=MONTH('Beer duty'!A:A))*(YEAR(Graphs!A646)=YEAR('Beer duty'!A:A)),0)), B645)</f>
        <v>12.22</v>
      </c>
      <c r="C646">
        <f t="array" ref="C646">_xlfn.IFNA(INDEX('Cider duty'!$B:$B,MATCH(1,(MONTH(A646)=MONTH('Cider duty'!$A:$A))*(YEAR(A646)=YEAR('Cider duty'!$A:$A)),0)), C645)</f>
        <v>25.61</v>
      </c>
      <c r="D646">
        <f t="array" ref="D646">_xlfn.IFNA(INDEX('Wine duty'!$B:$B,MATCH(1,(MONTH(A646)=MONTH('Wine duty'!$A:$A))*(YEAR(A646)=YEAR('Wine duty'!$A:$A)),0)), D645)</f>
        <v>158.69</v>
      </c>
      <c r="E646">
        <f t="array" ref="E646">_xlfn.IFNA(INDEX('Spirits duty'!$B:$B,MATCH(1,(MONTH(A646)=MONTH('Spirits duty'!$A:$A))*(YEAR(A646)=YEAR('Spirits duty'!$A:$A)),0)), E645)</f>
        <v>19.559999999999999</v>
      </c>
      <c r="F646">
        <f t="shared" si="61"/>
        <v>0.1222</v>
      </c>
      <c r="G646">
        <f t="shared" si="62"/>
        <v>5.1220000000000002E-2</v>
      </c>
      <c r="H646">
        <f t="shared" si="63"/>
        <v>0.12695200000000001</v>
      </c>
      <c r="I646">
        <f t="shared" si="64"/>
        <v>0.1956</v>
      </c>
      <c r="J646">
        <v>0.2</v>
      </c>
      <c r="K646">
        <f t="shared" si="66"/>
        <v>2206.8241661093907</v>
      </c>
      <c r="L646">
        <f t="shared" si="65"/>
        <v>0.19844199784388206</v>
      </c>
      <c r="M646">
        <f t="shared" si="65"/>
        <v>8.3176752287754813E-2</v>
      </c>
      <c r="N646">
        <f t="shared" si="59"/>
        <v>0.20615882577967687</v>
      </c>
      <c r="O646">
        <f t="shared" si="60"/>
        <v>0.31763710947842333</v>
      </c>
    </row>
    <row r="647" spans="1:15">
      <c r="A647" s="1">
        <v>37865</v>
      </c>
      <c r="B647">
        <f t="array" ref="B647">_xlfn.IFNA(INDEX('Beer duty'!$B:$B,MATCH(1,(MONTH(Graphs!A647)=MONTH('Beer duty'!A:A))*(YEAR(Graphs!A647)=YEAR('Beer duty'!A:A)),0)), B646)</f>
        <v>12.22</v>
      </c>
      <c r="C647">
        <f t="array" ref="C647">_xlfn.IFNA(INDEX('Cider duty'!$B:$B,MATCH(1,(MONTH(A647)=MONTH('Cider duty'!$A:$A))*(YEAR(A647)=YEAR('Cider duty'!$A:$A)),0)), C646)</f>
        <v>25.61</v>
      </c>
      <c r="D647">
        <f t="array" ref="D647">_xlfn.IFNA(INDEX('Wine duty'!$B:$B,MATCH(1,(MONTH(A647)=MONTH('Wine duty'!$A:$A))*(YEAR(A647)=YEAR('Wine duty'!$A:$A)),0)), D646)</f>
        <v>158.69</v>
      </c>
      <c r="E647">
        <f t="array" ref="E647">_xlfn.IFNA(INDEX('Spirits duty'!$B:$B,MATCH(1,(MONTH(A647)=MONTH('Spirits duty'!$A:$A))*(YEAR(A647)=YEAR('Spirits duty'!$A:$A)),0)), E646)</f>
        <v>19.559999999999999</v>
      </c>
      <c r="F647">
        <f t="shared" si="61"/>
        <v>0.1222</v>
      </c>
      <c r="G647">
        <f t="shared" si="62"/>
        <v>5.1220000000000002E-2</v>
      </c>
      <c r="H647">
        <f t="shared" si="63"/>
        <v>0.12695200000000001</v>
      </c>
      <c r="I647">
        <f t="shared" si="64"/>
        <v>0.1956</v>
      </c>
      <c r="J647">
        <v>0.5</v>
      </c>
      <c r="K647">
        <f t="shared" si="66"/>
        <v>2217.8582869399374</v>
      </c>
      <c r="L647">
        <f t="shared" si="65"/>
        <v>0.19745472422276822</v>
      </c>
      <c r="M647">
        <f t="shared" si="65"/>
        <v>8.2762937599756045E-2</v>
      </c>
      <c r="N647">
        <f t="shared" si="59"/>
        <v>0.20513315997977802</v>
      </c>
      <c r="O647">
        <f t="shared" si="60"/>
        <v>0.31605682535166502</v>
      </c>
    </row>
    <row r="648" spans="1:15">
      <c r="A648" s="1">
        <v>37895</v>
      </c>
      <c r="B648">
        <f t="array" ref="B648">_xlfn.IFNA(INDEX('Beer duty'!$B:$B,MATCH(1,(MONTH(Graphs!A648)=MONTH('Beer duty'!A:A))*(YEAR(Graphs!A648)=YEAR('Beer duty'!A:A)),0)), B647)</f>
        <v>12.22</v>
      </c>
      <c r="C648">
        <f t="array" ref="C648">_xlfn.IFNA(INDEX('Cider duty'!$B:$B,MATCH(1,(MONTH(A648)=MONTH('Cider duty'!$A:$A))*(YEAR(A648)=YEAR('Cider duty'!$A:$A)),0)), C647)</f>
        <v>25.61</v>
      </c>
      <c r="D648">
        <f t="array" ref="D648">_xlfn.IFNA(INDEX('Wine duty'!$B:$B,MATCH(1,(MONTH(A648)=MONTH('Wine duty'!$A:$A))*(YEAR(A648)=YEAR('Wine duty'!$A:$A)),0)), D647)</f>
        <v>158.69</v>
      </c>
      <c r="E648">
        <f t="array" ref="E648">_xlfn.IFNA(INDEX('Spirits duty'!$B:$B,MATCH(1,(MONTH(A648)=MONTH('Spirits duty'!$A:$A))*(YEAR(A648)=YEAR('Spirits duty'!$A:$A)),0)), E647)</f>
        <v>19.559999999999999</v>
      </c>
      <c r="F648">
        <f t="shared" si="61"/>
        <v>0.1222</v>
      </c>
      <c r="G648">
        <f t="shared" si="62"/>
        <v>5.1220000000000002E-2</v>
      </c>
      <c r="H648">
        <f t="shared" si="63"/>
        <v>0.12695200000000001</v>
      </c>
      <c r="I648">
        <f t="shared" si="64"/>
        <v>0.1956</v>
      </c>
      <c r="J648">
        <v>0.1</v>
      </c>
      <c r="K648">
        <f t="shared" si="66"/>
        <v>2220.0761452268771</v>
      </c>
      <c r="L648">
        <f t="shared" si="65"/>
        <v>0.19725746675601225</v>
      </c>
      <c r="M648">
        <f t="shared" si="65"/>
        <v>8.2680257342413646E-2</v>
      </c>
      <c r="N648">
        <f t="shared" si="59"/>
        <v>0.20492823174803002</v>
      </c>
      <c r="O648">
        <f t="shared" si="60"/>
        <v>0.31574108426739766</v>
      </c>
    </row>
    <row r="649" spans="1:15">
      <c r="A649" s="1">
        <v>37926</v>
      </c>
      <c r="B649">
        <f t="array" ref="B649">_xlfn.IFNA(INDEX('Beer duty'!$B:$B,MATCH(1,(MONTH(Graphs!A649)=MONTH('Beer duty'!A:A))*(YEAR(Graphs!A649)=YEAR('Beer duty'!A:A)),0)), B648)</f>
        <v>12.22</v>
      </c>
      <c r="C649">
        <f t="array" ref="C649">_xlfn.IFNA(INDEX('Cider duty'!$B:$B,MATCH(1,(MONTH(A649)=MONTH('Cider duty'!$A:$A))*(YEAR(A649)=YEAR('Cider duty'!$A:$A)),0)), C648)</f>
        <v>25.61</v>
      </c>
      <c r="D649">
        <f t="array" ref="D649">_xlfn.IFNA(INDEX('Wine duty'!$B:$B,MATCH(1,(MONTH(A649)=MONTH('Wine duty'!$A:$A))*(YEAR(A649)=YEAR('Wine duty'!$A:$A)),0)), D648)</f>
        <v>158.69</v>
      </c>
      <c r="E649">
        <f t="array" ref="E649">_xlfn.IFNA(INDEX('Spirits duty'!$B:$B,MATCH(1,(MONTH(A649)=MONTH('Spirits duty'!$A:$A))*(YEAR(A649)=YEAR('Spirits duty'!$A:$A)),0)), E648)</f>
        <v>19.559999999999999</v>
      </c>
      <c r="F649">
        <f t="shared" si="61"/>
        <v>0.1222</v>
      </c>
      <c r="G649">
        <f t="shared" si="62"/>
        <v>5.1220000000000002E-2</v>
      </c>
      <c r="H649">
        <f t="shared" si="63"/>
        <v>0.12695200000000001</v>
      </c>
      <c r="I649">
        <f t="shared" si="64"/>
        <v>0.1956</v>
      </c>
      <c r="J649">
        <v>0.1</v>
      </c>
      <c r="K649">
        <f t="shared" si="66"/>
        <v>2222.2962213721039</v>
      </c>
      <c r="L649">
        <f t="shared" si="65"/>
        <v>0.1970604063496626</v>
      </c>
      <c r="M649">
        <f t="shared" si="65"/>
        <v>8.2597659682730917E-2</v>
      </c>
      <c r="N649">
        <f t="shared" si="59"/>
        <v>0.20472350823979021</v>
      </c>
      <c r="O649">
        <f t="shared" si="60"/>
        <v>0.31542565860878891</v>
      </c>
    </row>
    <row r="650" spans="1:15">
      <c r="A650" s="1">
        <v>37956</v>
      </c>
      <c r="B650">
        <f t="array" ref="B650">_xlfn.IFNA(INDEX('Beer duty'!$B:$B,MATCH(1,(MONTH(Graphs!A650)=MONTH('Beer duty'!A:A))*(YEAR(Graphs!A650)=YEAR('Beer duty'!A:A)),0)), B649)</f>
        <v>12.22</v>
      </c>
      <c r="C650">
        <f t="array" ref="C650">_xlfn.IFNA(INDEX('Cider duty'!$B:$B,MATCH(1,(MONTH(A650)=MONTH('Cider duty'!$A:$A))*(YEAR(A650)=YEAR('Cider duty'!$A:$A)),0)), C649)</f>
        <v>25.61</v>
      </c>
      <c r="D650">
        <f t="array" ref="D650">_xlfn.IFNA(INDEX('Wine duty'!$B:$B,MATCH(1,(MONTH(A650)=MONTH('Wine duty'!$A:$A))*(YEAR(A650)=YEAR('Wine duty'!$A:$A)),0)), D649)</f>
        <v>158.69</v>
      </c>
      <c r="E650">
        <f t="array" ref="E650">_xlfn.IFNA(INDEX('Spirits duty'!$B:$B,MATCH(1,(MONTH(A650)=MONTH('Spirits duty'!$A:$A))*(YEAR(A650)=YEAR('Spirits duty'!$A:$A)),0)), E649)</f>
        <v>19.559999999999999</v>
      </c>
      <c r="F650">
        <f t="shared" si="61"/>
        <v>0.1222</v>
      </c>
      <c r="G650">
        <f t="shared" si="62"/>
        <v>5.1220000000000002E-2</v>
      </c>
      <c r="H650">
        <f t="shared" si="63"/>
        <v>0.12695200000000001</v>
      </c>
      <c r="I650">
        <f t="shared" si="64"/>
        <v>0.1956</v>
      </c>
      <c r="J650">
        <v>0.4</v>
      </c>
      <c r="K650">
        <f t="shared" si="66"/>
        <v>2231.1854062575921</v>
      </c>
      <c r="L650">
        <f t="shared" si="65"/>
        <v>0.19627530512914601</v>
      </c>
      <c r="M650">
        <f t="shared" si="65"/>
        <v>8.2268585341365455E-2</v>
      </c>
      <c r="N650">
        <f t="shared" si="59"/>
        <v>0.20390787673285882</v>
      </c>
      <c r="O650">
        <f t="shared" si="60"/>
        <v>0.31416898267807658</v>
      </c>
    </row>
    <row r="651" spans="1:15">
      <c r="A651" s="1">
        <v>37987</v>
      </c>
      <c r="B651">
        <f t="array" ref="B651">_xlfn.IFNA(INDEX('Beer duty'!$B:$B,MATCH(1,(MONTH(Graphs!A651)=MONTH('Beer duty'!A:A))*(YEAR(Graphs!A651)=YEAR('Beer duty'!A:A)),0)), B650)</f>
        <v>12.22</v>
      </c>
      <c r="C651">
        <f t="array" ref="C651">_xlfn.IFNA(INDEX('Cider duty'!$B:$B,MATCH(1,(MONTH(A651)=MONTH('Cider duty'!$A:$A))*(YEAR(A651)=YEAR('Cider duty'!$A:$A)),0)), C650)</f>
        <v>25.61</v>
      </c>
      <c r="D651">
        <f t="array" ref="D651">_xlfn.IFNA(INDEX('Wine duty'!$B:$B,MATCH(1,(MONTH(A651)=MONTH('Wine duty'!$A:$A))*(YEAR(A651)=YEAR('Wine duty'!$A:$A)),0)), D650)</f>
        <v>158.69</v>
      </c>
      <c r="E651">
        <f t="array" ref="E651">_xlfn.IFNA(INDEX('Spirits duty'!$B:$B,MATCH(1,(MONTH(A651)=MONTH('Spirits duty'!$A:$A))*(YEAR(A651)=YEAR('Spirits duty'!$A:$A)),0)), E650)</f>
        <v>19.559999999999999</v>
      </c>
      <c r="F651">
        <f t="shared" si="61"/>
        <v>0.1222</v>
      </c>
      <c r="G651">
        <f t="shared" si="62"/>
        <v>5.1220000000000002E-2</v>
      </c>
      <c r="H651">
        <f t="shared" si="63"/>
        <v>0.12695200000000001</v>
      </c>
      <c r="I651">
        <f t="shared" si="64"/>
        <v>0.1956</v>
      </c>
      <c r="J651">
        <v>-0.2</v>
      </c>
      <c r="K651">
        <f t="shared" si="66"/>
        <v>2226.7230354450771</v>
      </c>
      <c r="L651">
        <f t="shared" si="65"/>
        <v>0.19666864241397394</v>
      </c>
      <c r="M651">
        <f t="shared" si="65"/>
        <v>8.2433452245857158E-2</v>
      </c>
      <c r="N651">
        <f t="shared" si="59"/>
        <v>0.20431650975236351</v>
      </c>
      <c r="O651">
        <f t="shared" si="60"/>
        <v>0.31479857983775206</v>
      </c>
    </row>
    <row r="652" spans="1:15">
      <c r="A652" s="1">
        <v>38018</v>
      </c>
      <c r="B652">
        <f t="array" ref="B652">_xlfn.IFNA(INDEX('Beer duty'!$B:$B,MATCH(1,(MONTH(Graphs!A652)=MONTH('Beer duty'!A:A))*(YEAR(Graphs!A652)=YEAR('Beer duty'!A:A)),0)), B651)</f>
        <v>12.22</v>
      </c>
      <c r="C652">
        <f t="array" ref="C652">_xlfn.IFNA(INDEX('Cider duty'!$B:$B,MATCH(1,(MONTH(A652)=MONTH('Cider duty'!$A:$A))*(YEAR(A652)=YEAR('Cider duty'!$A:$A)),0)), C651)</f>
        <v>25.61</v>
      </c>
      <c r="D652">
        <f t="array" ref="D652">_xlfn.IFNA(INDEX('Wine duty'!$B:$B,MATCH(1,(MONTH(A652)=MONTH('Wine duty'!$A:$A))*(YEAR(A652)=YEAR('Wine duty'!$A:$A)),0)), D651)</f>
        <v>158.69</v>
      </c>
      <c r="E652">
        <f t="array" ref="E652">_xlfn.IFNA(INDEX('Spirits duty'!$B:$B,MATCH(1,(MONTH(A652)=MONTH('Spirits duty'!$A:$A))*(YEAR(A652)=YEAR('Spirits duty'!$A:$A)),0)), E651)</f>
        <v>19.559999999999999</v>
      </c>
      <c r="F652">
        <f t="shared" si="61"/>
        <v>0.1222</v>
      </c>
      <c r="G652">
        <f t="shared" si="62"/>
        <v>5.1220000000000002E-2</v>
      </c>
      <c r="H652">
        <f t="shared" si="63"/>
        <v>0.12695200000000001</v>
      </c>
      <c r="I652">
        <f t="shared" si="64"/>
        <v>0.1956</v>
      </c>
      <c r="J652">
        <v>0.4</v>
      </c>
      <c r="K652">
        <f t="shared" si="66"/>
        <v>2235.6299275868573</v>
      </c>
      <c r="L652">
        <f t="shared" si="65"/>
        <v>0.19588510200595016</v>
      </c>
      <c r="M652">
        <f t="shared" si="65"/>
        <v>8.2105032117387622E-2</v>
      </c>
      <c r="N652">
        <f t="shared" si="59"/>
        <v>0.20350249975335014</v>
      </c>
      <c r="O652">
        <f t="shared" si="60"/>
        <v>0.31354440222883673</v>
      </c>
    </row>
    <row r="653" spans="1:15">
      <c r="A653" s="1">
        <v>38047</v>
      </c>
      <c r="B653">
        <f t="array" ref="B653">_xlfn.IFNA(INDEX('Beer duty'!$B:$B,MATCH(1,(MONTH(Graphs!A653)=MONTH('Beer duty'!A:A))*(YEAR(Graphs!A653)=YEAR('Beer duty'!A:A)),0)), B652)</f>
        <v>12.59</v>
      </c>
      <c r="C653">
        <f t="array" ref="C653">_xlfn.IFNA(INDEX('Cider duty'!$B:$B,MATCH(1,(MONTH(A653)=MONTH('Cider duty'!$A:$A))*(YEAR(A653)=YEAR('Cider duty'!$A:$A)),0)), C652)</f>
        <v>25.61</v>
      </c>
      <c r="D653">
        <f t="array" ref="D653">_xlfn.IFNA(INDEX('Wine duty'!$B:$B,MATCH(1,(MONTH(A653)=MONTH('Wine duty'!$A:$A))*(YEAR(A653)=YEAR('Wine duty'!$A:$A)),0)), D652)</f>
        <v>163.47</v>
      </c>
      <c r="E653">
        <f t="array" ref="E653">_xlfn.IFNA(INDEX('Spirits duty'!$B:$B,MATCH(1,(MONTH(A653)=MONTH('Spirits duty'!$A:$A))*(YEAR(A653)=YEAR('Spirits duty'!$A:$A)),0)), E652)</f>
        <v>19.559999999999999</v>
      </c>
      <c r="F653">
        <f t="shared" si="61"/>
        <v>0.12590000000000001</v>
      </c>
      <c r="G653">
        <f t="shared" si="62"/>
        <v>5.1220000000000002E-2</v>
      </c>
      <c r="H653">
        <f t="shared" si="63"/>
        <v>0.130776</v>
      </c>
      <c r="I653">
        <f t="shared" si="64"/>
        <v>0.1956</v>
      </c>
      <c r="J653">
        <v>0.4</v>
      </c>
      <c r="K653">
        <f t="shared" si="66"/>
        <v>2244.5724472972047</v>
      </c>
      <c r="L653">
        <f t="shared" si="65"/>
        <v>0.20101210821647231</v>
      </c>
      <c r="M653">
        <f t="shared" si="65"/>
        <v>8.1777920435645038E-2</v>
      </c>
      <c r="N653">
        <f t="shared" si="59"/>
        <v>0.2087971363313533</v>
      </c>
      <c r="O653">
        <f t="shared" si="60"/>
        <v>0.31229522134346288</v>
      </c>
    </row>
    <row r="654" spans="1:15">
      <c r="A654" s="1">
        <v>38078</v>
      </c>
      <c r="B654">
        <f t="array" ref="B654">_xlfn.IFNA(INDEX('Beer duty'!$B:$B,MATCH(1,(MONTH(Graphs!A654)=MONTH('Beer duty'!A:A))*(YEAR(Graphs!A654)=YEAR('Beer duty'!A:A)),0)), B653)</f>
        <v>12.59</v>
      </c>
      <c r="C654">
        <f t="array" ref="C654">_xlfn.IFNA(INDEX('Cider duty'!$B:$B,MATCH(1,(MONTH(A654)=MONTH('Cider duty'!$A:$A))*(YEAR(A654)=YEAR('Cider duty'!$A:$A)),0)), C653)</f>
        <v>25.61</v>
      </c>
      <c r="D654">
        <f t="array" ref="D654">_xlfn.IFNA(INDEX('Wine duty'!$B:$B,MATCH(1,(MONTH(A654)=MONTH('Wine duty'!$A:$A))*(YEAR(A654)=YEAR('Wine duty'!$A:$A)),0)), D653)</f>
        <v>163.47</v>
      </c>
      <c r="E654">
        <f t="array" ref="E654">_xlfn.IFNA(INDEX('Spirits duty'!$B:$B,MATCH(1,(MONTH(A654)=MONTH('Spirits duty'!$A:$A))*(YEAR(A654)=YEAR('Spirits duty'!$A:$A)),0)), E653)</f>
        <v>19.559999999999999</v>
      </c>
      <c r="F654">
        <f t="shared" si="61"/>
        <v>0.12590000000000001</v>
      </c>
      <c r="G654">
        <f t="shared" si="62"/>
        <v>5.1220000000000002E-2</v>
      </c>
      <c r="H654">
        <f t="shared" si="63"/>
        <v>0.130776</v>
      </c>
      <c r="I654">
        <f t="shared" si="64"/>
        <v>0.1956</v>
      </c>
      <c r="J654">
        <v>0.6</v>
      </c>
      <c r="K654">
        <f t="shared" si="66"/>
        <v>2258.039881980988</v>
      </c>
      <c r="L654">
        <f t="shared" si="65"/>
        <v>0.19981322884341182</v>
      </c>
      <c r="M654">
        <f t="shared" si="65"/>
        <v>8.129017935948811E-2</v>
      </c>
      <c r="N654">
        <f t="shared" si="59"/>
        <v>0.20755182537907882</v>
      </c>
      <c r="O654">
        <f t="shared" si="60"/>
        <v>0.31043262558992335</v>
      </c>
    </row>
    <row r="655" spans="1:15">
      <c r="A655" s="1">
        <v>38108</v>
      </c>
      <c r="B655">
        <f t="array" ref="B655">_xlfn.IFNA(INDEX('Beer duty'!$B:$B,MATCH(1,(MONTH(Graphs!A655)=MONTH('Beer duty'!A:A))*(YEAR(Graphs!A655)=YEAR('Beer duty'!A:A)),0)), B654)</f>
        <v>12.59</v>
      </c>
      <c r="C655">
        <f t="array" ref="C655">_xlfn.IFNA(INDEX('Cider duty'!$B:$B,MATCH(1,(MONTH(A655)=MONTH('Cider duty'!$A:$A))*(YEAR(A655)=YEAR('Cider duty'!$A:$A)),0)), C654)</f>
        <v>25.61</v>
      </c>
      <c r="D655">
        <f t="array" ref="D655">_xlfn.IFNA(INDEX('Wine duty'!$B:$B,MATCH(1,(MONTH(A655)=MONTH('Wine duty'!$A:$A))*(YEAR(A655)=YEAR('Wine duty'!$A:$A)),0)), D654)</f>
        <v>163.47</v>
      </c>
      <c r="E655">
        <f t="array" ref="E655">_xlfn.IFNA(INDEX('Spirits duty'!$B:$B,MATCH(1,(MONTH(A655)=MONTH('Spirits duty'!$A:$A))*(YEAR(A655)=YEAR('Spirits duty'!$A:$A)),0)), E654)</f>
        <v>19.559999999999999</v>
      </c>
      <c r="F655">
        <f t="shared" si="61"/>
        <v>0.12590000000000001</v>
      </c>
      <c r="G655">
        <f t="shared" si="62"/>
        <v>5.1220000000000002E-2</v>
      </c>
      <c r="H655">
        <f t="shared" si="63"/>
        <v>0.130776</v>
      </c>
      <c r="I655">
        <f t="shared" si="64"/>
        <v>0.1956</v>
      </c>
      <c r="J655">
        <v>0.4</v>
      </c>
      <c r="K655">
        <f t="shared" si="66"/>
        <v>2267.0720415089118</v>
      </c>
      <c r="L655">
        <f t="shared" si="65"/>
        <v>0.19901716020260143</v>
      </c>
      <c r="M655">
        <f t="shared" si="65"/>
        <v>8.0966314103075809E-2</v>
      </c>
      <c r="N655">
        <f t="shared" si="59"/>
        <v>0.20672492567637335</v>
      </c>
      <c r="O655">
        <f t="shared" si="60"/>
        <v>0.30919584222103924</v>
      </c>
    </row>
    <row r="656" spans="1:15">
      <c r="A656" s="1">
        <v>38139</v>
      </c>
      <c r="B656">
        <f t="array" ref="B656">_xlfn.IFNA(INDEX('Beer duty'!$B:$B,MATCH(1,(MONTH(Graphs!A656)=MONTH('Beer duty'!A:A))*(YEAR(Graphs!A656)=YEAR('Beer duty'!A:A)),0)), B655)</f>
        <v>12.59</v>
      </c>
      <c r="C656">
        <f t="array" ref="C656">_xlfn.IFNA(INDEX('Cider duty'!$B:$B,MATCH(1,(MONTH(A656)=MONTH('Cider duty'!$A:$A))*(YEAR(A656)=YEAR('Cider duty'!$A:$A)),0)), C655)</f>
        <v>25.61</v>
      </c>
      <c r="D656">
        <f t="array" ref="D656">_xlfn.IFNA(INDEX('Wine duty'!$B:$B,MATCH(1,(MONTH(A656)=MONTH('Wine duty'!$A:$A))*(YEAR(A656)=YEAR('Wine duty'!$A:$A)),0)), D655)</f>
        <v>163.47</v>
      </c>
      <c r="E656">
        <f t="array" ref="E656">_xlfn.IFNA(INDEX('Spirits duty'!$B:$B,MATCH(1,(MONTH(A656)=MONTH('Spirits duty'!$A:$A))*(YEAR(A656)=YEAR('Spirits duty'!$A:$A)),0)), E655)</f>
        <v>19.559999999999999</v>
      </c>
      <c r="F656">
        <f t="shared" si="61"/>
        <v>0.12590000000000001</v>
      </c>
      <c r="G656">
        <f t="shared" si="62"/>
        <v>5.1220000000000002E-2</v>
      </c>
      <c r="H656">
        <f t="shared" si="63"/>
        <v>0.130776</v>
      </c>
      <c r="I656">
        <f t="shared" si="64"/>
        <v>0.1956</v>
      </c>
      <c r="J656">
        <v>0.2</v>
      </c>
      <c r="K656">
        <f t="shared" si="66"/>
        <v>2271.6061855919297</v>
      </c>
      <c r="L656">
        <f t="shared" si="65"/>
        <v>0.19861992036187767</v>
      </c>
      <c r="M656">
        <f t="shared" si="65"/>
        <v>8.0804704693688431E-2</v>
      </c>
      <c r="N656">
        <f t="shared" si="59"/>
        <v>0.20631230107422488</v>
      </c>
      <c r="O656">
        <f t="shared" si="60"/>
        <v>0.30857868485133655</v>
      </c>
    </row>
    <row r="657" spans="1:15">
      <c r="A657" s="1">
        <v>38169</v>
      </c>
      <c r="B657">
        <f t="array" ref="B657">_xlfn.IFNA(INDEX('Beer duty'!$B:$B,MATCH(1,(MONTH(Graphs!A657)=MONTH('Beer duty'!A:A))*(YEAR(Graphs!A657)=YEAR('Beer duty'!A:A)),0)), B656)</f>
        <v>12.59</v>
      </c>
      <c r="C657">
        <f t="array" ref="C657">_xlfn.IFNA(INDEX('Cider duty'!$B:$B,MATCH(1,(MONTH(A657)=MONTH('Cider duty'!$A:$A))*(YEAR(A657)=YEAR('Cider duty'!$A:$A)),0)), C656)</f>
        <v>25.61</v>
      </c>
      <c r="D657">
        <f t="array" ref="D657">_xlfn.IFNA(INDEX('Wine duty'!$B:$B,MATCH(1,(MONTH(A657)=MONTH('Wine duty'!$A:$A))*(YEAR(A657)=YEAR('Wine duty'!$A:$A)),0)), D656)</f>
        <v>163.47</v>
      </c>
      <c r="E657">
        <f t="array" ref="E657">_xlfn.IFNA(INDEX('Spirits duty'!$B:$B,MATCH(1,(MONTH(A657)=MONTH('Spirits duty'!$A:$A))*(YEAR(A657)=YEAR('Spirits duty'!$A:$A)),0)), E656)</f>
        <v>19.559999999999999</v>
      </c>
      <c r="F657">
        <f t="shared" si="61"/>
        <v>0.12590000000000001</v>
      </c>
      <c r="G657">
        <f t="shared" si="62"/>
        <v>5.1220000000000002E-2</v>
      </c>
      <c r="H657">
        <f t="shared" si="63"/>
        <v>0.130776</v>
      </c>
      <c r="I657">
        <f t="shared" si="64"/>
        <v>0.1956</v>
      </c>
      <c r="J657">
        <v>0</v>
      </c>
      <c r="K657">
        <f t="shared" si="66"/>
        <v>2271.6061855919297</v>
      </c>
      <c r="L657">
        <f t="shared" si="65"/>
        <v>0.19861992036187767</v>
      </c>
      <c r="M657">
        <f t="shared" si="65"/>
        <v>8.0804704693688431E-2</v>
      </c>
      <c r="N657">
        <f t="shared" si="59"/>
        <v>0.20631230107422488</v>
      </c>
      <c r="O657">
        <f t="shared" si="60"/>
        <v>0.30857868485133655</v>
      </c>
    </row>
    <row r="658" spans="1:15">
      <c r="A658" s="1">
        <v>38200</v>
      </c>
      <c r="B658">
        <f t="array" ref="B658">_xlfn.IFNA(INDEX('Beer duty'!$B:$B,MATCH(1,(MONTH(Graphs!A658)=MONTH('Beer duty'!A:A))*(YEAR(Graphs!A658)=YEAR('Beer duty'!A:A)),0)), B657)</f>
        <v>12.59</v>
      </c>
      <c r="C658">
        <f t="array" ref="C658">_xlfn.IFNA(INDEX('Cider duty'!$B:$B,MATCH(1,(MONTH(A658)=MONTH('Cider duty'!$A:$A))*(YEAR(A658)=YEAR('Cider duty'!$A:$A)),0)), C657)</f>
        <v>25.61</v>
      </c>
      <c r="D658">
        <f t="array" ref="D658">_xlfn.IFNA(INDEX('Wine duty'!$B:$B,MATCH(1,(MONTH(A658)=MONTH('Wine duty'!$A:$A))*(YEAR(A658)=YEAR('Wine duty'!$A:$A)),0)), D657)</f>
        <v>163.47</v>
      </c>
      <c r="E658">
        <f t="array" ref="E658">_xlfn.IFNA(INDEX('Spirits duty'!$B:$B,MATCH(1,(MONTH(A658)=MONTH('Spirits duty'!$A:$A))*(YEAR(A658)=YEAR('Spirits duty'!$A:$A)),0)), E657)</f>
        <v>19.559999999999999</v>
      </c>
      <c r="F658">
        <f t="shared" si="61"/>
        <v>0.12590000000000001</v>
      </c>
      <c r="G658">
        <f t="shared" si="62"/>
        <v>5.1220000000000002E-2</v>
      </c>
      <c r="H658">
        <f t="shared" si="63"/>
        <v>0.130776</v>
      </c>
      <c r="I658">
        <f t="shared" si="64"/>
        <v>0.1956</v>
      </c>
      <c r="J658">
        <v>0.3</v>
      </c>
      <c r="K658">
        <f t="shared" si="66"/>
        <v>2278.4210041487054</v>
      </c>
      <c r="L658">
        <f t="shared" si="65"/>
        <v>0.19802584283337754</v>
      </c>
      <c r="M658">
        <f t="shared" si="65"/>
        <v>8.0563015646748184E-2</v>
      </c>
      <c r="N658">
        <f t="shared" si="59"/>
        <v>0.20569521542794109</v>
      </c>
      <c r="O658">
        <f t="shared" si="60"/>
        <v>0.30765571769824185</v>
      </c>
    </row>
    <row r="659" spans="1:15">
      <c r="A659" s="1">
        <v>38231</v>
      </c>
      <c r="B659">
        <f t="array" ref="B659">_xlfn.IFNA(INDEX('Beer duty'!$B:$B,MATCH(1,(MONTH(Graphs!A659)=MONTH('Beer duty'!A:A))*(YEAR(Graphs!A659)=YEAR('Beer duty'!A:A)),0)), B658)</f>
        <v>12.59</v>
      </c>
      <c r="C659">
        <f t="array" ref="C659">_xlfn.IFNA(INDEX('Cider duty'!$B:$B,MATCH(1,(MONTH(A659)=MONTH('Cider duty'!$A:$A))*(YEAR(A659)=YEAR('Cider duty'!$A:$A)),0)), C658)</f>
        <v>25.61</v>
      </c>
      <c r="D659">
        <f t="array" ref="D659">_xlfn.IFNA(INDEX('Wine duty'!$B:$B,MATCH(1,(MONTH(A659)=MONTH('Wine duty'!$A:$A))*(YEAR(A659)=YEAR('Wine duty'!$A:$A)),0)), D658)</f>
        <v>163.47</v>
      </c>
      <c r="E659">
        <f t="array" ref="E659">_xlfn.IFNA(INDEX('Spirits duty'!$B:$B,MATCH(1,(MONTH(A659)=MONTH('Spirits duty'!$A:$A))*(YEAR(A659)=YEAR('Spirits duty'!$A:$A)),0)), E658)</f>
        <v>19.559999999999999</v>
      </c>
      <c r="F659">
        <f t="shared" si="61"/>
        <v>0.12590000000000001</v>
      </c>
      <c r="G659">
        <f t="shared" si="62"/>
        <v>5.1220000000000002E-2</v>
      </c>
      <c r="H659">
        <f t="shared" si="63"/>
        <v>0.130776</v>
      </c>
      <c r="I659">
        <f t="shared" si="64"/>
        <v>0.1956</v>
      </c>
      <c r="J659">
        <v>0.4</v>
      </c>
      <c r="K659">
        <f t="shared" si="66"/>
        <v>2287.5346881653004</v>
      </c>
      <c r="L659">
        <f t="shared" si="65"/>
        <v>0.19723689525236807</v>
      </c>
      <c r="M659">
        <f t="shared" si="65"/>
        <v>8.0242047456920498E-2</v>
      </c>
      <c r="N659">
        <f t="shared" si="59"/>
        <v>0.20487571257763054</v>
      </c>
      <c r="O659">
        <f t="shared" si="60"/>
        <v>0.30642999770741214</v>
      </c>
    </row>
    <row r="660" spans="1:15">
      <c r="A660" s="1">
        <v>38261</v>
      </c>
      <c r="B660">
        <f t="array" ref="B660">_xlfn.IFNA(INDEX('Beer duty'!$B:$B,MATCH(1,(MONTH(Graphs!A660)=MONTH('Beer duty'!A:A))*(YEAR(Graphs!A660)=YEAR('Beer duty'!A:A)),0)), B659)</f>
        <v>12.59</v>
      </c>
      <c r="C660">
        <f t="array" ref="C660">_xlfn.IFNA(INDEX('Cider duty'!$B:$B,MATCH(1,(MONTH(A660)=MONTH('Cider duty'!$A:$A))*(YEAR(A660)=YEAR('Cider duty'!$A:$A)),0)), C659)</f>
        <v>25.61</v>
      </c>
      <c r="D660">
        <f t="array" ref="D660">_xlfn.IFNA(INDEX('Wine duty'!$B:$B,MATCH(1,(MONTH(A660)=MONTH('Wine duty'!$A:$A))*(YEAR(A660)=YEAR('Wine duty'!$A:$A)),0)), D659)</f>
        <v>163.47</v>
      </c>
      <c r="E660">
        <f t="array" ref="E660">_xlfn.IFNA(INDEX('Spirits duty'!$B:$B,MATCH(1,(MONTH(A660)=MONTH('Spirits duty'!$A:$A))*(YEAR(A660)=YEAR('Spirits duty'!$A:$A)),0)), E659)</f>
        <v>19.559999999999999</v>
      </c>
      <c r="F660">
        <f t="shared" si="61"/>
        <v>0.12590000000000001</v>
      </c>
      <c r="G660">
        <f t="shared" si="62"/>
        <v>5.1220000000000002E-2</v>
      </c>
      <c r="H660">
        <f t="shared" si="63"/>
        <v>0.130776</v>
      </c>
      <c r="I660">
        <f t="shared" si="64"/>
        <v>0.1956</v>
      </c>
      <c r="J660">
        <v>0.3</v>
      </c>
      <c r="K660">
        <f t="shared" si="66"/>
        <v>2294.3972922297962</v>
      </c>
      <c r="L660">
        <f t="shared" si="65"/>
        <v>0.19664695438920046</v>
      </c>
      <c r="M660">
        <f t="shared" si="65"/>
        <v>8.0002041332921742E-2</v>
      </c>
      <c r="N660">
        <f t="shared" si="59"/>
        <v>0.20426292380621192</v>
      </c>
      <c r="O660">
        <f t="shared" si="60"/>
        <v>0.30551345733540591</v>
      </c>
    </row>
    <row r="661" spans="1:15">
      <c r="A661" s="1">
        <v>38292</v>
      </c>
      <c r="B661">
        <f t="array" ref="B661">_xlfn.IFNA(INDEX('Beer duty'!$B:$B,MATCH(1,(MONTH(Graphs!A661)=MONTH('Beer duty'!A:A))*(YEAR(Graphs!A661)=YEAR('Beer duty'!A:A)),0)), B660)</f>
        <v>12.59</v>
      </c>
      <c r="C661">
        <f t="array" ref="C661">_xlfn.IFNA(INDEX('Cider duty'!$B:$B,MATCH(1,(MONTH(A661)=MONTH('Cider duty'!$A:$A))*(YEAR(A661)=YEAR('Cider duty'!$A:$A)),0)), C660)</f>
        <v>25.61</v>
      </c>
      <c r="D661">
        <f t="array" ref="D661">_xlfn.IFNA(INDEX('Wine duty'!$B:$B,MATCH(1,(MONTH(A661)=MONTH('Wine duty'!$A:$A))*(YEAR(A661)=YEAR('Wine duty'!$A:$A)),0)), D660)</f>
        <v>163.47</v>
      </c>
      <c r="E661">
        <f t="array" ref="E661">_xlfn.IFNA(INDEX('Spirits duty'!$B:$B,MATCH(1,(MONTH(A661)=MONTH('Spirits duty'!$A:$A))*(YEAR(A661)=YEAR('Spirits duty'!$A:$A)),0)), E660)</f>
        <v>19.559999999999999</v>
      </c>
      <c r="F661">
        <f t="shared" si="61"/>
        <v>0.12590000000000001</v>
      </c>
      <c r="G661">
        <f t="shared" si="62"/>
        <v>5.1220000000000002E-2</v>
      </c>
      <c r="H661">
        <f t="shared" si="63"/>
        <v>0.130776</v>
      </c>
      <c r="I661">
        <f t="shared" si="64"/>
        <v>0.1956</v>
      </c>
      <c r="J661">
        <v>0.2</v>
      </c>
      <c r="K661">
        <f t="shared" si="66"/>
        <v>2298.9860868142559</v>
      </c>
      <c r="L661">
        <f t="shared" si="65"/>
        <v>0.19625444549820403</v>
      </c>
      <c r="M661">
        <f t="shared" si="65"/>
        <v>7.9842356619682364E-2</v>
      </c>
      <c r="N661">
        <f t="shared" si="59"/>
        <v>0.203855213379453</v>
      </c>
      <c r="O661">
        <f t="shared" si="60"/>
        <v>0.30490365003533526</v>
      </c>
    </row>
    <row r="662" spans="1:15">
      <c r="A662" s="1">
        <v>38322</v>
      </c>
      <c r="B662">
        <f t="array" ref="B662">_xlfn.IFNA(INDEX('Beer duty'!$B:$B,MATCH(1,(MONTH(Graphs!A662)=MONTH('Beer duty'!A:A))*(YEAR(Graphs!A662)=YEAR('Beer duty'!A:A)),0)), B661)</f>
        <v>12.59</v>
      </c>
      <c r="C662">
        <f t="array" ref="C662">_xlfn.IFNA(INDEX('Cider duty'!$B:$B,MATCH(1,(MONTH(A662)=MONTH('Cider duty'!$A:$A))*(YEAR(A662)=YEAR('Cider duty'!$A:$A)),0)), C661)</f>
        <v>25.61</v>
      </c>
      <c r="D662">
        <f t="array" ref="D662">_xlfn.IFNA(INDEX('Wine duty'!$B:$B,MATCH(1,(MONTH(A662)=MONTH('Wine duty'!$A:$A))*(YEAR(A662)=YEAR('Wine duty'!$A:$A)),0)), D661)</f>
        <v>163.47</v>
      </c>
      <c r="E662">
        <f t="array" ref="E662">_xlfn.IFNA(INDEX('Spirits duty'!$B:$B,MATCH(1,(MONTH(A662)=MONTH('Spirits duty'!$A:$A))*(YEAR(A662)=YEAR('Spirits duty'!$A:$A)),0)), E661)</f>
        <v>19.559999999999999</v>
      </c>
      <c r="F662">
        <f t="shared" si="61"/>
        <v>0.12590000000000001</v>
      </c>
      <c r="G662">
        <f t="shared" si="62"/>
        <v>5.1220000000000002E-2</v>
      </c>
      <c r="H662">
        <f t="shared" si="63"/>
        <v>0.130776</v>
      </c>
      <c r="I662">
        <f t="shared" si="64"/>
        <v>0.1956</v>
      </c>
      <c r="J662">
        <v>0.5</v>
      </c>
      <c r="K662">
        <f t="shared" si="66"/>
        <v>2310.4810172483271</v>
      </c>
      <c r="L662">
        <f t="shared" si="65"/>
        <v>0.19527805522209357</v>
      </c>
      <c r="M662">
        <f t="shared" si="65"/>
        <v>7.9445130964858085E-2</v>
      </c>
      <c r="N662">
        <f t="shared" si="59"/>
        <v>0.20284100833776417</v>
      </c>
      <c r="O662">
        <f t="shared" si="60"/>
        <v>0.30338671645306992</v>
      </c>
    </row>
    <row r="663" spans="1:15">
      <c r="A663" s="1">
        <v>38353</v>
      </c>
      <c r="B663">
        <f t="array" ref="B663">_xlfn.IFNA(INDEX('Beer duty'!$B:$B,MATCH(1,(MONTH(Graphs!A663)=MONTH('Beer duty'!A:A))*(YEAR(Graphs!A663)=YEAR('Beer duty'!A:A)),0)), B662)</f>
        <v>12.59</v>
      </c>
      <c r="C663">
        <f t="array" ref="C663">_xlfn.IFNA(INDEX('Cider duty'!$B:$B,MATCH(1,(MONTH(A663)=MONTH('Cider duty'!$A:$A))*(YEAR(A663)=YEAR('Cider duty'!$A:$A)),0)), C662)</f>
        <v>25.61</v>
      </c>
      <c r="D663">
        <f t="array" ref="D663">_xlfn.IFNA(INDEX('Wine duty'!$B:$B,MATCH(1,(MONTH(A663)=MONTH('Wine duty'!$A:$A))*(YEAR(A663)=YEAR('Wine duty'!$A:$A)),0)), D662)</f>
        <v>163.47</v>
      </c>
      <c r="E663">
        <f t="array" ref="E663">_xlfn.IFNA(INDEX('Spirits duty'!$B:$B,MATCH(1,(MONTH(A663)=MONTH('Spirits duty'!$A:$A))*(YEAR(A663)=YEAR('Spirits duty'!$A:$A)),0)), E662)</f>
        <v>19.559999999999999</v>
      </c>
      <c r="F663">
        <f t="shared" si="61"/>
        <v>0.12590000000000001</v>
      </c>
      <c r="G663">
        <f t="shared" si="62"/>
        <v>5.1220000000000002E-2</v>
      </c>
      <c r="H663">
        <f t="shared" si="63"/>
        <v>0.130776</v>
      </c>
      <c r="I663">
        <f t="shared" si="64"/>
        <v>0.1956</v>
      </c>
      <c r="J663">
        <v>-0.5</v>
      </c>
      <c r="K663">
        <f t="shared" si="66"/>
        <v>2298.9286121620853</v>
      </c>
      <c r="L663">
        <f t="shared" si="65"/>
        <v>0.19625935198200362</v>
      </c>
      <c r="M663">
        <f t="shared" si="65"/>
        <v>7.9844352728500587E-2</v>
      </c>
      <c r="N663">
        <f t="shared" si="59"/>
        <v>0.20386030988720019</v>
      </c>
      <c r="O663">
        <f t="shared" si="60"/>
        <v>0.30491127281715574</v>
      </c>
    </row>
    <row r="664" spans="1:15">
      <c r="A664" s="1">
        <v>38384</v>
      </c>
      <c r="B664">
        <f t="array" ref="B664">_xlfn.IFNA(INDEX('Beer duty'!$B:$B,MATCH(1,(MONTH(Graphs!A664)=MONTH('Beer duty'!A:A))*(YEAR(Graphs!A664)=YEAR('Beer duty'!A:A)),0)), B663)</f>
        <v>12.59</v>
      </c>
      <c r="C664">
        <f t="array" ref="C664">_xlfn.IFNA(INDEX('Cider duty'!$B:$B,MATCH(1,(MONTH(A664)=MONTH('Cider duty'!$A:$A))*(YEAR(A664)=YEAR('Cider duty'!$A:$A)),0)), C663)</f>
        <v>25.61</v>
      </c>
      <c r="D664">
        <f t="array" ref="D664">_xlfn.IFNA(INDEX('Wine duty'!$B:$B,MATCH(1,(MONTH(A664)=MONTH('Wine duty'!$A:$A))*(YEAR(A664)=YEAR('Wine duty'!$A:$A)),0)), D663)</f>
        <v>163.47</v>
      </c>
      <c r="E664">
        <f t="array" ref="E664">_xlfn.IFNA(INDEX('Spirits duty'!$B:$B,MATCH(1,(MONTH(A664)=MONTH('Spirits duty'!$A:$A))*(YEAR(A664)=YEAR('Spirits duty'!$A:$A)),0)), E663)</f>
        <v>19.559999999999999</v>
      </c>
      <c r="F664">
        <f t="shared" si="61"/>
        <v>0.12590000000000001</v>
      </c>
      <c r="G664">
        <f t="shared" si="62"/>
        <v>5.1220000000000002E-2</v>
      </c>
      <c r="H664">
        <f t="shared" si="63"/>
        <v>0.130776</v>
      </c>
      <c r="I664">
        <f t="shared" si="64"/>
        <v>0.1956</v>
      </c>
      <c r="J664">
        <v>0.4</v>
      </c>
      <c r="K664">
        <f t="shared" si="66"/>
        <v>2308.1243266107335</v>
      </c>
      <c r="L664">
        <f t="shared" si="65"/>
        <v>0.19547744221315103</v>
      </c>
      <c r="M664">
        <f t="shared" si="65"/>
        <v>7.952624773755039E-2</v>
      </c>
      <c r="N664">
        <f t="shared" si="59"/>
        <v>0.20304811741753009</v>
      </c>
      <c r="O664">
        <f t="shared" si="60"/>
        <v>0.30369648686967704</v>
      </c>
    </row>
    <row r="665" spans="1:15">
      <c r="A665" s="1">
        <v>38412</v>
      </c>
      <c r="B665">
        <f t="array" ref="B665">_xlfn.IFNA(INDEX('Beer duty'!$B:$B,MATCH(1,(MONTH(Graphs!A665)=MONTH('Beer duty'!A:A))*(YEAR(Graphs!A665)=YEAR('Beer duty'!A:A)),0)), B664)</f>
        <v>12.92</v>
      </c>
      <c r="C665">
        <f t="array" ref="C665">_xlfn.IFNA(INDEX('Cider duty'!$B:$B,MATCH(1,(MONTH(A665)=MONTH('Cider duty'!$A:$A))*(YEAR(A665)=YEAR('Cider duty'!$A:$A)),0)), C664)</f>
        <v>25.61</v>
      </c>
      <c r="D665">
        <f t="array" ref="D665">_xlfn.IFNA(INDEX('Wine duty'!$B:$B,MATCH(1,(MONTH(A665)=MONTH('Wine duty'!$A:$A))*(YEAR(A665)=YEAR('Wine duty'!$A:$A)),0)), D664)</f>
        <v>167.72</v>
      </c>
      <c r="E665">
        <f t="array" ref="E665">_xlfn.IFNA(INDEX('Spirits duty'!$B:$B,MATCH(1,(MONTH(A665)=MONTH('Spirits duty'!$A:$A))*(YEAR(A665)=YEAR('Spirits duty'!$A:$A)),0)), E664)</f>
        <v>19.559999999999999</v>
      </c>
      <c r="F665">
        <f t="shared" si="61"/>
        <v>0.12920000000000001</v>
      </c>
      <c r="G665">
        <f t="shared" si="62"/>
        <v>5.1220000000000002E-2</v>
      </c>
      <c r="H665">
        <f t="shared" si="63"/>
        <v>0.13417599999999999</v>
      </c>
      <c r="I665">
        <f t="shared" si="64"/>
        <v>0.1956</v>
      </c>
      <c r="J665">
        <v>0.5</v>
      </c>
      <c r="K665">
        <f t="shared" si="66"/>
        <v>2319.664948243787</v>
      </c>
      <c r="L665">
        <f t="shared" si="65"/>
        <v>0.19960314024744516</v>
      </c>
      <c r="M665">
        <f t="shared" si="65"/>
        <v>7.9130594763731743E-2</v>
      </c>
      <c r="N665">
        <f t="shared" si="59"/>
        <v>0.2072906419956749</v>
      </c>
      <c r="O665">
        <f t="shared" si="60"/>
        <v>0.30218555907430555</v>
      </c>
    </row>
    <row r="666" spans="1:15">
      <c r="A666" s="1">
        <v>38443</v>
      </c>
      <c r="B666">
        <f t="array" ref="B666">_xlfn.IFNA(INDEX('Beer duty'!$B:$B,MATCH(1,(MONTH(Graphs!A666)=MONTH('Beer duty'!A:A))*(YEAR(Graphs!A666)=YEAR('Beer duty'!A:A)),0)), B665)</f>
        <v>12.92</v>
      </c>
      <c r="C666">
        <f t="array" ref="C666">_xlfn.IFNA(INDEX('Cider duty'!$B:$B,MATCH(1,(MONTH(A666)=MONTH('Cider duty'!$A:$A))*(YEAR(A666)=YEAR('Cider duty'!$A:$A)),0)), C665)</f>
        <v>25.61</v>
      </c>
      <c r="D666">
        <f t="array" ref="D666">_xlfn.IFNA(INDEX('Wine duty'!$B:$B,MATCH(1,(MONTH(A666)=MONTH('Wine duty'!$A:$A))*(YEAR(A666)=YEAR('Wine duty'!$A:$A)),0)), D665)</f>
        <v>167.72</v>
      </c>
      <c r="E666">
        <f t="array" ref="E666">_xlfn.IFNA(INDEX('Spirits duty'!$B:$B,MATCH(1,(MONTH(A666)=MONTH('Spirits duty'!$A:$A))*(YEAR(A666)=YEAR('Spirits duty'!$A:$A)),0)), E665)</f>
        <v>19.559999999999999</v>
      </c>
      <c r="F666">
        <f t="shared" si="61"/>
        <v>0.12920000000000001</v>
      </c>
      <c r="G666">
        <f t="shared" si="62"/>
        <v>5.1220000000000002E-2</v>
      </c>
      <c r="H666">
        <f t="shared" si="63"/>
        <v>0.13417599999999999</v>
      </c>
      <c r="I666">
        <f t="shared" si="64"/>
        <v>0.1956</v>
      </c>
      <c r="J666">
        <v>0.6</v>
      </c>
      <c r="K666">
        <f t="shared" si="66"/>
        <v>2333.5829379332499</v>
      </c>
      <c r="L666">
        <f t="shared" si="65"/>
        <v>0.1984126642618739</v>
      </c>
      <c r="M666">
        <f t="shared" si="65"/>
        <v>7.8658642906293971E-2</v>
      </c>
      <c r="N666">
        <f t="shared" si="59"/>
        <v>0.2060543160990804</v>
      </c>
      <c r="O666">
        <f t="shared" si="60"/>
        <v>0.30038325951720229</v>
      </c>
    </row>
    <row r="667" spans="1:15">
      <c r="A667" s="1">
        <v>38473</v>
      </c>
      <c r="B667">
        <f t="array" ref="B667">_xlfn.IFNA(INDEX('Beer duty'!$B:$B,MATCH(1,(MONTH(Graphs!A667)=MONTH('Beer duty'!A:A))*(YEAR(Graphs!A667)=YEAR('Beer duty'!A:A)),0)), B666)</f>
        <v>12.92</v>
      </c>
      <c r="C667">
        <f t="array" ref="C667">_xlfn.IFNA(INDEX('Cider duty'!$B:$B,MATCH(1,(MONTH(A667)=MONTH('Cider duty'!$A:$A))*(YEAR(A667)=YEAR('Cider duty'!$A:$A)),0)), C666)</f>
        <v>25.61</v>
      </c>
      <c r="D667">
        <f t="array" ref="D667">_xlfn.IFNA(INDEX('Wine duty'!$B:$B,MATCH(1,(MONTH(A667)=MONTH('Wine duty'!$A:$A))*(YEAR(A667)=YEAR('Wine duty'!$A:$A)),0)), D666)</f>
        <v>167.72</v>
      </c>
      <c r="E667">
        <f t="array" ref="E667">_xlfn.IFNA(INDEX('Spirits duty'!$B:$B,MATCH(1,(MONTH(A667)=MONTH('Spirits duty'!$A:$A))*(YEAR(A667)=YEAR('Spirits duty'!$A:$A)),0)), E666)</f>
        <v>19.559999999999999</v>
      </c>
      <c r="F667">
        <f t="shared" si="61"/>
        <v>0.12920000000000001</v>
      </c>
      <c r="G667">
        <f t="shared" si="62"/>
        <v>5.1220000000000002E-2</v>
      </c>
      <c r="H667">
        <f t="shared" si="63"/>
        <v>0.13417599999999999</v>
      </c>
      <c r="I667">
        <f t="shared" si="64"/>
        <v>0.1956</v>
      </c>
      <c r="J667">
        <v>0.2</v>
      </c>
      <c r="K667">
        <f t="shared" si="66"/>
        <v>2338.2501038091164</v>
      </c>
      <c r="L667">
        <f t="shared" si="65"/>
        <v>0.19801663099987415</v>
      </c>
      <c r="M667">
        <f t="shared" si="65"/>
        <v>7.850163962703989E-2</v>
      </c>
      <c r="N667">
        <f t="shared" ref="N667:N730" si="67">H667*$K$843/$K667</f>
        <v>0.20564303003900242</v>
      </c>
      <c r="O667">
        <f t="shared" ref="O667:O730" si="68">I667*$K$843/$K667</f>
        <v>0.29978369213293643</v>
      </c>
    </row>
    <row r="668" spans="1:15">
      <c r="A668" s="1">
        <v>38504</v>
      </c>
      <c r="B668">
        <f t="array" ref="B668">_xlfn.IFNA(INDEX('Beer duty'!$B:$B,MATCH(1,(MONTH(Graphs!A668)=MONTH('Beer duty'!A:A))*(YEAR(Graphs!A668)=YEAR('Beer duty'!A:A)),0)), B667)</f>
        <v>12.92</v>
      </c>
      <c r="C668">
        <f t="array" ref="C668">_xlfn.IFNA(INDEX('Cider duty'!$B:$B,MATCH(1,(MONTH(A668)=MONTH('Cider duty'!$A:$A))*(YEAR(A668)=YEAR('Cider duty'!$A:$A)),0)), C667)</f>
        <v>25.61</v>
      </c>
      <c r="D668">
        <f t="array" ref="D668">_xlfn.IFNA(INDEX('Wine duty'!$B:$B,MATCH(1,(MONTH(A668)=MONTH('Wine duty'!$A:$A))*(YEAR(A668)=YEAR('Wine duty'!$A:$A)),0)), D667)</f>
        <v>167.72</v>
      </c>
      <c r="E668">
        <f t="array" ref="E668">_xlfn.IFNA(INDEX('Spirits duty'!$B:$B,MATCH(1,(MONTH(A668)=MONTH('Spirits duty'!$A:$A))*(YEAR(A668)=YEAR('Spirits duty'!$A:$A)),0)), E667)</f>
        <v>19.559999999999999</v>
      </c>
      <c r="F668">
        <f t="shared" si="61"/>
        <v>0.12920000000000001</v>
      </c>
      <c r="G668">
        <f t="shared" si="62"/>
        <v>5.1220000000000002E-2</v>
      </c>
      <c r="H668">
        <f t="shared" si="63"/>
        <v>0.13417599999999999</v>
      </c>
      <c r="I668">
        <f t="shared" si="64"/>
        <v>0.1956</v>
      </c>
      <c r="J668">
        <v>0.1</v>
      </c>
      <c r="K668">
        <f t="shared" si="66"/>
        <v>2340.5883539129254</v>
      </c>
      <c r="L668">
        <f t="shared" si="65"/>
        <v>0.19781881218768649</v>
      </c>
      <c r="M668">
        <f t="shared" si="65"/>
        <v>7.8423216410629271E-2</v>
      </c>
      <c r="N668">
        <f t="shared" si="67"/>
        <v>0.20543759244655585</v>
      </c>
      <c r="O668">
        <f t="shared" si="68"/>
        <v>0.2994842079250114</v>
      </c>
    </row>
    <row r="669" spans="1:15">
      <c r="A669" s="1">
        <v>38534</v>
      </c>
      <c r="B669">
        <f t="array" ref="B669">_xlfn.IFNA(INDEX('Beer duty'!$B:$B,MATCH(1,(MONTH(Graphs!A669)=MONTH('Beer duty'!A:A))*(YEAR(Graphs!A669)=YEAR('Beer duty'!A:A)),0)), B668)</f>
        <v>12.92</v>
      </c>
      <c r="C669">
        <f t="array" ref="C669">_xlfn.IFNA(INDEX('Cider duty'!$B:$B,MATCH(1,(MONTH(A669)=MONTH('Cider duty'!$A:$A))*(YEAR(A669)=YEAR('Cider duty'!$A:$A)),0)), C668)</f>
        <v>25.61</v>
      </c>
      <c r="D669">
        <f t="array" ref="D669">_xlfn.IFNA(INDEX('Wine duty'!$B:$B,MATCH(1,(MONTH(A669)=MONTH('Wine duty'!$A:$A))*(YEAR(A669)=YEAR('Wine duty'!$A:$A)),0)), D668)</f>
        <v>167.72</v>
      </c>
      <c r="E669">
        <f t="array" ref="E669">_xlfn.IFNA(INDEX('Spirits duty'!$B:$B,MATCH(1,(MONTH(A669)=MONTH('Spirits duty'!$A:$A))*(YEAR(A669)=YEAR('Spirits duty'!$A:$A)),0)), E668)</f>
        <v>19.559999999999999</v>
      </c>
      <c r="F669">
        <f t="shared" si="61"/>
        <v>0.12920000000000001</v>
      </c>
      <c r="G669">
        <f t="shared" si="62"/>
        <v>5.1220000000000002E-2</v>
      </c>
      <c r="H669">
        <f t="shared" si="63"/>
        <v>0.13417599999999999</v>
      </c>
      <c r="I669">
        <f t="shared" si="64"/>
        <v>0.1956</v>
      </c>
      <c r="J669">
        <v>0</v>
      </c>
      <c r="K669">
        <f t="shared" si="66"/>
        <v>2340.5883539129254</v>
      </c>
      <c r="L669">
        <f t="shared" si="65"/>
        <v>0.19781881218768649</v>
      </c>
      <c r="M669">
        <f t="shared" si="65"/>
        <v>7.8423216410629271E-2</v>
      </c>
      <c r="N669">
        <f t="shared" si="67"/>
        <v>0.20543759244655585</v>
      </c>
      <c r="O669">
        <f t="shared" si="68"/>
        <v>0.2994842079250114</v>
      </c>
    </row>
    <row r="670" spans="1:15">
      <c r="A670" s="1">
        <v>38565</v>
      </c>
      <c r="B670">
        <f t="array" ref="B670">_xlfn.IFNA(INDEX('Beer duty'!$B:$B,MATCH(1,(MONTH(Graphs!A670)=MONTH('Beer duty'!A:A))*(YEAR(Graphs!A670)=YEAR('Beer duty'!A:A)),0)), B669)</f>
        <v>12.92</v>
      </c>
      <c r="C670">
        <f t="array" ref="C670">_xlfn.IFNA(INDEX('Cider duty'!$B:$B,MATCH(1,(MONTH(A670)=MONTH('Cider duty'!$A:$A))*(YEAR(A670)=YEAR('Cider duty'!$A:$A)),0)), C669)</f>
        <v>25.61</v>
      </c>
      <c r="D670">
        <f t="array" ref="D670">_xlfn.IFNA(INDEX('Wine duty'!$B:$B,MATCH(1,(MONTH(A670)=MONTH('Wine duty'!$A:$A))*(YEAR(A670)=YEAR('Wine duty'!$A:$A)),0)), D669)</f>
        <v>167.72</v>
      </c>
      <c r="E670">
        <f t="array" ref="E670">_xlfn.IFNA(INDEX('Spirits duty'!$B:$B,MATCH(1,(MONTH(A670)=MONTH('Spirits duty'!$A:$A))*(YEAR(A670)=YEAR('Spirits duty'!$A:$A)),0)), E669)</f>
        <v>19.559999999999999</v>
      </c>
      <c r="F670">
        <f t="shared" si="61"/>
        <v>0.12920000000000001</v>
      </c>
      <c r="G670">
        <f t="shared" si="62"/>
        <v>5.1220000000000002E-2</v>
      </c>
      <c r="H670">
        <f t="shared" si="63"/>
        <v>0.13417599999999999</v>
      </c>
      <c r="I670">
        <f t="shared" si="64"/>
        <v>0.1956</v>
      </c>
      <c r="J670">
        <v>0.2</v>
      </c>
      <c r="K670">
        <f t="shared" si="66"/>
        <v>2345.2695306207511</v>
      </c>
      <c r="L670">
        <f t="shared" si="65"/>
        <v>0.19742396425916817</v>
      </c>
      <c r="M670">
        <f t="shared" si="65"/>
        <v>7.8266683044540195E-2</v>
      </c>
      <c r="N670">
        <f t="shared" si="67"/>
        <v>0.20502753737181226</v>
      </c>
      <c r="O670">
        <f t="shared" si="68"/>
        <v>0.29888643505490164</v>
      </c>
    </row>
    <row r="671" spans="1:15">
      <c r="A671" s="1">
        <v>38596</v>
      </c>
      <c r="B671">
        <f t="array" ref="B671">_xlfn.IFNA(INDEX('Beer duty'!$B:$B,MATCH(1,(MONTH(Graphs!A671)=MONTH('Beer duty'!A:A))*(YEAR(Graphs!A671)=YEAR('Beer duty'!A:A)),0)), B670)</f>
        <v>12.92</v>
      </c>
      <c r="C671">
        <f t="array" ref="C671">_xlfn.IFNA(INDEX('Cider duty'!$B:$B,MATCH(1,(MONTH(A671)=MONTH('Cider duty'!$A:$A))*(YEAR(A671)=YEAR('Cider duty'!$A:$A)),0)), C670)</f>
        <v>25.61</v>
      </c>
      <c r="D671">
        <f t="array" ref="D671">_xlfn.IFNA(INDEX('Wine duty'!$B:$B,MATCH(1,(MONTH(A671)=MONTH('Wine duty'!$A:$A))*(YEAR(A671)=YEAR('Wine duty'!$A:$A)),0)), D670)</f>
        <v>167.72</v>
      </c>
      <c r="E671">
        <f t="array" ref="E671">_xlfn.IFNA(INDEX('Spirits duty'!$B:$B,MATCH(1,(MONTH(A671)=MONTH('Spirits duty'!$A:$A))*(YEAR(A671)=YEAR('Spirits duty'!$A:$A)),0)), E670)</f>
        <v>19.559999999999999</v>
      </c>
      <c r="F671">
        <f t="shared" si="61"/>
        <v>0.12920000000000001</v>
      </c>
      <c r="G671">
        <f t="shared" si="62"/>
        <v>5.1220000000000002E-2</v>
      </c>
      <c r="H671">
        <f t="shared" si="63"/>
        <v>0.13417599999999999</v>
      </c>
      <c r="I671">
        <f t="shared" si="64"/>
        <v>0.1956</v>
      </c>
      <c r="J671">
        <v>0.3</v>
      </c>
      <c r="K671">
        <f t="shared" si="66"/>
        <v>2352.305339212613</v>
      </c>
      <c r="L671">
        <f t="shared" si="65"/>
        <v>0.19683346386756548</v>
      </c>
      <c r="M671">
        <f t="shared" si="65"/>
        <v>7.8032585288674183E-2</v>
      </c>
      <c r="N671">
        <f t="shared" si="67"/>
        <v>0.20441429448834725</v>
      </c>
      <c r="O671">
        <f t="shared" si="68"/>
        <v>0.29799245768185612</v>
      </c>
    </row>
    <row r="672" spans="1:15">
      <c r="A672" s="1">
        <v>38626</v>
      </c>
      <c r="B672">
        <f t="array" ref="B672">_xlfn.IFNA(INDEX('Beer duty'!$B:$B,MATCH(1,(MONTH(Graphs!A672)=MONTH('Beer duty'!A:A))*(YEAR(Graphs!A672)=YEAR('Beer duty'!A:A)),0)), B671)</f>
        <v>12.92</v>
      </c>
      <c r="C672">
        <f t="array" ref="C672">_xlfn.IFNA(INDEX('Cider duty'!$B:$B,MATCH(1,(MONTH(A672)=MONTH('Cider duty'!$A:$A))*(YEAR(A672)=YEAR('Cider duty'!$A:$A)),0)), C671)</f>
        <v>25.61</v>
      </c>
      <c r="D672">
        <f t="array" ref="D672">_xlfn.IFNA(INDEX('Wine duty'!$B:$B,MATCH(1,(MONTH(A672)=MONTH('Wine duty'!$A:$A))*(YEAR(A672)=YEAR('Wine duty'!$A:$A)),0)), D671)</f>
        <v>167.72</v>
      </c>
      <c r="E672">
        <f t="array" ref="E672">_xlfn.IFNA(INDEX('Spirits duty'!$B:$B,MATCH(1,(MONTH(A672)=MONTH('Spirits duty'!$A:$A))*(YEAR(A672)=YEAR('Spirits duty'!$A:$A)),0)), E671)</f>
        <v>19.559999999999999</v>
      </c>
      <c r="F672">
        <f t="shared" si="61"/>
        <v>0.12920000000000001</v>
      </c>
      <c r="G672">
        <f t="shared" si="62"/>
        <v>5.1220000000000002E-2</v>
      </c>
      <c r="H672">
        <f t="shared" si="63"/>
        <v>0.13417599999999999</v>
      </c>
      <c r="I672">
        <f t="shared" si="64"/>
        <v>0.1956</v>
      </c>
      <c r="J672">
        <v>0.1</v>
      </c>
      <c r="K672">
        <f t="shared" si="66"/>
        <v>2354.6576445518253</v>
      </c>
      <c r="L672">
        <f t="shared" si="65"/>
        <v>0.19663682704052499</v>
      </c>
      <c r="M672">
        <f t="shared" si="65"/>
        <v>7.795463065801618E-2</v>
      </c>
      <c r="N672">
        <f t="shared" si="67"/>
        <v>0.20421008440394331</v>
      </c>
      <c r="O672">
        <f t="shared" si="68"/>
        <v>0.29769476291893721</v>
      </c>
    </row>
    <row r="673" spans="1:15">
      <c r="A673" s="1">
        <v>38657</v>
      </c>
      <c r="B673">
        <f t="array" ref="B673">_xlfn.IFNA(INDEX('Beer duty'!$B:$B,MATCH(1,(MONTH(Graphs!A673)=MONTH('Beer duty'!A:A))*(YEAR(Graphs!A673)=YEAR('Beer duty'!A:A)),0)), B672)</f>
        <v>12.92</v>
      </c>
      <c r="C673">
        <f t="array" ref="C673">_xlfn.IFNA(INDEX('Cider duty'!$B:$B,MATCH(1,(MONTH(A673)=MONTH('Cider duty'!$A:$A))*(YEAR(A673)=YEAR('Cider duty'!$A:$A)),0)), C672)</f>
        <v>25.61</v>
      </c>
      <c r="D673">
        <f t="array" ref="D673">_xlfn.IFNA(INDEX('Wine duty'!$B:$B,MATCH(1,(MONTH(A673)=MONTH('Wine duty'!$A:$A))*(YEAR(A673)=YEAR('Wine duty'!$A:$A)),0)), D672)</f>
        <v>167.72</v>
      </c>
      <c r="E673">
        <f t="array" ref="E673">_xlfn.IFNA(INDEX('Spirits duty'!$B:$B,MATCH(1,(MONTH(A673)=MONTH('Spirits duty'!$A:$A))*(YEAR(A673)=YEAR('Spirits duty'!$A:$A)),0)), E672)</f>
        <v>19.559999999999999</v>
      </c>
      <c r="F673">
        <f t="shared" si="61"/>
        <v>0.12920000000000001</v>
      </c>
      <c r="G673">
        <f t="shared" si="62"/>
        <v>5.1220000000000002E-2</v>
      </c>
      <c r="H673">
        <f t="shared" si="63"/>
        <v>0.13417599999999999</v>
      </c>
      <c r="I673">
        <f t="shared" si="64"/>
        <v>0.1956</v>
      </c>
      <c r="J673">
        <v>0.2</v>
      </c>
      <c r="K673">
        <f t="shared" si="66"/>
        <v>2359.3669598409292</v>
      </c>
      <c r="L673">
        <f t="shared" si="65"/>
        <v>0.19624433836379737</v>
      </c>
      <c r="M673">
        <f t="shared" si="65"/>
        <v>7.7799032592830511E-2</v>
      </c>
      <c r="N673">
        <f t="shared" si="67"/>
        <v>0.2038024794450532</v>
      </c>
      <c r="O673">
        <f t="shared" si="68"/>
        <v>0.2971005617953465</v>
      </c>
    </row>
    <row r="674" spans="1:15">
      <c r="A674" s="1">
        <v>38687</v>
      </c>
      <c r="B674">
        <f t="array" ref="B674">_xlfn.IFNA(INDEX('Beer duty'!$B:$B,MATCH(1,(MONTH(Graphs!A674)=MONTH('Beer duty'!A:A))*(YEAR(Graphs!A674)=YEAR('Beer duty'!A:A)),0)), B673)</f>
        <v>12.92</v>
      </c>
      <c r="C674">
        <f t="array" ref="C674">_xlfn.IFNA(INDEX('Cider duty'!$B:$B,MATCH(1,(MONTH(A674)=MONTH('Cider duty'!$A:$A))*(YEAR(A674)=YEAR('Cider duty'!$A:$A)),0)), C673)</f>
        <v>25.61</v>
      </c>
      <c r="D674">
        <f t="array" ref="D674">_xlfn.IFNA(INDEX('Wine duty'!$B:$B,MATCH(1,(MONTH(A674)=MONTH('Wine duty'!$A:$A))*(YEAR(A674)=YEAR('Wine duty'!$A:$A)),0)), D673)</f>
        <v>167.72</v>
      </c>
      <c r="E674">
        <f t="array" ref="E674">_xlfn.IFNA(INDEX('Spirits duty'!$B:$B,MATCH(1,(MONTH(A674)=MONTH('Spirits duty'!$A:$A))*(YEAR(A674)=YEAR('Spirits duty'!$A:$A)),0)), E673)</f>
        <v>19.559999999999999</v>
      </c>
      <c r="F674">
        <f t="shared" si="61"/>
        <v>0.12920000000000001</v>
      </c>
      <c r="G674">
        <f t="shared" si="62"/>
        <v>5.1220000000000002E-2</v>
      </c>
      <c r="H674">
        <f t="shared" si="63"/>
        <v>0.13417599999999999</v>
      </c>
      <c r="I674">
        <f t="shared" si="64"/>
        <v>0.1956</v>
      </c>
      <c r="J674">
        <v>0.3</v>
      </c>
      <c r="K674">
        <f t="shared" si="66"/>
        <v>2366.4450607204517</v>
      </c>
      <c r="L674">
        <f t="shared" si="65"/>
        <v>0.19565736626500241</v>
      </c>
      <c r="M674">
        <f t="shared" si="65"/>
        <v>7.7566333592054351E-2</v>
      </c>
      <c r="N674">
        <f t="shared" si="67"/>
        <v>0.20319290074282476</v>
      </c>
      <c r="O674">
        <f t="shared" si="68"/>
        <v>0.29621192601729462</v>
      </c>
    </row>
    <row r="675" spans="1:15">
      <c r="A675" s="1">
        <v>38718</v>
      </c>
      <c r="B675">
        <f t="array" ref="B675">_xlfn.IFNA(INDEX('Beer duty'!$B:$B,MATCH(1,(MONTH(Graphs!A675)=MONTH('Beer duty'!A:A))*(YEAR(Graphs!A675)=YEAR('Beer duty'!A:A)),0)), B674)</f>
        <v>12.92</v>
      </c>
      <c r="C675">
        <f t="array" ref="C675">_xlfn.IFNA(INDEX('Cider duty'!$B:$B,MATCH(1,(MONTH(A675)=MONTH('Cider duty'!$A:$A))*(YEAR(A675)=YEAR('Cider duty'!$A:$A)),0)), C674)</f>
        <v>25.61</v>
      </c>
      <c r="D675">
        <f t="array" ref="D675">_xlfn.IFNA(INDEX('Wine duty'!$B:$B,MATCH(1,(MONTH(A675)=MONTH('Wine duty'!$A:$A))*(YEAR(A675)=YEAR('Wine duty'!$A:$A)),0)), D674)</f>
        <v>167.72</v>
      </c>
      <c r="E675">
        <f t="array" ref="E675">_xlfn.IFNA(INDEX('Spirits duty'!$B:$B,MATCH(1,(MONTH(A675)=MONTH('Spirits duty'!$A:$A))*(YEAR(A675)=YEAR('Spirits duty'!$A:$A)),0)), E674)</f>
        <v>19.559999999999999</v>
      </c>
      <c r="F675">
        <f t="shared" si="61"/>
        <v>0.12920000000000001</v>
      </c>
      <c r="G675">
        <f t="shared" si="62"/>
        <v>5.1220000000000002E-2</v>
      </c>
      <c r="H675">
        <f t="shared" si="63"/>
        <v>0.13417599999999999</v>
      </c>
      <c r="I675">
        <f t="shared" si="64"/>
        <v>0.1956</v>
      </c>
      <c r="J675">
        <v>-0.4</v>
      </c>
      <c r="K675">
        <f t="shared" si="66"/>
        <v>2356.9792804775698</v>
      </c>
      <c r="L675">
        <f t="shared" si="65"/>
        <v>0.19644313882028352</v>
      </c>
      <c r="M675">
        <f t="shared" si="65"/>
        <v>7.7877844971942126E-2</v>
      </c>
      <c r="N675">
        <f t="shared" si="67"/>
        <v>0.20400893648877988</v>
      </c>
      <c r="O675">
        <f t="shared" si="68"/>
        <v>0.29740153214587817</v>
      </c>
    </row>
    <row r="676" spans="1:15">
      <c r="A676" s="1">
        <v>38749</v>
      </c>
      <c r="B676">
        <f t="array" ref="B676">_xlfn.IFNA(INDEX('Beer duty'!$B:$B,MATCH(1,(MONTH(Graphs!A676)=MONTH('Beer duty'!A:A))*(YEAR(Graphs!A676)=YEAR('Beer duty'!A:A)),0)), B675)</f>
        <v>12.92</v>
      </c>
      <c r="C676">
        <f t="array" ref="C676">_xlfn.IFNA(INDEX('Cider duty'!$B:$B,MATCH(1,(MONTH(A676)=MONTH('Cider duty'!$A:$A))*(YEAR(A676)=YEAR('Cider duty'!$A:$A)),0)), C675)</f>
        <v>25.61</v>
      </c>
      <c r="D676">
        <f t="array" ref="D676">_xlfn.IFNA(INDEX('Wine duty'!$B:$B,MATCH(1,(MONTH(A676)=MONTH('Wine duty'!$A:$A))*(YEAR(A676)=YEAR('Wine duty'!$A:$A)),0)), D675)</f>
        <v>167.72</v>
      </c>
      <c r="E676">
        <f t="array" ref="E676">_xlfn.IFNA(INDEX('Spirits duty'!$B:$B,MATCH(1,(MONTH(A676)=MONTH('Spirits duty'!$A:$A))*(YEAR(A676)=YEAR('Spirits duty'!$A:$A)),0)), E675)</f>
        <v>19.559999999999999</v>
      </c>
      <c r="F676">
        <f t="shared" si="61"/>
        <v>0.12920000000000001</v>
      </c>
      <c r="G676">
        <f t="shared" si="62"/>
        <v>5.1220000000000002E-2</v>
      </c>
      <c r="H676">
        <f t="shared" si="63"/>
        <v>0.13417599999999999</v>
      </c>
      <c r="I676">
        <f t="shared" si="64"/>
        <v>0.1956</v>
      </c>
      <c r="J676">
        <v>0.4</v>
      </c>
      <c r="K676">
        <f t="shared" si="66"/>
        <v>2366.4071975994802</v>
      </c>
      <c r="L676">
        <f t="shared" si="65"/>
        <v>0.19566049683295172</v>
      </c>
      <c r="M676">
        <f t="shared" si="65"/>
        <v>7.7567574673249123E-2</v>
      </c>
      <c r="N676">
        <f t="shared" si="67"/>
        <v>0.20319615188125484</v>
      </c>
      <c r="O676">
        <f t="shared" si="68"/>
        <v>0.29621666548394238</v>
      </c>
    </row>
    <row r="677" spans="1:15">
      <c r="A677" s="1">
        <v>38777</v>
      </c>
      <c r="B677">
        <f t="array" ref="B677">_xlfn.IFNA(INDEX('Beer duty'!$B:$B,MATCH(1,(MONTH(Graphs!A677)=MONTH('Beer duty'!A:A))*(YEAR(Graphs!A677)=YEAR('Beer duty'!A:A)),0)), B676)</f>
        <v>13.26</v>
      </c>
      <c r="C677">
        <f t="array" ref="C677">_xlfn.IFNA(INDEX('Cider duty'!$B:$B,MATCH(1,(MONTH(A677)=MONTH('Cider duty'!$A:$A))*(YEAR(A677)=YEAR('Cider duty'!$A:$A)),0)), C676)</f>
        <v>25.61</v>
      </c>
      <c r="D677">
        <f t="array" ref="D677">_xlfn.IFNA(INDEX('Wine duty'!$B:$B,MATCH(1,(MONTH(A677)=MONTH('Wine duty'!$A:$A))*(YEAR(A677)=YEAR('Wine duty'!$A:$A)),0)), D676)</f>
        <v>172.17</v>
      </c>
      <c r="E677">
        <f t="array" ref="E677">_xlfn.IFNA(INDEX('Spirits duty'!$B:$B,MATCH(1,(MONTH(A677)=MONTH('Spirits duty'!$A:$A))*(YEAR(A677)=YEAR('Spirits duty'!$A:$A)),0)), E676)</f>
        <v>19.559999999999999</v>
      </c>
      <c r="F677">
        <f t="shared" si="61"/>
        <v>0.1326</v>
      </c>
      <c r="G677">
        <f t="shared" si="62"/>
        <v>5.1220000000000002E-2</v>
      </c>
      <c r="H677">
        <f t="shared" si="63"/>
        <v>0.137736</v>
      </c>
      <c r="I677">
        <f t="shared" si="64"/>
        <v>0.1956</v>
      </c>
      <c r="J677">
        <v>0.4</v>
      </c>
      <c r="K677">
        <f t="shared" si="66"/>
        <v>2375.8728263898784</v>
      </c>
      <c r="L677">
        <f t="shared" si="65"/>
        <v>0.20000941959753396</v>
      </c>
      <c r="M677">
        <f t="shared" si="65"/>
        <v>7.7258540511204302E-2</v>
      </c>
      <c r="N677">
        <f t="shared" si="67"/>
        <v>0.20775639078194524</v>
      </c>
      <c r="O677">
        <f t="shared" si="68"/>
        <v>0.29503651940631709</v>
      </c>
    </row>
    <row r="678" spans="1:15">
      <c r="A678" s="1">
        <v>38808</v>
      </c>
      <c r="B678">
        <f t="array" ref="B678">_xlfn.IFNA(INDEX('Beer duty'!$B:$B,MATCH(1,(MONTH(Graphs!A678)=MONTH('Beer duty'!A:A))*(YEAR(Graphs!A678)=YEAR('Beer duty'!A:A)),0)), B677)</f>
        <v>13.26</v>
      </c>
      <c r="C678">
        <f t="array" ref="C678">_xlfn.IFNA(INDEX('Cider duty'!$B:$B,MATCH(1,(MONTH(A678)=MONTH('Cider duty'!$A:$A))*(YEAR(A678)=YEAR('Cider duty'!$A:$A)),0)), C677)</f>
        <v>25.61</v>
      </c>
      <c r="D678">
        <f t="array" ref="D678">_xlfn.IFNA(INDEX('Wine duty'!$B:$B,MATCH(1,(MONTH(A678)=MONTH('Wine duty'!$A:$A))*(YEAR(A678)=YEAR('Wine duty'!$A:$A)),0)), D677)</f>
        <v>172.17</v>
      </c>
      <c r="E678">
        <f t="array" ref="E678">_xlfn.IFNA(INDEX('Spirits duty'!$B:$B,MATCH(1,(MONTH(A678)=MONTH('Spirits duty'!$A:$A))*(YEAR(A678)=YEAR('Spirits duty'!$A:$A)),0)), E677)</f>
        <v>19.559999999999999</v>
      </c>
      <c r="F678">
        <f t="shared" si="61"/>
        <v>0.1326</v>
      </c>
      <c r="G678">
        <f t="shared" si="62"/>
        <v>5.1220000000000002E-2</v>
      </c>
      <c r="H678">
        <f t="shared" si="63"/>
        <v>0.137736</v>
      </c>
      <c r="I678">
        <f t="shared" si="64"/>
        <v>0.1956</v>
      </c>
      <c r="J678">
        <v>0.8</v>
      </c>
      <c r="K678">
        <f t="shared" si="66"/>
        <v>2394.8798090009973</v>
      </c>
      <c r="L678">
        <f t="shared" si="65"/>
        <v>0.1984220432515218</v>
      </c>
      <c r="M678">
        <f t="shared" si="65"/>
        <v>7.6645377491274105E-2</v>
      </c>
      <c r="N678">
        <f t="shared" si="67"/>
        <v>0.20610753053764411</v>
      </c>
      <c r="O678">
        <f t="shared" si="68"/>
        <v>0.29269495972848919</v>
      </c>
    </row>
    <row r="679" spans="1:15">
      <c r="A679" s="1">
        <v>38838</v>
      </c>
      <c r="B679">
        <f t="array" ref="B679">_xlfn.IFNA(INDEX('Beer duty'!$B:$B,MATCH(1,(MONTH(Graphs!A679)=MONTH('Beer duty'!A:A))*(YEAR(Graphs!A679)=YEAR('Beer duty'!A:A)),0)), B678)</f>
        <v>13.26</v>
      </c>
      <c r="C679">
        <f t="array" ref="C679">_xlfn.IFNA(INDEX('Cider duty'!$B:$B,MATCH(1,(MONTH(A679)=MONTH('Cider duty'!$A:$A))*(YEAR(A679)=YEAR('Cider duty'!$A:$A)),0)), C678)</f>
        <v>25.61</v>
      </c>
      <c r="D679">
        <f t="array" ref="D679">_xlfn.IFNA(INDEX('Wine duty'!$B:$B,MATCH(1,(MONTH(A679)=MONTH('Wine duty'!$A:$A))*(YEAR(A679)=YEAR('Wine duty'!$A:$A)),0)), D678)</f>
        <v>172.17</v>
      </c>
      <c r="E679">
        <f t="array" ref="E679">_xlfn.IFNA(INDEX('Spirits duty'!$B:$B,MATCH(1,(MONTH(A679)=MONTH('Spirits duty'!$A:$A))*(YEAR(A679)=YEAR('Spirits duty'!$A:$A)),0)), E678)</f>
        <v>19.559999999999999</v>
      </c>
      <c r="F679">
        <f t="shared" si="61"/>
        <v>0.1326</v>
      </c>
      <c r="G679">
        <f t="shared" si="62"/>
        <v>5.1220000000000002E-2</v>
      </c>
      <c r="H679">
        <f t="shared" si="63"/>
        <v>0.137736</v>
      </c>
      <c r="I679">
        <f t="shared" si="64"/>
        <v>0.1956</v>
      </c>
      <c r="J679">
        <v>0.6</v>
      </c>
      <c r="K679">
        <f t="shared" si="66"/>
        <v>2409.2490878550034</v>
      </c>
      <c r="L679">
        <f t="shared" si="65"/>
        <v>0.1972386115820296</v>
      </c>
      <c r="M679">
        <f t="shared" si="65"/>
        <v>7.6188248003254577E-2</v>
      </c>
      <c r="N679">
        <f t="shared" si="67"/>
        <v>0.20487826097181322</v>
      </c>
      <c r="O679">
        <f t="shared" si="68"/>
        <v>0.29094926414362743</v>
      </c>
    </row>
    <row r="680" spans="1:15">
      <c r="A680" s="1">
        <v>38869</v>
      </c>
      <c r="B680">
        <f t="array" ref="B680">_xlfn.IFNA(INDEX('Beer duty'!$B:$B,MATCH(1,(MONTH(Graphs!A680)=MONTH('Beer duty'!A:A))*(YEAR(Graphs!A680)=YEAR('Beer duty'!A:A)),0)), B679)</f>
        <v>13.26</v>
      </c>
      <c r="C680">
        <f t="array" ref="C680">_xlfn.IFNA(INDEX('Cider duty'!$B:$B,MATCH(1,(MONTH(A680)=MONTH('Cider duty'!$A:$A))*(YEAR(A680)=YEAR('Cider duty'!$A:$A)),0)), C679)</f>
        <v>25.61</v>
      </c>
      <c r="D680">
        <f t="array" ref="D680">_xlfn.IFNA(INDEX('Wine duty'!$B:$B,MATCH(1,(MONTH(A680)=MONTH('Wine duty'!$A:$A))*(YEAR(A680)=YEAR('Wine duty'!$A:$A)),0)), D679)</f>
        <v>172.17</v>
      </c>
      <c r="E680">
        <f t="array" ref="E680">_xlfn.IFNA(INDEX('Spirits duty'!$B:$B,MATCH(1,(MONTH(A680)=MONTH('Spirits duty'!$A:$A))*(YEAR(A680)=YEAR('Spirits duty'!$A:$A)),0)), E679)</f>
        <v>19.559999999999999</v>
      </c>
      <c r="F680">
        <f t="shared" si="61"/>
        <v>0.1326</v>
      </c>
      <c r="G680">
        <f t="shared" si="62"/>
        <v>5.1220000000000002E-2</v>
      </c>
      <c r="H680">
        <f t="shared" si="63"/>
        <v>0.137736</v>
      </c>
      <c r="I680">
        <f t="shared" si="64"/>
        <v>0.1956</v>
      </c>
      <c r="J680">
        <v>0.4</v>
      </c>
      <c r="K680">
        <f t="shared" si="66"/>
        <v>2418.8860842064232</v>
      </c>
      <c r="L680">
        <f t="shared" si="65"/>
        <v>0.19645280038050758</v>
      </c>
      <c r="M680">
        <f t="shared" si="65"/>
        <v>7.5884709166588238E-2</v>
      </c>
      <c r="N680">
        <f t="shared" si="67"/>
        <v>0.20406201292013271</v>
      </c>
      <c r="O680">
        <f t="shared" si="68"/>
        <v>0.28979010372871256</v>
      </c>
    </row>
    <row r="681" spans="1:15">
      <c r="A681" s="1">
        <v>38899</v>
      </c>
      <c r="B681">
        <f t="array" ref="B681">_xlfn.IFNA(INDEX('Beer duty'!$B:$B,MATCH(1,(MONTH(Graphs!A681)=MONTH('Beer duty'!A:A))*(YEAR(Graphs!A681)=YEAR('Beer duty'!A:A)),0)), B680)</f>
        <v>13.26</v>
      </c>
      <c r="C681">
        <f t="array" ref="C681">_xlfn.IFNA(INDEX('Cider duty'!$B:$B,MATCH(1,(MONTH(A681)=MONTH('Cider duty'!$A:$A))*(YEAR(A681)=YEAR('Cider duty'!$A:$A)),0)), C680)</f>
        <v>25.61</v>
      </c>
      <c r="D681">
        <f t="array" ref="D681">_xlfn.IFNA(INDEX('Wine duty'!$B:$B,MATCH(1,(MONTH(A681)=MONTH('Wine duty'!$A:$A))*(YEAR(A681)=YEAR('Wine duty'!$A:$A)),0)), D680)</f>
        <v>172.17</v>
      </c>
      <c r="E681">
        <f t="array" ref="E681">_xlfn.IFNA(INDEX('Spirits duty'!$B:$B,MATCH(1,(MONTH(A681)=MONTH('Spirits duty'!$A:$A))*(YEAR(A681)=YEAR('Spirits duty'!$A:$A)),0)), E680)</f>
        <v>19.559999999999999</v>
      </c>
      <c r="F681">
        <f t="shared" si="61"/>
        <v>0.1326</v>
      </c>
      <c r="G681">
        <f t="shared" si="62"/>
        <v>5.1220000000000002E-2</v>
      </c>
      <c r="H681">
        <f t="shared" si="63"/>
        <v>0.137736</v>
      </c>
      <c r="I681">
        <f t="shared" si="64"/>
        <v>0.1956</v>
      </c>
      <c r="J681">
        <v>0</v>
      </c>
      <c r="K681">
        <f t="shared" si="66"/>
        <v>2418.8860842064232</v>
      </c>
      <c r="L681">
        <f t="shared" si="65"/>
        <v>0.19645280038050758</v>
      </c>
      <c r="M681">
        <f t="shared" si="65"/>
        <v>7.5884709166588238E-2</v>
      </c>
      <c r="N681">
        <f t="shared" si="67"/>
        <v>0.20406201292013271</v>
      </c>
      <c r="O681">
        <f t="shared" si="68"/>
        <v>0.28979010372871256</v>
      </c>
    </row>
    <row r="682" spans="1:15">
      <c r="A682" s="1">
        <v>38930</v>
      </c>
      <c r="B682">
        <f t="array" ref="B682">_xlfn.IFNA(INDEX('Beer duty'!$B:$B,MATCH(1,(MONTH(Graphs!A682)=MONTH('Beer duty'!A:A))*(YEAR(Graphs!A682)=YEAR('Beer duty'!A:A)),0)), B681)</f>
        <v>13.26</v>
      </c>
      <c r="C682">
        <f t="array" ref="C682">_xlfn.IFNA(INDEX('Cider duty'!$B:$B,MATCH(1,(MONTH(A682)=MONTH('Cider duty'!$A:$A))*(YEAR(A682)=YEAR('Cider duty'!$A:$A)),0)), C681)</f>
        <v>25.61</v>
      </c>
      <c r="D682">
        <f t="array" ref="D682">_xlfn.IFNA(INDEX('Wine duty'!$B:$B,MATCH(1,(MONTH(A682)=MONTH('Wine duty'!$A:$A))*(YEAR(A682)=YEAR('Wine duty'!$A:$A)),0)), D681)</f>
        <v>172.17</v>
      </c>
      <c r="E682">
        <f t="array" ref="E682">_xlfn.IFNA(INDEX('Spirits duty'!$B:$B,MATCH(1,(MONTH(A682)=MONTH('Spirits duty'!$A:$A))*(YEAR(A682)=YEAR('Spirits duty'!$A:$A)),0)), E681)</f>
        <v>19.559999999999999</v>
      </c>
      <c r="F682">
        <f t="shared" si="61"/>
        <v>0.1326</v>
      </c>
      <c r="G682">
        <f t="shared" si="62"/>
        <v>5.1220000000000002E-2</v>
      </c>
      <c r="H682">
        <f t="shared" si="63"/>
        <v>0.137736</v>
      </c>
      <c r="I682">
        <f t="shared" si="64"/>
        <v>0.1956</v>
      </c>
      <c r="J682">
        <v>0.4</v>
      </c>
      <c r="K682">
        <f t="shared" si="66"/>
        <v>2428.5616285432488</v>
      </c>
      <c r="L682">
        <f t="shared" si="65"/>
        <v>0.19567011990090399</v>
      </c>
      <c r="M682">
        <f t="shared" si="65"/>
        <v>7.5582379647996245E-2</v>
      </c>
      <c r="N682">
        <f t="shared" si="67"/>
        <v>0.20324901685272181</v>
      </c>
      <c r="O682">
        <f t="shared" si="68"/>
        <v>0.28863556148278147</v>
      </c>
    </row>
    <row r="683" spans="1:15">
      <c r="A683" s="1">
        <v>38961</v>
      </c>
      <c r="B683">
        <f t="array" ref="B683">_xlfn.IFNA(INDEX('Beer duty'!$B:$B,MATCH(1,(MONTH(Graphs!A683)=MONTH('Beer duty'!A:A))*(YEAR(Graphs!A683)=YEAR('Beer duty'!A:A)),0)), B682)</f>
        <v>13.26</v>
      </c>
      <c r="C683">
        <f t="array" ref="C683">_xlfn.IFNA(INDEX('Cider duty'!$B:$B,MATCH(1,(MONTH(A683)=MONTH('Cider duty'!$A:$A))*(YEAR(A683)=YEAR('Cider duty'!$A:$A)),0)), C682)</f>
        <v>25.61</v>
      </c>
      <c r="D683">
        <f t="array" ref="D683">_xlfn.IFNA(INDEX('Wine duty'!$B:$B,MATCH(1,(MONTH(A683)=MONTH('Wine duty'!$A:$A))*(YEAR(A683)=YEAR('Wine duty'!$A:$A)),0)), D682)</f>
        <v>172.17</v>
      </c>
      <c r="E683">
        <f t="array" ref="E683">_xlfn.IFNA(INDEX('Spirits duty'!$B:$B,MATCH(1,(MONTH(A683)=MONTH('Spirits duty'!$A:$A))*(YEAR(A683)=YEAR('Spirits duty'!$A:$A)),0)), E682)</f>
        <v>19.559999999999999</v>
      </c>
      <c r="F683">
        <f t="shared" si="61"/>
        <v>0.1326</v>
      </c>
      <c r="G683">
        <f t="shared" si="62"/>
        <v>5.1220000000000002E-2</v>
      </c>
      <c r="H683">
        <f t="shared" si="63"/>
        <v>0.137736</v>
      </c>
      <c r="I683">
        <f t="shared" si="64"/>
        <v>0.1956</v>
      </c>
      <c r="J683">
        <v>0.5</v>
      </c>
      <c r="K683">
        <f t="shared" si="66"/>
        <v>2440.704436685965</v>
      </c>
      <c r="L683">
        <f t="shared" si="65"/>
        <v>0.19469663671731741</v>
      </c>
      <c r="M683">
        <f t="shared" si="65"/>
        <v>7.5206347908453985E-2</v>
      </c>
      <c r="N683">
        <f t="shared" si="67"/>
        <v>0.20223782771415105</v>
      </c>
      <c r="O683">
        <f t="shared" si="68"/>
        <v>0.28719956366445915</v>
      </c>
    </row>
    <row r="684" spans="1:15">
      <c r="A684" s="1">
        <v>38991</v>
      </c>
      <c r="B684">
        <f t="array" ref="B684">_xlfn.IFNA(INDEX('Beer duty'!$B:$B,MATCH(1,(MONTH(Graphs!A684)=MONTH('Beer duty'!A:A))*(YEAR(Graphs!A684)=YEAR('Beer duty'!A:A)),0)), B683)</f>
        <v>13.26</v>
      </c>
      <c r="C684">
        <f t="array" ref="C684">_xlfn.IFNA(INDEX('Cider duty'!$B:$B,MATCH(1,(MONTH(A684)=MONTH('Cider duty'!$A:$A))*(YEAR(A684)=YEAR('Cider duty'!$A:$A)),0)), C683)</f>
        <v>25.61</v>
      </c>
      <c r="D684">
        <f t="array" ref="D684">_xlfn.IFNA(INDEX('Wine duty'!$B:$B,MATCH(1,(MONTH(A684)=MONTH('Wine duty'!$A:$A))*(YEAR(A684)=YEAR('Wine duty'!$A:$A)),0)), D683)</f>
        <v>172.17</v>
      </c>
      <c r="E684">
        <f t="array" ref="E684">_xlfn.IFNA(INDEX('Spirits duty'!$B:$B,MATCH(1,(MONTH(A684)=MONTH('Spirits duty'!$A:$A))*(YEAR(A684)=YEAR('Spirits duty'!$A:$A)),0)), E683)</f>
        <v>19.559999999999999</v>
      </c>
      <c r="F684">
        <f t="shared" si="61"/>
        <v>0.1326</v>
      </c>
      <c r="G684">
        <f t="shared" si="62"/>
        <v>5.1220000000000002E-2</v>
      </c>
      <c r="H684">
        <f t="shared" si="63"/>
        <v>0.137736</v>
      </c>
      <c r="I684">
        <f t="shared" si="64"/>
        <v>0.1956</v>
      </c>
      <c r="J684">
        <v>0.1</v>
      </c>
      <c r="K684">
        <f t="shared" si="66"/>
        <v>2443.1451411226508</v>
      </c>
      <c r="L684">
        <f t="shared" si="65"/>
        <v>0.19450213458273469</v>
      </c>
      <c r="M684">
        <f t="shared" si="65"/>
        <v>7.5131216691762231E-2</v>
      </c>
      <c r="N684">
        <f t="shared" si="67"/>
        <v>0.20203579192222884</v>
      </c>
      <c r="O684">
        <f t="shared" si="68"/>
        <v>0.28691265101344576</v>
      </c>
    </row>
    <row r="685" spans="1:15">
      <c r="A685" s="1">
        <v>39022</v>
      </c>
      <c r="B685">
        <f t="array" ref="B685">_xlfn.IFNA(INDEX('Beer duty'!$B:$B,MATCH(1,(MONTH(Graphs!A685)=MONTH('Beer duty'!A:A))*(YEAR(Graphs!A685)=YEAR('Beer duty'!A:A)),0)), B684)</f>
        <v>13.26</v>
      </c>
      <c r="C685">
        <f t="array" ref="C685">_xlfn.IFNA(INDEX('Cider duty'!$B:$B,MATCH(1,(MONTH(A685)=MONTH('Cider duty'!$A:$A))*(YEAR(A685)=YEAR('Cider duty'!$A:$A)),0)), C684)</f>
        <v>25.61</v>
      </c>
      <c r="D685">
        <f t="array" ref="D685">_xlfn.IFNA(INDEX('Wine duty'!$B:$B,MATCH(1,(MONTH(A685)=MONTH('Wine duty'!$A:$A))*(YEAR(A685)=YEAR('Wine duty'!$A:$A)),0)), D684)</f>
        <v>172.17</v>
      </c>
      <c r="E685">
        <f t="array" ref="E685">_xlfn.IFNA(INDEX('Spirits duty'!$B:$B,MATCH(1,(MONTH(A685)=MONTH('Spirits duty'!$A:$A))*(YEAR(A685)=YEAR('Spirits duty'!$A:$A)),0)), E684)</f>
        <v>19.559999999999999</v>
      </c>
      <c r="F685">
        <f t="shared" si="61"/>
        <v>0.1326</v>
      </c>
      <c r="G685">
        <f t="shared" si="62"/>
        <v>5.1220000000000002E-2</v>
      </c>
      <c r="H685">
        <f t="shared" si="63"/>
        <v>0.137736</v>
      </c>
      <c r="I685">
        <f t="shared" si="64"/>
        <v>0.1956</v>
      </c>
      <c r="J685">
        <v>0.3</v>
      </c>
      <c r="K685">
        <f t="shared" si="66"/>
        <v>2450.4745765460184</v>
      </c>
      <c r="L685">
        <f t="shared" si="65"/>
        <v>0.19392037346234767</v>
      </c>
      <c r="M685">
        <f t="shared" si="65"/>
        <v>7.4906497200161751E-2</v>
      </c>
      <c r="N685">
        <f t="shared" si="67"/>
        <v>0.20143149742993907</v>
      </c>
      <c r="O685">
        <f t="shared" si="68"/>
        <v>0.28605448755079338</v>
      </c>
    </row>
    <row r="686" spans="1:15">
      <c r="A686" s="1">
        <v>39052</v>
      </c>
      <c r="B686">
        <f t="array" ref="B686">_xlfn.IFNA(INDEX('Beer duty'!$B:$B,MATCH(1,(MONTH(Graphs!A686)=MONTH('Beer duty'!A:A))*(YEAR(Graphs!A686)=YEAR('Beer duty'!A:A)),0)), B685)</f>
        <v>13.26</v>
      </c>
      <c r="C686">
        <f t="array" ref="C686">_xlfn.IFNA(INDEX('Cider duty'!$B:$B,MATCH(1,(MONTH(A686)=MONTH('Cider duty'!$A:$A))*(YEAR(A686)=YEAR('Cider duty'!$A:$A)),0)), C685)</f>
        <v>25.61</v>
      </c>
      <c r="D686">
        <f t="array" ref="D686">_xlfn.IFNA(INDEX('Wine duty'!$B:$B,MATCH(1,(MONTH(A686)=MONTH('Wine duty'!$A:$A))*(YEAR(A686)=YEAR('Wine duty'!$A:$A)),0)), D685)</f>
        <v>172.17</v>
      </c>
      <c r="E686">
        <f t="array" ref="E686">_xlfn.IFNA(INDEX('Spirits duty'!$B:$B,MATCH(1,(MONTH(A686)=MONTH('Spirits duty'!$A:$A))*(YEAR(A686)=YEAR('Spirits duty'!$A:$A)),0)), E685)</f>
        <v>19.559999999999999</v>
      </c>
      <c r="F686">
        <f t="shared" si="61"/>
        <v>0.1326</v>
      </c>
      <c r="G686">
        <f t="shared" si="62"/>
        <v>5.1220000000000002E-2</v>
      </c>
      <c r="H686">
        <f t="shared" si="63"/>
        <v>0.137736</v>
      </c>
      <c r="I686">
        <f t="shared" si="64"/>
        <v>0.1956</v>
      </c>
      <c r="J686">
        <v>0.8</v>
      </c>
      <c r="K686">
        <f t="shared" si="66"/>
        <v>2470.0783731583865</v>
      </c>
      <c r="L686">
        <f t="shared" si="65"/>
        <v>0.19238132287931317</v>
      </c>
      <c r="M686">
        <f t="shared" si="65"/>
        <v>7.4312001190636662E-2</v>
      </c>
      <c r="N686">
        <f t="shared" si="67"/>
        <v>0.19983283475192368</v>
      </c>
      <c r="O686">
        <f t="shared" si="68"/>
        <v>0.28378421384007285</v>
      </c>
    </row>
    <row r="687" spans="1:15">
      <c r="A687" s="1">
        <v>39083</v>
      </c>
      <c r="B687">
        <f t="array" ref="B687">_xlfn.IFNA(INDEX('Beer duty'!$B:$B,MATCH(1,(MONTH(Graphs!A687)=MONTH('Beer duty'!A:A))*(YEAR(Graphs!A687)=YEAR('Beer duty'!A:A)),0)), B686)</f>
        <v>13.26</v>
      </c>
      <c r="C687">
        <f t="array" ref="C687">_xlfn.IFNA(INDEX('Cider duty'!$B:$B,MATCH(1,(MONTH(A687)=MONTH('Cider duty'!$A:$A))*(YEAR(A687)=YEAR('Cider duty'!$A:$A)),0)), C686)</f>
        <v>25.61</v>
      </c>
      <c r="D687">
        <f t="array" ref="D687">_xlfn.IFNA(INDEX('Wine duty'!$B:$B,MATCH(1,(MONTH(A687)=MONTH('Wine duty'!$A:$A))*(YEAR(A687)=YEAR('Wine duty'!$A:$A)),0)), D686)</f>
        <v>172.17</v>
      </c>
      <c r="E687">
        <f t="array" ref="E687">_xlfn.IFNA(INDEX('Spirits duty'!$B:$B,MATCH(1,(MONTH(A687)=MONTH('Spirits duty'!$A:$A))*(YEAR(A687)=YEAR('Spirits duty'!$A:$A)),0)), E686)</f>
        <v>19.559999999999999</v>
      </c>
      <c r="F687">
        <f t="shared" si="61"/>
        <v>0.1326</v>
      </c>
      <c r="G687">
        <f t="shared" si="62"/>
        <v>5.1220000000000002E-2</v>
      </c>
      <c r="H687">
        <f t="shared" si="63"/>
        <v>0.137736</v>
      </c>
      <c r="I687">
        <f t="shared" si="64"/>
        <v>0.1956</v>
      </c>
      <c r="J687">
        <v>-0.5</v>
      </c>
      <c r="K687">
        <f t="shared" si="66"/>
        <v>2457.7279812925944</v>
      </c>
      <c r="L687">
        <f t="shared" si="65"/>
        <v>0.19334806319528963</v>
      </c>
      <c r="M687">
        <f t="shared" si="65"/>
        <v>7.4685428332298145E-2</v>
      </c>
      <c r="N687">
        <f t="shared" si="67"/>
        <v>0.20083701985117958</v>
      </c>
      <c r="O687">
        <f t="shared" si="68"/>
        <v>0.28521026516590237</v>
      </c>
    </row>
    <row r="688" spans="1:15">
      <c r="A688" s="1">
        <v>39114</v>
      </c>
      <c r="B688">
        <f t="array" ref="B688">_xlfn.IFNA(INDEX('Beer duty'!$B:$B,MATCH(1,(MONTH(Graphs!A688)=MONTH('Beer duty'!A:A))*(YEAR(Graphs!A688)=YEAR('Beer duty'!A:A)),0)), B687)</f>
        <v>13.26</v>
      </c>
      <c r="C688">
        <f t="array" ref="C688">_xlfn.IFNA(INDEX('Cider duty'!$B:$B,MATCH(1,(MONTH(A688)=MONTH('Cider duty'!$A:$A))*(YEAR(A688)=YEAR('Cider duty'!$A:$A)),0)), C687)</f>
        <v>25.61</v>
      </c>
      <c r="D688">
        <f t="array" ref="D688">_xlfn.IFNA(INDEX('Wine duty'!$B:$B,MATCH(1,(MONTH(A688)=MONTH('Wine duty'!$A:$A))*(YEAR(A688)=YEAR('Wine duty'!$A:$A)),0)), D687)</f>
        <v>172.17</v>
      </c>
      <c r="E688">
        <f t="array" ref="E688">_xlfn.IFNA(INDEX('Spirits duty'!$B:$B,MATCH(1,(MONTH(A688)=MONTH('Spirits duty'!$A:$A))*(YEAR(A688)=YEAR('Spirits duty'!$A:$A)),0)), E687)</f>
        <v>19.559999999999999</v>
      </c>
      <c r="F688">
        <f t="shared" si="61"/>
        <v>0.1326</v>
      </c>
      <c r="G688">
        <f t="shared" si="62"/>
        <v>5.1220000000000002E-2</v>
      </c>
      <c r="H688">
        <f t="shared" si="63"/>
        <v>0.137736</v>
      </c>
      <c r="I688">
        <f t="shared" si="64"/>
        <v>0.1956</v>
      </c>
      <c r="J688">
        <v>0.7</v>
      </c>
      <c r="K688">
        <f t="shared" si="66"/>
        <v>2474.9320771616422</v>
      </c>
      <c r="L688">
        <f t="shared" si="65"/>
        <v>0.1920040349506352</v>
      </c>
      <c r="M688">
        <f t="shared" si="65"/>
        <v>7.4166264480931651E-2</v>
      </c>
      <c r="N688">
        <f t="shared" si="67"/>
        <v>0.19944093331795396</v>
      </c>
      <c r="O688">
        <f t="shared" si="68"/>
        <v>0.28322767146564293</v>
      </c>
    </row>
    <row r="689" spans="1:15">
      <c r="A689" s="1">
        <v>39142</v>
      </c>
      <c r="B689">
        <f t="array" ref="B689">_xlfn.IFNA(INDEX('Beer duty'!$B:$B,MATCH(1,(MONTH(Graphs!A689)=MONTH('Beer duty'!A:A))*(YEAR(Graphs!A689)=YEAR('Beer duty'!A:A)),0)), B688)</f>
        <v>13.71</v>
      </c>
      <c r="C689">
        <f t="array" ref="C689">_xlfn.IFNA(INDEX('Cider duty'!$B:$B,MATCH(1,(MONTH(A689)=MONTH('Cider duty'!$A:$A))*(YEAR(A689)=YEAR('Cider duty'!$A:$A)),0)), C688)</f>
        <v>26.48</v>
      </c>
      <c r="D689">
        <f t="array" ref="D689">_xlfn.IFNA(INDEX('Wine duty'!$B:$B,MATCH(1,(MONTH(A689)=MONTH('Wine duty'!$A:$A))*(YEAR(A689)=YEAR('Wine duty'!$A:$A)),0)), D688)</f>
        <v>177.99</v>
      </c>
      <c r="E689">
        <f t="array" ref="E689">_xlfn.IFNA(INDEX('Spirits duty'!$B:$B,MATCH(1,(MONTH(A689)=MONTH('Spirits duty'!$A:$A))*(YEAR(A689)=YEAR('Spirits duty'!$A:$A)),0)), E688)</f>
        <v>19.559999999999999</v>
      </c>
      <c r="F689">
        <f t="shared" si="61"/>
        <v>0.1371</v>
      </c>
      <c r="G689">
        <f t="shared" si="62"/>
        <v>5.296E-2</v>
      </c>
      <c r="H689">
        <f t="shared" si="63"/>
        <v>0.14239200000000002</v>
      </c>
      <c r="I689">
        <f t="shared" si="64"/>
        <v>0.1956</v>
      </c>
      <c r="J689">
        <v>0.6</v>
      </c>
      <c r="K689">
        <f t="shared" si="66"/>
        <v>2489.7816696246118</v>
      </c>
      <c r="L689">
        <f t="shared" si="65"/>
        <v>0.19733599302924601</v>
      </c>
      <c r="M689">
        <f t="shared" si="65"/>
        <v>7.622840401771605E-2</v>
      </c>
      <c r="N689">
        <f t="shared" si="67"/>
        <v>0.20495307599869003</v>
      </c>
      <c r="O689">
        <f t="shared" si="68"/>
        <v>0.28153844082071861</v>
      </c>
    </row>
    <row r="690" spans="1:15">
      <c r="A690" s="1">
        <v>39173</v>
      </c>
      <c r="B690">
        <f t="array" ref="B690">_xlfn.IFNA(INDEX('Beer duty'!$B:$B,MATCH(1,(MONTH(Graphs!A690)=MONTH('Beer duty'!A:A))*(YEAR(Graphs!A690)=YEAR('Beer duty'!A:A)),0)), B689)</f>
        <v>13.71</v>
      </c>
      <c r="C690">
        <f t="array" ref="C690">_xlfn.IFNA(INDEX('Cider duty'!$B:$B,MATCH(1,(MONTH(A690)=MONTH('Cider duty'!$A:$A))*(YEAR(A690)=YEAR('Cider duty'!$A:$A)),0)), C689)</f>
        <v>26.48</v>
      </c>
      <c r="D690">
        <f t="array" ref="D690">_xlfn.IFNA(INDEX('Wine duty'!$B:$B,MATCH(1,(MONTH(A690)=MONTH('Wine duty'!$A:$A))*(YEAR(A690)=YEAR('Wine duty'!$A:$A)),0)), D689)</f>
        <v>177.99</v>
      </c>
      <c r="E690">
        <f t="array" ref="E690">_xlfn.IFNA(INDEX('Spirits duty'!$B:$B,MATCH(1,(MONTH(A690)=MONTH('Spirits duty'!$A:$A))*(YEAR(A690)=YEAR('Spirits duty'!$A:$A)),0)), E689)</f>
        <v>19.559999999999999</v>
      </c>
      <c r="F690">
        <f t="shared" si="61"/>
        <v>0.1371</v>
      </c>
      <c r="G690">
        <f t="shared" si="62"/>
        <v>5.296E-2</v>
      </c>
      <c r="H690">
        <f t="shared" si="63"/>
        <v>0.14239200000000002</v>
      </c>
      <c r="I690">
        <f t="shared" si="64"/>
        <v>0.1956</v>
      </c>
      <c r="J690">
        <v>0.5</v>
      </c>
      <c r="K690">
        <f t="shared" si="66"/>
        <v>2502.2305779727344</v>
      </c>
      <c r="L690">
        <f t="shared" si="65"/>
        <v>0.1963542219196478</v>
      </c>
      <c r="M690">
        <f t="shared" si="65"/>
        <v>7.5849158226583141E-2</v>
      </c>
      <c r="N690">
        <f t="shared" si="67"/>
        <v>0.20393340895392048</v>
      </c>
      <c r="O690">
        <f t="shared" si="68"/>
        <v>0.28013775206041658</v>
      </c>
    </row>
    <row r="691" spans="1:15">
      <c r="A691" s="1">
        <v>39203</v>
      </c>
      <c r="B691">
        <f t="array" ref="B691">_xlfn.IFNA(INDEX('Beer duty'!$B:$B,MATCH(1,(MONTH(Graphs!A691)=MONTH('Beer duty'!A:A))*(YEAR(Graphs!A691)=YEAR('Beer duty'!A:A)),0)), B690)</f>
        <v>13.71</v>
      </c>
      <c r="C691">
        <f t="array" ref="C691">_xlfn.IFNA(INDEX('Cider duty'!$B:$B,MATCH(1,(MONTH(A691)=MONTH('Cider duty'!$A:$A))*(YEAR(A691)=YEAR('Cider duty'!$A:$A)),0)), C690)</f>
        <v>26.48</v>
      </c>
      <c r="D691">
        <f t="array" ref="D691">_xlfn.IFNA(INDEX('Wine duty'!$B:$B,MATCH(1,(MONTH(A691)=MONTH('Wine duty'!$A:$A))*(YEAR(A691)=YEAR('Wine duty'!$A:$A)),0)), D690)</f>
        <v>177.99</v>
      </c>
      <c r="E691">
        <f t="array" ref="E691">_xlfn.IFNA(INDEX('Spirits duty'!$B:$B,MATCH(1,(MONTH(A691)=MONTH('Spirits duty'!$A:$A))*(YEAR(A691)=YEAR('Spirits duty'!$A:$A)),0)), E690)</f>
        <v>19.559999999999999</v>
      </c>
      <c r="F691">
        <f t="shared" si="61"/>
        <v>0.1371</v>
      </c>
      <c r="G691">
        <f t="shared" si="62"/>
        <v>5.296E-2</v>
      </c>
      <c r="H691">
        <f t="shared" si="63"/>
        <v>0.14239200000000002</v>
      </c>
      <c r="I691">
        <f t="shared" si="64"/>
        <v>0.1956</v>
      </c>
      <c r="J691">
        <v>0.4</v>
      </c>
      <c r="K691">
        <f t="shared" si="66"/>
        <v>2512.2395002846251</v>
      </c>
      <c r="L691">
        <f t="shared" si="65"/>
        <v>0.19557193418291616</v>
      </c>
      <c r="M691">
        <f t="shared" si="65"/>
        <v>7.5546970345202344E-2</v>
      </c>
      <c r="N691">
        <f t="shared" si="67"/>
        <v>0.20312092525290884</v>
      </c>
      <c r="O691">
        <f t="shared" si="68"/>
        <v>0.27902166539882134</v>
      </c>
    </row>
    <row r="692" spans="1:15">
      <c r="A692" s="1">
        <v>39234</v>
      </c>
      <c r="B692">
        <f t="array" ref="B692">_xlfn.IFNA(INDEX('Beer duty'!$B:$B,MATCH(1,(MONTH(Graphs!A692)=MONTH('Beer duty'!A:A))*(YEAR(Graphs!A692)=YEAR('Beer duty'!A:A)),0)), B691)</f>
        <v>13.71</v>
      </c>
      <c r="C692">
        <f t="array" ref="C692">_xlfn.IFNA(INDEX('Cider duty'!$B:$B,MATCH(1,(MONTH(A692)=MONTH('Cider duty'!$A:$A))*(YEAR(A692)=YEAR('Cider duty'!$A:$A)),0)), C691)</f>
        <v>26.48</v>
      </c>
      <c r="D692">
        <f t="array" ref="D692">_xlfn.IFNA(INDEX('Wine duty'!$B:$B,MATCH(1,(MONTH(A692)=MONTH('Wine duty'!$A:$A))*(YEAR(A692)=YEAR('Wine duty'!$A:$A)),0)), D691)</f>
        <v>177.99</v>
      </c>
      <c r="E692">
        <f t="array" ref="E692">_xlfn.IFNA(INDEX('Spirits duty'!$B:$B,MATCH(1,(MONTH(A692)=MONTH('Spirits duty'!$A:$A))*(YEAR(A692)=YEAR('Spirits duty'!$A:$A)),0)), E691)</f>
        <v>19.559999999999999</v>
      </c>
      <c r="F692">
        <f t="shared" si="61"/>
        <v>0.1371</v>
      </c>
      <c r="G692">
        <f t="shared" si="62"/>
        <v>5.296E-2</v>
      </c>
      <c r="H692">
        <f t="shared" si="63"/>
        <v>0.14239200000000002</v>
      </c>
      <c r="I692">
        <f t="shared" si="64"/>
        <v>0.1956</v>
      </c>
      <c r="J692">
        <v>0.5</v>
      </c>
      <c r="K692">
        <f t="shared" si="66"/>
        <v>2524.8006977860482</v>
      </c>
      <c r="L692">
        <f t="shared" si="65"/>
        <v>0.19459893948548873</v>
      </c>
      <c r="M692">
        <f t="shared" si="65"/>
        <v>7.517111477134561E-2</v>
      </c>
      <c r="N692">
        <f t="shared" si="67"/>
        <v>0.20211037338597895</v>
      </c>
      <c r="O692">
        <f t="shared" si="68"/>
        <v>0.27763349790927494</v>
      </c>
    </row>
    <row r="693" spans="1:15">
      <c r="A693" s="1">
        <v>39264</v>
      </c>
      <c r="B693">
        <f t="array" ref="B693">_xlfn.IFNA(INDEX('Beer duty'!$B:$B,MATCH(1,(MONTH(Graphs!A693)=MONTH('Beer duty'!A:A))*(YEAR(Graphs!A693)=YEAR('Beer duty'!A:A)),0)), B692)</f>
        <v>13.71</v>
      </c>
      <c r="C693">
        <f t="array" ref="C693">_xlfn.IFNA(INDEX('Cider duty'!$B:$B,MATCH(1,(MONTH(A693)=MONTH('Cider duty'!$A:$A))*(YEAR(A693)=YEAR('Cider duty'!$A:$A)),0)), C692)</f>
        <v>26.48</v>
      </c>
      <c r="D693">
        <f t="array" ref="D693">_xlfn.IFNA(INDEX('Wine duty'!$B:$B,MATCH(1,(MONTH(A693)=MONTH('Wine duty'!$A:$A))*(YEAR(A693)=YEAR('Wine duty'!$A:$A)),0)), D692)</f>
        <v>177.99</v>
      </c>
      <c r="E693">
        <f t="array" ref="E693">_xlfn.IFNA(INDEX('Spirits duty'!$B:$B,MATCH(1,(MONTH(A693)=MONTH('Spirits duty'!$A:$A))*(YEAR(A693)=YEAR('Spirits duty'!$A:$A)),0)), E692)</f>
        <v>19.559999999999999</v>
      </c>
      <c r="F693">
        <f t="shared" si="61"/>
        <v>0.1371</v>
      </c>
      <c r="G693">
        <f t="shared" si="62"/>
        <v>5.296E-2</v>
      </c>
      <c r="H693">
        <f t="shared" si="63"/>
        <v>0.14239200000000002</v>
      </c>
      <c r="I693">
        <f t="shared" si="64"/>
        <v>0.1956</v>
      </c>
      <c r="J693">
        <v>-0.6</v>
      </c>
      <c r="K693">
        <f t="shared" si="66"/>
        <v>2509.6518935993317</v>
      </c>
      <c r="L693">
        <f t="shared" si="65"/>
        <v>0.19577358097131664</v>
      </c>
      <c r="M693">
        <f t="shared" si="65"/>
        <v>7.5624863955076074E-2</v>
      </c>
      <c r="N693">
        <f t="shared" si="67"/>
        <v>0.20333035551909354</v>
      </c>
      <c r="O693">
        <f t="shared" si="68"/>
        <v>0.27930935403347584</v>
      </c>
    </row>
    <row r="694" spans="1:15">
      <c r="A694" s="1">
        <v>39295</v>
      </c>
      <c r="B694">
        <f t="array" ref="B694">_xlfn.IFNA(INDEX('Beer duty'!$B:$B,MATCH(1,(MONTH(Graphs!A694)=MONTH('Beer duty'!A:A))*(YEAR(Graphs!A694)=YEAR('Beer duty'!A:A)),0)), B693)</f>
        <v>13.71</v>
      </c>
      <c r="C694">
        <f t="array" ref="C694">_xlfn.IFNA(INDEX('Cider duty'!$B:$B,MATCH(1,(MONTH(A694)=MONTH('Cider duty'!$A:$A))*(YEAR(A694)=YEAR('Cider duty'!$A:$A)),0)), C693)</f>
        <v>26.48</v>
      </c>
      <c r="D694">
        <f t="array" ref="D694">_xlfn.IFNA(INDEX('Wine duty'!$B:$B,MATCH(1,(MONTH(A694)=MONTH('Wine duty'!$A:$A))*(YEAR(A694)=YEAR('Wine duty'!$A:$A)),0)), D693)</f>
        <v>177.99</v>
      </c>
      <c r="E694">
        <f t="array" ref="E694">_xlfn.IFNA(INDEX('Spirits duty'!$B:$B,MATCH(1,(MONTH(A694)=MONTH('Spirits duty'!$A:$A))*(YEAR(A694)=YEAR('Spirits duty'!$A:$A)),0)), E693)</f>
        <v>19.559999999999999</v>
      </c>
      <c r="F694">
        <f t="shared" si="61"/>
        <v>0.1371</v>
      </c>
      <c r="G694">
        <f t="shared" si="62"/>
        <v>5.296E-2</v>
      </c>
      <c r="H694">
        <f t="shared" si="63"/>
        <v>0.14239200000000002</v>
      </c>
      <c r="I694">
        <f t="shared" si="64"/>
        <v>0.1956</v>
      </c>
      <c r="J694">
        <v>0.6</v>
      </c>
      <c r="K694">
        <f t="shared" si="66"/>
        <v>2524.7098049609276</v>
      </c>
      <c r="L694">
        <f t="shared" si="65"/>
        <v>0.19460594529951952</v>
      </c>
      <c r="M694">
        <f t="shared" si="65"/>
        <v>7.517382102890266E-2</v>
      </c>
      <c r="N694">
        <f t="shared" si="67"/>
        <v>0.20211764962136536</v>
      </c>
      <c r="O694">
        <f t="shared" si="68"/>
        <v>0.27764349307502567</v>
      </c>
    </row>
    <row r="695" spans="1:15">
      <c r="A695" s="1">
        <v>39326</v>
      </c>
      <c r="B695">
        <f t="array" ref="B695">_xlfn.IFNA(INDEX('Beer duty'!$B:$B,MATCH(1,(MONTH(Graphs!A695)=MONTH('Beer duty'!A:A))*(YEAR(Graphs!A695)=YEAR('Beer duty'!A:A)),0)), B694)</f>
        <v>13.71</v>
      </c>
      <c r="C695">
        <f t="array" ref="C695">_xlfn.IFNA(INDEX('Cider duty'!$B:$B,MATCH(1,(MONTH(A695)=MONTH('Cider duty'!$A:$A))*(YEAR(A695)=YEAR('Cider duty'!$A:$A)),0)), C694)</f>
        <v>26.48</v>
      </c>
      <c r="D695">
        <f t="array" ref="D695">_xlfn.IFNA(INDEX('Wine duty'!$B:$B,MATCH(1,(MONTH(A695)=MONTH('Wine duty'!$A:$A))*(YEAR(A695)=YEAR('Wine duty'!$A:$A)),0)), D694)</f>
        <v>177.99</v>
      </c>
      <c r="E695">
        <f t="array" ref="E695">_xlfn.IFNA(INDEX('Spirits duty'!$B:$B,MATCH(1,(MONTH(A695)=MONTH('Spirits duty'!$A:$A))*(YEAR(A695)=YEAR('Spirits duty'!$A:$A)),0)), E694)</f>
        <v>19.559999999999999</v>
      </c>
      <c r="F695">
        <f t="shared" si="61"/>
        <v>0.1371</v>
      </c>
      <c r="G695">
        <f t="shared" si="62"/>
        <v>5.296E-2</v>
      </c>
      <c r="H695">
        <f t="shared" si="63"/>
        <v>0.14239200000000002</v>
      </c>
      <c r="I695">
        <f t="shared" si="64"/>
        <v>0.1956</v>
      </c>
      <c r="J695">
        <v>0.3</v>
      </c>
      <c r="K695">
        <f t="shared" si="66"/>
        <v>2532.2839343758101</v>
      </c>
      <c r="L695">
        <f t="shared" si="65"/>
        <v>0.19402387367848409</v>
      </c>
      <c r="M695">
        <f t="shared" si="65"/>
        <v>7.4948974106582925E-2</v>
      </c>
      <c r="N695">
        <f t="shared" si="67"/>
        <v>0.2015131102904939</v>
      </c>
      <c r="O695">
        <f t="shared" si="68"/>
        <v>0.27681305391328587</v>
      </c>
    </row>
    <row r="696" spans="1:15">
      <c r="A696" s="1">
        <v>39356</v>
      </c>
      <c r="B696">
        <f t="array" ref="B696">_xlfn.IFNA(INDEX('Beer duty'!$B:$B,MATCH(1,(MONTH(Graphs!A696)=MONTH('Beer duty'!A:A))*(YEAR(Graphs!A696)=YEAR('Beer duty'!A:A)),0)), B695)</f>
        <v>13.71</v>
      </c>
      <c r="C696">
        <f t="array" ref="C696">_xlfn.IFNA(INDEX('Cider duty'!$B:$B,MATCH(1,(MONTH(A696)=MONTH('Cider duty'!$A:$A))*(YEAR(A696)=YEAR('Cider duty'!$A:$A)),0)), C695)</f>
        <v>26.48</v>
      </c>
      <c r="D696">
        <f t="array" ref="D696">_xlfn.IFNA(INDEX('Wine duty'!$B:$B,MATCH(1,(MONTH(A696)=MONTH('Wine duty'!$A:$A))*(YEAR(A696)=YEAR('Wine duty'!$A:$A)),0)), D695)</f>
        <v>177.99</v>
      </c>
      <c r="E696">
        <f t="array" ref="E696">_xlfn.IFNA(INDEX('Spirits duty'!$B:$B,MATCH(1,(MONTH(A696)=MONTH('Spirits duty'!$A:$A))*(YEAR(A696)=YEAR('Spirits duty'!$A:$A)),0)), E695)</f>
        <v>19.559999999999999</v>
      </c>
      <c r="F696">
        <f t="shared" si="61"/>
        <v>0.1371</v>
      </c>
      <c r="G696">
        <f t="shared" si="62"/>
        <v>5.296E-2</v>
      </c>
      <c r="H696">
        <f t="shared" si="63"/>
        <v>0.14239200000000002</v>
      </c>
      <c r="I696">
        <f t="shared" si="64"/>
        <v>0.1956</v>
      </c>
      <c r="J696">
        <v>0.4</v>
      </c>
      <c r="K696">
        <f t="shared" si="66"/>
        <v>2542.4130701133136</v>
      </c>
      <c r="L696">
        <f t="shared" si="65"/>
        <v>0.1932508701976933</v>
      </c>
      <c r="M696">
        <f t="shared" si="65"/>
        <v>7.4650372616118441E-2</v>
      </c>
      <c r="N696">
        <f t="shared" si="67"/>
        <v>0.20071026921363933</v>
      </c>
      <c r="O696">
        <f t="shared" si="68"/>
        <v>0.27571021306104165</v>
      </c>
    </row>
    <row r="697" spans="1:15">
      <c r="A697" s="1">
        <v>39387</v>
      </c>
      <c r="B697">
        <f t="array" ref="B697">_xlfn.IFNA(INDEX('Beer duty'!$B:$B,MATCH(1,(MONTH(Graphs!A697)=MONTH('Beer duty'!A:A))*(YEAR(Graphs!A697)=YEAR('Beer duty'!A:A)),0)), B696)</f>
        <v>13.71</v>
      </c>
      <c r="C697">
        <f t="array" ref="C697">_xlfn.IFNA(INDEX('Cider duty'!$B:$B,MATCH(1,(MONTH(A697)=MONTH('Cider duty'!$A:$A))*(YEAR(A697)=YEAR('Cider duty'!$A:$A)),0)), C696)</f>
        <v>26.48</v>
      </c>
      <c r="D697">
        <f t="array" ref="D697">_xlfn.IFNA(INDEX('Wine duty'!$B:$B,MATCH(1,(MONTH(A697)=MONTH('Wine duty'!$A:$A))*(YEAR(A697)=YEAR('Wine duty'!$A:$A)),0)), D696)</f>
        <v>177.99</v>
      </c>
      <c r="E697">
        <f t="array" ref="E697">_xlfn.IFNA(INDEX('Spirits duty'!$B:$B,MATCH(1,(MONTH(A697)=MONTH('Spirits duty'!$A:$A))*(YEAR(A697)=YEAR('Spirits duty'!$A:$A)),0)), E696)</f>
        <v>19.559999999999999</v>
      </c>
      <c r="F697">
        <f t="shared" si="61"/>
        <v>0.1371</v>
      </c>
      <c r="G697">
        <f t="shared" si="62"/>
        <v>5.296E-2</v>
      </c>
      <c r="H697">
        <f t="shared" si="63"/>
        <v>0.14239200000000002</v>
      </c>
      <c r="I697">
        <f t="shared" si="64"/>
        <v>0.1956</v>
      </c>
      <c r="J697">
        <v>0.4</v>
      </c>
      <c r="K697">
        <f t="shared" si="66"/>
        <v>2552.5827223937667</v>
      </c>
      <c r="L697">
        <f t="shared" si="65"/>
        <v>0.19248094641204513</v>
      </c>
      <c r="M697">
        <f t="shared" si="65"/>
        <v>7.4352960773026347E-2</v>
      </c>
      <c r="N697">
        <f t="shared" si="67"/>
        <v>0.19991062670681209</v>
      </c>
      <c r="O697">
        <f t="shared" si="68"/>
        <v>0.27461176599705345</v>
      </c>
    </row>
    <row r="698" spans="1:15">
      <c r="A698" s="1">
        <v>39417</v>
      </c>
      <c r="B698">
        <f t="array" ref="B698">_xlfn.IFNA(INDEX('Beer duty'!$B:$B,MATCH(1,(MONTH(Graphs!A698)=MONTH('Beer duty'!A:A))*(YEAR(Graphs!A698)=YEAR('Beer duty'!A:A)),0)), B697)</f>
        <v>13.71</v>
      </c>
      <c r="C698">
        <f t="array" ref="C698">_xlfn.IFNA(INDEX('Cider duty'!$B:$B,MATCH(1,(MONTH(A698)=MONTH('Cider duty'!$A:$A))*(YEAR(A698)=YEAR('Cider duty'!$A:$A)),0)), C697)</f>
        <v>26.48</v>
      </c>
      <c r="D698">
        <f t="array" ref="D698">_xlfn.IFNA(INDEX('Wine duty'!$B:$B,MATCH(1,(MONTH(A698)=MONTH('Wine duty'!$A:$A))*(YEAR(A698)=YEAR('Wine duty'!$A:$A)),0)), D697)</f>
        <v>177.99</v>
      </c>
      <c r="E698">
        <f t="array" ref="E698">_xlfn.IFNA(INDEX('Spirits duty'!$B:$B,MATCH(1,(MONTH(A698)=MONTH('Spirits duty'!$A:$A))*(YEAR(A698)=YEAR('Spirits duty'!$A:$A)),0)), E697)</f>
        <v>19.559999999999999</v>
      </c>
      <c r="F698">
        <f t="shared" si="61"/>
        <v>0.1371</v>
      </c>
      <c r="G698">
        <f t="shared" si="62"/>
        <v>5.296E-2</v>
      </c>
      <c r="H698">
        <f t="shared" si="63"/>
        <v>0.14239200000000002</v>
      </c>
      <c r="I698">
        <f t="shared" si="64"/>
        <v>0.1956</v>
      </c>
      <c r="J698">
        <v>0.6</v>
      </c>
      <c r="K698">
        <f t="shared" si="66"/>
        <v>2567.8982187281295</v>
      </c>
      <c r="L698">
        <f t="shared" si="65"/>
        <v>0.19133294871972675</v>
      </c>
      <c r="M698">
        <f t="shared" si="65"/>
        <v>7.3909503750523201E-2</v>
      </c>
      <c r="N698">
        <f t="shared" si="67"/>
        <v>0.19871831680597621</v>
      </c>
      <c r="O698">
        <f t="shared" si="68"/>
        <v>0.27297392246227975</v>
      </c>
    </row>
    <row r="699" spans="1:15">
      <c r="A699" s="1">
        <v>39448</v>
      </c>
      <c r="B699">
        <f t="array" ref="B699">_xlfn.IFNA(INDEX('Beer duty'!$B:$B,MATCH(1,(MONTH(Graphs!A699)=MONTH('Beer duty'!A:A))*(YEAR(Graphs!A699)=YEAR('Beer duty'!A:A)),0)), B698)</f>
        <v>13.71</v>
      </c>
      <c r="C699">
        <f t="array" ref="C699">_xlfn.IFNA(INDEX('Cider duty'!$B:$B,MATCH(1,(MONTH(A699)=MONTH('Cider duty'!$A:$A))*(YEAR(A699)=YEAR('Cider duty'!$A:$A)),0)), C698)</f>
        <v>26.48</v>
      </c>
      <c r="D699">
        <f t="array" ref="D699">_xlfn.IFNA(INDEX('Wine duty'!$B:$B,MATCH(1,(MONTH(A699)=MONTH('Wine duty'!$A:$A))*(YEAR(A699)=YEAR('Wine duty'!$A:$A)),0)), D698)</f>
        <v>177.99</v>
      </c>
      <c r="E699">
        <f t="array" ref="E699">_xlfn.IFNA(INDEX('Spirits duty'!$B:$B,MATCH(1,(MONTH(A699)=MONTH('Spirits duty'!$A:$A))*(YEAR(A699)=YEAR('Spirits duty'!$A:$A)),0)), E698)</f>
        <v>19.559999999999999</v>
      </c>
      <c r="F699">
        <f t="shared" si="61"/>
        <v>0.1371</v>
      </c>
      <c r="G699">
        <f t="shared" si="62"/>
        <v>5.296E-2</v>
      </c>
      <c r="H699">
        <f t="shared" si="63"/>
        <v>0.14239200000000002</v>
      </c>
      <c r="I699">
        <f t="shared" si="64"/>
        <v>0.1956</v>
      </c>
      <c r="J699">
        <v>-0.5</v>
      </c>
      <c r="K699">
        <f t="shared" si="66"/>
        <v>2555.0587276344886</v>
      </c>
      <c r="L699">
        <f t="shared" si="65"/>
        <v>0.19229442082384601</v>
      </c>
      <c r="M699">
        <f t="shared" si="65"/>
        <v>7.4280908291983125E-2</v>
      </c>
      <c r="N699">
        <f t="shared" si="67"/>
        <v>0.19971690131253891</v>
      </c>
      <c r="O699">
        <f t="shared" si="68"/>
        <v>0.27434565071585909</v>
      </c>
    </row>
    <row r="700" spans="1:15">
      <c r="A700" s="1">
        <v>39479</v>
      </c>
      <c r="B700">
        <f t="array" ref="B700">_xlfn.IFNA(INDEX('Beer duty'!$B:$B,MATCH(1,(MONTH(Graphs!A700)=MONTH('Beer duty'!A:A))*(YEAR(Graphs!A700)=YEAR('Beer duty'!A:A)),0)), B699)</f>
        <v>13.71</v>
      </c>
      <c r="C700">
        <f t="array" ref="C700">_xlfn.IFNA(INDEX('Cider duty'!$B:$B,MATCH(1,(MONTH(A700)=MONTH('Cider duty'!$A:$A))*(YEAR(A700)=YEAR('Cider duty'!$A:$A)),0)), C699)</f>
        <v>26.48</v>
      </c>
      <c r="D700">
        <f t="array" ref="D700">_xlfn.IFNA(INDEX('Wine duty'!$B:$B,MATCH(1,(MONTH(A700)=MONTH('Wine duty'!$A:$A))*(YEAR(A700)=YEAR('Wine duty'!$A:$A)),0)), D699)</f>
        <v>177.99</v>
      </c>
      <c r="E700">
        <f t="array" ref="E700">_xlfn.IFNA(INDEX('Spirits duty'!$B:$B,MATCH(1,(MONTH(A700)=MONTH('Spirits duty'!$A:$A))*(YEAR(A700)=YEAR('Spirits duty'!$A:$A)),0)), E699)</f>
        <v>19.559999999999999</v>
      </c>
      <c r="F700">
        <f t="shared" si="61"/>
        <v>0.1371</v>
      </c>
      <c r="G700">
        <f t="shared" si="62"/>
        <v>5.296E-2</v>
      </c>
      <c r="H700">
        <f t="shared" si="63"/>
        <v>0.14239200000000002</v>
      </c>
      <c r="I700">
        <f t="shared" si="64"/>
        <v>0.1956</v>
      </c>
      <c r="J700">
        <v>0.8</v>
      </c>
      <c r="K700">
        <f t="shared" si="66"/>
        <v>2575.4991974555646</v>
      </c>
      <c r="L700">
        <f t="shared" si="65"/>
        <v>0.19076827462683135</v>
      </c>
      <c r="M700">
        <f t="shared" si="65"/>
        <v>7.3691377273792769E-2</v>
      </c>
      <c r="N700">
        <f t="shared" si="67"/>
        <v>0.19813184654021718</v>
      </c>
      <c r="O700">
        <f t="shared" si="68"/>
        <v>0.27216830428160621</v>
      </c>
    </row>
    <row r="701" spans="1:15">
      <c r="A701" s="1">
        <v>39508</v>
      </c>
      <c r="B701">
        <f t="array" ref="B701">_xlfn.IFNA(INDEX('Beer duty'!$B:$B,MATCH(1,(MONTH(Graphs!A701)=MONTH('Beer duty'!A:A))*(YEAR(Graphs!A701)=YEAR('Beer duty'!A:A)),0)), B700)</f>
        <v>14.96</v>
      </c>
      <c r="C701">
        <f t="array" ref="C701">_xlfn.IFNA(INDEX('Cider duty'!$B:$B,MATCH(1,(MONTH(A701)=MONTH('Cider duty'!$A:$A))*(YEAR(A701)=YEAR('Cider duty'!$A:$A)),0)), C700)</f>
        <v>28.9</v>
      </c>
      <c r="D701">
        <f t="array" ref="D701">_xlfn.IFNA(INDEX('Wine duty'!$B:$B,MATCH(1,(MONTH(A701)=MONTH('Wine duty'!$A:$A))*(YEAR(A701)=YEAR('Wine duty'!$A:$A)),0)), D700)</f>
        <v>194.28</v>
      </c>
      <c r="E701">
        <f t="array" ref="E701">_xlfn.IFNA(INDEX('Spirits duty'!$B:$B,MATCH(1,(MONTH(A701)=MONTH('Spirits duty'!$A:$A))*(YEAR(A701)=YEAR('Spirits duty'!$A:$A)),0)), E700)</f>
        <v>21.35</v>
      </c>
      <c r="F701">
        <f t="shared" si="61"/>
        <v>0.14960000000000001</v>
      </c>
      <c r="G701">
        <f t="shared" si="62"/>
        <v>5.7799999999999997E-2</v>
      </c>
      <c r="H701">
        <f t="shared" si="63"/>
        <v>0.15542400000000001</v>
      </c>
      <c r="I701">
        <f t="shared" si="64"/>
        <v>0.21350000000000002</v>
      </c>
      <c r="J701">
        <v>0.3</v>
      </c>
      <c r="K701">
        <f t="shared" si="66"/>
        <v>2583.2256950479309</v>
      </c>
      <c r="L701">
        <f t="shared" si="65"/>
        <v>0.20753882687585659</v>
      </c>
      <c r="M701">
        <f t="shared" si="65"/>
        <v>8.0185455838399131E-2</v>
      </c>
      <c r="N701">
        <f t="shared" si="67"/>
        <v>0.21561841329113057</v>
      </c>
      <c r="O701">
        <f t="shared" si="68"/>
        <v>0.2961867616176162</v>
      </c>
    </row>
    <row r="702" spans="1:15">
      <c r="A702" s="1">
        <v>39539</v>
      </c>
      <c r="B702">
        <f t="array" ref="B702">_xlfn.IFNA(INDEX('Beer duty'!$B:$B,MATCH(1,(MONTH(Graphs!A702)=MONTH('Beer duty'!A:A))*(YEAR(Graphs!A702)=YEAR('Beer duty'!A:A)),0)), B701)</f>
        <v>14.96</v>
      </c>
      <c r="C702">
        <f t="array" ref="C702">_xlfn.IFNA(INDEX('Cider duty'!$B:$B,MATCH(1,(MONTH(A702)=MONTH('Cider duty'!$A:$A))*(YEAR(A702)=YEAR('Cider duty'!$A:$A)),0)), C701)</f>
        <v>28.9</v>
      </c>
      <c r="D702">
        <f t="array" ref="D702">_xlfn.IFNA(INDEX('Wine duty'!$B:$B,MATCH(1,(MONTH(A702)=MONTH('Wine duty'!$A:$A))*(YEAR(A702)=YEAR('Wine duty'!$A:$A)),0)), D701)</f>
        <v>194.28</v>
      </c>
      <c r="E702">
        <f t="array" ref="E702">_xlfn.IFNA(INDEX('Spirits duty'!$B:$B,MATCH(1,(MONTH(A702)=MONTH('Spirits duty'!$A:$A))*(YEAR(A702)=YEAR('Spirits duty'!$A:$A)),0)), E701)</f>
        <v>21.35</v>
      </c>
      <c r="F702">
        <f t="shared" si="61"/>
        <v>0.14960000000000001</v>
      </c>
      <c r="G702">
        <f t="shared" si="62"/>
        <v>5.7799999999999997E-2</v>
      </c>
      <c r="H702">
        <f t="shared" si="63"/>
        <v>0.15542400000000001</v>
      </c>
      <c r="I702">
        <f t="shared" si="64"/>
        <v>0.21350000000000002</v>
      </c>
      <c r="J702">
        <v>0.9</v>
      </c>
      <c r="K702">
        <f t="shared" si="66"/>
        <v>2606.4747263033619</v>
      </c>
      <c r="L702">
        <f t="shared" si="65"/>
        <v>0.20568763813266266</v>
      </c>
      <c r="M702">
        <f t="shared" si="65"/>
        <v>7.9470223823983291E-2</v>
      </c>
      <c r="N702">
        <f t="shared" si="67"/>
        <v>0.21369515687921764</v>
      </c>
      <c r="O702">
        <f t="shared" si="68"/>
        <v>0.29354485789654733</v>
      </c>
    </row>
    <row r="703" spans="1:15">
      <c r="A703" s="1">
        <v>39569</v>
      </c>
      <c r="B703">
        <f t="array" ref="B703">_xlfn.IFNA(INDEX('Beer duty'!$B:$B,MATCH(1,(MONTH(Graphs!A703)=MONTH('Beer duty'!A:A))*(YEAR(Graphs!A703)=YEAR('Beer duty'!A:A)),0)), B702)</f>
        <v>14.96</v>
      </c>
      <c r="C703">
        <f t="array" ref="C703">_xlfn.IFNA(INDEX('Cider duty'!$B:$B,MATCH(1,(MONTH(A703)=MONTH('Cider duty'!$A:$A))*(YEAR(A703)=YEAR('Cider duty'!$A:$A)),0)), C702)</f>
        <v>28.9</v>
      </c>
      <c r="D703">
        <f t="array" ref="D703">_xlfn.IFNA(INDEX('Wine duty'!$B:$B,MATCH(1,(MONTH(A703)=MONTH('Wine duty'!$A:$A))*(YEAR(A703)=YEAR('Wine duty'!$A:$A)),0)), D702)</f>
        <v>194.28</v>
      </c>
      <c r="E703">
        <f t="array" ref="E703">_xlfn.IFNA(INDEX('Spirits duty'!$B:$B,MATCH(1,(MONTH(A703)=MONTH('Spirits duty'!$A:$A))*(YEAR(A703)=YEAR('Spirits duty'!$A:$A)),0)), E702)</f>
        <v>21.35</v>
      </c>
      <c r="F703">
        <f t="shared" si="61"/>
        <v>0.14960000000000001</v>
      </c>
      <c r="G703">
        <f t="shared" si="62"/>
        <v>5.7799999999999997E-2</v>
      </c>
      <c r="H703">
        <f t="shared" si="63"/>
        <v>0.15542400000000001</v>
      </c>
      <c r="I703">
        <f t="shared" si="64"/>
        <v>0.21350000000000002</v>
      </c>
      <c r="J703">
        <v>0.5</v>
      </c>
      <c r="K703">
        <f t="shared" si="66"/>
        <v>2619.5070999348786</v>
      </c>
      <c r="L703">
        <f t="shared" si="65"/>
        <v>0.2046643165499131</v>
      </c>
      <c r="M703">
        <f t="shared" si="65"/>
        <v>7.9074849576102779E-2</v>
      </c>
      <c r="N703">
        <f t="shared" si="67"/>
        <v>0.21263199689474394</v>
      </c>
      <c r="O703">
        <f t="shared" si="68"/>
        <v>0.29208443571795756</v>
      </c>
    </row>
    <row r="704" spans="1:15">
      <c r="A704" s="1">
        <v>39600</v>
      </c>
      <c r="B704">
        <f t="array" ref="B704">_xlfn.IFNA(INDEX('Beer duty'!$B:$B,MATCH(1,(MONTH(Graphs!A704)=MONTH('Beer duty'!A:A))*(YEAR(Graphs!A704)=YEAR('Beer duty'!A:A)),0)), B703)</f>
        <v>14.96</v>
      </c>
      <c r="C704">
        <f t="array" ref="C704">_xlfn.IFNA(INDEX('Cider duty'!$B:$B,MATCH(1,(MONTH(A704)=MONTH('Cider duty'!$A:$A))*(YEAR(A704)=YEAR('Cider duty'!$A:$A)),0)), C703)</f>
        <v>28.9</v>
      </c>
      <c r="D704">
        <f t="array" ref="D704">_xlfn.IFNA(INDEX('Wine duty'!$B:$B,MATCH(1,(MONTH(A704)=MONTH('Wine duty'!$A:$A))*(YEAR(A704)=YEAR('Wine duty'!$A:$A)),0)), D703)</f>
        <v>194.28</v>
      </c>
      <c r="E704">
        <f t="array" ref="E704">_xlfn.IFNA(INDEX('Spirits duty'!$B:$B,MATCH(1,(MONTH(A704)=MONTH('Spirits duty'!$A:$A))*(YEAR(A704)=YEAR('Spirits duty'!$A:$A)),0)), E703)</f>
        <v>21.35</v>
      </c>
      <c r="F704">
        <f t="shared" si="61"/>
        <v>0.14960000000000001</v>
      </c>
      <c r="G704">
        <f t="shared" si="62"/>
        <v>5.7799999999999997E-2</v>
      </c>
      <c r="H704">
        <f t="shared" si="63"/>
        <v>0.15542400000000001</v>
      </c>
      <c r="I704">
        <f t="shared" si="64"/>
        <v>0.21350000000000002</v>
      </c>
      <c r="J704">
        <v>0.8</v>
      </c>
      <c r="K704">
        <f t="shared" si="66"/>
        <v>2640.4631567343577</v>
      </c>
      <c r="L704">
        <f t="shared" si="65"/>
        <v>0.20303999657729474</v>
      </c>
      <c r="M704">
        <f t="shared" si="65"/>
        <v>7.8447271404863864E-2</v>
      </c>
      <c r="N704">
        <f t="shared" si="67"/>
        <v>0.21094444136383328</v>
      </c>
      <c r="O704">
        <f t="shared" si="68"/>
        <v>0.28976630527575153</v>
      </c>
    </row>
    <row r="705" spans="1:15">
      <c r="A705" s="1">
        <v>39630</v>
      </c>
      <c r="B705">
        <f t="array" ref="B705">_xlfn.IFNA(INDEX('Beer duty'!$B:$B,MATCH(1,(MONTH(Graphs!A705)=MONTH('Beer duty'!A:A))*(YEAR(Graphs!A705)=YEAR('Beer duty'!A:A)),0)), B704)</f>
        <v>14.96</v>
      </c>
      <c r="C705">
        <f t="array" ref="C705">_xlfn.IFNA(INDEX('Cider duty'!$B:$B,MATCH(1,(MONTH(A705)=MONTH('Cider duty'!$A:$A))*(YEAR(A705)=YEAR('Cider duty'!$A:$A)),0)), C704)</f>
        <v>28.9</v>
      </c>
      <c r="D705">
        <f t="array" ref="D705">_xlfn.IFNA(INDEX('Wine duty'!$B:$B,MATCH(1,(MONTH(A705)=MONTH('Wine duty'!$A:$A))*(YEAR(A705)=YEAR('Wine duty'!$A:$A)),0)), D704)</f>
        <v>194.28</v>
      </c>
      <c r="E705">
        <f t="array" ref="E705">_xlfn.IFNA(INDEX('Spirits duty'!$B:$B,MATCH(1,(MONTH(A705)=MONTH('Spirits duty'!$A:$A))*(YEAR(A705)=YEAR('Spirits duty'!$A:$A)),0)), E704)</f>
        <v>21.35</v>
      </c>
      <c r="F705">
        <f t="shared" si="61"/>
        <v>0.14960000000000001</v>
      </c>
      <c r="G705">
        <f t="shared" si="62"/>
        <v>5.7799999999999997E-2</v>
      </c>
      <c r="H705">
        <f t="shared" si="63"/>
        <v>0.15542400000000001</v>
      </c>
      <c r="I705">
        <f t="shared" si="64"/>
        <v>0.21350000000000002</v>
      </c>
      <c r="J705">
        <v>-0.1</v>
      </c>
      <c r="K705">
        <f t="shared" si="66"/>
        <v>2637.8226935776233</v>
      </c>
      <c r="L705">
        <f t="shared" si="65"/>
        <v>0.20324323981711184</v>
      </c>
      <c r="M705">
        <f t="shared" si="65"/>
        <v>7.8525797202065928E-2</v>
      </c>
      <c r="N705">
        <f t="shared" si="67"/>
        <v>0.21115559696079406</v>
      </c>
      <c r="O705">
        <f t="shared" si="68"/>
        <v>0.2900563616373889</v>
      </c>
    </row>
    <row r="706" spans="1:15">
      <c r="A706" s="1">
        <v>39661</v>
      </c>
      <c r="B706">
        <f t="array" ref="B706">_xlfn.IFNA(INDEX('Beer duty'!$B:$B,MATCH(1,(MONTH(Graphs!A706)=MONTH('Beer duty'!A:A))*(YEAR(Graphs!A706)=YEAR('Beer duty'!A:A)),0)), B705)</f>
        <v>14.96</v>
      </c>
      <c r="C706">
        <f t="array" ref="C706">_xlfn.IFNA(INDEX('Cider duty'!$B:$B,MATCH(1,(MONTH(A706)=MONTH('Cider duty'!$A:$A))*(YEAR(A706)=YEAR('Cider duty'!$A:$A)),0)), C705)</f>
        <v>28.9</v>
      </c>
      <c r="D706">
        <f t="array" ref="D706">_xlfn.IFNA(INDEX('Wine duty'!$B:$B,MATCH(1,(MONTH(A706)=MONTH('Wine duty'!$A:$A))*(YEAR(A706)=YEAR('Wine duty'!$A:$A)),0)), D705)</f>
        <v>194.28</v>
      </c>
      <c r="E706">
        <f t="array" ref="E706">_xlfn.IFNA(INDEX('Spirits duty'!$B:$B,MATCH(1,(MONTH(A706)=MONTH('Spirits duty'!$A:$A))*(YEAR(A706)=YEAR('Spirits duty'!$A:$A)),0)), E705)</f>
        <v>21.35</v>
      </c>
      <c r="F706">
        <f t="shared" si="61"/>
        <v>0.14960000000000001</v>
      </c>
      <c r="G706">
        <f t="shared" si="62"/>
        <v>5.7799999999999997E-2</v>
      </c>
      <c r="H706">
        <f t="shared" si="63"/>
        <v>0.15542400000000001</v>
      </c>
      <c r="I706">
        <f t="shared" si="64"/>
        <v>0.21350000000000002</v>
      </c>
      <c r="J706">
        <v>0.3</v>
      </c>
      <c r="K706">
        <f t="shared" si="66"/>
        <v>2645.7361616583557</v>
      </c>
      <c r="L706">
        <f t="shared" si="65"/>
        <v>0.2026353338156649</v>
      </c>
      <c r="M706">
        <f t="shared" si="65"/>
        <v>7.8290924428779607E-2</v>
      </c>
      <c r="N706">
        <f t="shared" si="67"/>
        <v>0.2105240248861357</v>
      </c>
      <c r="O706">
        <f t="shared" si="68"/>
        <v>0.28918879525163405</v>
      </c>
    </row>
    <row r="707" spans="1:15">
      <c r="A707" s="1">
        <v>39692</v>
      </c>
      <c r="B707">
        <f t="array" ref="B707">_xlfn.IFNA(INDEX('Beer duty'!$B:$B,MATCH(1,(MONTH(Graphs!A707)=MONTH('Beer duty'!A:A))*(YEAR(Graphs!A707)=YEAR('Beer duty'!A:A)),0)), B706)</f>
        <v>14.96</v>
      </c>
      <c r="C707">
        <f t="array" ref="C707">_xlfn.IFNA(INDEX('Cider duty'!$B:$B,MATCH(1,(MONTH(A707)=MONTH('Cider duty'!$A:$A))*(YEAR(A707)=YEAR('Cider duty'!$A:$A)),0)), C706)</f>
        <v>28.9</v>
      </c>
      <c r="D707">
        <f t="array" ref="D707">_xlfn.IFNA(INDEX('Wine duty'!$B:$B,MATCH(1,(MONTH(A707)=MONTH('Wine duty'!$A:$A))*(YEAR(A707)=YEAR('Wine duty'!$A:$A)),0)), D706)</f>
        <v>194.28</v>
      </c>
      <c r="E707">
        <f t="array" ref="E707">_xlfn.IFNA(INDEX('Spirits duty'!$B:$B,MATCH(1,(MONTH(A707)=MONTH('Spirits duty'!$A:$A))*(YEAR(A707)=YEAR('Spirits duty'!$A:$A)),0)), E706)</f>
        <v>21.35</v>
      </c>
      <c r="F707">
        <f t="shared" si="61"/>
        <v>0.14960000000000001</v>
      </c>
      <c r="G707">
        <f t="shared" si="62"/>
        <v>5.7799999999999997E-2</v>
      </c>
      <c r="H707">
        <f t="shared" si="63"/>
        <v>0.15542400000000001</v>
      </c>
      <c r="I707">
        <f t="shared" si="64"/>
        <v>0.21350000000000002</v>
      </c>
      <c r="J707">
        <v>0.6</v>
      </c>
      <c r="K707">
        <f t="shared" si="66"/>
        <v>2661.610578628306</v>
      </c>
      <c r="L707">
        <f t="shared" si="65"/>
        <v>0.20142677317660523</v>
      </c>
      <c r="M707">
        <f t="shared" si="65"/>
        <v>7.7823980545506558E-2</v>
      </c>
      <c r="N707">
        <f t="shared" si="67"/>
        <v>0.20926841439973726</v>
      </c>
      <c r="O707">
        <f t="shared" si="68"/>
        <v>0.28746401118452686</v>
      </c>
    </row>
    <row r="708" spans="1:15">
      <c r="A708" s="1">
        <v>39722</v>
      </c>
      <c r="B708">
        <f t="array" ref="B708">_xlfn.IFNA(INDEX('Beer duty'!$B:$B,MATCH(1,(MONTH(Graphs!A708)=MONTH('Beer duty'!A:A))*(YEAR(Graphs!A708)=YEAR('Beer duty'!A:A)),0)), B707)</f>
        <v>14.96</v>
      </c>
      <c r="C708">
        <f t="array" ref="C708">_xlfn.IFNA(INDEX('Cider duty'!$B:$B,MATCH(1,(MONTH(A708)=MONTH('Cider duty'!$A:$A))*(YEAR(A708)=YEAR('Cider duty'!$A:$A)),0)), C707)</f>
        <v>28.9</v>
      </c>
      <c r="D708">
        <f t="array" ref="D708">_xlfn.IFNA(INDEX('Wine duty'!$B:$B,MATCH(1,(MONTH(A708)=MONTH('Wine duty'!$A:$A))*(YEAR(A708)=YEAR('Wine duty'!$A:$A)),0)), D707)</f>
        <v>194.28</v>
      </c>
      <c r="E708">
        <f t="array" ref="E708">_xlfn.IFNA(INDEX('Spirits duty'!$B:$B,MATCH(1,(MONTH(A708)=MONTH('Spirits duty'!$A:$A))*(YEAR(A708)=YEAR('Spirits duty'!$A:$A)),0)), E707)</f>
        <v>21.35</v>
      </c>
      <c r="F708">
        <f t="shared" ref="F708:F771" si="69">B708/100</f>
        <v>0.14960000000000001</v>
      </c>
      <c r="G708">
        <f t="shared" ref="G708:G771" si="70">C708/(0.05*10000)</f>
        <v>5.7799999999999997E-2</v>
      </c>
      <c r="H708">
        <f t="shared" ref="H708:H771" si="71">D708/(0.125*10000)</f>
        <v>0.15542400000000001</v>
      </c>
      <c r="I708">
        <f t="shared" ref="I708:I771" si="72">E708/100</f>
        <v>0.21350000000000002</v>
      </c>
      <c r="J708">
        <v>-0.3</v>
      </c>
      <c r="K708">
        <f t="shared" si="66"/>
        <v>2653.6257468924209</v>
      </c>
      <c r="L708">
        <f t="shared" ref="L708:M771" si="73">F708*$K$843/$K708</f>
        <v>0.20203287179198121</v>
      </c>
      <c r="M708">
        <f t="shared" si="73"/>
        <v>7.8058155010538186E-2</v>
      </c>
      <c r="N708">
        <f t="shared" si="67"/>
        <v>0.20989810872591502</v>
      </c>
      <c r="O708">
        <f t="shared" si="68"/>
        <v>0.2883289981790641</v>
      </c>
    </row>
    <row r="709" spans="1:15">
      <c r="A709" s="1">
        <v>39753</v>
      </c>
      <c r="B709">
        <f t="array" ref="B709">_xlfn.IFNA(INDEX('Beer duty'!$B:$B,MATCH(1,(MONTH(Graphs!A709)=MONTH('Beer duty'!A:A))*(YEAR(Graphs!A709)=YEAR('Beer duty'!A:A)),0)), B708)</f>
        <v>14.96</v>
      </c>
      <c r="C709">
        <f t="array" ref="C709">_xlfn.IFNA(INDEX('Cider duty'!$B:$B,MATCH(1,(MONTH(A709)=MONTH('Cider duty'!$A:$A))*(YEAR(A709)=YEAR('Cider duty'!$A:$A)),0)), C708)</f>
        <v>28.9</v>
      </c>
      <c r="D709">
        <f t="array" ref="D709">_xlfn.IFNA(INDEX('Wine duty'!$B:$B,MATCH(1,(MONTH(A709)=MONTH('Wine duty'!$A:$A))*(YEAR(A709)=YEAR('Wine duty'!$A:$A)),0)), D708)</f>
        <v>194.28</v>
      </c>
      <c r="E709">
        <f t="array" ref="E709">_xlfn.IFNA(INDEX('Spirits duty'!$B:$B,MATCH(1,(MONTH(A709)=MONTH('Spirits duty'!$A:$A))*(YEAR(A709)=YEAR('Spirits duty'!$A:$A)),0)), E708)</f>
        <v>21.35</v>
      </c>
      <c r="F709">
        <f t="shared" si="69"/>
        <v>0.14960000000000001</v>
      </c>
      <c r="G709">
        <f t="shared" si="70"/>
        <v>5.7799999999999997E-2</v>
      </c>
      <c r="H709">
        <f t="shared" si="71"/>
        <v>0.15542400000000001</v>
      </c>
      <c r="I709">
        <f t="shared" si="72"/>
        <v>0.21350000000000002</v>
      </c>
      <c r="J709">
        <v>-0.8</v>
      </c>
      <c r="K709">
        <f t="shared" ref="K709:K772" si="74">K708*(1+J709/100)</f>
        <v>2632.3967409172815</v>
      </c>
      <c r="L709">
        <f t="shared" si="73"/>
        <v>0.20366216914514235</v>
      </c>
      <c r="M709">
        <f t="shared" si="73"/>
        <v>7.8687656260623171E-2</v>
      </c>
      <c r="N709">
        <f t="shared" si="67"/>
        <v>0.21159083540918852</v>
      </c>
      <c r="O709">
        <f t="shared" si="68"/>
        <v>0.29065423203534685</v>
      </c>
    </row>
    <row r="710" spans="1:15">
      <c r="A710" s="1">
        <v>39783</v>
      </c>
      <c r="B710">
        <f t="array" ref="B710">_xlfn.IFNA(INDEX('Beer duty'!$B:$B,MATCH(1,(MONTH(Graphs!A710)=MONTH('Beer duty'!A:A))*(YEAR(Graphs!A710)=YEAR('Beer duty'!A:A)),0)), B709)</f>
        <v>16.149999999999999</v>
      </c>
      <c r="C710">
        <f t="array" ref="C710">_xlfn.IFNA(INDEX('Cider duty'!$B:$B,MATCH(1,(MONTH(A710)=MONTH('Cider duty'!$A:$A))*(YEAR(A710)=YEAR('Cider duty'!$A:$A)),0)), C709)</f>
        <v>31.21</v>
      </c>
      <c r="D710">
        <f t="array" ref="D710">_xlfn.IFNA(INDEX('Wine duty'!$B:$B,MATCH(1,(MONTH(A710)=MONTH('Wine duty'!$A:$A))*(YEAR(A710)=YEAR('Wine duty'!$A:$A)),0)), D709)</f>
        <v>209.82</v>
      </c>
      <c r="E710">
        <f t="array" ref="E710">_xlfn.IFNA(INDEX('Spirits duty'!$B:$B,MATCH(1,(MONTH(A710)=MONTH('Spirits duty'!$A:$A))*(YEAR(A710)=YEAR('Spirits duty'!$A:$A)),0)), E709)</f>
        <v>22.2</v>
      </c>
      <c r="F710">
        <f t="shared" si="69"/>
        <v>0.16149999999999998</v>
      </c>
      <c r="G710">
        <f t="shared" si="70"/>
        <v>6.2420000000000003E-2</v>
      </c>
      <c r="H710">
        <f t="shared" si="71"/>
        <v>0.16785600000000001</v>
      </c>
      <c r="I710">
        <f t="shared" si="72"/>
        <v>0.222</v>
      </c>
      <c r="J710">
        <v>-1.4</v>
      </c>
      <c r="K710">
        <f t="shared" si="74"/>
        <v>2595.5431865444393</v>
      </c>
      <c r="L710">
        <f t="shared" si="73"/>
        <v>0.22298434986156784</v>
      </c>
      <c r="M710">
        <f t="shared" si="73"/>
        <v>8.6183796398508164E-2</v>
      </c>
      <c r="N710">
        <f t="shared" si="67"/>
        <v>0.23176013021896807</v>
      </c>
      <c r="O710">
        <f t="shared" si="68"/>
        <v>0.30651718680661344</v>
      </c>
    </row>
    <row r="711" spans="1:15">
      <c r="A711" s="1">
        <v>39814</v>
      </c>
      <c r="B711">
        <f t="array" ref="B711">_xlfn.IFNA(INDEX('Beer duty'!$B:$B,MATCH(1,(MONTH(Graphs!A711)=MONTH('Beer duty'!A:A))*(YEAR(Graphs!A711)=YEAR('Beer duty'!A:A)),0)), B710)</f>
        <v>16.149999999999999</v>
      </c>
      <c r="C711">
        <f t="array" ref="C711">_xlfn.IFNA(INDEX('Cider duty'!$B:$B,MATCH(1,(MONTH(A711)=MONTH('Cider duty'!$A:$A))*(YEAR(A711)=YEAR('Cider duty'!$A:$A)),0)), C710)</f>
        <v>31.21</v>
      </c>
      <c r="D711">
        <f t="array" ref="D711">_xlfn.IFNA(INDEX('Wine duty'!$B:$B,MATCH(1,(MONTH(A711)=MONTH('Wine duty'!$A:$A))*(YEAR(A711)=YEAR('Wine duty'!$A:$A)),0)), D710)</f>
        <v>209.82</v>
      </c>
      <c r="E711">
        <f t="array" ref="E711">_xlfn.IFNA(INDEX('Spirits duty'!$B:$B,MATCH(1,(MONTH(A711)=MONTH('Spirits duty'!$A:$A))*(YEAR(A711)=YEAR('Spirits duty'!$A:$A)),0)), E710)</f>
        <v>22.2</v>
      </c>
      <c r="F711">
        <f t="shared" si="69"/>
        <v>0.16149999999999998</v>
      </c>
      <c r="G711">
        <f t="shared" si="70"/>
        <v>6.2420000000000003E-2</v>
      </c>
      <c r="H711">
        <f t="shared" si="71"/>
        <v>0.16785600000000001</v>
      </c>
      <c r="I711">
        <f t="shared" si="72"/>
        <v>0.222</v>
      </c>
      <c r="J711">
        <v>-1.3</v>
      </c>
      <c r="K711">
        <f t="shared" si="74"/>
        <v>2561.8011251193616</v>
      </c>
      <c r="L711">
        <f t="shared" si="73"/>
        <v>0.2259213271140505</v>
      </c>
      <c r="M711">
        <f t="shared" si="73"/>
        <v>8.7318942652997125E-2</v>
      </c>
      <c r="N711">
        <f t="shared" si="67"/>
        <v>0.23481269525731316</v>
      </c>
      <c r="O711">
        <f t="shared" si="68"/>
        <v>0.3105543939276732</v>
      </c>
    </row>
    <row r="712" spans="1:15">
      <c r="A712" s="1">
        <v>39845</v>
      </c>
      <c r="B712">
        <f t="array" ref="B712">_xlfn.IFNA(INDEX('Beer duty'!$B:$B,MATCH(1,(MONTH(Graphs!A712)=MONTH('Beer duty'!A:A))*(YEAR(Graphs!A712)=YEAR('Beer duty'!A:A)),0)), B711)</f>
        <v>16.149999999999999</v>
      </c>
      <c r="C712">
        <f t="array" ref="C712">_xlfn.IFNA(INDEX('Cider duty'!$B:$B,MATCH(1,(MONTH(A712)=MONTH('Cider duty'!$A:$A))*(YEAR(A712)=YEAR('Cider duty'!$A:$A)),0)), C711)</f>
        <v>31.21</v>
      </c>
      <c r="D712">
        <f t="array" ref="D712">_xlfn.IFNA(INDEX('Wine duty'!$B:$B,MATCH(1,(MONTH(A712)=MONTH('Wine duty'!$A:$A))*(YEAR(A712)=YEAR('Wine duty'!$A:$A)),0)), D711)</f>
        <v>209.82</v>
      </c>
      <c r="E712">
        <f t="array" ref="E712">_xlfn.IFNA(INDEX('Spirits duty'!$B:$B,MATCH(1,(MONTH(A712)=MONTH('Spirits duty'!$A:$A))*(YEAR(A712)=YEAR('Spirits duty'!$A:$A)),0)), E711)</f>
        <v>22.2</v>
      </c>
      <c r="F712">
        <f t="shared" si="69"/>
        <v>0.16149999999999998</v>
      </c>
      <c r="G712">
        <f t="shared" si="70"/>
        <v>6.2420000000000003E-2</v>
      </c>
      <c r="H712">
        <f t="shared" si="71"/>
        <v>0.16785600000000001</v>
      </c>
      <c r="I712">
        <f t="shared" si="72"/>
        <v>0.222</v>
      </c>
      <c r="J712">
        <v>0.6</v>
      </c>
      <c r="K712">
        <f t="shared" si="74"/>
        <v>2577.171931870078</v>
      </c>
      <c r="L712">
        <f t="shared" si="73"/>
        <v>0.2245738838111834</v>
      </c>
      <c r="M712">
        <f t="shared" si="73"/>
        <v>8.6798153730613434E-2</v>
      </c>
      <c r="N712">
        <f t="shared" si="67"/>
        <v>0.23341222192575858</v>
      </c>
      <c r="O712">
        <f t="shared" si="68"/>
        <v>0.30870218084261747</v>
      </c>
    </row>
    <row r="713" spans="1:15">
      <c r="A713" s="1">
        <v>39873</v>
      </c>
      <c r="B713">
        <f t="array" ref="B713">_xlfn.IFNA(INDEX('Beer duty'!$B:$B,MATCH(1,(MONTH(Graphs!A713)=MONTH('Beer duty'!A:A))*(YEAR(Graphs!A713)=YEAR('Beer duty'!A:A)),0)), B712)</f>
        <v>16.149999999999999</v>
      </c>
      <c r="C713">
        <f t="array" ref="C713">_xlfn.IFNA(INDEX('Cider duty'!$B:$B,MATCH(1,(MONTH(A713)=MONTH('Cider duty'!$A:$A))*(YEAR(A713)=YEAR('Cider duty'!$A:$A)),0)), C712)</f>
        <v>31.21</v>
      </c>
      <c r="D713">
        <f t="array" ref="D713">_xlfn.IFNA(INDEX('Wine duty'!$B:$B,MATCH(1,(MONTH(A713)=MONTH('Wine duty'!$A:$A))*(YEAR(A713)=YEAR('Wine duty'!$A:$A)),0)), D712)</f>
        <v>209.82</v>
      </c>
      <c r="E713">
        <f t="array" ref="E713">_xlfn.IFNA(INDEX('Spirits duty'!$B:$B,MATCH(1,(MONTH(A713)=MONTH('Spirits duty'!$A:$A))*(YEAR(A713)=YEAR('Spirits duty'!$A:$A)),0)), E712)</f>
        <v>22.2</v>
      </c>
      <c r="F713">
        <f t="shared" si="69"/>
        <v>0.16149999999999998</v>
      </c>
      <c r="G713">
        <f t="shared" si="70"/>
        <v>6.2420000000000003E-2</v>
      </c>
      <c r="H713">
        <f t="shared" si="71"/>
        <v>0.16785600000000001</v>
      </c>
      <c r="I713">
        <f t="shared" si="72"/>
        <v>0.222</v>
      </c>
      <c r="J713">
        <v>0</v>
      </c>
      <c r="K713">
        <f t="shared" si="74"/>
        <v>2577.171931870078</v>
      </c>
      <c r="L713">
        <f t="shared" si="73"/>
        <v>0.2245738838111834</v>
      </c>
      <c r="M713">
        <f t="shared" si="73"/>
        <v>8.6798153730613434E-2</v>
      </c>
      <c r="N713">
        <f t="shared" si="67"/>
        <v>0.23341222192575858</v>
      </c>
      <c r="O713">
        <f t="shared" si="68"/>
        <v>0.30870218084261747</v>
      </c>
    </row>
    <row r="714" spans="1:15">
      <c r="A714" s="1">
        <v>39904</v>
      </c>
      <c r="B714">
        <f t="array" ref="B714">_xlfn.IFNA(INDEX('Beer duty'!$B:$B,MATCH(1,(MONTH(Graphs!A714)=MONTH('Beer duty'!A:A))*(YEAR(Graphs!A714)=YEAR('Beer duty'!A:A)),0)), B713)</f>
        <v>16.47</v>
      </c>
      <c r="C714">
        <f t="array" ref="C714">_xlfn.IFNA(INDEX('Cider duty'!$B:$B,MATCH(1,(MONTH(A714)=MONTH('Cider duty'!$A:$A))*(YEAR(A714)=YEAR('Cider duty'!$A:$A)),0)), C713)</f>
        <v>31.83</v>
      </c>
      <c r="D714">
        <f t="array" ref="D714">_xlfn.IFNA(INDEX('Wine duty'!$B:$B,MATCH(1,(MONTH(A714)=MONTH('Wine duty'!$A:$A))*(YEAR(A714)=YEAR('Wine duty'!$A:$A)),0)), D713)</f>
        <v>214.02</v>
      </c>
      <c r="E714">
        <f t="array" ref="E714">_xlfn.IFNA(INDEX('Spirits duty'!$B:$B,MATCH(1,(MONTH(A714)=MONTH('Spirits duty'!$A:$A))*(YEAR(A714)=YEAR('Spirits duty'!$A:$A)),0)), E713)</f>
        <v>22.64</v>
      </c>
      <c r="F714">
        <f t="shared" si="69"/>
        <v>0.16469999999999999</v>
      </c>
      <c r="G714">
        <f t="shared" si="70"/>
        <v>6.3659999999999994E-2</v>
      </c>
      <c r="H714">
        <f t="shared" si="71"/>
        <v>0.17121600000000001</v>
      </c>
      <c r="I714">
        <f t="shared" si="72"/>
        <v>0.22640000000000002</v>
      </c>
      <c r="J714">
        <v>0.1</v>
      </c>
      <c r="K714">
        <f t="shared" si="74"/>
        <v>2579.749103801948</v>
      </c>
      <c r="L714">
        <f t="shared" si="73"/>
        <v>0.22879485012635606</v>
      </c>
      <c r="M714">
        <f t="shared" si="73"/>
        <v>8.8434002179986801E-2</v>
      </c>
      <c r="N714">
        <f t="shared" si="67"/>
        <v>0.23784662452479771</v>
      </c>
      <c r="O714">
        <f t="shared" si="68"/>
        <v>0.31450609634855509</v>
      </c>
    </row>
    <row r="715" spans="1:15">
      <c r="A715" s="1">
        <v>39934</v>
      </c>
      <c r="B715">
        <f t="array" ref="B715">_xlfn.IFNA(INDEX('Beer duty'!$B:$B,MATCH(1,(MONTH(Graphs!A715)=MONTH('Beer duty'!A:A))*(YEAR(Graphs!A715)=YEAR('Beer duty'!A:A)),0)), B714)</f>
        <v>16.47</v>
      </c>
      <c r="C715">
        <f t="array" ref="C715">_xlfn.IFNA(INDEX('Cider duty'!$B:$B,MATCH(1,(MONTH(A715)=MONTH('Cider duty'!$A:$A))*(YEAR(A715)=YEAR('Cider duty'!$A:$A)),0)), C714)</f>
        <v>31.83</v>
      </c>
      <c r="D715">
        <f t="array" ref="D715">_xlfn.IFNA(INDEX('Wine duty'!$B:$B,MATCH(1,(MONTH(A715)=MONTH('Wine duty'!$A:$A))*(YEAR(A715)=YEAR('Wine duty'!$A:$A)),0)), D714)</f>
        <v>214.02</v>
      </c>
      <c r="E715">
        <f t="array" ref="E715">_xlfn.IFNA(INDEX('Spirits duty'!$B:$B,MATCH(1,(MONTH(A715)=MONTH('Spirits duty'!$A:$A))*(YEAR(A715)=YEAR('Spirits duty'!$A:$A)),0)), E714)</f>
        <v>22.64</v>
      </c>
      <c r="F715">
        <f t="shared" si="69"/>
        <v>0.16469999999999999</v>
      </c>
      <c r="G715">
        <f t="shared" si="70"/>
        <v>6.3659999999999994E-2</v>
      </c>
      <c r="H715">
        <f t="shared" si="71"/>
        <v>0.17121600000000001</v>
      </c>
      <c r="I715">
        <f t="shared" si="72"/>
        <v>0.22640000000000002</v>
      </c>
      <c r="J715">
        <v>0.6</v>
      </c>
      <c r="K715">
        <f t="shared" si="74"/>
        <v>2595.2275984247599</v>
      </c>
      <c r="L715">
        <f t="shared" si="73"/>
        <v>0.22743026851526446</v>
      </c>
      <c r="M715">
        <f t="shared" si="73"/>
        <v>8.790656280316779E-2</v>
      </c>
      <c r="N715">
        <f t="shared" si="67"/>
        <v>0.23642805618767165</v>
      </c>
      <c r="O715">
        <f t="shared" si="68"/>
        <v>0.31263031446178435</v>
      </c>
    </row>
    <row r="716" spans="1:15">
      <c r="A716" s="1">
        <v>39965</v>
      </c>
      <c r="B716">
        <f t="array" ref="B716">_xlfn.IFNA(INDEX('Beer duty'!$B:$B,MATCH(1,(MONTH(Graphs!A716)=MONTH('Beer duty'!A:A))*(YEAR(Graphs!A716)=YEAR('Beer duty'!A:A)),0)), B715)</f>
        <v>16.47</v>
      </c>
      <c r="C716">
        <f t="array" ref="C716">_xlfn.IFNA(INDEX('Cider duty'!$B:$B,MATCH(1,(MONTH(A716)=MONTH('Cider duty'!$A:$A))*(YEAR(A716)=YEAR('Cider duty'!$A:$A)),0)), C715)</f>
        <v>31.83</v>
      </c>
      <c r="D716">
        <f t="array" ref="D716">_xlfn.IFNA(INDEX('Wine duty'!$B:$B,MATCH(1,(MONTH(A716)=MONTH('Wine duty'!$A:$A))*(YEAR(A716)=YEAR('Wine duty'!$A:$A)),0)), D715)</f>
        <v>214.02</v>
      </c>
      <c r="E716">
        <f t="array" ref="E716">_xlfn.IFNA(INDEX('Spirits duty'!$B:$B,MATCH(1,(MONTH(A716)=MONTH('Spirits duty'!$A:$A))*(YEAR(A716)=YEAR('Spirits duty'!$A:$A)),0)), E715)</f>
        <v>22.64</v>
      </c>
      <c r="F716">
        <f t="shared" si="69"/>
        <v>0.16469999999999999</v>
      </c>
      <c r="G716">
        <f t="shared" si="70"/>
        <v>6.3659999999999994E-2</v>
      </c>
      <c r="H716">
        <f t="shared" si="71"/>
        <v>0.17121600000000001</v>
      </c>
      <c r="I716">
        <f t="shared" si="72"/>
        <v>0.22640000000000002</v>
      </c>
      <c r="J716">
        <v>0.3</v>
      </c>
      <c r="K716">
        <f t="shared" si="74"/>
        <v>2603.0132812200341</v>
      </c>
      <c r="L716">
        <f t="shared" si="73"/>
        <v>0.22675001845988479</v>
      </c>
      <c r="M716">
        <f t="shared" si="73"/>
        <v>8.7643631907445466E-2</v>
      </c>
      <c r="N716">
        <f t="shared" si="67"/>
        <v>0.23572089350715023</v>
      </c>
      <c r="O716">
        <f t="shared" si="68"/>
        <v>0.31169522877545797</v>
      </c>
    </row>
    <row r="717" spans="1:15">
      <c r="A717" s="1">
        <v>39995</v>
      </c>
      <c r="B717">
        <f t="array" ref="B717">_xlfn.IFNA(INDEX('Beer duty'!$B:$B,MATCH(1,(MONTH(Graphs!A717)=MONTH('Beer duty'!A:A))*(YEAR(Graphs!A717)=YEAR('Beer duty'!A:A)),0)), B716)</f>
        <v>16.47</v>
      </c>
      <c r="C717">
        <f t="array" ref="C717">_xlfn.IFNA(INDEX('Cider duty'!$B:$B,MATCH(1,(MONTH(A717)=MONTH('Cider duty'!$A:$A))*(YEAR(A717)=YEAR('Cider duty'!$A:$A)),0)), C716)</f>
        <v>31.83</v>
      </c>
      <c r="D717">
        <f t="array" ref="D717">_xlfn.IFNA(INDEX('Wine duty'!$B:$B,MATCH(1,(MONTH(A717)=MONTH('Wine duty'!$A:$A))*(YEAR(A717)=YEAR('Wine duty'!$A:$A)),0)), D716)</f>
        <v>214.02</v>
      </c>
      <c r="E717">
        <f t="array" ref="E717">_xlfn.IFNA(INDEX('Spirits duty'!$B:$B,MATCH(1,(MONTH(A717)=MONTH('Spirits duty'!$A:$A))*(YEAR(A717)=YEAR('Spirits duty'!$A:$A)),0)), E716)</f>
        <v>22.64</v>
      </c>
      <c r="F717">
        <f t="shared" si="69"/>
        <v>0.16469999999999999</v>
      </c>
      <c r="G717">
        <f t="shared" si="70"/>
        <v>6.3659999999999994E-2</v>
      </c>
      <c r="H717">
        <f t="shared" si="71"/>
        <v>0.17121600000000001</v>
      </c>
      <c r="I717">
        <f t="shared" si="72"/>
        <v>0.22640000000000002</v>
      </c>
      <c r="J717">
        <v>0</v>
      </c>
      <c r="K717">
        <f t="shared" si="74"/>
        <v>2603.0132812200341</v>
      </c>
      <c r="L717">
        <f t="shared" si="73"/>
        <v>0.22675001845988479</v>
      </c>
      <c r="M717">
        <f t="shared" si="73"/>
        <v>8.7643631907445466E-2</v>
      </c>
      <c r="N717">
        <f t="shared" si="67"/>
        <v>0.23572089350715023</v>
      </c>
      <c r="O717">
        <f t="shared" si="68"/>
        <v>0.31169522877545797</v>
      </c>
    </row>
    <row r="718" spans="1:15">
      <c r="A718" s="1">
        <v>40026</v>
      </c>
      <c r="B718">
        <f t="array" ref="B718">_xlfn.IFNA(INDEX('Beer duty'!$B:$B,MATCH(1,(MONTH(Graphs!A718)=MONTH('Beer duty'!A:A))*(YEAR(Graphs!A718)=YEAR('Beer duty'!A:A)),0)), B717)</f>
        <v>16.47</v>
      </c>
      <c r="C718">
        <f t="array" ref="C718">_xlfn.IFNA(INDEX('Cider duty'!$B:$B,MATCH(1,(MONTH(A718)=MONTH('Cider duty'!$A:$A))*(YEAR(A718)=YEAR('Cider duty'!$A:$A)),0)), C717)</f>
        <v>31.83</v>
      </c>
      <c r="D718">
        <f t="array" ref="D718">_xlfn.IFNA(INDEX('Wine duty'!$B:$B,MATCH(1,(MONTH(A718)=MONTH('Wine duty'!$A:$A))*(YEAR(A718)=YEAR('Wine duty'!$A:$A)),0)), D717)</f>
        <v>214.02</v>
      </c>
      <c r="E718">
        <f t="array" ref="E718">_xlfn.IFNA(INDEX('Spirits duty'!$B:$B,MATCH(1,(MONTH(A718)=MONTH('Spirits duty'!$A:$A))*(YEAR(A718)=YEAR('Spirits duty'!$A:$A)),0)), E717)</f>
        <v>22.64</v>
      </c>
      <c r="F718">
        <f t="shared" si="69"/>
        <v>0.16469999999999999</v>
      </c>
      <c r="G718">
        <f t="shared" si="70"/>
        <v>6.3659999999999994E-2</v>
      </c>
      <c r="H718">
        <f t="shared" si="71"/>
        <v>0.17121600000000001</v>
      </c>
      <c r="I718">
        <f t="shared" si="72"/>
        <v>0.22640000000000002</v>
      </c>
      <c r="J718">
        <v>0.5</v>
      </c>
      <c r="K718">
        <f t="shared" si="74"/>
        <v>2616.0283476261338</v>
      </c>
      <c r="L718">
        <f t="shared" si="73"/>
        <v>0.22562190891530828</v>
      </c>
      <c r="M718">
        <f t="shared" si="73"/>
        <v>8.7207593937756692E-2</v>
      </c>
      <c r="N718">
        <f t="shared" si="67"/>
        <v>0.23454815274343307</v>
      </c>
      <c r="O718">
        <f t="shared" si="68"/>
        <v>0.31014450624423684</v>
      </c>
    </row>
    <row r="719" spans="1:15">
      <c r="A719" s="1">
        <v>40057</v>
      </c>
      <c r="B719">
        <f t="array" ref="B719">_xlfn.IFNA(INDEX('Beer duty'!$B:$B,MATCH(1,(MONTH(Graphs!A719)=MONTH('Beer duty'!A:A))*(YEAR(Graphs!A719)=YEAR('Beer duty'!A:A)),0)), B718)</f>
        <v>16.47</v>
      </c>
      <c r="C719">
        <f t="array" ref="C719">_xlfn.IFNA(INDEX('Cider duty'!$B:$B,MATCH(1,(MONTH(A719)=MONTH('Cider duty'!$A:$A))*(YEAR(A719)=YEAR('Cider duty'!$A:$A)),0)), C718)</f>
        <v>31.83</v>
      </c>
      <c r="D719">
        <f t="array" ref="D719">_xlfn.IFNA(INDEX('Wine duty'!$B:$B,MATCH(1,(MONTH(A719)=MONTH('Wine duty'!$A:$A))*(YEAR(A719)=YEAR('Wine duty'!$A:$A)),0)), D718)</f>
        <v>214.02</v>
      </c>
      <c r="E719">
        <f t="array" ref="E719">_xlfn.IFNA(INDEX('Spirits duty'!$B:$B,MATCH(1,(MONTH(A719)=MONTH('Spirits duty'!$A:$A))*(YEAR(A719)=YEAR('Spirits duty'!$A:$A)),0)), E718)</f>
        <v>22.64</v>
      </c>
      <c r="F719">
        <f t="shared" si="69"/>
        <v>0.16469999999999999</v>
      </c>
      <c r="G719">
        <f t="shared" si="70"/>
        <v>6.3659999999999994E-2</v>
      </c>
      <c r="H719">
        <f t="shared" si="71"/>
        <v>0.17121600000000001</v>
      </c>
      <c r="I719">
        <f t="shared" si="72"/>
        <v>0.22640000000000002</v>
      </c>
      <c r="J719">
        <v>0.4</v>
      </c>
      <c r="K719">
        <f t="shared" si="74"/>
        <v>2626.4924610166386</v>
      </c>
      <c r="L719">
        <f t="shared" si="73"/>
        <v>0.22472301684791662</v>
      </c>
      <c r="M719">
        <f t="shared" si="73"/>
        <v>8.6860153324458844E-2</v>
      </c>
      <c r="N719">
        <f t="shared" si="67"/>
        <v>0.23361369795162656</v>
      </c>
      <c r="O719">
        <f t="shared" si="68"/>
        <v>0.30890887076119206</v>
      </c>
    </row>
    <row r="720" spans="1:15">
      <c r="A720" s="1">
        <v>40087</v>
      </c>
      <c r="B720">
        <f t="array" ref="B720">_xlfn.IFNA(INDEX('Beer duty'!$B:$B,MATCH(1,(MONTH(Graphs!A720)=MONTH('Beer duty'!A:A))*(YEAR(Graphs!A720)=YEAR('Beer duty'!A:A)),0)), B719)</f>
        <v>16.47</v>
      </c>
      <c r="C720">
        <f t="array" ref="C720">_xlfn.IFNA(INDEX('Cider duty'!$B:$B,MATCH(1,(MONTH(A720)=MONTH('Cider duty'!$A:$A))*(YEAR(A720)=YEAR('Cider duty'!$A:$A)),0)), C719)</f>
        <v>31.83</v>
      </c>
      <c r="D720">
        <f t="array" ref="D720">_xlfn.IFNA(INDEX('Wine duty'!$B:$B,MATCH(1,(MONTH(A720)=MONTH('Wine duty'!$A:$A))*(YEAR(A720)=YEAR('Wine duty'!$A:$A)),0)), D719)</f>
        <v>214.02</v>
      </c>
      <c r="E720">
        <f t="array" ref="E720">_xlfn.IFNA(INDEX('Spirits duty'!$B:$B,MATCH(1,(MONTH(A720)=MONTH('Spirits duty'!$A:$A))*(YEAR(A720)=YEAR('Spirits duty'!$A:$A)),0)), E719)</f>
        <v>22.64</v>
      </c>
      <c r="F720">
        <f t="shared" si="69"/>
        <v>0.16469999999999999</v>
      </c>
      <c r="G720">
        <f t="shared" si="70"/>
        <v>6.3659999999999994E-2</v>
      </c>
      <c r="H720">
        <f t="shared" si="71"/>
        <v>0.17121600000000001</v>
      </c>
      <c r="I720">
        <f t="shared" si="72"/>
        <v>0.22640000000000002</v>
      </c>
      <c r="J720">
        <v>0.3</v>
      </c>
      <c r="K720">
        <f t="shared" si="74"/>
        <v>2634.3719383996881</v>
      </c>
      <c r="L720">
        <f t="shared" si="73"/>
        <v>0.22405086425515119</v>
      </c>
      <c r="M720">
        <f t="shared" si="73"/>
        <v>8.6600352267655889E-2</v>
      </c>
      <c r="N720">
        <f t="shared" si="67"/>
        <v>0.23291495309234955</v>
      </c>
      <c r="O720">
        <f t="shared" si="68"/>
        <v>0.30798491601315264</v>
      </c>
    </row>
    <row r="721" spans="1:15">
      <c r="A721" s="1">
        <v>40118</v>
      </c>
      <c r="B721">
        <f t="array" ref="B721">_xlfn.IFNA(INDEX('Beer duty'!$B:$B,MATCH(1,(MONTH(Graphs!A721)=MONTH('Beer duty'!A:A))*(YEAR(Graphs!A721)=YEAR('Beer duty'!A:A)),0)), B720)</f>
        <v>16.47</v>
      </c>
      <c r="C721">
        <f t="array" ref="C721">_xlfn.IFNA(INDEX('Cider duty'!$B:$B,MATCH(1,(MONTH(A721)=MONTH('Cider duty'!$A:$A))*(YEAR(A721)=YEAR('Cider duty'!$A:$A)),0)), C720)</f>
        <v>31.83</v>
      </c>
      <c r="D721">
        <f t="array" ref="D721">_xlfn.IFNA(INDEX('Wine duty'!$B:$B,MATCH(1,(MONTH(A721)=MONTH('Wine duty'!$A:$A))*(YEAR(A721)=YEAR('Wine duty'!$A:$A)),0)), D720)</f>
        <v>214.02</v>
      </c>
      <c r="E721">
        <f t="array" ref="E721">_xlfn.IFNA(INDEX('Spirits duty'!$B:$B,MATCH(1,(MONTH(A721)=MONTH('Spirits duty'!$A:$A))*(YEAR(A721)=YEAR('Spirits duty'!$A:$A)),0)), E720)</f>
        <v>22.64</v>
      </c>
      <c r="F721">
        <f t="shared" si="69"/>
        <v>0.16469999999999999</v>
      </c>
      <c r="G721">
        <f t="shared" si="70"/>
        <v>6.3659999999999994E-2</v>
      </c>
      <c r="H721">
        <f t="shared" si="71"/>
        <v>0.17121600000000001</v>
      </c>
      <c r="I721">
        <f t="shared" si="72"/>
        <v>0.22640000000000002</v>
      </c>
      <c r="J721">
        <v>0.3</v>
      </c>
      <c r="K721">
        <f t="shared" si="74"/>
        <v>2642.2750542148869</v>
      </c>
      <c r="L721">
        <f t="shared" si="73"/>
        <v>0.22338072208888454</v>
      </c>
      <c r="M721">
        <f t="shared" si="73"/>
        <v>8.6341328282807481E-2</v>
      </c>
      <c r="N721">
        <f t="shared" si="67"/>
        <v>0.2322182981977563</v>
      </c>
      <c r="O721">
        <f t="shared" si="68"/>
        <v>0.30706372483863675</v>
      </c>
    </row>
    <row r="722" spans="1:15">
      <c r="A722" s="1">
        <v>40148</v>
      </c>
      <c r="B722">
        <f t="array" ref="B722">_xlfn.IFNA(INDEX('Beer duty'!$B:$B,MATCH(1,(MONTH(Graphs!A722)=MONTH('Beer duty'!A:A))*(YEAR(Graphs!A722)=YEAR('Beer duty'!A:A)),0)), B721)</f>
        <v>16.47</v>
      </c>
      <c r="C722">
        <f t="array" ref="C722">_xlfn.IFNA(INDEX('Cider duty'!$B:$B,MATCH(1,(MONTH(A722)=MONTH('Cider duty'!$A:$A))*(YEAR(A722)=YEAR('Cider duty'!$A:$A)),0)), C721)</f>
        <v>31.83</v>
      </c>
      <c r="D722">
        <f t="array" ref="D722">_xlfn.IFNA(INDEX('Wine duty'!$B:$B,MATCH(1,(MONTH(A722)=MONTH('Wine duty'!$A:$A))*(YEAR(A722)=YEAR('Wine duty'!$A:$A)),0)), D721)</f>
        <v>214.02</v>
      </c>
      <c r="E722">
        <f t="array" ref="E722">_xlfn.IFNA(INDEX('Spirits duty'!$B:$B,MATCH(1,(MONTH(A722)=MONTH('Spirits duty'!$A:$A))*(YEAR(A722)=YEAR('Spirits duty'!$A:$A)),0)), E721)</f>
        <v>22.64</v>
      </c>
      <c r="F722">
        <f t="shared" si="69"/>
        <v>0.16469999999999999</v>
      </c>
      <c r="G722">
        <f t="shared" si="70"/>
        <v>6.3659999999999994E-2</v>
      </c>
      <c r="H722">
        <f t="shared" si="71"/>
        <v>0.17121600000000001</v>
      </c>
      <c r="I722">
        <f t="shared" si="72"/>
        <v>0.22640000000000002</v>
      </c>
      <c r="J722">
        <v>0.6</v>
      </c>
      <c r="K722">
        <f t="shared" si="74"/>
        <v>2658.1287045401764</v>
      </c>
      <c r="L722">
        <f t="shared" si="73"/>
        <v>0.22204843149988523</v>
      </c>
      <c r="M722">
        <f t="shared" si="73"/>
        <v>8.5826370062432877E-2</v>
      </c>
      <c r="N722">
        <f t="shared" si="67"/>
        <v>0.23083329840731243</v>
      </c>
      <c r="O722">
        <f t="shared" si="68"/>
        <v>0.30523233085351564</v>
      </c>
    </row>
    <row r="723" spans="1:15">
      <c r="A723" s="1">
        <v>40179</v>
      </c>
      <c r="B723">
        <f t="array" ref="B723">_xlfn.IFNA(INDEX('Beer duty'!$B:$B,MATCH(1,(MONTH(Graphs!A723)=MONTH('Beer duty'!A:A))*(YEAR(Graphs!A723)=YEAR('Beer duty'!A:A)),0)), B722)</f>
        <v>16.47</v>
      </c>
      <c r="C723">
        <f t="array" ref="C723">_xlfn.IFNA(INDEX('Cider duty'!$B:$B,MATCH(1,(MONTH(A723)=MONTH('Cider duty'!$A:$A))*(YEAR(A723)=YEAR('Cider duty'!$A:$A)),0)), C722)</f>
        <v>31.83</v>
      </c>
      <c r="D723">
        <f t="array" ref="D723">_xlfn.IFNA(INDEX('Wine duty'!$B:$B,MATCH(1,(MONTH(A723)=MONTH('Wine duty'!$A:$A))*(YEAR(A723)=YEAR('Wine duty'!$A:$A)),0)), D722)</f>
        <v>214.02</v>
      </c>
      <c r="E723">
        <f t="array" ref="E723">_xlfn.IFNA(INDEX('Spirits duty'!$B:$B,MATCH(1,(MONTH(A723)=MONTH('Spirits duty'!$A:$A))*(YEAR(A723)=YEAR('Spirits duty'!$A:$A)),0)), E722)</f>
        <v>22.64</v>
      </c>
      <c r="F723">
        <f t="shared" si="69"/>
        <v>0.16469999999999999</v>
      </c>
      <c r="G723">
        <f t="shared" si="70"/>
        <v>6.3659999999999994E-2</v>
      </c>
      <c r="H723">
        <f t="shared" si="71"/>
        <v>0.17121600000000001</v>
      </c>
      <c r="I723">
        <f t="shared" si="72"/>
        <v>0.22640000000000002</v>
      </c>
      <c r="J723">
        <v>0</v>
      </c>
      <c r="K723">
        <f t="shared" si="74"/>
        <v>2658.1287045401764</v>
      </c>
      <c r="L723">
        <f t="shared" si="73"/>
        <v>0.22204843149988523</v>
      </c>
      <c r="M723">
        <f t="shared" si="73"/>
        <v>8.5826370062432877E-2</v>
      </c>
      <c r="N723">
        <f t="shared" si="67"/>
        <v>0.23083329840731243</v>
      </c>
      <c r="O723">
        <f t="shared" si="68"/>
        <v>0.30523233085351564</v>
      </c>
    </row>
    <row r="724" spans="1:15">
      <c r="A724" s="1">
        <v>40210</v>
      </c>
      <c r="B724">
        <f t="array" ref="B724">_xlfn.IFNA(INDEX('Beer duty'!$B:$B,MATCH(1,(MONTH(Graphs!A724)=MONTH('Beer duty'!A:A))*(YEAR(Graphs!A724)=YEAR('Beer duty'!A:A)),0)), B723)</f>
        <v>16.47</v>
      </c>
      <c r="C724">
        <f t="array" ref="C724">_xlfn.IFNA(INDEX('Cider duty'!$B:$B,MATCH(1,(MONTH(A724)=MONTH('Cider duty'!$A:$A))*(YEAR(A724)=YEAR('Cider duty'!$A:$A)),0)), C723)</f>
        <v>31.83</v>
      </c>
      <c r="D724">
        <f t="array" ref="D724">_xlfn.IFNA(INDEX('Wine duty'!$B:$B,MATCH(1,(MONTH(A724)=MONTH('Wine duty'!$A:$A))*(YEAR(A724)=YEAR('Wine duty'!$A:$A)),0)), D723)</f>
        <v>214.02</v>
      </c>
      <c r="E724">
        <f t="array" ref="E724">_xlfn.IFNA(INDEX('Spirits duty'!$B:$B,MATCH(1,(MONTH(A724)=MONTH('Spirits duty'!$A:$A))*(YEAR(A724)=YEAR('Spirits duty'!$A:$A)),0)), E723)</f>
        <v>22.64</v>
      </c>
      <c r="F724">
        <f t="shared" si="69"/>
        <v>0.16469999999999999</v>
      </c>
      <c r="G724">
        <f t="shared" si="70"/>
        <v>6.3659999999999994E-2</v>
      </c>
      <c r="H724">
        <f t="shared" si="71"/>
        <v>0.17121600000000001</v>
      </c>
      <c r="I724">
        <f t="shared" si="72"/>
        <v>0.22640000000000002</v>
      </c>
      <c r="J724">
        <v>0.6</v>
      </c>
      <c r="K724">
        <f t="shared" si="74"/>
        <v>2674.0774767674175</v>
      </c>
      <c r="L724">
        <f t="shared" si="73"/>
        <v>0.22072408697801713</v>
      </c>
      <c r="M724">
        <f t="shared" si="73"/>
        <v>8.5314483163452165E-2</v>
      </c>
      <c r="N724">
        <f t="shared" si="67"/>
        <v>0.22945655905299445</v>
      </c>
      <c r="O724">
        <f t="shared" si="68"/>
        <v>0.30341185969534357</v>
      </c>
    </row>
    <row r="725" spans="1:15">
      <c r="A725" s="1">
        <v>40238</v>
      </c>
      <c r="B725">
        <f t="array" ref="B725">_xlfn.IFNA(INDEX('Beer duty'!$B:$B,MATCH(1,(MONTH(Graphs!A725)=MONTH('Beer duty'!A:A))*(YEAR(Graphs!A725)=YEAR('Beer duty'!A:A)),0)), B724)</f>
        <v>17.32</v>
      </c>
      <c r="C725">
        <f t="array" ref="C725">_xlfn.IFNA(INDEX('Cider duty'!$B:$B,MATCH(1,(MONTH(A725)=MONTH('Cider duty'!$A:$A))*(YEAR(A725)=YEAR('Cider duty'!$A:$A)),0)), C724)</f>
        <v>36.01</v>
      </c>
      <c r="D725">
        <f t="array" ref="D725">_xlfn.IFNA(INDEX('Wine duty'!$B:$B,MATCH(1,(MONTH(A725)=MONTH('Wine duty'!$A:$A))*(YEAR(A725)=YEAR('Wine duty'!$A:$A)),0)), D724)</f>
        <v>225</v>
      </c>
      <c r="E725">
        <f t="array" ref="E725">_xlfn.IFNA(INDEX('Spirits duty'!$B:$B,MATCH(1,(MONTH(A725)=MONTH('Spirits duty'!$A:$A))*(YEAR(A725)=YEAR('Spirits duty'!$A:$A)),0)), E724)</f>
        <v>23.8</v>
      </c>
      <c r="F725">
        <f t="shared" si="69"/>
        <v>0.17319999999999999</v>
      </c>
      <c r="G725">
        <f t="shared" si="70"/>
        <v>7.2020000000000001E-2</v>
      </c>
      <c r="H725">
        <f t="shared" si="71"/>
        <v>0.18</v>
      </c>
      <c r="I725">
        <f t="shared" si="72"/>
        <v>0.23800000000000002</v>
      </c>
      <c r="J725">
        <v>0.7</v>
      </c>
      <c r="K725">
        <f t="shared" si="74"/>
        <v>2692.7960191047891</v>
      </c>
      <c r="L725">
        <f t="shared" si="73"/>
        <v>0.23050191986147106</v>
      </c>
      <c r="M725">
        <f t="shared" si="73"/>
        <v>9.5847276376577056E-2</v>
      </c>
      <c r="N725">
        <f t="shared" si="67"/>
        <v>0.23955164881677132</v>
      </c>
      <c r="O725">
        <f t="shared" si="68"/>
        <v>0.31674051343550874</v>
      </c>
    </row>
    <row r="726" spans="1:15">
      <c r="A726" s="1">
        <v>40269</v>
      </c>
      <c r="B726">
        <f t="array" ref="B726">_xlfn.IFNA(INDEX('Beer duty'!$B:$B,MATCH(1,(MONTH(Graphs!A726)=MONTH('Beer duty'!A:A))*(YEAR(Graphs!A726)=YEAR('Beer duty'!A:A)),0)), B725)</f>
        <v>17.32</v>
      </c>
      <c r="C726">
        <f t="array" ref="C726">_xlfn.IFNA(INDEX('Cider duty'!$B:$B,MATCH(1,(MONTH(A726)=MONTH('Cider duty'!$A:$A))*(YEAR(A726)=YEAR('Cider duty'!$A:$A)),0)), C725)</f>
        <v>36.01</v>
      </c>
      <c r="D726">
        <f t="array" ref="D726">_xlfn.IFNA(INDEX('Wine duty'!$B:$B,MATCH(1,(MONTH(A726)=MONTH('Wine duty'!$A:$A))*(YEAR(A726)=YEAR('Wine duty'!$A:$A)),0)), D725)</f>
        <v>225</v>
      </c>
      <c r="E726">
        <f t="array" ref="E726">_xlfn.IFNA(INDEX('Spirits duty'!$B:$B,MATCH(1,(MONTH(A726)=MONTH('Spirits duty'!$A:$A))*(YEAR(A726)=YEAR('Spirits duty'!$A:$A)),0)), E725)</f>
        <v>23.8</v>
      </c>
      <c r="F726">
        <f t="shared" si="69"/>
        <v>0.17319999999999999</v>
      </c>
      <c r="G726">
        <f t="shared" si="70"/>
        <v>7.2020000000000001E-2</v>
      </c>
      <c r="H726">
        <f t="shared" si="71"/>
        <v>0.18</v>
      </c>
      <c r="I726">
        <f t="shared" si="72"/>
        <v>0.23800000000000002</v>
      </c>
      <c r="J726">
        <v>1</v>
      </c>
      <c r="K726">
        <f t="shared" si="74"/>
        <v>2719.7239792958371</v>
      </c>
      <c r="L726">
        <f t="shared" si="73"/>
        <v>0.22821972263511986</v>
      </c>
      <c r="M726">
        <f t="shared" si="73"/>
        <v>9.4898293442155501E-2</v>
      </c>
      <c r="N726">
        <f t="shared" si="67"/>
        <v>0.23717985031363498</v>
      </c>
      <c r="O726">
        <f t="shared" si="68"/>
        <v>0.31360446874802844</v>
      </c>
    </row>
    <row r="727" spans="1:15">
      <c r="A727" s="1">
        <v>40299</v>
      </c>
      <c r="B727">
        <f t="array" ref="B727">_xlfn.IFNA(INDEX('Beer duty'!$B:$B,MATCH(1,(MONTH(Graphs!A727)=MONTH('Beer duty'!A:A))*(YEAR(Graphs!A727)=YEAR('Beer duty'!A:A)),0)), B726)</f>
        <v>17.32</v>
      </c>
      <c r="C727">
        <f t="array" ref="C727">_xlfn.IFNA(INDEX('Cider duty'!$B:$B,MATCH(1,(MONTH(A727)=MONTH('Cider duty'!$A:$A))*(YEAR(A727)=YEAR('Cider duty'!$A:$A)),0)), C726)</f>
        <v>36.01</v>
      </c>
      <c r="D727">
        <f t="array" ref="D727">_xlfn.IFNA(INDEX('Wine duty'!$B:$B,MATCH(1,(MONTH(A727)=MONTH('Wine duty'!$A:$A))*(YEAR(A727)=YEAR('Wine duty'!$A:$A)),0)), D726)</f>
        <v>225</v>
      </c>
      <c r="E727">
        <f t="array" ref="E727">_xlfn.IFNA(INDEX('Spirits duty'!$B:$B,MATCH(1,(MONTH(A727)=MONTH('Spirits duty'!$A:$A))*(YEAR(A727)=YEAR('Spirits duty'!$A:$A)),0)), E726)</f>
        <v>23.8</v>
      </c>
      <c r="F727">
        <f t="shared" si="69"/>
        <v>0.17319999999999999</v>
      </c>
      <c r="G727">
        <f t="shared" si="70"/>
        <v>7.2020000000000001E-2</v>
      </c>
      <c r="H727">
        <f t="shared" si="71"/>
        <v>0.18</v>
      </c>
      <c r="I727">
        <f t="shared" si="72"/>
        <v>0.23800000000000002</v>
      </c>
      <c r="J727">
        <v>0.4</v>
      </c>
      <c r="K727">
        <f t="shared" si="74"/>
        <v>2730.6028752130205</v>
      </c>
      <c r="L727">
        <f t="shared" si="73"/>
        <v>0.22731048071227078</v>
      </c>
      <c r="M727">
        <f t="shared" si="73"/>
        <v>9.4520212591788347E-2</v>
      </c>
      <c r="N727">
        <f t="shared" si="67"/>
        <v>0.23623491067095115</v>
      </c>
      <c r="O727">
        <f t="shared" si="68"/>
        <v>0.31235504855381319</v>
      </c>
    </row>
    <row r="728" spans="1:15">
      <c r="A728" s="1">
        <v>40330</v>
      </c>
      <c r="B728">
        <f t="array" ref="B728">_xlfn.IFNA(INDEX('Beer duty'!$B:$B,MATCH(1,(MONTH(Graphs!A728)=MONTH('Beer duty'!A:A))*(YEAR(Graphs!A728)=YEAR('Beer duty'!A:A)),0)), B727)</f>
        <v>17.32</v>
      </c>
      <c r="C728">
        <f t="array" ref="C728">_xlfn.IFNA(INDEX('Cider duty'!$B:$B,MATCH(1,(MONTH(A728)=MONTH('Cider duty'!$A:$A))*(YEAR(A728)=YEAR('Cider duty'!$A:$A)),0)), C727)</f>
        <v>33.46</v>
      </c>
      <c r="D728">
        <f t="array" ref="D728">_xlfn.IFNA(INDEX('Wine duty'!$B:$B,MATCH(1,(MONTH(A728)=MONTH('Wine duty'!$A:$A))*(YEAR(A728)=YEAR('Wine duty'!$A:$A)),0)), D727)</f>
        <v>225</v>
      </c>
      <c r="E728">
        <f t="array" ref="E728">_xlfn.IFNA(INDEX('Spirits duty'!$B:$B,MATCH(1,(MONTH(A728)=MONTH('Spirits duty'!$A:$A))*(YEAR(A728)=YEAR('Spirits duty'!$A:$A)),0)), E727)</f>
        <v>23.8</v>
      </c>
      <c r="F728">
        <f t="shared" si="69"/>
        <v>0.17319999999999999</v>
      </c>
      <c r="G728">
        <f t="shared" si="70"/>
        <v>6.6920000000000007E-2</v>
      </c>
      <c r="H728">
        <f t="shared" si="71"/>
        <v>0.18</v>
      </c>
      <c r="I728">
        <f t="shared" si="72"/>
        <v>0.23800000000000002</v>
      </c>
      <c r="J728">
        <v>0.2</v>
      </c>
      <c r="K728">
        <f t="shared" si="74"/>
        <v>2736.0640809634465</v>
      </c>
      <c r="L728">
        <f t="shared" si="73"/>
        <v>0.22685676717791495</v>
      </c>
      <c r="M728">
        <f t="shared" si="73"/>
        <v>8.7651586948880311E-2</v>
      </c>
      <c r="N728">
        <f t="shared" si="67"/>
        <v>0.23576338390314489</v>
      </c>
      <c r="O728">
        <f t="shared" si="68"/>
        <v>0.31173158538304713</v>
      </c>
    </row>
    <row r="729" spans="1:15">
      <c r="A729" s="1">
        <v>40360</v>
      </c>
      <c r="B729">
        <f t="array" ref="B729">_xlfn.IFNA(INDEX('Beer duty'!$B:$B,MATCH(1,(MONTH(Graphs!A729)=MONTH('Beer duty'!A:A))*(YEAR(Graphs!A729)=YEAR('Beer duty'!A:A)),0)), B728)</f>
        <v>17.32</v>
      </c>
      <c r="C729">
        <f t="array" ref="C729">_xlfn.IFNA(INDEX('Cider duty'!$B:$B,MATCH(1,(MONTH(A729)=MONTH('Cider duty'!$A:$A))*(YEAR(A729)=YEAR('Cider duty'!$A:$A)),0)), C728)</f>
        <v>33.46</v>
      </c>
      <c r="D729">
        <f t="array" ref="D729">_xlfn.IFNA(INDEX('Wine duty'!$B:$B,MATCH(1,(MONTH(A729)=MONTH('Wine duty'!$A:$A))*(YEAR(A729)=YEAR('Wine duty'!$A:$A)),0)), D728)</f>
        <v>225</v>
      </c>
      <c r="E729">
        <f t="array" ref="E729">_xlfn.IFNA(INDEX('Spirits duty'!$B:$B,MATCH(1,(MONTH(A729)=MONTH('Spirits duty'!$A:$A))*(YEAR(A729)=YEAR('Spirits duty'!$A:$A)),0)), E728)</f>
        <v>23.8</v>
      </c>
      <c r="F729">
        <f t="shared" si="69"/>
        <v>0.17319999999999999</v>
      </c>
      <c r="G729">
        <f t="shared" si="70"/>
        <v>6.6920000000000007E-2</v>
      </c>
      <c r="H729">
        <f t="shared" si="71"/>
        <v>0.18</v>
      </c>
      <c r="I729">
        <f t="shared" si="72"/>
        <v>0.23800000000000002</v>
      </c>
      <c r="J729">
        <v>-0.2</v>
      </c>
      <c r="K729">
        <f t="shared" si="74"/>
        <v>2730.5919528015197</v>
      </c>
      <c r="L729">
        <f t="shared" si="73"/>
        <v>0.2273113899578306</v>
      </c>
      <c r="M729">
        <f t="shared" si="73"/>
        <v>8.7827241431743794E-2</v>
      </c>
      <c r="N729">
        <f t="shared" si="67"/>
        <v>0.2362358556143736</v>
      </c>
      <c r="O729">
        <f t="shared" si="68"/>
        <v>0.3123562979790051</v>
      </c>
    </row>
    <row r="730" spans="1:15">
      <c r="A730" s="1">
        <v>40391</v>
      </c>
      <c r="B730">
        <f t="array" ref="B730">_xlfn.IFNA(INDEX('Beer duty'!$B:$B,MATCH(1,(MONTH(Graphs!A730)=MONTH('Beer duty'!A:A))*(YEAR(Graphs!A730)=YEAR('Beer duty'!A:A)),0)), B729)</f>
        <v>17.32</v>
      </c>
      <c r="C730">
        <f t="array" ref="C730">_xlfn.IFNA(INDEX('Cider duty'!$B:$B,MATCH(1,(MONTH(A730)=MONTH('Cider duty'!$A:$A))*(YEAR(A730)=YEAR('Cider duty'!$A:$A)),0)), C729)</f>
        <v>33.46</v>
      </c>
      <c r="D730">
        <f t="array" ref="D730">_xlfn.IFNA(INDEX('Wine duty'!$B:$B,MATCH(1,(MONTH(A730)=MONTH('Wine duty'!$A:$A))*(YEAR(A730)=YEAR('Wine duty'!$A:$A)),0)), D729)</f>
        <v>225</v>
      </c>
      <c r="E730">
        <f t="array" ref="E730">_xlfn.IFNA(INDEX('Spirits duty'!$B:$B,MATCH(1,(MONTH(A730)=MONTH('Spirits duty'!$A:$A))*(YEAR(A730)=YEAR('Spirits duty'!$A:$A)),0)), E729)</f>
        <v>23.8</v>
      </c>
      <c r="F730">
        <f t="shared" si="69"/>
        <v>0.17319999999999999</v>
      </c>
      <c r="G730">
        <f t="shared" si="70"/>
        <v>6.6920000000000007E-2</v>
      </c>
      <c r="H730">
        <f t="shared" si="71"/>
        <v>0.18</v>
      </c>
      <c r="I730">
        <f t="shared" si="72"/>
        <v>0.23800000000000002</v>
      </c>
      <c r="J730">
        <v>0.4</v>
      </c>
      <c r="K730">
        <f t="shared" si="74"/>
        <v>2741.5143206127259</v>
      </c>
      <c r="L730">
        <f t="shared" si="73"/>
        <v>0.22640576689026951</v>
      </c>
      <c r="M730">
        <f t="shared" si="73"/>
        <v>8.7477332103330474E-2</v>
      </c>
      <c r="N730">
        <f t="shared" si="67"/>
        <v>0.23529467690674663</v>
      </c>
      <c r="O730">
        <f t="shared" si="68"/>
        <v>0.31111185057669827</v>
      </c>
    </row>
    <row r="731" spans="1:15">
      <c r="A731" s="1">
        <v>40422</v>
      </c>
      <c r="B731">
        <f t="array" ref="B731">_xlfn.IFNA(INDEX('Beer duty'!$B:$B,MATCH(1,(MONTH(Graphs!A731)=MONTH('Beer duty'!A:A))*(YEAR(Graphs!A731)=YEAR('Beer duty'!A:A)),0)), B730)</f>
        <v>17.32</v>
      </c>
      <c r="C731">
        <f t="array" ref="C731">_xlfn.IFNA(INDEX('Cider duty'!$B:$B,MATCH(1,(MONTH(A731)=MONTH('Cider duty'!$A:$A))*(YEAR(A731)=YEAR('Cider duty'!$A:$A)),0)), C730)</f>
        <v>33.46</v>
      </c>
      <c r="D731">
        <f t="array" ref="D731">_xlfn.IFNA(INDEX('Wine duty'!$B:$B,MATCH(1,(MONTH(A731)=MONTH('Wine duty'!$A:$A))*(YEAR(A731)=YEAR('Wine duty'!$A:$A)),0)), D730)</f>
        <v>225</v>
      </c>
      <c r="E731">
        <f t="array" ref="E731">_xlfn.IFNA(INDEX('Spirits duty'!$B:$B,MATCH(1,(MONTH(A731)=MONTH('Spirits duty'!$A:$A))*(YEAR(A731)=YEAR('Spirits duty'!$A:$A)),0)), E730)</f>
        <v>23.8</v>
      </c>
      <c r="F731">
        <f t="shared" si="69"/>
        <v>0.17319999999999999</v>
      </c>
      <c r="G731">
        <f t="shared" si="70"/>
        <v>6.6920000000000007E-2</v>
      </c>
      <c r="H731">
        <f t="shared" si="71"/>
        <v>0.18</v>
      </c>
      <c r="I731">
        <f t="shared" si="72"/>
        <v>0.23800000000000002</v>
      </c>
      <c r="J731">
        <v>0.4</v>
      </c>
      <c r="K731">
        <f t="shared" si="74"/>
        <v>2752.4803778951768</v>
      </c>
      <c r="L731">
        <f t="shared" si="73"/>
        <v>0.22550375188273855</v>
      </c>
      <c r="M731">
        <f t="shared" si="73"/>
        <v>8.7128816835986528E-2</v>
      </c>
      <c r="N731">
        <f t="shared" ref="N731:N794" si="75">H731*$K$843/$K731</f>
        <v>0.23435724791508628</v>
      </c>
      <c r="O731">
        <f t="shared" ref="O731:O794" si="76">I731*$K$843/$K731</f>
        <v>0.30987236113216959</v>
      </c>
    </row>
    <row r="732" spans="1:15">
      <c r="A732" s="1">
        <v>40452</v>
      </c>
      <c r="B732">
        <f t="array" ref="B732">_xlfn.IFNA(INDEX('Beer duty'!$B:$B,MATCH(1,(MONTH(Graphs!A732)=MONTH('Beer duty'!A:A))*(YEAR(Graphs!A732)=YEAR('Beer duty'!A:A)),0)), B731)</f>
        <v>17.32</v>
      </c>
      <c r="C732">
        <f t="array" ref="C732">_xlfn.IFNA(INDEX('Cider duty'!$B:$B,MATCH(1,(MONTH(A732)=MONTH('Cider duty'!$A:$A))*(YEAR(A732)=YEAR('Cider duty'!$A:$A)),0)), C731)</f>
        <v>33.46</v>
      </c>
      <c r="D732">
        <f t="array" ref="D732">_xlfn.IFNA(INDEX('Wine duty'!$B:$B,MATCH(1,(MONTH(A732)=MONTH('Wine duty'!$A:$A))*(YEAR(A732)=YEAR('Wine duty'!$A:$A)),0)), D731)</f>
        <v>225</v>
      </c>
      <c r="E732">
        <f t="array" ref="E732">_xlfn.IFNA(INDEX('Spirits duty'!$B:$B,MATCH(1,(MONTH(A732)=MONTH('Spirits duty'!$A:$A))*(YEAR(A732)=YEAR('Spirits duty'!$A:$A)),0)), E731)</f>
        <v>23.8</v>
      </c>
      <c r="F732">
        <f t="shared" si="69"/>
        <v>0.17319999999999999</v>
      </c>
      <c r="G732">
        <f t="shared" si="70"/>
        <v>6.6920000000000007E-2</v>
      </c>
      <c r="H732">
        <f t="shared" si="71"/>
        <v>0.18</v>
      </c>
      <c r="I732">
        <f t="shared" si="72"/>
        <v>0.23800000000000002</v>
      </c>
      <c r="J732">
        <v>0.2</v>
      </c>
      <c r="K732">
        <f t="shared" si="74"/>
        <v>2757.9853386509672</v>
      </c>
      <c r="L732">
        <f t="shared" si="73"/>
        <v>0.22505364459355146</v>
      </c>
      <c r="M732">
        <f t="shared" si="73"/>
        <v>8.695490702194264E-2</v>
      </c>
      <c r="N732">
        <f t="shared" si="75"/>
        <v>0.233889468977132</v>
      </c>
      <c r="O732">
        <f t="shared" si="76"/>
        <v>0.30925385342531897</v>
      </c>
    </row>
    <row r="733" spans="1:15">
      <c r="A733" s="1">
        <v>40483</v>
      </c>
      <c r="B733">
        <f t="array" ref="B733">_xlfn.IFNA(INDEX('Beer duty'!$B:$B,MATCH(1,(MONTH(Graphs!A733)=MONTH('Beer duty'!A:A))*(YEAR(Graphs!A733)=YEAR('Beer duty'!A:A)),0)), B732)</f>
        <v>17.32</v>
      </c>
      <c r="C733">
        <f t="array" ref="C733">_xlfn.IFNA(INDEX('Cider duty'!$B:$B,MATCH(1,(MONTH(A733)=MONTH('Cider duty'!$A:$A))*(YEAR(A733)=YEAR('Cider duty'!$A:$A)),0)), C732)</f>
        <v>33.46</v>
      </c>
      <c r="D733">
        <f t="array" ref="D733">_xlfn.IFNA(INDEX('Wine duty'!$B:$B,MATCH(1,(MONTH(A733)=MONTH('Wine duty'!$A:$A))*(YEAR(A733)=YEAR('Wine duty'!$A:$A)),0)), D732)</f>
        <v>225</v>
      </c>
      <c r="E733">
        <f t="array" ref="E733">_xlfn.IFNA(INDEX('Spirits duty'!$B:$B,MATCH(1,(MONTH(A733)=MONTH('Spirits duty'!$A:$A))*(YEAR(A733)=YEAR('Spirits duty'!$A:$A)),0)), E732)</f>
        <v>23.8</v>
      </c>
      <c r="F733">
        <f t="shared" si="69"/>
        <v>0.17319999999999999</v>
      </c>
      <c r="G733">
        <f t="shared" si="70"/>
        <v>6.6920000000000007E-2</v>
      </c>
      <c r="H733">
        <f t="shared" si="71"/>
        <v>0.18</v>
      </c>
      <c r="I733">
        <f t="shared" si="72"/>
        <v>0.23800000000000002</v>
      </c>
      <c r="J733">
        <v>0.4</v>
      </c>
      <c r="K733">
        <f t="shared" si="74"/>
        <v>2769.0172800055711</v>
      </c>
      <c r="L733">
        <f t="shared" si="73"/>
        <v>0.22415701652744169</v>
      </c>
      <c r="M733">
        <f t="shared" si="73"/>
        <v>8.6608473129424934E-2</v>
      </c>
      <c r="N733">
        <f t="shared" si="75"/>
        <v>0.23295763842343825</v>
      </c>
      <c r="O733">
        <f t="shared" si="76"/>
        <v>0.30802176635987943</v>
      </c>
    </row>
    <row r="734" spans="1:15">
      <c r="A734" s="1">
        <v>40513</v>
      </c>
      <c r="B734">
        <f t="array" ref="B734">_xlfn.IFNA(INDEX('Beer duty'!$B:$B,MATCH(1,(MONTH(Graphs!A734)=MONTH('Beer duty'!A:A))*(YEAR(Graphs!A734)=YEAR('Beer duty'!A:A)),0)), B733)</f>
        <v>17.32</v>
      </c>
      <c r="C734">
        <f t="array" ref="C734">_xlfn.IFNA(INDEX('Cider duty'!$B:$B,MATCH(1,(MONTH(A734)=MONTH('Cider duty'!$A:$A))*(YEAR(A734)=YEAR('Cider duty'!$A:$A)),0)), C733)</f>
        <v>33.46</v>
      </c>
      <c r="D734">
        <f t="array" ref="D734">_xlfn.IFNA(INDEX('Wine duty'!$B:$B,MATCH(1,(MONTH(A734)=MONTH('Wine duty'!$A:$A))*(YEAR(A734)=YEAR('Wine duty'!$A:$A)),0)), D733)</f>
        <v>225</v>
      </c>
      <c r="E734">
        <f t="array" ref="E734">_xlfn.IFNA(INDEX('Spirits duty'!$B:$B,MATCH(1,(MONTH(A734)=MONTH('Spirits duty'!$A:$A))*(YEAR(A734)=YEAR('Spirits duty'!$A:$A)),0)), E733)</f>
        <v>23.8</v>
      </c>
      <c r="F734">
        <f t="shared" si="69"/>
        <v>0.17319999999999999</v>
      </c>
      <c r="G734">
        <f t="shared" si="70"/>
        <v>6.6920000000000007E-2</v>
      </c>
      <c r="H734">
        <f t="shared" si="71"/>
        <v>0.18</v>
      </c>
      <c r="I734">
        <f t="shared" si="72"/>
        <v>0.23800000000000002</v>
      </c>
      <c r="J734">
        <v>0.7</v>
      </c>
      <c r="K734">
        <f t="shared" si="74"/>
        <v>2788.4004009656101</v>
      </c>
      <c r="L734">
        <f t="shared" si="73"/>
        <v>0.22259882475416254</v>
      </c>
      <c r="M734">
        <f t="shared" si="73"/>
        <v>8.6006428132497453E-2</v>
      </c>
      <c r="N734">
        <f t="shared" si="75"/>
        <v>0.23133827052973013</v>
      </c>
      <c r="O734">
        <f t="shared" si="76"/>
        <v>0.3058806021448654</v>
      </c>
    </row>
    <row r="735" spans="1:15">
      <c r="A735" s="1">
        <v>40544</v>
      </c>
      <c r="B735">
        <f t="array" ref="B735">_xlfn.IFNA(INDEX('Beer duty'!$B:$B,MATCH(1,(MONTH(Graphs!A735)=MONTH('Beer duty'!A:A))*(YEAR(Graphs!A735)=YEAR('Beer duty'!A:A)),0)), B734)</f>
        <v>17.32</v>
      </c>
      <c r="C735">
        <f t="array" ref="C735">_xlfn.IFNA(INDEX('Cider duty'!$B:$B,MATCH(1,(MONTH(A735)=MONTH('Cider duty'!$A:$A))*(YEAR(A735)=YEAR('Cider duty'!$A:$A)),0)), C734)</f>
        <v>33.46</v>
      </c>
      <c r="D735">
        <f t="array" ref="D735">_xlfn.IFNA(INDEX('Wine duty'!$B:$B,MATCH(1,(MONTH(A735)=MONTH('Wine duty'!$A:$A))*(YEAR(A735)=YEAR('Wine duty'!$A:$A)),0)), D734)</f>
        <v>225</v>
      </c>
      <c r="E735">
        <f t="array" ref="E735">_xlfn.IFNA(INDEX('Spirits duty'!$B:$B,MATCH(1,(MONTH(A735)=MONTH('Spirits duty'!$A:$A))*(YEAR(A735)=YEAR('Spirits duty'!$A:$A)),0)), E734)</f>
        <v>23.8</v>
      </c>
      <c r="F735">
        <f t="shared" si="69"/>
        <v>0.17319999999999999</v>
      </c>
      <c r="G735">
        <f t="shared" si="70"/>
        <v>6.6920000000000007E-2</v>
      </c>
      <c r="H735">
        <f t="shared" si="71"/>
        <v>0.18</v>
      </c>
      <c r="I735">
        <f t="shared" si="72"/>
        <v>0.23800000000000002</v>
      </c>
      <c r="J735">
        <v>0.3</v>
      </c>
      <c r="K735">
        <f t="shared" si="74"/>
        <v>2796.7656021685066</v>
      </c>
      <c r="L735">
        <f t="shared" si="73"/>
        <v>0.22193302567713119</v>
      </c>
      <c r="M735">
        <f t="shared" si="73"/>
        <v>8.5749180590725296E-2</v>
      </c>
      <c r="N735">
        <f t="shared" si="75"/>
        <v>0.23064633153512479</v>
      </c>
      <c r="O735">
        <f t="shared" si="76"/>
        <v>0.3049657050297761</v>
      </c>
    </row>
    <row r="736" spans="1:15">
      <c r="A736" s="1">
        <v>40575</v>
      </c>
      <c r="B736">
        <f t="array" ref="B736">_xlfn.IFNA(INDEX('Beer duty'!$B:$B,MATCH(1,(MONTH(Graphs!A736)=MONTH('Beer duty'!A:A))*(YEAR(Graphs!A736)=YEAR('Beer duty'!A:A)),0)), B735)</f>
        <v>17.32</v>
      </c>
      <c r="C736">
        <f t="array" ref="C736">_xlfn.IFNA(INDEX('Cider duty'!$B:$B,MATCH(1,(MONTH(A736)=MONTH('Cider duty'!$A:$A))*(YEAR(A736)=YEAR('Cider duty'!$A:$A)),0)), C735)</f>
        <v>33.46</v>
      </c>
      <c r="D736">
        <f t="array" ref="D736">_xlfn.IFNA(INDEX('Wine duty'!$B:$B,MATCH(1,(MONTH(A736)=MONTH('Wine duty'!$A:$A))*(YEAR(A736)=YEAR('Wine duty'!$A:$A)),0)), D735)</f>
        <v>225</v>
      </c>
      <c r="E736">
        <f t="array" ref="E736">_xlfn.IFNA(INDEX('Spirits duty'!$B:$B,MATCH(1,(MONTH(A736)=MONTH('Spirits duty'!$A:$A))*(YEAR(A736)=YEAR('Spirits duty'!$A:$A)),0)), E735)</f>
        <v>23.8</v>
      </c>
      <c r="F736">
        <f t="shared" si="69"/>
        <v>0.17319999999999999</v>
      </c>
      <c r="G736">
        <f t="shared" si="70"/>
        <v>6.6920000000000007E-2</v>
      </c>
      <c r="H736">
        <f t="shared" si="71"/>
        <v>0.18</v>
      </c>
      <c r="I736">
        <f t="shared" si="72"/>
        <v>0.23800000000000002</v>
      </c>
      <c r="J736">
        <v>1</v>
      </c>
      <c r="K736">
        <f t="shared" si="74"/>
        <v>2824.7332581901915</v>
      </c>
      <c r="L736">
        <f t="shared" si="73"/>
        <v>0.2197356689872586</v>
      </c>
      <c r="M736">
        <f t="shared" si="73"/>
        <v>8.4900178802698317E-2</v>
      </c>
      <c r="N736">
        <f t="shared" si="75"/>
        <v>0.22836270449022258</v>
      </c>
      <c r="O736">
        <f t="shared" si="76"/>
        <v>0.30194624260373876</v>
      </c>
    </row>
    <row r="737" spans="1:15">
      <c r="A737" s="1">
        <v>40603</v>
      </c>
      <c r="B737">
        <f t="array" ref="B737">_xlfn.IFNA(INDEX('Beer duty'!$B:$B,MATCH(1,(MONTH(Graphs!A737)=MONTH('Beer duty'!A:A))*(YEAR(Graphs!A737)=YEAR('Beer duty'!A:A)),0)), B736)</f>
        <v>18.57</v>
      </c>
      <c r="C737">
        <f t="array" ref="C737">_xlfn.IFNA(INDEX('Cider duty'!$B:$B,MATCH(1,(MONTH(A737)=MONTH('Cider duty'!$A:$A))*(YEAR(A737)=YEAR('Cider duty'!$A:$A)),0)), C736)</f>
        <v>35.869999999999997</v>
      </c>
      <c r="D737">
        <f t="array" ref="D737">_xlfn.IFNA(INDEX('Wine duty'!$B:$B,MATCH(1,(MONTH(A737)=MONTH('Wine duty'!$A:$A))*(YEAR(A737)=YEAR('Wine duty'!$A:$A)),0)), D736)</f>
        <v>241.23</v>
      </c>
      <c r="E737">
        <f t="array" ref="E737">_xlfn.IFNA(INDEX('Spirits duty'!$B:$B,MATCH(1,(MONTH(A737)=MONTH('Spirits duty'!$A:$A))*(YEAR(A737)=YEAR('Spirits duty'!$A:$A)),0)), E736)</f>
        <v>25.52</v>
      </c>
      <c r="F737">
        <f t="shared" si="69"/>
        <v>0.1857</v>
      </c>
      <c r="G737">
        <f t="shared" si="70"/>
        <v>7.1739999999999998E-2</v>
      </c>
      <c r="H737">
        <f t="shared" si="71"/>
        <v>0.19298399999999999</v>
      </c>
      <c r="I737">
        <f t="shared" si="72"/>
        <v>0.25519999999999998</v>
      </c>
      <c r="J737">
        <v>0.5</v>
      </c>
      <c r="K737">
        <f t="shared" si="74"/>
        <v>2838.856924481142</v>
      </c>
      <c r="L737">
        <f t="shared" si="73"/>
        <v>0.23442207973374429</v>
      </c>
      <c r="M737">
        <f t="shared" si="73"/>
        <v>9.0562412493800828E-2</v>
      </c>
      <c r="N737">
        <f t="shared" si="75"/>
        <v>0.24361718166578838</v>
      </c>
      <c r="O737">
        <f t="shared" si="76"/>
        <v>0.32215678378056833</v>
      </c>
    </row>
    <row r="738" spans="1:15">
      <c r="A738" s="1">
        <v>40634</v>
      </c>
      <c r="B738">
        <f t="array" ref="B738">_xlfn.IFNA(INDEX('Beer duty'!$B:$B,MATCH(1,(MONTH(Graphs!A738)=MONTH('Beer duty'!A:A))*(YEAR(Graphs!A738)=YEAR('Beer duty'!A:A)),0)), B737)</f>
        <v>18.57</v>
      </c>
      <c r="C738">
        <f t="array" ref="C738">_xlfn.IFNA(INDEX('Cider duty'!$B:$B,MATCH(1,(MONTH(A738)=MONTH('Cider duty'!$A:$A))*(YEAR(A738)=YEAR('Cider duty'!$A:$A)),0)), C737)</f>
        <v>35.869999999999997</v>
      </c>
      <c r="D738">
        <f t="array" ref="D738">_xlfn.IFNA(INDEX('Wine duty'!$B:$B,MATCH(1,(MONTH(A738)=MONTH('Wine duty'!$A:$A))*(YEAR(A738)=YEAR('Wine duty'!$A:$A)),0)), D737)</f>
        <v>241.23</v>
      </c>
      <c r="E738">
        <f t="array" ref="E738">_xlfn.IFNA(INDEX('Spirits duty'!$B:$B,MATCH(1,(MONTH(A738)=MONTH('Spirits duty'!$A:$A))*(YEAR(A738)=YEAR('Spirits duty'!$A:$A)),0)), E737)</f>
        <v>25.52</v>
      </c>
      <c r="F738">
        <f t="shared" si="69"/>
        <v>0.1857</v>
      </c>
      <c r="G738">
        <f t="shared" si="70"/>
        <v>7.1739999999999998E-2</v>
      </c>
      <c r="H738">
        <f t="shared" si="71"/>
        <v>0.19298399999999999</v>
      </c>
      <c r="I738">
        <f t="shared" si="72"/>
        <v>0.25519999999999998</v>
      </c>
      <c r="J738">
        <v>0.8</v>
      </c>
      <c r="K738">
        <f t="shared" si="74"/>
        <v>2861.5677798769912</v>
      </c>
      <c r="L738">
        <f t="shared" si="73"/>
        <v>0.23256158703744473</v>
      </c>
      <c r="M738">
        <f t="shared" si="73"/>
        <v>8.9843663188294468E-2</v>
      </c>
      <c r="N738">
        <f t="shared" si="75"/>
        <v>0.24168371197002816</v>
      </c>
      <c r="O738">
        <f t="shared" si="76"/>
        <v>0.31959998390929395</v>
      </c>
    </row>
    <row r="739" spans="1:15">
      <c r="A739" s="1">
        <v>40664</v>
      </c>
      <c r="B739">
        <f t="array" ref="B739">_xlfn.IFNA(INDEX('Beer duty'!$B:$B,MATCH(1,(MONTH(Graphs!A739)=MONTH('Beer duty'!A:A))*(YEAR(Graphs!A739)=YEAR('Beer duty'!A:A)),0)), B738)</f>
        <v>18.57</v>
      </c>
      <c r="C739">
        <f t="array" ref="C739">_xlfn.IFNA(INDEX('Cider duty'!$B:$B,MATCH(1,(MONTH(A739)=MONTH('Cider duty'!$A:$A))*(YEAR(A739)=YEAR('Cider duty'!$A:$A)),0)), C738)</f>
        <v>35.869999999999997</v>
      </c>
      <c r="D739">
        <f t="array" ref="D739">_xlfn.IFNA(INDEX('Wine duty'!$B:$B,MATCH(1,(MONTH(A739)=MONTH('Wine duty'!$A:$A))*(YEAR(A739)=YEAR('Wine duty'!$A:$A)),0)), D738)</f>
        <v>241.23</v>
      </c>
      <c r="E739">
        <f t="array" ref="E739">_xlfn.IFNA(INDEX('Spirits duty'!$B:$B,MATCH(1,(MONTH(A739)=MONTH('Spirits duty'!$A:$A))*(YEAR(A739)=YEAR('Spirits duty'!$A:$A)),0)), E738)</f>
        <v>25.52</v>
      </c>
      <c r="F739">
        <f t="shared" si="69"/>
        <v>0.1857</v>
      </c>
      <c r="G739">
        <f t="shared" si="70"/>
        <v>7.1739999999999998E-2</v>
      </c>
      <c r="H739">
        <f t="shared" si="71"/>
        <v>0.19298399999999999</v>
      </c>
      <c r="I739">
        <f t="shared" si="72"/>
        <v>0.25519999999999998</v>
      </c>
      <c r="J739">
        <v>0.3</v>
      </c>
      <c r="K739">
        <f t="shared" si="74"/>
        <v>2870.1524832166219</v>
      </c>
      <c r="L739">
        <f t="shared" si="73"/>
        <v>0.23186598907023404</v>
      </c>
      <c r="M739">
        <f t="shared" si="73"/>
        <v>8.9574938373174956E-2</v>
      </c>
      <c r="N739">
        <f t="shared" si="75"/>
        <v>0.24096082948158343</v>
      </c>
      <c r="O739">
        <f t="shared" si="76"/>
        <v>0.31864405175403188</v>
      </c>
    </row>
    <row r="740" spans="1:15">
      <c r="A740" s="1">
        <v>40695</v>
      </c>
      <c r="B740">
        <f t="array" ref="B740">_xlfn.IFNA(INDEX('Beer duty'!$B:$B,MATCH(1,(MONTH(Graphs!A740)=MONTH('Beer duty'!A:A))*(YEAR(Graphs!A740)=YEAR('Beer duty'!A:A)),0)), B739)</f>
        <v>18.57</v>
      </c>
      <c r="C740">
        <f t="array" ref="C740">_xlfn.IFNA(INDEX('Cider duty'!$B:$B,MATCH(1,(MONTH(A740)=MONTH('Cider duty'!$A:$A))*(YEAR(A740)=YEAR('Cider duty'!$A:$A)),0)), C739)</f>
        <v>35.869999999999997</v>
      </c>
      <c r="D740">
        <f t="array" ref="D740">_xlfn.IFNA(INDEX('Wine duty'!$B:$B,MATCH(1,(MONTH(A740)=MONTH('Wine duty'!$A:$A))*(YEAR(A740)=YEAR('Wine duty'!$A:$A)),0)), D739)</f>
        <v>241.23</v>
      </c>
      <c r="E740">
        <f t="array" ref="E740">_xlfn.IFNA(INDEX('Spirits duty'!$B:$B,MATCH(1,(MONTH(A740)=MONTH('Spirits duty'!$A:$A))*(YEAR(A740)=YEAR('Spirits duty'!$A:$A)),0)), E739)</f>
        <v>25.52</v>
      </c>
      <c r="F740">
        <f t="shared" si="69"/>
        <v>0.1857</v>
      </c>
      <c r="G740">
        <f t="shared" si="70"/>
        <v>7.1739999999999998E-2</v>
      </c>
      <c r="H740">
        <f t="shared" si="71"/>
        <v>0.19298399999999999</v>
      </c>
      <c r="I740">
        <f t="shared" si="72"/>
        <v>0.25519999999999998</v>
      </c>
      <c r="J740">
        <v>0</v>
      </c>
      <c r="K740">
        <f t="shared" si="74"/>
        <v>2870.1524832166219</v>
      </c>
      <c r="L740">
        <f t="shared" si="73"/>
        <v>0.23186598907023404</v>
      </c>
      <c r="M740">
        <f t="shared" si="73"/>
        <v>8.9574938373174956E-2</v>
      </c>
      <c r="N740">
        <f t="shared" si="75"/>
        <v>0.24096082948158343</v>
      </c>
      <c r="O740">
        <f t="shared" si="76"/>
        <v>0.31864405175403188</v>
      </c>
    </row>
    <row r="741" spans="1:15">
      <c r="A741" s="1">
        <v>40725</v>
      </c>
      <c r="B741">
        <f t="array" ref="B741">_xlfn.IFNA(INDEX('Beer duty'!$B:$B,MATCH(1,(MONTH(Graphs!A741)=MONTH('Beer duty'!A:A))*(YEAR(Graphs!A741)=YEAR('Beer duty'!A:A)),0)), B740)</f>
        <v>18.57</v>
      </c>
      <c r="C741">
        <f t="array" ref="C741">_xlfn.IFNA(INDEX('Cider duty'!$B:$B,MATCH(1,(MONTH(A741)=MONTH('Cider duty'!$A:$A))*(YEAR(A741)=YEAR('Cider duty'!$A:$A)),0)), C740)</f>
        <v>35.869999999999997</v>
      </c>
      <c r="D741">
        <f t="array" ref="D741">_xlfn.IFNA(INDEX('Wine duty'!$B:$B,MATCH(1,(MONTH(A741)=MONTH('Wine duty'!$A:$A))*(YEAR(A741)=YEAR('Wine duty'!$A:$A)),0)), D740)</f>
        <v>241.23</v>
      </c>
      <c r="E741">
        <f t="array" ref="E741">_xlfn.IFNA(INDEX('Spirits duty'!$B:$B,MATCH(1,(MONTH(A741)=MONTH('Spirits duty'!$A:$A))*(YEAR(A741)=YEAR('Spirits duty'!$A:$A)),0)), E740)</f>
        <v>25.52</v>
      </c>
      <c r="F741">
        <f t="shared" si="69"/>
        <v>0.1857</v>
      </c>
      <c r="G741">
        <f t="shared" si="70"/>
        <v>7.1739999999999998E-2</v>
      </c>
      <c r="H741">
        <f t="shared" si="71"/>
        <v>0.19298399999999999</v>
      </c>
      <c r="I741">
        <f t="shared" si="72"/>
        <v>0.25519999999999998</v>
      </c>
      <c r="J741">
        <v>-0.2</v>
      </c>
      <c r="K741">
        <f t="shared" si="74"/>
        <v>2864.4121782501888</v>
      </c>
      <c r="L741">
        <f t="shared" si="73"/>
        <v>0.23233065037097597</v>
      </c>
      <c r="M741">
        <f t="shared" si="73"/>
        <v>8.9754447267710369E-2</v>
      </c>
      <c r="N741">
        <f t="shared" si="75"/>
        <v>0.24144371691541425</v>
      </c>
      <c r="O741">
        <f t="shared" si="76"/>
        <v>0.31928261698800786</v>
      </c>
    </row>
    <row r="742" spans="1:15">
      <c r="A742" s="1">
        <v>40756</v>
      </c>
      <c r="B742">
        <f t="array" ref="B742">_xlfn.IFNA(INDEX('Beer duty'!$B:$B,MATCH(1,(MONTH(Graphs!A742)=MONTH('Beer duty'!A:A))*(YEAR(Graphs!A742)=YEAR('Beer duty'!A:A)),0)), B741)</f>
        <v>18.57</v>
      </c>
      <c r="C742">
        <f t="array" ref="C742">_xlfn.IFNA(INDEX('Cider duty'!$B:$B,MATCH(1,(MONTH(A742)=MONTH('Cider duty'!$A:$A))*(YEAR(A742)=YEAR('Cider duty'!$A:$A)),0)), C741)</f>
        <v>35.869999999999997</v>
      </c>
      <c r="D742">
        <f t="array" ref="D742">_xlfn.IFNA(INDEX('Wine duty'!$B:$B,MATCH(1,(MONTH(A742)=MONTH('Wine duty'!$A:$A))*(YEAR(A742)=YEAR('Wine duty'!$A:$A)),0)), D741)</f>
        <v>241.23</v>
      </c>
      <c r="E742">
        <f t="array" ref="E742">_xlfn.IFNA(INDEX('Spirits duty'!$B:$B,MATCH(1,(MONTH(A742)=MONTH('Spirits duty'!$A:$A))*(YEAR(A742)=YEAR('Spirits duty'!$A:$A)),0)), E741)</f>
        <v>25.52</v>
      </c>
      <c r="F742">
        <f t="shared" si="69"/>
        <v>0.1857</v>
      </c>
      <c r="G742">
        <f t="shared" si="70"/>
        <v>7.1739999999999998E-2</v>
      </c>
      <c r="H742">
        <f t="shared" si="71"/>
        <v>0.19298399999999999</v>
      </c>
      <c r="I742">
        <f t="shared" si="72"/>
        <v>0.25519999999999998</v>
      </c>
      <c r="J742">
        <v>0.6</v>
      </c>
      <c r="K742">
        <f t="shared" si="74"/>
        <v>2881.5986513196899</v>
      </c>
      <c r="L742">
        <f t="shared" si="73"/>
        <v>0.23094498048804771</v>
      </c>
      <c r="M742">
        <f t="shared" si="73"/>
        <v>8.9219132472873136E-2</v>
      </c>
      <c r="N742">
        <f t="shared" si="75"/>
        <v>0.24000369474693267</v>
      </c>
      <c r="O742">
        <f t="shared" si="76"/>
        <v>0.31737834690656846</v>
      </c>
    </row>
    <row r="743" spans="1:15">
      <c r="A743" s="1">
        <v>40787</v>
      </c>
      <c r="B743">
        <f t="array" ref="B743">_xlfn.IFNA(INDEX('Beer duty'!$B:$B,MATCH(1,(MONTH(Graphs!A743)=MONTH('Beer duty'!A:A))*(YEAR(Graphs!A743)=YEAR('Beer duty'!A:A)),0)), B742)</f>
        <v>18.57</v>
      </c>
      <c r="C743">
        <f t="array" ref="C743">_xlfn.IFNA(INDEX('Cider duty'!$B:$B,MATCH(1,(MONTH(A743)=MONTH('Cider duty'!$A:$A))*(YEAR(A743)=YEAR('Cider duty'!$A:$A)),0)), C742)</f>
        <v>35.869999999999997</v>
      </c>
      <c r="D743">
        <f t="array" ref="D743">_xlfn.IFNA(INDEX('Wine duty'!$B:$B,MATCH(1,(MONTH(A743)=MONTH('Wine duty'!$A:$A))*(YEAR(A743)=YEAR('Wine duty'!$A:$A)),0)), D742)</f>
        <v>241.23</v>
      </c>
      <c r="E743">
        <f t="array" ref="E743">_xlfn.IFNA(INDEX('Spirits duty'!$B:$B,MATCH(1,(MONTH(A743)=MONTH('Spirits duty'!$A:$A))*(YEAR(A743)=YEAR('Spirits duty'!$A:$A)),0)), E742)</f>
        <v>25.52</v>
      </c>
      <c r="F743">
        <f t="shared" si="69"/>
        <v>0.1857</v>
      </c>
      <c r="G743">
        <f t="shared" si="70"/>
        <v>7.1739999999999998E-2</v>
      </c>
      <c r="H743">
        <f t="shared" si="71"/>
        <v>0.19298399999999999</v>
      </c>
      <c r="I743">
        <f t="shared" si="72"/>
        <v>0.25519999999999998</v>
      </c>
      <c r="J743">
        <v>0.8</v>
      </c>
      <c r="K743">
        <f t="shared" si="74"/>
        <v>2904.6514405302473</v>
      </c>
      <c r="L743">
        <f t="shared" si="73"/>
        <v>0.22911208381750764</v>
      </c>
      <c r="M743">
        <f t="shared" si="73"/>
        <v>8.8511044119913826E-2</v>
      </c>
      <c r="N743">
        <f t="shared" si="75"/>
        <v>0.23809890351878241</v>
      </c>
      <c r="O743">
        <f t="shared" si="76"/>
        <v>0.3148594711374687</v>
      </c>
    </row>
    <row r="744" spans="1:15">
      <c r="A744" s="1">
        <v>40817</v>
      </c>
      <c r="B744">
        <f t="array" ref="B744">_xlfn.IFNA(INDEX('Beer duty'!$B:$B,MATCH(1,(MONTH(Graphs!A744)=MONTH('Beer duty'!A:A))*(YEAR(Graphs!A744)=YEAR('Beer duty'!A:A)),0)), B743)</f>
        <v>18.57</v>
      </c>
      <c r="C744">
        <f t="array" ref="C744">_xlfn.IFNA(INDEX('Cider duty'!$B:$B,MATCH(1,(MONTH(A744)=MONTH('Cider duty'!$A:$A))*(YEAR(A744)=YEAR('Cider duty'!$A:$A)),0)), C743)</f>
        <v>35.869999999999997</v>
      </c>
      <c r="D744">
        <f t="array" ref="D744">_xlfn.IFNA(INDEX('Wine duty'!$B:$B,MATCH(1,(MONTH(A744)=MONTH('Wine duty'!$A:$A))*(YEAR(A744)=YEAR('Wine duty'!$A:$A)),0)), D743)</f>
        <v>241.23</v>
      </c>
      <c r="E744">
        <f t="array" ref="E744">_xlfn.IFNA(INDEX('Spirits duty'!$B:$B,MATCH(1,(MONTH(A744)=MONTH('Spirits duty'!$A:$A))*(YEAR(A744)=YEAR('Spirits duty'!$A:$A)),0)), E743)</f>
        <v>25.52</v>
      </c>
      <c r="F744">
        <f t="shared" si="69"/>
        <v>0.1857</v>
      </c>
      <c r="G744">
        <f t="shared" si="70"/>
        <v>7.1739999999999998E-2</v>
      </c>
      <c r="H744">
        <f t="shared" si="71"/>
        <v>0.19298399999999999</v>
      </c>
      <c r="I744">
        <f t="shared" si="72"/>
        <v>0.25519999999999998</v>
      </c>
      <c r="J744">
        <v>0</v>
      </c>
      <c r="K744">
        <f t="shared" si="74"/>
        <v>2904.6514405302473</v>
      </c>
      <c r="L744">
        <f t="shared" si="73"/>
        <v>0.22911208381750764</v>
      </c>
      <c r="M744">
        <f t="shared" si="73"/>
        <v>8.8511044119913826E-2</v>
      </c>
      <c r="N744">
        <f t="shared" si="75"/>
        <v>0.23809890351878241</v>
      </c>
      <c r="O744">
        <f t="shared" si="76"/>
        <v>0.3148594711374687</v>
      </c>
    </row>
    <row r="745" spans="1:15">
      <c r="A745" s="1">
        <v>40848</v>
      </c>
      <c r="B745">
        <f t="array" ref="B745">_xlfn.IFNA(INDEX('Beer duty'!$B:$B,MATCH(1,(MONTH(Graphs!A745)=MONTH('Beer duty'!A:A))*(YEAR(Graphs!A745)=YEAR('Beer duty'!A:A)),0)), B744)</f>
        <v>18.57</v>
      </c>
      <c r="C745">
        <f t="array" ref="C745">_xlfn.IFNA(INDEX('Cider duty'!$B:$B,MATCH(1,(MONTH(A745)=MONTH('Cider duty'!$A:$A))*(YEAR(A745)=YEAR('Cider duty'!$A:$A)),0)), C744)</f>
        <v>35.869999999999997</v>
      </c>
      <c r="D745">
        <f t="array" ref="D745">_xlfn.IFNA(INDEX('Wine duty'!$B:$B,MATCH(1,(MONTH(A745)=MONTH('Wine duty'!$A:$A))*(YEAR(A745)=YEAR('Wine duty'!$A:$A)),0)), D744)</f>
        <v>241.23</v>
      </c>
      <c r="E745">
        <f t="array" ref="E745">_xlfn.IFNA(INDEX('Spirits duty'!$B:$B,MATCH(1,(MONTH(A745)=MONTH('Spirits duty'!$A:$A))*(YEAR(A745)=YEAR('Spirits duty'!$A:$A)),0)), E744)</f>
        <v>25.52</v>
      </c>
      <c r="F745">
        <f t="shared" si="69"/>
        <v>0.1857</v>
      </c>
      <c r="G745">
        <f t="shared" si="70"/>
        <v>7.1739999999999998E-2</v>
      </c>
      <c r="H745">
        <f t="shared" si="71"/>
        <v>0.19298399999999999</v>
      </c>
      <c r="I745">
        <f t="shared" si="72"/>
        <v>0.25519999999999998</v>
      </c>
      <c r="J745">
        <v>0.2</v>
      </c>
      <c r="K745">
        <f t="shared" si="74"/>
        <v>2910.4607434113077</v>
      </c>
      <c r="L745">
        <f t="shared" si="73"/>
        <v>0.22865477426896971</v>
      </c>
      <c r="M745">
        <f t="shared" si="73"/>
        <v>8.8334375369175475E-2</v>
      </c>
      <c r="N745">
        <f t="shared" si="75"/>
        <v>0.23762365620636969</v>
      </c>
      <c r="O745">
        <f t="shared" si="76"/>
        <v>0.3142310091192303</v>
      </c>
    </row>
    <row r="746" spans="1:15">
      <c r="A746" s="1">
        <v>40878</v>
      </c>
      <c r="B746">
        <f t="array" ref="B746">_xlfn.IFNA(INDEX('Beer duty'!$B:$B,MATCH(1,(MONTH(Graphs!A746)=MONTH('Beer duty'!A:A))*(YEAR(Graphs!A746)=YEAR('Beer duty'!A:A)),0)), B745)</f>
        <v>18.57</v>
      </c>
      <c r="C746">
        <f t="array" ref="C746">_xlfn.IFNA(INDEX('Cider duty'!$B:$B,MATCH(1,(MONTH(A746)=MONTH('Cider duty'!$A:$A))*(YEAR(A746)=YEAR('Cider duty'!$A:$A)),0)), C745)</f>
        <v>35.869999999999997</v>
      </c>
      <c r="D746">
        <f t="array" ref="D746">_xlfn.IFNA(INDEX('Wine duty'!$B:$B,MATCH(1,(MONTH(A746)=MONTH('Wine duty'!$A:$A))*(YEAR(A746)=YEAR('Wine duty'!$A:$A)),0)), D745)</f>
        <v>241.23</v>
      </c>
      <c r="E746">
        <f t="array" ref="E746">_xlfn.IFNA(INDEX('Spirits duty'!$B:$B,MATCH(1,(MONTH(A746)=MONTH('Spirits duty'!$A:$A))*(YEAR(A746)=YEAR('Spirits duty'!$A:$A)),0)), E745)</f>
        <v>25.52</v>
      </c>
      <c r="F746">
        <f t="shared" si="69"/>
        <v>0.1857</v>
      </c>
      <c r="G746">
        <f t="shared" si="70"/>
        <v>7.1739999999999998E-2</v>
      </c>
      <c r="H746">
        <f t="shared" si="71"/>
        <v>0.19298399999999999</v>
      </c>
      <c r="I746">
        <f t="shared" si="72"/>
        <v>0.25519999999999998</v>
      </c>
      <c r="J746">
        <v>0.4</v>
      </c>
      <c r="K746">
        <f t="shared" si="74"/>
        <v>2922.1025863849532</v>
      </c>
      <c r="L746">
        <f t="shared" si="73"/>
        <v>0.22774379907267897</v>
      </c>
      <c r="M746">
        <f t="shared" si="73"/>
        <v>8.7982445586828162E-2</v>
      </c>
      <c r="N746">
        <f t="shared" si="75"/>
        <v>0.23667694841271877</v>
      </c>
      <c r="O746">
        <f t="shared" si="76"/>
        <v>0.31297909274823732</v>
      </c>
    </row>
    <row r="747" spans="1:15">
      <c r="A747" s="1">
        <v>40909</v>
      </c>
      <c r="B747">
        <f t="array" ref="B747">_xlfn.IFNA(INDEX('Beer duty'!$B:$B,MATCH(1,(MONTH(Graphs!A747)=MONTH('Beer duty'!A:A))*(YEAR(Graphs!A747)=YEAR('Beer duty'!A:A)),0)), B746)</f>
        <v>18.57</v>
      </c>
      <c r="C747">
        <f t="array" ref="C747">_xlfn.IFNA(INDEX('Cider duty'!$B:$B,MATCH(1,(MONTH(A747)=MONTH('Cider duty'!$A:$A))*(YEAR(A747)=YEAR('Cider duty'!$A:$A)),0)), C746)</f>
        <v>35.869999999999997</v>
      </c>
      <c r="D747">
        <f t="array" ref="D747">_xlfn.IFNA(INDEX('Wine duty'!$B:$B,MATCH(1,(MONTH(A747)=MONTH('Wine duty'!$A:$A))*(YEAR(A747)=YEAR('Wine duty'!$A:$A)),0)), D746)</f>
        <v>241.23</v>
      </c>
      <c r="E747">
        <f t="array" ref="E747">_xlfn.IFNA(INDEX('Spirits duty'!$B:$B,MATCH(1,(MONTH(A747)=MONTH('Spirits duty'!$A:$A))*(YEAR(A747)=YEAR('Spirits duty'!$A:$A)),0)), E746)</f>
        <v>25.52</v>
      </c>
      <c r="F747">
        <f t="shared" si="69"/>
        <v>0.1857</v>
      </c>
      <c r="G747">
        <f t="shared" si="70"/>
        <v>7.1739999999999998E-2</v>
      </c>
      <c r="H747">
        <f t="shared" si="71"/>
        <v>0.19298399999999999</v>
      </c>
      <c r="I747">
        <f t="shared" si="72"/>
        <v>0.25519999999999998</v>
      </c>
      <c r="J747">
        <v>-0.6</v>
      </c>
      <c r="K747">
        <f t="shared" si="74"/>
        <v>2904.5699708666434</v>
      </c>
      <c r="L747">
        <f t="shared" si="73"/>
        <v>0.22911851013347986</v>
      </c>
      <c r="M747">
        <f t="shared" si="73"/>
        <v>8.8513526747312027E-2</v>
      </c>
      <c r="N747">
        <f t="shared" si="75"/>
        <v>0.23810558190414366</v>
      </c>
      <c r="O747">
        <f t="shared" si="76"/>
        <v>0.31486830256361903</v>
      </c>
    </row>
    <row r="748" spans="1:15">
      <c r="A748" s="1">
        <v>40940</v>
      </c>
      <c r="B748">
        <f t="array" ref="B748">_xlfn.IFNA(INDEX('Beer duty'!$B:$B,MATCH(1,(MONTH(Graphs!A748)=MONTH('Beer duty'!A:A))*(YEAR(Graphs!A748)=YEAR('Beer duty'!A:A)),0)), B747)</f>
        <v>18.57</v>
      </c>
      <c r="C748">
        <f t="array" ref="C748">_xlfn.IFNA(INDEX('Cider duty'!$B:$B,MATCH(1,(MONTH(A748)=MONTH('Cider duty'!$A:$A))*(YEAR(A748)=YEAR('Cider duty'!$A:$A)),0)), C747)</f>
        <v>35.869999999999997</v>
      </c>
      <c r="D748">
        <f t="array" ref="D748">_xlfn.IFNA(INDEX('Wine duty'!$B:$B,MATCH(1,(MONTH(A748)=MONTH('Wine duty'!$A:$A))*(YEAR(A748)=YEAR('Wine duty'!$A:$A)),0)), D747)</f>
        <v>241.23</v>
      </c>
      <c r="E748">
        <f t="array" ref="E748">_xlfn.IFNA(INDEX('Spirits duty'!$B:$B,MATCH(1,(MONTH(A748)=MONTH('Spirits duty'!$A:$A))*(YEAR(A748)=YEAR('Spirits duty'!$A:$A)),0)), E747)</f>
        <v>25.52</v>
      </c>
      <c r="F748">
        <f t="shared" si="69"/>
        <v>0.1857</v>
      </c>
      <c r="G748">
        <f t="shared" si="70"/>
        <v>7.1739999999999998E-2</v>
      </c>
      <c r="H748">
        <f t="shared" si="71"/>
        <v>0.19298399999999999</v>
      </c>
      <c r="I748">
        <f t="shared" si="72"/>
        <v>0.25519999999999998</v>
      </c>
      <c r="J748">
        <v>0.8</v>
      </c>
      <c r="K748">
        <f t="shared" si="74"/>
        <v>2927.8065306335766</v>
      </c>
      <c r="L748">
        <f t="shared" si="73"/>
        <v>0.22730010925940461</v>
      </c>
      <c r="M748">
        <f t="shared" si="73"/>
        <v>8.7811038439793682E-2</v>
      </c>
      <c r="N748">
        <f t="shared" si="75"/>
        <v>0.23621585506363457</v>
      </c>
      <c r="O748">
        <f t="shared" si="76"/>
        <v>0.3123693477813681</v>
      </c>
    </row>
    <row r="749" spans="1:15">
      <c r="A749" s="1">
        <v>40969</v>
      </c>
      <c r="B749">
        <f t="array" ref="B749">_xlfn.IFNA(INDEX('Beer duty'!$B:$B,MATCH(1,(MONTH(Graphs!A749)=MONTH('Beer duty'!A:A))*(YEAR(Graphs!A749)=YEAR('Beer duty'!A:A)),0)), B748)</f>
        <v>19.510000000000002</v>
      </c>
      <c r="C749">
        <f t="array" ref="C749">_xlfn.IFNA(INDEX('Cider duty'!$B:$B,MATCH(1,(MONTH(A749)=MONTH('Cider duty'!$A:$A))*(YEAR(A749)=YEAR('Cider duty'!$A:$A)),0)), C748)</f>
        <v>37.68</v>
      </c>
      <c r="D749">
        <f t="array" ref="D749">_xlfn.IFNA(INDEX('Wine duty'!$B:$B,MATCH(1,(MONTH(A749)=MONTH('Wine duty'!$A:$A))*(YEAR(A749)=YEAR('Wine duty'!$A:$A)),0)), D748)</f>
        <v>253.39</v>
      </c>
      <c r="E749">
        <f t="array" ref="E749">_xlfn.IFNA(INDEX('Spirits duty'!$B:$B,MATCH(1,(MONTH(A749)=MONTH('Spirits duty'!$A:$A))*(YEAR(A749)=YEAR('Spirits duty'!$A:$A)),0)), E748)</f>
        <v>26.81</v>
      </c>
      <c r="F749">
        <f t="shared" si="69"/>
        <v>0.19510000000000002</v>
      </c>
      <c r="G749">
        <f t="shared" si="70"/>
        <v>7.5359999999999996E-2</v>
      </c>
      <c r="H749">
        <f t="shared" si="71"/>
        <v>0.20271199999999998</v>
      </c>
      <c r="I749">
        <f t="shared" si="72"/>
        <v>0.2681</v>
      </c>
      <c r="J749">
        <v>0.4</v>
      </c>
      <c r="K749">
        <f t="shared" si="74"/>
        <v>2939.5177567561109</v>
      </c>
      <c r="L749">
        <f t="shared" si="73"/>
        <v>0.23785445893598381</v>
      </c>
      <c r="M749">
        <f t="shared" si="73"/>
        <v>9.1874485009819248E-2</v>
      </c>
      <c r="N749">
        <f t="shared" si="75"/>
        <v>0.247134562172379</v>
      </c>
      <c r="O749">
        <f t="shared" si="76"/>
        <v>0.32685177058296905</v>
      </c>
    </row>
    <row r="750" spans="1:15">
      <c r="A750" s="1">
        <v>41000</v>
      </c>
      <c r="B750">
        <f t="array" ref="B750">_xlfn.IFNA(INDEX('Beer duty'!$B:$B,MATCH(1,(MONTH(Graphs!A750)=MONTH('Beer duty'!A:A))*(YEAR(Graphs!A750)=YEAR('Beer duty'!A:A)),0)), B749)</f>
        <v>19.510000000000002</v>
      </c>
      <c r="C750">
        <f t="array" ref="C750">_xlfn.IFNA(INDEX('Cider duty'!$B:$B,MATCH(1,(MONTH(A750)=MONTH('Cider duty'!$A:$A))*(YEAR(A750)=YEAR('Cider duty'!$A:$A)),0)), C749)</f>
        <v>37.68</v>
      </c>
      <c r="D750">
        <f t="array" ref="D750">_xlfn.IFNA(INDEX('Wine duty'!$B:$B,MATCH(1,(MONTH(A750)=MONTH('Wine duty'!$A:$A))*(YEAR(A750)=YEAR('Wine duty'!$A:$A)),0)), D749)</f>
        <v>253.39</v>
      </c>
      <c r="E750">
        <f t="array" ref="E750">_xlfn.IFNA(INDEX('Spirits duty'!$B:$B,MATCH(1,(MONTH(A750)=MONTH('Spirits duty'!$A:$A))*(YEAR(A750)=YEAR('Spirits duty'!$A:$A)),0)), E749)</f>
        <v>26.81</v>
      </c>
      <c r="F750">
        <f t="shared" si="69"/>
        <v>0.19510000000000002</v>
      </c>
      <c r="G750">
        <f t="shared" si="70"/>
        <v>7.5359999999999996E-2</v>
      </c>
      <c r="H750">
        <f t="shared" si="71"/>
        <v>0.20271199999999998</v>
      </c>
      <c r="I750">
        <f t="shared" si="72"/>
        <v>0.2681</v>
      </c>
      <c r="J750">
        <v>0.7</v>
      </c>
      <c r="K750">
        <f t="shared" si="74"/>
        <v>2960.0943810534031</v>
      </c>
      <c r="L750">
        <f t="shared" si="73"/>
        <v>0.23620105157495913</v>
      </c>
      <c r="M750">
        <f t="shared" si="73"/>
        <v>9.1235834170624891E-2</v>
      </c>
      <c r="N750">
        <f t="shared" si="75"/>
        <v>0.24541664565280938</v>
      </c>
      <c r="O750">
        <f t="shared" si="76"/>
        <v>0.32457971259480545</v>
      </c>
    </row>
    <row r="751" spans="1:15">
      <c r="A751" s="1">
        <v>41030</v>
      </c>
      <c r="B751">
        <f t="array" ref="B751">_xlfn.IFNA(INDEX('Beer duty'!$B:$B,MATCH(1,(MONTH(Graphs!A751)=MONTH('Beer duty'!A:A))*(YEAR(Graphs!A751)=YEAR('Beer duty'!A:A)),0)), B750)</f>
        <v>19.510000000000002</v>
      </c>
      <c r="C751">
        <f t="array" ref="C751">_xlfn.IFNA(INDEX('Cider duty'!$B:$B,MATCH(1,(MONTH(A751)=MONTH('Cider duty'!$A:$A))*(YEAR(A751)=YEAR('Cider duty'!$A:$A)),0)), C750)</f>
        <v>37.68</v>
      </c>
      <c r="D751">
        <f t="array" ref="D751">_xlfn.IFNA(INDEX('Wine duty'!$B:$B,MATCH(1,(MONTH(A751)=MONTH('Wine duty'!$A:$A))*(YEAR(A751)=YEAR('Wine duty'!$A:$A)),0)), D750)</f>
        <v>253.39</v>
      </c>
      <c r="E751">
        <f t="array" ref="E751">_xlfn.IFNA(INDEX('Spirits duty'!$B:$B,MATCH(1,(MONTH(A751)=MONTH('Spirits duty'!$A:$A))*(YEAR(A751)=YEAR('Spirits duty'!$A:$A)),0)), E750)</f>
        <v>26.81</v>
      </c>
      <c r="F751">
        <f t="shared" si="69"/>
        <v>0.19510000000000002</v>
      </c>
      <c r="G751">
        <f t="shared" si="70"/>
        <v>7.5359999999999996E-2</v>
      </c>
      <c r="H751">
        <f t="shared" si="71"/>
        <v>0.20271199999999998</v>
      </c>
      <c r="I751">
        <f t="shared" si="72"/>
        <v>0.2681</v>
      </c>
      <c r="J751">
        <v>0</v>
      </c>
      <c r="K751">
        <f t="shared" si="74"/>
        <v>2960.0943810534031</v>
      </c>
      <c r="L751">
        <f t="shared" si="73"/>
        <v>0.23620105157495913</v>
      </c>
      <c r="M751">
        <f t="shared" si="73"/>
        <v>9.1235834170624891E-2</v>
      </c>
      <c r="N751">
        <f t="shared" si="75"/>
        <v>0.24541664565280938</v>
      </c>
      <c r="O751">
        <f t="shared" si="76"/>
        <v>0.32457971259480545</v>
      </c>
    </row>
    <row r="752" spans="1:15">
      <c r="A752" s="1">
        <v>41061</v>
      </c>
      <c r="B752">
        <f t="array" ref="B752">_xlfn.IFNA(INDEX('Beer duty'!$B:$B,MATCH(1,(MONTH(Graphs!A752)=MONTH('Beer duty'!A:A))*(YEAR(Graphs!A752)=YEAR('Beer duty'!A:A)),0)), B751)</f>
        <v>19.510000000000002</v>
      </c>
      <c r="C752">
        <f t="array" ref="C752">_xlfn.IFNA(INDEX('Cider duty'!$B:$B,MATCH(1,(MONTH(A752)=MONTH('Cider duty'!$A:$A))*(YEAR(A752)=YEAR('Cider duty'!$A:$A)),0)), C751)</f>
        <v>37.68</v>
      </c>
      <c r="D752">
        <f t="array" ref="D752">_xlfn.IFNA(INDEX('Wine duty'!$B:$B,MATCH(1,(MONTH(A752)=MONTH('Wine duty'!$A:$A))*(YEAR(A752)=YEAR('Wine duty'!$A:$A)),0)), D751)</f>
        <v>253.39</v>
      </c>
      <c r="E752">
        <f t="array" ref="E752">_xlfn.IFNA(INDEX('Spirits duty'!$B:$B,MATCH(1,(MONTH(A752)=MONTH('Spirits duty'!$A:$A))*(YEAR(A752)=YEAR('Spirits duty'!$A:$A)),0)), E751)</f>
        <v>26.81</v>
      </c>
      <c r="F752">
        <f t="shared" si="69"/>
        <v>0.19510000000000002</v>
      </c>
      <c r="G752">
        <f t="shared" si="70"/>
        <v>7.5359999999999996E-2</v>
      </c>
      <c r="H752">
        <f t="shared" si="71"/>
        <v>0.20271199999999998</v>
      </c>
      <c r="I752">
        <f t="shared" si="72"/>
        <v>0.2681</v>
      </c>
      <c r="J752">
        <v>-0.2</v>
      </c>
      <c r="K752">
        <f t="shared" si="74"/>
        <v>2954.1741922912965</v>
      </c>
      <c r="L752">
        <f t="shared" si="73"/>
        <v>0.23667440037571055</v>
      </c>
      <c r="M752">
        <f t="shared" si="73"/>
        <v>9.1418671513652197E-2</v>
      </c>
      <c r="N752">
        <f t="shared" si="75"/>
        <v>0.24590846257796528</v>
      </c>
      <c r="O752">
        <f t="shared" si="76"/>
        <v>0.32523017294068679</v>
      </c>
    </row>
    <row r="753" spans="1:15">
      <c r="A753" s="1">
        <v>41091</v>
      </c>
      <c r="B753">
        <f t="array" ref="B753">_xlfn.IFNA(INDEX('Beer duty'!$B:$B,MATCH(1,(MONTH(Graphs!A753)=MONTH('Beer duty'!A:A))*(YEAR(Graphs!A753)=YEAR('Beer duty'!A:A)),0)), B752)</f>
        <v>19.510000000000002</v>
      </c>
      <c r="C753">
        <f t="array" ref="C753">_xlfn.IFNA(INDEX('Cider duty'!$B:$B,MATCH(1,(MONTH(A753)=MONTH('Cider duty'!$A:$A))*(YEAR(A753)=YEAR('Cider duty'!$A:$A)),0)), C752)</f>
        <v>37.68</v>
      </c>
      <c r="D753">
        <f t="array" ref="D753">_xlfn.IFNA(INDEX('Wine duty'!$B:$B,MATCH(1,(MONTH(A753)=MONTH('Wine duty'!$A:$A))*(YEAR(A753)=YEAR('Wine duty'!$A:$A)),0)), D752)</f>
        <v>253.39</v>
      </c>
      <c r="E753">
        <f t="array" ref="E753">_xlfn.IFNA(INDEX('Spirits duty'!$B:$B,MATCH(1,(MONTH(A753)=MONTH('Spirits duty'!$A:$A))*(YEAR(A753)=YEAR('Spirits duty'!$A:$A)),0)), E752)</f>
        <v>26.81</v>
      </c>
      <c r="F753">
        <f t="shared" si="69"/>
        <v>0.19510000000000002</v>
      </c>
      <c r="G753">
        <f t="shared" si="70"/>
        <v>7.5359999999999996E-2</v>
      </c>
      <c r="H753">
        <f t="shared" si="71"/>
        <v>0.20271199999999998</v>
      </c>
      <c r="I753">
        <f t="shared" si="72"/>
        <v>0.2681</v>
      </c>
      <c r="J753">
        <v>0.1</v>
      </c>
      <c r="K753">
        <f t="shared" si="74"/>
        <v>2957.1283664835873</v>
      </c>
      <c r="L753">
        <f t="shared" si="73"/>
        <v>0.23643796241329729</v>
      </c>
      <c r="M753">
        <f t="shared" si="73"/>
        <v>9.1327344169482724E-2</v>
      </c>
      <c r="N753">
        <f t="shared" si="75"/>
        <v>0.24566279977818714</v>
      </c>
      <c r="O753">
        <f t="shared" si="76"/>
        <v>0.32490526767301381</v>
      </c>
    </row>
    <row r="754" spans="1:15">
      <c r="A754" s="1">
        <v>41122</v>
      </c>
      <c r="B754">
        <f t="array" ref="B754">_xlfn.IFNA(INDEX('Beer duty'!$B:$B,MATCH(1,(MONTH(Graphs!A754)=MONTH('Beer duty'!A:A))*(YEAR(Graphs!A754)=YEAR('Beer duty'!A:A)),0)), B753)</f>
        <v>19.510000000000002</v>
      </c>
      <c r="C754">
        <f t="array" ref="C754">_xlfn.IFNA(INDEX('Cider duty'!$B:$B,MATCH(1,(MONTH(A754)=MONTH('Cider duty'!$A:$A))*(YEAR(A754)=YEAR('Cider duty'!$A:$A)),0)), C753)</f>
        <v>37.68</v>
      </c>
      <c r="D754">
        <f t="array" ref="D754">_xlfn.IFNA(INDEX('Wine duty'!$B:$B,MATCH(1,(MONTH(A754)=MONTH('Wine duty'!$A:$A))*(YEAR(A754)=YEAR('Wine duty'!$A:$A)),0)), D753)</f>
        <v>253.39</v>
      </c>
      <c r="E754">
        <f t="array" ref="E754">_xlfn.IFNA(INDEX('Spirits duty'!$B:$B,MATCH(1,(MONTH(A754)=MONTH('Spirits duty'!$A:$A))*(YEAR(A754)=YEAR('Spirits duty'!$A:$A)),0)), E753)</f>
        <v>26.81</v>
      </c>
      <c r="F754">
        <f t="shared" si="69"/>
        <v>0.19510000000000002</v>
      </c>
      <c r="G754">
        <f t="shared" si="70"/>
        <v>7.5359999999999996E-2</v>
      </c>
      <c r="H754">
        <f t="shared" si="71"/>
        <v>0.20271199999999998</v>
      </c>
      <c r="I754">
        <f t="shared" si="72"/>
        <v>0.2681</v>
      </c>
      <c r="J754">
        <v>0.4</v>
      </c>
      <c r="K754">
        <f t="shared" si="74"/>
        <v>2968.9568799495219</v>
      </c>
      <c r="L754">
        <f t="shared" si="73"/>
        <v>0.23549597849930007</v>
      </c>
      <c r="M754">
        <f t="shared" si="73"/>
        <v>9.0963490208648121E-2</v>
      </c>
      <c r="N754">
        <f t="shared" si="75"/>
        <v>0.24468406352409078</v>
      </c>
      <c r="O754">
        <f t="shared" si="76"/>
        <v>0.32361082437551175</v>
      </c>
    </row>
    <row r="755" spans="1:15">
      <c r="A755" s="1">
        <v>41153</v>
      </c>
      <c r="B755">
        <f t="array" ref="B755">_xlfn.IFNA(INDEX('Beer duty'!$B:$B,MATCH(1,(MONTH(Graphs!A755)=MONTH('Beer duty'!A:A))*(YEAR(Graphs!A755)=YEAR('Beer duty'!A:A)),0)), B754)</f>
        <v>19.510000000000002</v>
      </c>
      <c r="C755">
        <f t="array" ref="C755">_xlfn.IFNA(INDEX('Cider duty'!$B:$B,MATCH(1,(MONTH(A755)=MONTH('Cider duty'!$A:$A))*(YEAR(A755)=YEAR('Cider duty'!$A:$A)),0)), C754)</f>
        <v>37.68</v>
      </c>
      <c r="D755">
        <f t="array" ref="D755">_xlfn.IFNA(INDEX('Wine duty'!$B:$B,MATCH(1,(MONTH(A755)=MONTH('Wine duty'!$A:$A))*(YEAR(A755)=YEAR('Wine duty'!$A:$A)),0)), D754)</f>
        <v>253.39</v>
      </c>
      <c r="E755">
        <f t="array" ref="E755">_xlfn.IFNA(INDEX('Spirits duty'!$B:$B,MATCH(1,(MONTH(A755)=MONTH('Spirits duty'!$A:$A))*(YEAR(A755)=YEAR('Spirits duty'!$A:$A)),0)), E754)</f>
        <v>26.81</v>
      </c>
      <c r="F755">
        <f t="shared" si="69"/>
        <v>0.19510000000000002</v>
      </c>
      <c r="G755">
        <f t="shared" si="70"/>
        <v>7.5359999999999996E-2</v>
      </c>
      <c r="H755">
        <f t="shared" si="71"/>
        <v>0.20271199999999998</v>
      </c>
      <c r="I755">
        <f t="shared" si="72"/>
        <v>0.2681</v>
      </c>
      <c r="J755">
        <v>0.5</v>
      </c>
      <c r="K755">
        <f t="shared" si="74"/>
        <v>2983.8016643492692</v>
      </c>
      <c r="L755">
        <f t="shared" si="73"/>
        <v>0.23432435671572149</v>
      </c>
      <c r="M755">
        <f t="shared" si="73"/>
        <v>9.0510935530993167E-2</v>
      </c>
      <c r="N755">
        <f t="shared" si="75"/>
        <v>0.24346672987471721</v>
      </c>
      <c r="O755">
        <f t="shared" si="76"/>
        <v>0.32200082027414106</v>
      </c>
    </row>
    <row r="756" spans="1:15">
      <c r="A756" s="1">
        <v>41183</v>
      </c>
      <c r="B756">
        <f t="array" ref="B756">_xlfn.IFNA(INDEX('Beer duty'!$B:$B,MATCH(1,(MONTH(Graphs!A756)=MONTH('Beer duty'!A:A))*(YEAR(Graphs!A756)=YEAR('Beer duty'!A:A)),0)), B755)</f>
        <v>19.510000000000002</v>
      </c>
      <c r="C756">
        <f t="array" ref="C756">_xlfn.IFNA(INDEX('Cider duty'!$B:$B,MATCH(1,(MONTH(A756)=MONTH('Cider duty'!$A:$A))*(YEAR(A756)=YEAR('Cider duty'!$A:$A)),0)), C755)</f>
        <v>37.68</v>
      </c>
      <c r="D756">
        <f t="array" ref="D756">_xlfn.IFNA(INDEX('Wine duty'!$B:$B,MATCH(1,(MONTH(A756)=MONTH('Wine duty'!$A:$A))*(YEAR(A756)=YEAR('Wine duty'!$A:$A)),0)), D755)</f>
        <v>253.39</v>
      </c>
      <c r="E756">
        <f t="array" ref="E756">_xlfn.IFNA(INDEX('Spirits duty'!$B:$B,MATCH(1,(MONTH(A756)=MONTH('Spirits duty'!$A:$A))*(YEAR(A756)=YEAR('Spirits duty'!$A:$A)),0)), E755)</f>
        <v>26.81</v>
      </c>
      <c r="F756">
        <f t="shared" si="69"/>
        <v>0.19510000000000002</v>
      </c>
      <c r="G756">
        <f t="shared" si="70"/>
        <v>7.5359999999999996E-2</v>
      </c>
      <c r="H756">
        <f t="shared" si="71"/>
        <v>0.20271199999999998</v>
      </c>
      <c r="I756">
        <f t="shared" si="72"/>
        <v>0.2681</v>
      </c>
      <c r="J756">
        <v>0.6</v>
      </c>
      <c r="K756">
        <f t="shared" si="74"/>
        <v>3001.7044743353649</v>
      </c>
      <c r="L756">
        <f t="shared" si="73"/>
        <v>0.23292679594008101</v>
      </c>
      <c r="M756">
        <f t="shared" si="73"/>
        <v>8.9971108877726802E-2</v>
      </c>
      <c r="N756">
        <f t="shared" si="75"/>
        <v>0.24201464202258172</v>
      </c>
      <c r="O756">
        <f t="shared" si="76"/>
        <v>0.32008033824467302</v>
      </c>
    </row>
    <row r="757" spans="1:15">
      <c r="A757" s="1">
        <v>41214</v>
      </c>
      <c r="B757">
        <f t="array" ref="B757">_xlfn.IFNA(INDEX('Beer duty'!$B:$B,MATCH(1,(MONTH(Graphs!A757)=MONTH('Beer duty'!A:A))*(YEAR(Graphs!A757)=YEAR('Beer duty'!A:A)),0)), B756)</f>
        <v>19.510000000000002</v>
      </c>
      <c r="C757">
        <f t="array" ref="C757">_xlfn.IFNA(INDEX('Cider duty'!$B:$B,MATCH(1,(MONTH(A757)=MONTH('Cider duty'!$A:$A))*(YEAR(A757)=YEAR('Cider duty'!$A:$A)),0)), C756)</f>
        <v>37.68</v>
      </c>
      <c r="D757">
        <f t="array" ref="D757">_xlfn.IFNA(INDEX('Wine duty'!$B:$B,MATCH(1,(MONTH(A757)=MONTH('Wine duty'!$A:$A))*(YEAR(A757)=YEAR('Wine duty'!$A:$A)),0)), D756)</f>
        <v>253.39</v>
      </c>
      <c r="E757">
        <f t="array" ref="E757">_xlfn.IFNA(INDEX('Spirits duty'!$B:$B,MATCH(1,(MONTH(A757)=MONTH('Spirits duty'!$A:$A))*(YEAR(A757)=YEAR('Spirits duty'!$A:$A)),0)), E756)</f>
        <v>26.81</v>
      </c>
      <c r="F757">
        <f t="shared" si="69"/>
        <v>0.19510000000000002</v>
      </c>
      <c r="G757">
        <f t="shared" si="70"/>
        <v>7.5359999999999996E-2</v>
      </c>
      <c r="H757">
        <f t="shared" si="71"/>
        <v>0.20271199999999998</v>
      </c>
      <c r="I757">
        <f t="shared" si="72"/>
        <v>0.2681</v>
      </c>
      <c r="J757">
        <v>0</v>
      </c>
      <c r="K757">
        <f t="shared" si="74"/>
        <v>3001.7044743353649</v>
      </c>
      <c r="L757">
        <f t="shared" si="73"/>
        <v>0.23292679594008101</v>
      </c>
      <c r="M757">
        <f t="shared" si="73"/>
        <v>8.9971108877726802E-2</v>
      </c>
      <c r="N757">
        <f t="shared" si="75"/>
        <v>0.24201464202258172</v>
      </c>
      <c r="O757">
        <f t="shared" si="76"/>
        <v>0.32008033824467302</v>
      </c>
    </row>
    <row r="758" spans="1:15">
      <c r="A758" s="1">
        <v>41244</v>
      </c>
      <c r="B758">
        <f t="array" ref="B758">_xlfn.IFNA(INDEX('Beer duty'!$B:$B,MATCH(1,(MONTH(Graphs!A758)=MONTH('Beer duty'!A:A))*(YEAR(Graphs!A758)=YEAR('Beer duty'!A:A)),0)), B757)</f>
        <v>19.510000000000002</v>
      </c>
      <c r="C758">
        <f t="array" ref="C758">_xlfn.IFNA(INDEX('Cider duty'!$B:$B,MATCH(1,(MONTH(A758)=MONTH('Cider duty'!$A:$A))*(YEAR(A758)=YEAR('Cider duty'!$A:$A)),0)), C757)</f>
        <v>37.68</v>
      </c>
      <c r="D758">
        <f t="array" ref="D758">_xlfn.IFNA(INDEX('Wine duty'!$B:$B,MATCH(1,(MONTH(A758)=MONTH('Wine duty'!$A:$A))*(YEAR(A758)=YEAR('Wine duty'!$A:$A)),0)), D757)</f>
        <v>253.39</v>
      </c>
      <c r="E758">
        <f t="array" ref="E758">_xlfn.IFNA(INDEX('Spirits duty'!$B:$B,MATCH(1,(MONTH(A758)=MONTH('Spirits duty'!$A:$A))*(YEAR(A758)=YEAR('Spirits duty'!$A:$A)),0)), E757)</f>
        <v>26.81</v>
      </c>
      <c r="F758">
        <f t="shared" si="69"/>
        <v>0.19510000000000002</v>
      </c>
      <c r="G758">
        <f t="shared" si="70"/>
        <v>7.5359999999999996E-2</v>
      </c>
      <c r="H758">
        <f t="shared" si="71"/>
        <v>0.20271199999999998</v>
      </c>
      <c r="I758">
        <f t="shared" si="72"/>
        <v>0.2681</v>
      </c>
      <c r="J758">
        <v>0.5</v>
      </c>
      <c r="K758">
        <f t="shared" si="74"/>
        <v>3016.7129967070414</v>
      </c>
      <c r="L758">
        <f t="shared" si="73"/>
        <v>0.23176795615928461</v>
      </c>
      <c r="M758">
        <f t="shared" si="73"/>
        <v>8.9523491420623699E-2</v>
      </c>
      <c r="N758">
        <f t="shared" si="75"/>
        <v>0.24081058907719577</v>
      </c>
      <c r="O758">
        <f t="shared" si="76"/>
        <v>0.31848789875091849</v>
      </c>
    </row>
    <row r="759" spans="1:15">
      <c r="A759" s="1">
        <v>41275</v>
      </c>
      <c r="B759">
        <f t="array" ref="B759">_xlfn.IFNA(INDEX('Beer duty'!$B:$B,MATCH(1,(MONTH(Graphs!A759)=MONTH('Beer duty'!A:A))*(YEAR(Graphs!A759)=YEAR('Beer duty'!A:A)),0)), B758)</f>
        <v>19.510000000000002</v>
      </c>
      <c r="C759">
        <f t="array" ref="C759">_xlfn.IFNA(INDEX('Cider duty'!$B:$B,MATCH(1,(MONTH(A759)=MONTH('Cider duty'!$A:$A))*(YEAR(A759)=YEAR('Cider duty'!$A:$A)),0)), C758)</f>
        <v>37.68</v>
      </c>
      <c r="D759">
        <f t="array" ref="D759">_xlfn.IFNA(INDEX('Wine duty'!$B:$B,MATCH(1,(MONTH(A759)=MONTH('Wine duty'!$A:$A))*(YEAR(A759)=YEAR('Wine duty'!$A:$A)),0)), D758)</f>
        <v>253.39</v>
      </c>
      <c r="E759">
        <f t="array" ref="E759">_xlfn.IFNA(INDEX('Spirits duty'!$B:$B,MATCH(1,(MONTH(A759)=MONTH('Spirits duty'!$A:$A))*(YEAR(A759)=YEAR('Spirits duty'!$A:$A)),0)), E758)</f>
        <v>26.81</v>
      </c>
      <c r="F759">
        <f t="shared" si="69"/>
        <v>0.19510000000000002</v>
      </c>
      <c r="G759">
        <f t="shared" si="70"/>
        <v>7.5359999999999996E-2</v>
      </c>
      <c r="H759">
        <f t="shared" si="71"/>
        <v>0.20271199999999998</v>
      </c>
      <c r="I759">
        <f t="shared" si="72"/>
        <v>0.2681</v>
      </c>
      <c r="J759">
        <v>-0.4</v>
      </c>
      <c r="K759">
        <f t="shared" si="74"/>
        <v>3004.6461447202132</v>
      </c>
      <c r="L759">
        <f t="shared" si="73"/>
        <v>0.23269875116394037</v>
      </c>
      <c r="M759">
        <f t="shared" si="73"/>
        <v>8.9883023514682428E-2</v>
      </c>
      <c r="N759">
        <f t="shared" si="75"/>
        <v>0.24177769987670256</v>
      </c>
      <c r="O759">
        <f t="shared" si="76"/>
        <v>0.31976696661738802</v>
      </c>
    </row>
    <row r="760" spans="1:15">
      <c r="A760" s="1">
        <v>41306</v>
      </c>
      <c r="B760">
        <f t="array" ref="B760">_xlfn.IFNA(INDEX('Beer duty'!$B:$B,MATCH(1,(MONTH(Graphs!A760)=MONTH('Beer duty'!A:A))*(YEAR(Graphs!A760)=YEAR('Beer duty'!A:A)),0)), B759)</f>
        <v>19.510000000000002</v>
      </c>
      <c r="C760">
        <f t="array" ref="C760">_xlfn.IFNA(INDEX('Cider duty'!$B:$B,MATCH(1,(MONTH(A760)=MONTH('Cider duty'!$A:$A))*(YEAR(A760)=YEAR('Cider duty'!$A:$A)),0)), C759)</f>
        <v>37.68</v>
      </c>
      <c r="D760">
        <f t="array" ref="D760">_xlfn.IFNA(INDEX('Wine duty'!$B:$B,MATCH(1,(MONTH(A760)=MONTH('Wine duty'!$A:$A))*(YEAR(A760)=YEAR('Wine duty'!$A:$A)),0)), D759)</f>
        <v>253.39</v>
      </c>
      <c r="E760">
        <f t="array" ref="E760">_xlfn.IFNA(INDEX('Spirits duty'!$B:$B,MATCH(1,(MONTH(A760)=MONTH('Spirits duty'!$A:$A))*(YEAR(A760)=YEAR('Spirits duty'!$A:$A)),0)), E759)</f>
        <v>26.81</v>
      </c>
      <c r="F760">
        <f t="shared" si="69"/>
        <v>0.19510000000000002</v>
      </c>
      <c r="G760">
        <f t="shared" si="70"/>
        <v>7.5359999999999996E-2</v>
      </c>
      <c r="H760">
        <f t="shared" si="71"/>
        <v>0.20271199999999998</v>
      </c>
      <c r="I760">
        <f t="shared" si="72"/>
        <v>0.2681</v>
      </c>
      <c r="J760">
        <v>0.7</v>
      </c>
      <c r="K760">
        <f t="shared" si="74"/>
        <v>3025.6786677332543</v>
      </c>
      <c r="L760">
        <f t="shared" si="73"/>
        <v>0.23108118288375412</v>
      </c>
      <c r="M760">
        <f t="shared" si="73"/>
        <v>8.9258216002663787E-2</v>
      </c>
      <c r="N760">
        <f t="shared" si="75"/>
        <v>0.24009702073158154</v>
      </c>
      <c r="O760">
        <f t="shared" si="76"/>
        <v>0.3175441575147846</v>
      </c>
    </row>
    <row r="761" spans="1:15">
      <c r="A761" s="1">
        <v>41334</v>
      </c>
      <c r="B761">
        <f t="array" ref="B761">_xlfn.IFNA(INDEX('Beer duty'!$B:$B,MATCH(1,(MONTH(Graphs!A761)=MONTH('Beer duty'!A:A))*(YEAR(Graphs!A761)=YEAR('Beer duty'!A:A)),0)), B760)</f>
        <v>19.12</v>
      </c>
      <c r="C761">
        <f t="array" ref="C761">_xlfn.IFNA(INDEX('Cider duty'!$B:$B,MATCH(1,(MONTH(A761)=MONTH('Cider duty'!$A:$A))*(YEAR(A761)=YEAR('Cider duty'!$A:$A)),0)), C760)</f>
        <v>39.659999999999997</v>
      </c>
      <c r="D761">
        <f t="array" ref="D761">_xlfn.IFNA(INDEX('Wine duty'!$B:$B,MATCH(1,(MONTH(A761)=MONTH('Wine duty'!$A:$A))*(YEAR(A761)=YEAR('Wine duty'!$A:$A)),0)), D760)</f>
        <v>266.72000000000003</v>
      </c>
      <c r="E761">
        <f t="array" ref="E761">_xlfn.IFNA(INDEX('Spirits duty'!$B:$B,MATCH(1,(MONTH(A761)=MONTH('Spirits duty'!$A:$A))*(YEAR(A761)=YEAR('Spirits duty'!$A:$A)),0)), E760)</f>
        <v>28.22</v>
      </c>
      <c r="F761">
        <f t="shared" si="69"/>
        <v>0.19120000000000001</v>
      </c>
      <c r="G761">
        <f t="shared" si="70"/>
        <v>7.9319999999999988E-2</v>
      </c>
      <c r="H761">
        <f t="shared" si="71"/>
        <v>0.21337600000000001</v>
      </c>
      <c r="I761">
        <f t="shared" si="72"/>
        <v>0.28220000000000001</v>
      </c>
      <c r="J761">
        <v>0.4</v>
      </c>
      <c r="K761">
        <f t="shared" si="74"/>
        <v>3037.7813824041873</v>
      </c>
      <c r="L761">
        <f t="shared" si="73"/>
        <v>0.22555968931742931</v>
      </c>
      <c r="M761">
        <f t="shared" si="73"/>
        <v>9.3574239313067409E-2</v>
      </c>
      <c r="N761">
        <f t="shared" si="75"/>
        <v>0.25172083822068936</v>
      </c>
      <c r="O761">
        <f t="shared" si="76"/>
        <v>0.3329128887310594</v>
      </c>
    </row>
    <row r="762" spans="1:15">
      <c r="A762" s="1">
        <v>41365</v>
      </c>
      <c r="B762">
        <f t="array" ref="B762">_xlfn.IFNA(INDEX('Beer duty'!$B:$B,MATCH(1,(MONTH(Graphs!A762)=MONTH('Beer duty'!A:A))*(YEAR(Graphs!A762)=YEAR('Beer duty'!A:A)),0)), B761)</f>
        <v>19.12</v>
      </c>
      <c r="C762">
        <f t="array" ref="C762">_xlfn.IFNA(INDEX('Cider duty'!$B:$B,MATCH(1,(MONTH(A762)=MONTH('Cider duty'!$A:$A))*(YEAR(A762)=YEAR('Cider duty'!$A:$A)),0)), C761)</f>
        <v>39.659999999999997</v>
      </c>
      <c r="D762">
        <f t="array" ref="D762">_xlfn.IFNA(INDEX('Wine duty'!$B:$B,MATCH(1,(MONTH(A762)=MONTH('Wine duty'!$A:$A))*(YEAR(A762)=YEAR('Wine duty'!$A:$A)),0)), D761)</f>
        <v>266.72000000000003</v>
      </c>
      <c r="E762">
        <f t="array" ref="E762">_xlfn.IFNA(INDEX('Spirits duty'!$B:$B,MATCH(1,(MONTH(A762)=MONTH('Spirits duty'!$A:$A))*(YEAR(A762)=YEAR('Spirits duty'!$A:$A)),0)), E761)</f>
        <v>28.22</v>
      </c>
      <c r="F762">
        <f t="shared" si="69"/>
        <v>0.19120000000000001</v>
      </c>
      <c r="G762">
        <f t="shared" si="70"/>
        <v>7.9319999999999988E-2</v>
      </c>
      <c r="H762">
        <f t="shared" si="71"/>
        <v>0.21337600000000001</v>
      </c>
      <c r="I762">
        <f t="shared" si="72"/>
        <v>0.28220000000000001</v>
      </c>
      <c r="J762">
        <v>0.3</v>
      </c>
      <c r="K762">
        <f t="shared" si="74"/>
        <v>3046.8947265513993</v>
      </c>
      <c r="L762">
        <f t="shared" si="73"/>
        <v>0.22488503421478501</v>
      </c>
      <c r="M762">
        <f t="shared" si="73"/>
        <v>9.3294356244334423E-2</v>
      </c>
      <c r="N762">
        <f t="shared" si="75"/>
        <v>0.25096793441743709</v>
      </c>
      <c r="O762">
        <f t="shared" si="76"/>
        <v>0.33191713731910216</v>
      </c>
    </row>
    <row r="763" spans="1:15">
      <c r="A763" s="1">
        <v>41395</v>
      </c>
      <c r="B763">
        <f t="array" ref="B763">_xlfn.IFNA(INDEX('Beer duty'!$B:$B,MATCH(1,(MONTH(Graphs!A763)=MONTH('Beer duty'!A:A))*(YEAR(Graphs!A763)=YEAR('Beer duty'!A:A)),0)), B762)</f>
        <v>19.12</v>
      </c>
      <c r="C763">
        <f t="array" ref="C763">_xlfn.IFNA(INDEX('Cider duty'!$B:$B,MATCH(1,(MONTH(A763)=MONTH('Cider duty'!$A:$A))*(YEAR(A763)=YEAR('Cider duty'!$A:$A)),0)), C762)</f>
        <v>39.659999999999997</v>
      </c>
      <c r="D763">
        <f t="array" ref="D763">_xlfn.IFNA(INDEX('Wine duty'!$B:$B,MATCH(1,(MONTH(A763)=MONTH('Wine duty'!$A:$A))*(YEAR(A763)=YEAR('Wine duty'!$A:$A)),0)), D762)</f>
        <v>266.72000000000003</v>
      </c>
      <c r="E763">
        <f t="array" ref="E763">_xlfn.IFNA(INDEX('Spirits duty'!$B:$B,MATCH(1,(MONTH(A763)=MONTH('Spirits duty'!$A:$A))*(YEAR(A763)=YEAR('Spirits duty'!$A:$A)),0)), E762)</f>
        <v>28.22</v>
      </c>
      <c r="F763">
        <f t="shared" si="69"/>
        <v>0.19120000000000001</v>
      </c>
      <c r="G763">
        <f t="shared" si="70"/>
        <v>7.9319999999999988E-2</v>
      </c>
      <c r="H763">
        <f t="shared" si="71"/>
        <v>0.21337600000000001</v>
      </c>
      <c r="I763">
        <f t="shared" si="72"/>
        <v>0.28220000000000001</v>
      </c>
      <c r="J763">
        <v>0.2</v>
      </c>
      <c r="K763">
        <f t="shared" si="74"/>
        <v>3052.9885160045023</v>
      </c>
      <c r="L763">
        <f t="shared" si="73"/>
        <v>0.22443616189100299</v>
      </c>
      <c r="M763">
        <f t="shared" si="73"/>
        <v>9.3108139964405617E-2</v>
      </c>
      <c r="N763">
        <f t="shared" si="75"/>
        <v>0.25046700041660386</v>
      </c>
      <c r="O763">
        <f t="shared" si="76"/>
        <v>0.33125462806297618</v>
      </c>
    </row>
    <row r="764" spans="1:15">
      <c r="A764" s="1">
        <v>41426</v>
      </c>
      <c r="B764">
        <f t="array" ref="B764">_xlfn.IFNA(INDEX('Beer duty'!$B:$B,MATCH(1,(MONTH(Graphs!A764)=MONTH('Beer duty'!A:A))*(YEAR(Graphs!A764)=YEAR('Beer duty'!A:A)),0)), B763)</f>
        <v>19.12</v>
      </c>
      <c r="C764">
        <f t="array" ref="C764">_xlfn.IFNA(INDEX('Cider duty'!$B:$B,MATCH(1,(MONTH(A764)=MONTH('Cider duty'!$A:$A))*(YEAR(A764)=YEAR('Cider duty'!$A:$A)),0)), C763)</f>
        <v>39.659999999999997</v>
      </c>
      <c r="D764">
        <f t="array" ref="D764">_xlfn.IFNA(INDEX('Wine duty'!$B:$B,MATCH(1,(MONTH(A764)=MONTH('Wine duty'!$A:$A))*(YEAR(A764)=YEAR('Wine duty'!$A:$A)),0)), D763)</f>
        <v>266.72000000000003</v>
      </c>
      <c r="E764">
        <f t="array" ref="E764">_xlfn.IFNA(INDEX('Spirits duty'!$B:$B,MATCH(1,(MONTH(A764)=MONTH('Spirits duty'!$A:$A))*(YEAR(A764)=YEAR('Spirits duty'!$A:$A)),0)), E763)</f>
        <v>28.22</v>
      </c>
      <c r="F764">
        <f t="shared" si="69"/>
        <v>0.19120000000000001</v>
      </c>
      <c r="G764">
        <f t="shared" si="70"/>
        <v>7.9319999999999988E-2</v>
      </c>
      <c r="H764">
        <f t="shared" si="71"/>
        <v>0.21337600000000001</v>
      </c>
      <c r="I764">
        <f t="shared" si="72"/>
        <v>0.28220000000000001</v>
      </c>
      <c r="J764">
        <v>-0.1</v>
      </c>
      <c r="K764">
        <f t="shared" si="74"/>
        <v>3049.9355274884979</v>
      </c>
      <c r="L764">
        <f t="shared" si="73"/>
        <v>0.22466082271371668</v>
      </c>
      <c r="M764">
        <f t="shared" si="73"/>
        <v>9.3201341305711324E-2</v>
      </c>
      <c r="N764">
        <f t="shared" si="75"/>
        <v>0.25071771813473859</v>
      </c>
      <c r="O764">
        <f t="shared" si="76"/>
        <v>0.33158621427725343</v>
      </c>
    </row>
    <row r="765" spans="1:15">
      <c r="A765" s="1">
        <v>41456</v>
      </c>
      <c r="B765">
        <f t="array" ref="B765">_xlfn.IFNA(INDEX('Beer duty'!$B:$B,MATCH(1,(MONTH(Graphs!A765)=MONTH('Beer duty'!A:A))*(YEAR(Graphs!A765)=YEAR('Beer duty'!A:A)),0)), B764)</f>
        <v>19.12</v>
      </c>
      <c r="C765">
        <f t="array" ref="C765">_xlfn.IFNA(INDEX('Cider duty'!$B:$B,MATCH(1,(MONTH(A765)=MONTH('Cider duty'!$A:$A))*(YEAR(A765)=YEAR('Cider duty'!$A:$A)),0)), C764)</f>
        <v>39.659999999999997</v>
      </c>
      <c r="D765">
        <f t="array" ref="D765">_xlfn.IFNA(INDEX('Wine duty'!$B:$B,MATCH(1,(MONTH(A765)=MONTH('Wine duty'!$A:$A))*(YEAR(A765)=YEAR('Wine duty'!$A:$A)),0)), D764)</f>
        <v>266.72000000000003</v>
      </c>
      <c r="E765">
        <f t="array" ref="E765">_xlfn.IFNA(INDEX('Spirits duty'!$B:$B,MATCH(1,(MONTH(A765)=MONTH('Spirits duty'!$A:$A))*(YEAR(A765)=YEAR('Spirits duty'!$A:$A)),0)), E764)</f>
        <v>28.22</v>
      </c>
      <c r="F765">
        <f t="shared" si="69"/>
        <v>0.19120000000000001</v>
      </c>
      <c r="G765">
        <f t="shared" si="70"/>
        <v>7.9319999999999988E-2</v>
      </c>
      <c r="H765">
        <f t="shared" si="71"/>
        <v>0.21337600000000001</v>
      </c>
      <c r="I765">
        <f t="shared" si="72"/>
        <v>0.28220000000000001</v>
      </c>
      <c r="J765">
        <v>0</v>
      </c>
      <c r="K765">
        <f t="shared" si="74"/>
        <v>3049.9355274884979</v>
      </c>
      <c r="L765">
        <f t="shared" si="73"/>
        <v>0.22466082271371668</v>
      </c>
      <c r="M765">
        <f t="shared" si="73"/>
        <v>9.3201341305711324E-2</v>
      </c>
      <c r="N765">
        <f t="shared" si="75"/>
        <v>0.25071771813473859</v>
      </c>
      <c r="O765">
        <f t="shared" si="76"/>
        <v>0.33158621427725343</v>
      </c>
    </row>
    <row r="766" spans="1:15">
      <c r="A766" s="1">
        <v>41487</v>
      </c>
      <c r="B766">
        <f t="array" ref="B766">_xlfn.IFNA(INDEX('Beer duty'!$B:$B,MATCH(1,(MONTH(Graphs!A766)=MONTH('Beer duty'!A:A))*(YEAR(Graphs!A766)=YEAR('Beer duty'!A:A)),0)), B765)</f>
        <v>19.12</v>
      </c>
      <c r="C766">
        <f t="array" ref="C766">_xlfn.IFNA(INDEX('Cider duty'!$B:$B,MATCH(1,(MONTH(A766)=MONTH('Cider duty'!$A:$A))*(YEAR(A766)=YEAR('Cider duty'!$A:$A)),0)), C765)</f>
        <v>39.659999999999997</v>
      </c>
      <c r="D766">
        <f t="array" ref="D766">_xlfn.IFNA(INDEX('Wine duty'!$B:$B,MATCH(1,(MONTH(A766)=MONTH('Wine duty'!$A:$A))*(YEAR(A766)=YEAR('Wine duty'!$A:$A)),0)), D765)</f>
        <v>266.72000000000003</v>
      </c>
      <c r="E766">
        <f t="array" ref="E766">_xlfn.IFNA(INDEX('Spirits duty'!$B:$B,MATCH(1,(MONTH(A766)=MONTH('Spirits duty'!$A:$A))*(YEAR(A766)=YEAR('Spirits duty'!$A:$A)),0)), E765)</f>
        <v>28.22</v>
      </c>
      <c r="F766">
        <f t="shared" si="69"/>
        <v>0.19120000000000001</v>
      </c>
      <c r="G766">
        <f t="shared" si="70"/>
        <v>7.9319999999999988E-2</v>
      </c>
      <c r="H766">
        <f t="shared" si="71"/>
        <v>0.21337600000000001</v>
      </c>
      <c r="I766">
        <f t="shared" si="72"/>
        <v>0.28220000000000001</v>
      </c>
      <c r="J766">
        <v>0.5</v>
      </c>
      <c r="K766">
        <f t="shared" si="74"/>
        <v>3065.1852051259402</v>
      </c>
      <c r="L766">
        <f t="shared" si="73"/>
        <v>0.22354310717782758</v>
      </c>
      <c r="M766">
        <f t="shared" si="73"/>
        <v>9.273765304050878E-2</v>
      </c>
      <c r="N766">
        <f t="shared" si="75"/>
        <v>0.2494703663032225</v>
      </c>
      <c r="O766">
        <f t="shared" si="76"/>
        <v>0.32993653161915765</v>
      </c>
    </row>
    <row r="767" spans="1:15">
      <c r="A767" s="1">
        <v>41518</v>
      </c>
      <c r="B767">
        <f t="array" ref="B767">_xlfn.IFNA(INDEX('Beer duty'!$B:$B,MATCH(1,(MONTH(Graphs!A767)=MONTH('Beer duty'!A:A))*(YEAR(Graphs!A767)=YEAR('Beer duty'!A:A)),0)), B766)</f>
        <v>19.12</v>
      </c>
      <c r="C767">
        <f t="array" ref="C767">_xlfn.IFNA(INDEX('Cider duty'!$B:$B,MATCH(1,(MONTH(A767)=MONTH('Cider duty'!$A:$A))*(YEAR(A767)=YEAR('Cider duty'!$A:$A)),0)), C766)</f>
        <v>39.659999999999997</v>
      </c>
      <c r="D767">
        <f t="array" ref="D767">_xlfn.IFNA(INDEX('Wine duty'!$B:$B,MATCH(1,(MONTH(A767)=MONTH('Wine duty'!$A:$A))*(YEAR(A767)=YEAR('Wine duty'!$A:$A)),0)), D766)</f>
        <v>266.72000000000003</v>
      </c>
      <c r="E767">
        <f t="array" ref="E767">_xlfn.IFNA(INDEX('Spirits duty'!$B:$B,MATCH(1,(MONTH(A767)=MONTH('Spirits duty'!$A:$A))*(YEAR(A767)=YEAR('Spirits duty'!$A:$A)),0)), E766)</f>
        <v>28.22</v>
      </c>
      <c r="F767">
        <f t="shared" si="69"/>
        <v>0.19120000000000001</v>
      </c>
      <c r="G767">
        <f t="shared" si="70"/>
        <v>7.9319999999999988E-2</v>
      </c>
      <c r="H767">
        <f t="shared" si="71"/>
        <v>0.21337600000000001</v>
      </c>
      <c r="I767">
        <f t="shared" si="72"/>
        <v>0.28220000000000001</v>
      </c>
      <c r="J767">
        <v>0.4</v>
      </c>
      <c r="K767">
        <f t="shared" si="74"/>
        <v>3077.4459459464442</v>
      </c>
      <c r="L767">
        <f t="shared" si="73"/>
        <v>0.22265249718907126</v>
      </c>
      <c r="M767">
        <f t="shared" si="73"/>
        <v>9.2368180319231843E-2</v>
      </c>
      <c r="N767">
        <f t="shared" si="75"/>
        <v>0.24847646046137697</v>
      </c>
      <c r="O767">
        <f t="shared" si="76"/>
        <v>0.3286220434453761</v>
      </c>
    </row>
    <row r="768" spans="1:15">
      <c r="A768" s="1">
        <v>41548</v>
      </c>
      <c r="B768">
        <f t="array" ref="B768">_xlfn.IFNA(INDEX('Beer duty'!$B:$B,MATCH(1,(MONTH(Graphs!A768)=MONTH('Beer duty'!A:A))*(YEAR(Graphs!A768)=YEAR('Beer duty'!A:A)),0)), B767)</f>
        <v>19.12</v>
      </c>
      <c r="C768">
        <f t="array" ref="C768">_xlfn.IFNA(INDEX('Cider duty'!$B:$B,MATCH(1,(MONTH(A768)=MONTH('Cider duty'!$A:$A))*(YEAR(A768)=YEAR('Cider duty'!$A:$A)),0)), C767)</f>
        <v>39.659999999999997</v>
      </c>
      <c r="D768">
        <f t="array" ref="D768">_xlfn.IFNA(INDEX('Wine duty'!$B:$B,MATCH(1,(MONTH(A768)=MONTH('Wine duty'!$A:$A))*(YEAR(A768)=YEAR('Wine duty'!$A:$A)),0)), D767)</f>
        <v>266.72000000000003</v>
      </c>
      <c r="E768">
        <f t="array" ref="E768">_xlfn.IFNA(INDEX('Spirits duty'!$B:$B,MATCH(1,(MONTH(A768)=MONTH('Spirits duty'!$A:$A))*(YEAR(A768)=YEAR('Spirits duty'!$A:$A)),0)), E767)</f>
        <v>28.22</v>
      </c>
      <c r="F768">
        <f t="shared" si="69"/>
        <v>0.19120000000000001</v>
      </c>
      <c r="G768">
        <f t="shared" si="70"/>
        <v>7.9319999999999988E-2</v>
      </c>
      <c r="H768">
        <f t="shared" si="71"/>
        <v>0.21337600000000001</v>
      </c>
      <c r="I768">
        <f t="shared" si="72"/>
        <v>0.28220000000000001</v>
      </c>
      <c r="J768">
        <v>0</v>
      </c>
      <c r="K768">
        <f t="shared" si="74"/>
        <v>3077.4459459464442</v>
      </c>
      <c r="L768">
        <f t="shared" si="73"/>
        <v>0.22265249718907126</v>
      </c>
      <c r="M768">
        <f t="shared" si="73"/>
        <v>9.2368180319231843E-2</v>
      </c>
      <c r="N768">
        <f t="shared" si="75"/>
        <v>0.24847646046137697</v>
      </c>
      <c r="O768">
        <f t="shared" si="76"/>
        <v>0.3286220434453761</v>
      </c>
    </row>
    <row r="769" spans="1:15">
      <c r="A769" s="1">
        <v>41579</v>
      </c>
      <c r="B769">
        <f t="array" ref="B769">_xlfn.IFNA(INDEX('Beer duty'!$B:$B,MATCH(1,(MONTH(Graphs!A769)=MONTH('Beer duty'!A:A))*(YEAR(Graphs!A769)=YEAR('Beer duty'!A:A)),0)), B768)</f>
        <v>19.12</v>
      </c>
      <c r="C769">
        <f t="array" ref="C769">_xlfn.IFNA(INDEX('Cider duty'!$B:$B,MATCH(1,(MONTH(A769)=MONTH('Cider duty'!$A:$A))*(YEAR(A769)=YEAR('Cider duty'!$A:$A)),0)), C768)</f>
        <v>39.659999999999997</v>
      </c>
      <c r="D769">
        <f t="array" ref="D769">_xlfn.IFNA(INDEX('Wine duty'!$B:$B,MATCH(1,(MONTH(A769)=MONTH('Wine duty'!$A:$A))*(YEAR(A769)=YEAR('Wine duty'!$A:$A)),0)), D768)</f>
        <v>266.72000000000003</v>
      </c>
      <c r="E769">
        <f t="array" ref="E769">_xlfn.IFNA(INDEX('Spirits duty'!$B:$B,MATCH(1,(MONTH(A769)=MONTH('Spirits duty'!$A:$A))*(YEAR(A769)=YEAR('Spirits duty'!$A:$A)),0)), E768)</f>
        <v>28.22</v>
      </c>
      <c r="F769">
        <f t="shared" si="69"/>
        <v>0.19120000000000001</v>
      </c>
      <c r="G769">
        <f t="shared" si="70"/>
        <v>7.9319999999999988E-2</v>
      </c>
      <c r="H769">
        <f t="shared" si="71"/>
        <v>0.21337600000000001</v>
      </c>
      <c r="I769">
        <f t="shared" si="72"/>
        <v>0.28220000000000001</v>
      </c>
      <c r="J769">
        <v>0.1</v>
      </c>
      <c r="K769">
        <f t="shared" si="74"/>
        <v>3080.5233918923905</v>
      </c>
      <c r="L769">
        <f t="shared" si="73"/>
        <v>0.22243006712194932</v>
      </c>
      <c r="M769">
        <f t="shared" si="73"/>
        <v>9.2275904414817034E-2</v>
      </c>
      <c r="N769">
        <f t="shared" si="75"/>
        <v>0.24822823222914783</v>
      </c>
      <c r="O769">
        <f t="shared" si="76"/>
        <v>0.32829374969568048</v>
      </c>
    </row>
    <row r="770" spans="1:15">
      <c r="A770" s="1">
        <v>41609</v>
      </c>
      <c r="B770">
        <f t="array" ref="B770">_xlfn.IFNA(INDEX('Beer duty'!$B:$B,MATCH(1,(MONTH(Graphs!A770)=MONTH('Beer duty'!A:A))*(YEAR(Graphs!A770)=YEAR('Beer duty'!A:A)),0)), B769)</f>
        <v>19.12</v>
      </c>
      <c r="C770">
        <f t="array" ref="C770">_xlfn.IFNA(INDEX('Cider duty'!$B:$B,MATCH(1,(MONTH(A770)=MONTH('Cider duty'!$A:$A))*(YEAR(A770)=YEAR('Cider duty'!$A:$A)),0)), C769)</f>
        <v>39.659999999999997</v>
      </c>
      <c r="D770">
        <f t="array" ref="D770">_xlfn.IFNA(INDEX('Wine duty'!$B:$B,MATCH(1,(MONTH(A770)=MONTH('Wine duty'!$A:$A))*(YEAR(A770)=YEAR('Wine duty'!$A:$A)),0)), D769)</f>
        <v>266.72000000000003</v>
      </c>
      <c r="E770">
        <f t="array" ref="E770">_xlfn.IFNA(INDEX('Spirits duty'!$B:$B,MATCH(1,(MONTH(A770)=MONTH('Spirits duty'!$A:$A))*(YEAR(A770)=YEAR('Spirits duty'!$A:$A)),0)), E769)</f>
        <v>28.22</v>
      </c>
      <c r="F770">
        <f t="shared" si="69"/>
        <v>0.19120000000000001</v>
      </c>
      <c r="G770">
        <f t="shared" si="70"/>
        <v>7.9319999999999988E-2</v>
      </c>
      <c r="H770">
        <f t="shared" si="71"/>
        <v>0.21337600000000001</v>
      </c>
      <c r="I770">
        <f t="shared" si="72"/>
        <v>0.28220000000000001</v>
      </c>
      <c r="J770">
        <v>0.5</v>
      </c>
      <c r="K770">
        <f t="shared" si="74"/>
        <v>3095.9260088518522</v>
      </c>
      <c r="L770">
        <f t="shared" si="73"/>
        <v>0.22132344987258643</v>
      </c>
      <c r="M770">
        <f t="shared" si="73"/>
        <v>9.1816820313250794E-2</v>
      </c>
      <c r="N770">
        <f t="shared" si="75"/>
        <v>0.24699326589964959</v>
      </c>
      <c r="O770">
        <f t="shared" si="76"/>
        <v>0.32666044745838857</v>
      </c>
    </row>
    <row r="771" spans="1:15">
      <c r="A771" s="1">
        <v>41640</v>
      </c>
      <c r="B771">
        <f t="array" ref="B771">_xlfn.IFNA(INDEX('Beer duty'!$B:$B,MATCH(1,(MONTH(Graphs!A771)=MONTH('Beer duty'!A:A))*(YEAR(Graphs!A771)=YEAR('Beer duty'!A:A)),0)), B770)</f>
        <v>19.12</v>
      </c>
      <c r="C771">
        <f t="array" ref="C771">_xlfn.IFNA(INDEX('Cider duty'!$B:$B,MATCH(1,(MONTH(A771)=MONTH('Cider duty'!$A:$A))*(YEAR(A771)=YEAR('Cider duty'!$A:$A)),0)), C770)</f>
        <v>39.659999999999997</v>
      </c>
      <c r="D771">
        <f t="array" ref="D771">_xlfn.IFNA(INDEX('Wine duty'!$B:$B,MATCH(1,(MONTH(A771)=MONTH('Wine duty'!$A:$A))*(YEAR(A771)=YEAR('Wine duty'!$A:$A)),0)), D770)</f>
        <v>266.72000000000003</v>
      </c>
      <c r="E771">
        <f t="array" ref="E771">_xlfn.IFNA(INDEX('Spirits duty'!$B:$B,MATCH(1,(MONTH(A771)=MONTH('Spirits duty'!$A:$A))*(YEAR(A771)=YEAR('Spirits duty'!$A:$A)),0)), E770)</f>
        <v>28.22</v>
      </c>
      <c r="F771">
        <f t="shared" si="69"/>
        <v>0.19120000000000001</v>
      </c>
      <c r="G771">
        <f t="shared" si="70"/>
        <v>7.9319999999999988E-2</v>
      </c>
      <c r="H771">
        <f t="shared" si="71"/>
        <v>0.21337600000000001</v>
      </c>
      <c r="I771">
        <f t="shared" si="72"/>
        <v>0.28220000000000001</v>
      </c>
      <c r="J771">
        <v>-0.3</v>
      </c>
      <c r="K771">
        <f t="shared" si="74"/>
        <v>3086.6382308252964</v>
      </c>
      <c r="L771">
        <f t="shared" si="73"/>
        <v>0.22198941812696732</v>
      </c>
      <c r="M771">
        <f t="shared" si="73"/>
        <v>9.2093099612087059E-2</v>
      </c>
      <c r="N771">
        <f t="shared" si="75"/>
        <v>0.24773647532562651</v>
      </c>
      <c r="O771">
        <f t="shared" si="76"/>
        <v>0.32764337759116208</v>
      </c>
    </row>
    <row r="772" spans="1:15">
      <c r="A772" s="1">
        <v>41671</v>
      </c>
      <c r="B772">
        <f t="array" ref="B772">_xlfn.IFNA(INDEX('Beer duty'!$B:$B,MATCH(1,(MONTH(Graphs!A772)=MONTH('Beer duty'!A:A))*(YEAR(Graphs!A772)=YEAR('Beer duty'!A:A)),0)), B771)</f>
        <v>19.12</v>
      </c>
      <c r="C772">
        <f t="array" ref="C772">_xlfn.IFNA(INDEX('Cider duty'!$B:$B,MATCH(1,(MONTH(A772)=MONTH('Cider duty'!$A:$A))*(YEAR(A772)=YEAR('Cider duty'!$A:$A)),0)), C771)</f>
        <v>39.659999999999997</v>
      </c>
      <c r="D772">
        <f t="array" ref="D772">_xlfn.IFNA(INDEX('Wine duty'!$B:$B,MATCH(1,(MONTH(A772)=MONTH('Wine duty'!$A:$A))*(YEAR(A772)=YEAR('Wine duty'!$A:$A)),0)), D771)</f>
        <v>266.72000000000003</v>
      </c>
      <c r="E772">
        <f t="array" ref="E772">_xlfn.IFNA(INDEX('Spirits duty'!$B:$B,MATCH(1,(MONTH(A772)=MONTH('Spirits duty'!$A:$A))*(YEAR(A772)=YEAR('Spirits duty'!$A:$A)),0)), E771)</f>
        <v>28.22</v>
      </c>
      <c r="F772">
        <f t="shared" ref="F772:F835" si="77">B772/100</f>
        <v>0.19120000000000001</v>
      </c>
      <c r="G772">
        <f t="shared" ref="G772:G835" si="78">C772/(0.05*10000)</f>
        <v>7.9319999999999988E-2</v>
      </c>
      <c r="H772">
        <f t="shared" ref="H772:H835" si="79">D772/(0.125*10000)</f>
        <v>0.21337600000000001</v>
      </c>
      <c r="I772">
        <f t="shared" ref="I772:I835" si="80">E772/100</f>
        <v>0.28220000000000001</v>
      </c>
      <c r="J772">
        <v>0.6</v>
      </c>
      <c r="K772">
        <f t="shared" si="74"/>
        <v>3105.1580602102481</v>
      </c>
      <c r="L772">
        <f t="shared" ref="L772:M835" si="81">F772*$K$843/$K772</f>
        <v>0.22066542557352617</v>
      </c>
      <c r="M772">
        <f t="shared" si="81"/>
        <v>9.1543836592531874E-2</v>
      </c>
      <c r="N772">
        <f t="shared" si="75"/>
        <v>0.24625892179485737</v>
      </c>
      <c r="O772">
        <f t="shared" si="76"/>
        <v>0.32568924213833206</v>
      </c>
    </row>
    <row r="773" spans="1:15">
      <c r="A773" s="1">
        <v>41699</v>
      </c>
      <c r="B773">
        <f t="array" ref="B773">_xlfn.IFNA(INDEX('Beer duty'!$B:$B,MATCH(1,(MONTH(Graphs!A773)=MONTH('Beer duty'!A:A))*(YEAR(Graphs!A773)=YEAR('Beer duty'!A:A)),0)), B772)</f>
        <v>18.739999999999998</v>
      </c>
      <c r="C773">
        <f t="array" ref="C773">_xlfn.IFNA(INDEX('Cider duty'!$B:$B,MATCH(1,(MONTH(A773)=MONTH('Cider duty'!$A:$A))*(YEAR(A773)=YEAR('Cider duty'!$A:$A)),0)), C772)</f>
        <v>39.659999999999997</v>
      </c>
      <c r="D773">
        <f t="array" ref="D773">_xlfn.IFNA(INDEX('Wine duty'!$B:$B,MATCH(1,(MONTH(A773)=MONTH('Wine duty'!$A:$A))*(YEAR(A773)=YEAR('Wine duty'!$A:$A)),0)), D772)</f>
        <v>273.31</v>
      </c>
      <c r="E773">
        <f t="array" ref="E773">_xlfn.IFNA(INDEX('Spirits duty'!$B:$B,MATCH(1,(MONTH(A773)=MONTH('Spirits duty'!$A:$A))*(YEAR(A773)=YEAR('Spirits duty'!$A:$A)),0)), E772)</f>
        <v>28.22</v>
      </c>
      <c r="F773">
        <f t="shared" si="77"/>
        <v>0.18739999999999998</v>
      </c>
      <c r="G773">
        <f t="shared" si="78"/>
        <v>7.9319999999999988E-2</v>
      </c>
      <c r="H773">
        <f t="shared" si="79"/>
        <v>0.21864800000000001</v>
      </c>
      <c r="I773">
        <f t="shared" si="80"/>
        <v>0.28220000000000001</v>
      </c>
      <c r="J773">
        <v>0.2</v>
      </c>
      <c r="K773">
        <f t="shared" ref="K773:K836" si="82">K772*(1+J773/100)</f>
        <v>3111.3683763306685</v>
      </c>
      <c r="L773">
        <f t="shared" si="81"/>
        <v>0.21584811941221535</v>
      </c>
      <c r="M773">
        <f t="shared" si="81"/>
        <v>9.1361114363804258E-2</v>
      </c>
      <c r="N773">
        <f t="shared" si="75"/>
        <v>0.25183969911014975</v>
      </c>
      <c r="O773">
        <f t="shared" si="76"/>
        <v>0.32503916381071069</v>
      </c>
    </row>
    <row r="774" spans="1:15">
      <c r="A774" s="1">
        <v>41730</v>
      </c>
      <c r="B774">
        <f t="array" ref="B774">_xlfn.IFNA(INDEX('Beer duty'!$B:$B,MATCH(1,(MONTH(Graphs!A774)=MONTH('Beer duty'!A:A))*(YEAR(Graphs!A774)=YEAR('Beer duty'!A:A)),0)), B773)</f>
        <v>18.739999999999998</v>
      </c>
      <c r="C774">
        <f t="array" ref="C774">_xlfn.IFNA(INDEX('Cider duty'!$B:$B,MATCH(1,(MONTH(A774)=MONTH('Cider duty'!$A:$A))*(YEAR(A774)=YEAR('Cider duty'!$A:$A)),0)), C773)</f>
        <v>39.659999999999997</v>
      </c>
      <c r="D774">
        <f t="array" ref="D774">_xlfn.IFNA(INDEX('Wine duty'!$B:$B,MATCH(1,(MONTH(A774)=MONTH('Wine duty'!$A:$A))*(YEAR(A774)=YEAR('Wine duty'!$A:$A)),0)), D773)</f>
        <v>273.31</v>
      </c>
      <c r="E774">
        <f t="array" ref="E774">_xlfn.IFNA(INDEX('Spirits duty'!$B:$B,MATCH(1,(MONTH(A774)=MONTH('Spirits duty'!$A:$A))*(YEAR(A774)=YEAR('Spirits duty'!$A:$A)),0)), E773)</f>
        <v>28.22</v>
      </c>
      <c r="F774">
        <f t="shared" si="77"/>
        <v>0.18739999999999998</v>
      </c>
      <c r="G774">
        <f t="shared" si="78"/>
        <v>7.9319999999999988E-2</v>
      </c>
      <c r="H774">
        <f t="shared" si="79"/>
        <v>0.21864800000000001</v>
      </c>
      <c r="I774">
        <f t="shared" si="80"/>
        <v>0.28220000000000001</v>
      </c>
      <c r="J774">
        <v>0.4</v>
      </c>
      <c r="K774">
        <f t="shared" si="82"/>
        <v>3123.8138498359913</v>
      </c>
      <c r="L774">
        <f t="shared" si="81"/>
        <v>0.21498816674523441</v>
      </c>
      <c r="M774">
        <f t="shared" si="81"/>
        <v>9.0997125860362807E-2</v>
      </c>
      <c r="N774">
        <f t="shared" si="75"/>
        <v>0.25083635369536827</v>
      </c>
      <c r="O774">
        <f t="shared" si="76"/>
        <v>0.32374418706246083</v>
      </c>
    </row>
    <row r="775" spans="1:15">
      <c r="A775" s="1">
        <v>41760</v>
      </c>
      <c r="B775">
        <f t="array" ref="B775">_xlfn.IFNA(INDEX('Beer duty'!$B:$B,MATCH(1,(MONTH(Graphs!A775)=MONTH('Beer duty'!A:A))*(YEAR(Graphs!A775)=YEAR('Beer duty'!A:A)),0)), B774)</f>
        <v>18.739999999999998</v>
      </c>
      <c r="C775">
        <f t="array" ref="C775">_xlfn.IFNA(INDEX('Cider duty'!$B:$B,MATCH(1,(MONTH(A775)=MONTH('Cider duty'!$A:$A))*(YEAR(A775)=YEAR('Cider duty'!$A:$A)),0)), C774)</f>
        <v>39.659999999999997</v>
      </c>
      <c r="D775">
        <f t="array" ref="D775">_xlfn.IFNA(INDEX('Wine duty'!$B:$B,MATCH(1,(MONTH(A775)=MONTH('Wine duty'!$A:$A))*(YEAR(A775)=YEAR('Wine duty'!$A:$A)),0)), D774)</f>
        <v>273.31</v>
      </c>
      <c r="E775">
        <f t="array" ref="E775">_xlfn.IFNA(INDEX('Spirits duty'!$B:$B,MATCH(1,(MONTH(A775)=MONTH('Spirits duty'!$A:$A))*(YEAR(A775)=YEAR('Spirits duty'!$A:$A)),0)), E774)</f>
        <v>28.22</v>
      </c>
      <c r="F775">
        <f t="shared" si="77"/>
        <v>0.18739999999999998</v>
      </c>
      <c r="G775">
        <f t="shared" si="78"/>
        <v>7.9319999999999988E-2</v>
      </c>
      <c r="H775">
        <f t="shared" si="79"/>
        <v>0.21864800000000001</v>
      </c>
      <c r="I775">
        <f t="shared" si="80"/>
        <v>0.28220000000000001</v>
      </c>
      <c r="J775">
        <v>0.1</v>
      </c>
      <c r="K775">
        <f t="shared" si="82"/>
        <v>3126.9376636858269</v>
      </c>
      <c r="L775">
        <f t="shared" si="81"/>
        <v>0.21477339335188253</v>
      </c>
      <c r="M775">
        <f t="shared" si="81"/>
        <v>9.0906219640722097E-2</v>
      </c>
      <c r="N775">
        <f t="shared" si="75"/>
        <v>0.25058576792744086</v>
      </c>
      <c r="O775">
        <f t="shared" si="76"/>
        <v>0.32342076629616467</v>
      </c>
    </row>
    <row r="776" spans="1:15">
      <c r="A776" s="1">
        <v>41791</v>
      </c>
      <c r="B776">
        <f t="array" ref="B776">_xlfn.IFNA(INDEX('Beer duty'!$B:$B,MATCH(1,(MONTH(Graphs!A776)=MONTH('Beer duty'!A:A))*(YEAR(Graphs!A776)=YEAR('Beer duty'!A:A)),0)), B775)</f>
        <v>18.739999999999998</v>
      </c>
      <c r="C776">
        <f t="array" ref="C776">_xlfn.IFNA(INDEX('Cider duty'!$B:$B,MATCH(1,(MONTH(A776)=MONTH('Cider duty'!$A:$A))*(YEAR(A776)=YEAR('Cider duty'!$A:$A)),0)), C775)</f>
        <v>39.659999999999997</v>
      </c>
      <c r="D776">
        <f t="array" ref="D776">_xlfn.IFNA(INDEX('Wine duty'!$B:$B,MATCH(1,(MONTH(A776)=MONTH('Wine duty'!$A:$A))*(YEAR(A776)=YEAR('Wine duty'!$A:$A)),0)), D775)</f>
        <v>273.31</v>
      </c>
      <c r="E776">
        <f t="array" ref="E776">_xlfn.IFNA(INDEX('Spirits duty'!$B:$B,MATCH(1,(MONTH(A776)=MONTH('Spirits duty'!$A:$A))*(YEAR(A776)=YEAR('Spirits duty'!$A:$A)),0)), E775)</f>
        <v>28.22</v>
      </c>
      <c r="F776">
        <f t="shared" si="77"/>
        <v>0.18739999999999998</v>
      </c>
      <c r="G776">
        <f t="shared" si="78"/>
        <v>7.9319999999999988E-2</v>
      </c>
      <c r="H776">
        <f t="shared" si="79"/>
        <v>0.21864800000000001</v>
      </c>
      <c r="I776">
        <f t="shared" si="80"/>
        <v>0.28220000000000001</v>
      </c>
      <c r="J776">
        <v>0.2</v>
      </c>
      <c r="K776">
        <f t="shared" si="82"/>
        <v>3133.1915390131985</v>
      </c>
      <c r="L776">
        <f t="shared" si="81"/>
        <v>0.21434470394399455</v>
      </c>
      <c r="M776">
        <f t="shared" si="81"/>
        <v>9.072477010052106E-2</v>
      </c>
      <c r="N776">
        <f t="shared" si="75"/>
        <v>0.2500855967339729</v>
      </c>
      <c r="O776">
        <f t="shared" si="76"/>
        <v>0.3227752158644358</v>
      </c>
    </row>
    <row r="777" spans="1:15">
      <c r="A777" s="1">
        <v>41821</v>
      </c>
      <c r="B777">
        <f t="array" ref="B777">_xlfn.IFNA(INDEX('Beer duty'!$B:$B,MATCH(1,(MONTH(Graphs!A777)=MONTH('Beer duty'!A:A))*(YEAR(Graphs!A777)=YEAR('Beer duty'!A:A)),0)), B776)</f>
        <v>18.739999999999998</v>
      </c>
      <c r="C777">
        <f t="array" ref="C777">_xlfn.IFNA(INDEX('Cider duty'!$B:$B,MATCH(1,(MONTH(A777)=MONTH('Cider duty'!$A:$A))*(YEAR(A777)=YEAR('Cider duty'!$A:$A)),0)), C776)</f>
        <v>39.659999999999997</v>
      </c>
      <c r="D777">
        <f t="array" ref="D777">_xlfn.IFNA(INDEX('Wine duty'!$B:$B,MATCH(1,(MONTH(A777)=MONTH('Wine duty'!$A:$A))*(YEAR(A777)=YEAR('Wine duty'!$A:$A)),0)), D776)</f>
        <v>273.31</v>
      </c>
      <c r="E777">
        <f t="array" ref="E777">_xlfn.IFNA(INDEX('Spirits duty'!$B:$B,MATCH(1,(MONTH(A777)=MONTH('Spirits duty'!$A:$A))*(YEAR(A777)=YEAR('Spirits duty'!$A:$A)),0)), E776)</f>
        <v>28.22</v>
      </c>
      <c r="F777">
        <f t="shared" si="77"/>
        <v>0.18739999999999998</v>
      </c>
      <c r="G777">
        <f t="shared" si="78"/>
        <v>7.9319999999999988E-2</v>
      </c>
      <c r="H777">
        <f t="shared" si="79"/>
        <v>0.21864800000000001</v>
      </c>
      <c r="I777">
        <f t="shared" si="80"/>
        <v>0.28220000000000001</v>
      </c>
      <c r="J777">
        <v>-0.1</v>
      </c>
      <c r="K777">
        <f t="shared" si="82"/>
        <v>3130.0583474741852</v>
      </c>
      <c r="L777">
        <f t="shared" si="81"/>
        <v>0.21455926320720176</v>
      </c>
      <c r="M777">
        <f t="shared" si="81"/>
        <v>9.0815585686207262E-2</v>
      </c>
      <c r="N777">
        <f t="shared" si="75"/>
        <v>0.25033593266663956</v>
      </c>
      <c r="O777">
        <f t="shared" si="76"/>
        <v>0.32309831417861445</v>
      </c>
    </row>
    <row r="778" spans="1:15">
      <c r="A778" s="1">
        <v>41852</v>
      </c>
      <c r="B778">
        <f t="array" ref="B778">_xlfn.IFNA(INDEX('Beer duty'!$B:$B,MATCH(1,(MONTH(Graphs!A778)=MONTH('Beer duty'!A:A))*(YEAR(Graphs!A778)=YEAR('Beer duty'!A:A)),0)), B777)</f>
        <v>18.739999999999998</v>
      </c>
      <c r="C778">
        <f t="array" ref="C778">_xlfn.IFNA(INDEX('Cider duty'!$B:$B,MATCH(1,(MONTH(A778)=MONTH('Cider duty'!$A:$A))*(YEAR(A778)=YEAR('Cider duty'!$A:$A)),0)), C777)</f>
        <v>39.659999999999997</v>
      </c>
      <c r="D778">
        <f t="array" ref="D778">_xlfn.IFNA(INDEX('Wine duty'!$B:$B,MATCH(1,(MONTH(A778)=MONTH('Wine duty'!$A:$A))*(YEAR(A778)=YEAR('Wine duty'!$A:$A)),0)), D777)</f>
        <v>273.31</v>
      </c>
      <c r="E778">
        <f t="array" ref="E778">_xlfn.IFNA(INDEX('Spirits duty'!$B:$B,MATCH(1,(MONTH(A778)=MONTH('Spirits duty'!$A:$A))*(YEAR(A778)=YEAR('Spirits duty'!$A:$A)),0)), E777)</f>
        <v>28.22</v>
      </c>
      <c r="F778">
        <f t="shared" si="77"/>
        <v>0.18739999999999998</v>
      </c>
      <c r="G778">
        <f t="shared" si="78"/>
        <v>7.9319999999999988E-2</v>
      </c>
      <c r="H778">
        <f t="shared" si="79"/>
        <v>0.21864800000000001</v>
      </c>
      <c r="I778">
        <f t="shared" si="80"/>
        <v>0.28220000000000001</v>
      </c>
      <c r="J778">
        <v>0.4</v>
      </c>
      <c r="K778">
        <f t="shared" si="82"/>
        <v>3142.5785808640821</v>
      </c>
      <c r="L778">
        <f t="shared" si="81"/>
        <v>0.21370444542549974</v>
      </c>
      <c r="M778">
        <f t="shared" si="81"/>
        <v>9.0453770603792089E-2</v>
      </c>
      <c r="N778">
        <f t="shared" si="75"/>
        <v>0.24933857835322665</v>
      </c>
      <c r="O778">
        <f t="shared" si="76"/>
        <v>0.32181106989901836</v>
      </c>
    </row>
    <row r="779" spans="1:15">
      <c r="A779" s="1">
        <v>41883</v>
      </c>
      <c r="B779">
        <f t="array" ref="B779">_xlfn.IFNA(INDEX('Beer duty'!$B:$B,MATCH(1,(MONTH(Graphs!A779)=MONTH('Beer duty'!A:A))*(YEAR(Graphs!A779)=YEAR('Beer duty'!A:A)),0)), B778)</f>
        <v>18.739999999999998</v>
      </c>
      <c r="C779">
        <f t="array" ref="C779">_xlfn.IFNA(INDEX('Cider duty'!$B:$B,MATCH(1,(MONTH(A779)=MONTH('Cider duty'!$A:$A))*(YEAR(A779)=YEAR('Cider duty'!$A:$A)),0)), C778)</f>
        <v>39.659999999999997</v>
      </c>
      <c r="D779">
        <f t="array" ref="D779">_xlfn.IFNA(INDEX('Wine duty'!$B:$B,MATCH(1,(MONTH(A779)=MONTH('Wine duty'!$A:$A))*(YEAR(A779)=YEAR('Wine duty'!$A:$A)),0)), D778)</f>
        <v>273.31</v>
      </c>
      <c r="E779">
        <f t="array" ref="E779">_xlfn.IFNA(INDEX('Spirits duty'!$B:$B,MATCH(1,(MONTH(A779)=MONTH('Spirits duty'!$A:$A))*(YEAR(A779)=YEAR('Spirits duty'!$A:$A)),0)), E778)</f>
        <v>28.22</v>
      </c>
      <c r="F779">
        <f t="shared" si="77"/>
        <v>0.18739999999999998</v>
      </c>
      <c r="G779">
        <f t="shared" si="78"/>
        <v>7.9319999999999988E-2</v>
      </c>
      <c r="H779">
        <f t="shared" si="79"/>
        <v>0.21864800000000001</v>
      </c>
      <c r="I779">
        <f t="shared" si="80"/>
        <v>0.28220000000000001</v>
      </c>
      <c r="J779">
        <v>0.2</v>
      </c>
      <c r="K779">
        <f t="shared" si="82"/>
        <v>3148.8637380258101</v>
      </c>
      <c r="L779">
        <f t="shared" si="81"/>
        <v>0.21327788964620736</v>
      </c>
      <c r="M779">
        <f t="shared" si="81"/>
        <v>9.0273224155481141E-2</v>
      </c>
      <c r="N779">
        <f t="shared" si="75"/>
        <v>0.24884089656010647</v>
      </c>
      <c r="O779">
        <f t="shared" si="76"/>
        <v>0.32116873243415006</v>
      </c>
    </row>
    <row r="780" spans="1:15">
      <c r="A780" s="1">
        <v>41913</v>
      </c>
      <c r="B780">
        <f t="array" ref="B780">_xlfn.IFNA(INDEX('Beer duty'!$B:$B,MATCH(1,(MONTH(Graphs!A780)=MONTH('Beer duty'!A:A))*(YEAR(Graphs!A780)=YEAR('Beer duty'!A:A)),0)), B779)</f>
        <v>18.739999999999998</v>
      </c>
      <c r="C780">
        <f t="array" ref="C780">_xlfn.IFNA(INDEX('Cider duty'!$B:$B,MATCH(1,(MONTH(A780)=MONTH('Cider duty'!$A:$A))*(YEAR(A780)=YEAR('Cider duty'!$A:$A)),0)), C779)</f>
        <v>39.659999999999997</v>
      </c>
      <c r="D780">
        <f t="array" ref="D780">_xlfn.IFNA(INDEX('Wine duty'!$B:$B,MATCH(1,(MONTH(A780)=MONTH('Wine duty'!$A:$A))*(YEAR(A780)=YEAR('Wine duty'!$A:$A)),0)), D779)</f>
        <v>273.31</v>
      </c>
      <c r="E780">
        <f t="array" ref="E780">_xlfn.IFNA(INDEX('Spirits duty'!$B:$B,MATCH(1,(MONTH(A780)=MONTH('Spirits duty'!$A:$A))*(YEAR(A780)=YEAR('Spirits duty'!$A:$A)),0)), E779)</f>
        <v>28.22</v>
      </c>
      <c r="F780">
        <f t="shared" si="77"/>
        <v>0.18739999999999998</v>
      </c>
      <c r="G780">
        <f t="shared" si="78"/>
        <v>7.9319999999999988E-2</v>
      </c>
      <c r="H780">
        <f t="shared" si="79"/>
        <v>0.21864800000000001</v>
      </c>
      <c r="I780">
        <f t="shared" si="80"/>
        <v>0.28220000000000001</v>
      </c>
      <c r="J780">
        <v>0</v>
      </c>
      <c r="K780">
        <f t="shared" si="82"/>
        <v>3148.8637380258101</v>
      </c>
      <c r="L780">
        <f t="shared" si="81"/>
        <v>0.21327788964620736</v>
      </c>
      <c r="M780">
        <f t="shared" si="81"/>
        <v>9.0273224155481141E-2</v>
      </c>
      <c r="N780">
        <f t="shared" si="75"/>
        <v>0.24884089656010647</v>
      </c>
      <c r="O780">
        <f t="shared" si="76"/>
        <v>0.32116873243415006</v>
      </c>
    </row>
    <row r="781" spans="1:15">
      <c r="A781" s="1">
        <v>41944</v>
      </c>
      <c r="B781">
        <f t="array" ref="B781">_xlfn.IFNA(INDEX('Beer duty'!$B:$B,MATCH(1,(MONTH(Graphs!A781)=MONTH('Beer duty'!A:A))*(YEAR(Graphs!A781)=YEAR('Beer duty'!A:A)),0)), B780)</f>
        <v>18.739999999999998</v>
      </c>
      <c r="C781">
        <f t="array" ref="C781">_xlfn.IFNA(INDEX('Cider duty'!$B:$B,MATCH(1,(MONTH(A781)=MONTH('Cider duty'!$A:$A))*(YEAR(A781)=YEAR('Cider duty'!$A:$A)),0)), C780)</f>
        <v>39.659999999999997</v>
      </c>
      <c r="D781">
        <f t="array" ref="D781">_xlfn.IFNA(INDEX('Wine duty'!$B:$B,MATCH(1,(MONTH(A781)=MONTH('Wine duty'!$A:$A))*(YEAR(A781)=YEAR('Wine duty'!$A:$A)),0)), D780)</f>
        <v>273.31</v>
      </c>
      <c r="E781">
        <f t="array" ref="E781">_xlfn.IFNA(INDEX('Spirits duty'!$B:$B,MATCH(1,(MONTH(A781)=MONTH('Spirits duty'!$A:$A))*(YEAR(A781)=YEAR('Spirits duty'!$A:$A)),0)), E780)</f>
        <v>28.22</v>
      </c>
      <c r="F781">
        <f t="shared" si="77"/>
        <v>0.18739999999999998</v>
      </c>
      <c r="G781">
        <f t="shared" si="78"/>
        <v>7.9319999999999988E-2</v>
      </c>
      <c r="H781">
        <f t="shared" si="79"/>
        <v>0.21864800000000001</v>
      </c>
      <c r="I781">
        <f t="shared" si="80"/>
        <v>0.28220000000000001</v>
      </c>
      <c r="J781">
        <v>-0.2</v>
      </c>
      <c r="K781">
        <f t="shared" si="82"/>
        <v>3142.5660105497586</v>
      </c>
      <c r="L781">
        <f t="shared" si="81"/>
        <v>0.21370530024670073</v>
      </c>
      <c r="M781">
        <f t="shared" si="81"/>
        <v>9.045413242032177E-2</v>
      </c>
      <c r="N781">
        <f t="shared" si="75"/>
        <v>0.24933957571152951</v>
      </c>
      <c r="O781">
        <f t="shared" si="76"/>
        <v>0.32181235714844697</v>
      </c>
    </row>
    <row r="782" spans="1:15">
      <c r="A782" s="1">
        <v>41974</v>
      </c>
      <c r="B782">
        <f t="array" ref="B782">_xlfn.IFNA(INDEX('Beer duty'!$B:$B,MATCH(1,(MONTH(Graphs!A782)=MONTH('Beer duty'!A:A))*(YEAR(Graphs!A782)=YEAR('Beer duty'!A:A)),0)), B781)</f>
        <v>18.739999999999998</v>
      </c>
      <c r="C782">
        <f t="array" ref="C782">_xlfn.IFNA(INDEX('Cider duty'!$B:$B,MATCH(1,(MONTH(A782)=MONTH('Cider duty'!$A:$A))*(YEAR(A782)=YEAR('Cider duty'!$A:$A)),0)), C781)</f>
        <v>39.659999999999997</v>
      </c>
      <c r="D782">
        <f t="array" ref="D782">_xlfn.IFNA(INDEX('Wine duty'!$B:$B,MATCH(1,(MONTH(A782)=MONTH('Wine duty'!$A:$A))*(YEAR(A782)=YEAR('Wine duty'!$A:$A)),0)), D781)</f>
        <v>273.31</v>
      </c>
      <c r="E782">
        <f t="array" ref="E782">_xlfn.IFNA(INDEX('Spirits duty'!$B:$B,MATCH(1,(MONTH(A782)=MONTH('Spirits duty'!$A:$A))*(YEAR(A782)=YEAR('Spirits duty'!$A:$A)),0)), E781)</f>
        <v>28.22</v>
      </c>
      <c r="F782">
        <f t="shared" si="77"/>
        <v>0.18739999999999998</v>
      </c>
      <c r="G782">
        <f t="shared" si="78"/>
        <v>7.9319999999999988E-2</v>
      </c>
      <c r="H782">
        <f t="shared" si="79"/>
        <v>0.21864800000000001</v>
      </c>
      <c r="I782">
        <f t="shared" si="80"/>
        <v>0.28220000000000001</v>
      </c>
      <c r="J782">
        <v>0.2</v>
      </c>
      <c r="K782">
        <f t="shared" si="82"/>
        <v>3148.851142570858</v>
      </c>
      <c r="L782">
        <f t="shared" si="81"/>
        <v>0.21327874276117839</v>
      </c>
      <c r="M782">
        <f t="shared" si="81"/>
        <v>9.0273585249822139E-2</v>
      </c>
      <c r="N782">
        <f t="shared" si="75"/>
        <v>0.24884189192767417</v>
      </c>
      <c r="O782">
        <f t="shared" si="76"/>
        <v>0.32117001711421855</v>
      </c>
    </row>
    <row r="783" spans="1:15">
      <c r="A783" s="1">
        <v>42005</v>
      </c>
      <c r="B783">
        <f t="array" ref="B783">_xlfn.IFNA(INDEX('Beer duty'!$B:$B,MATCH(1,(MONTH(Graphs!A783)=MONTH('Beer duty'!A:A))*(YEAR(Graphs!A783)=YEAR('Beer duty'!A:A)),0)), B782)</f>
        <v>18.739999999999998</v>
      </c>
      <c r="C783">
        <f t="array" ref="C783">_xlfn.IFNA(INDEX('Cider duty'!$B:$B,MATCH(1,(MONTH(A783)=MONTH('Cider duty'!$A:$A))*(YEAR(A783)=YEAR('Cider duty'!$A:$A)),0)), C782)</f>
        <v>39.659999999999997</v>
      </c>
      <c r="D783">
        <f t="array" ref="D783">_xlfn.IFNA(INDEX('Wine duty'!$B:$B,MATCH(1,(MONTH(A783)=MONTH('Wine duty'!$A:$A))*(YEAR(A783)=YEAR('Wine duty'!$A:$A)),0)), D782)</f>
        <v>273.31</v>
      </c>
      <c r="E783">
        <f t="array" ref="E783">_xlfn.IFNA(INDEX('Spirits duty'!$B:$B,MATCH(1,(MONTH(A783)=MONTH('Spirits duty'!$A:$A))*(YEAR(A783)=YEAR('Spirits duty'!$A:$A)),0)), E782)</f>
        <v>28.22</v>
      </c>
      <c r="F783">
        <f t="shared" si="77"/>
        <v>0.18739999999999998</v>
      </c>
      <c r="G783">
        <f t="shared" si="78"/>
        <v>7.9319999999999988E-2</v>
      </c>
      <c r="H783">
        <f t="shared" si="79"/>
        <v>0.21864800000000001</v>
      </c>
      <c r="I783">
        <f t="shared" si="80"/>
        <v>0.28220000000000001</v>
      </c>
      <c r="J783">
        <v>-0.8</v>
      </c>
      <c r="K783">
        <f t="shared" si="82"/>
        <v>3123.6603334302913</v>
      </c>
      <c r="L783">
        <f t="shared" si="81"/>
        <v>0.21499873262215563</v>
      </c>
      <c r="M783">
        <f t="shared" si="81"/>
        <v>9.1001598034094883E-2</v>
      </c>
      <c r="N783">
        <f t="shared" si="75"/>
        <v>0.25084868137870381</v>
      </c>
      <c r="O783">
        <f t="shared" si="76"/>
        <v>0.32376009789739768</v>
      </c>
    </row>
    <row r="784" spans="1:15">
      <c r="A784" s="1">
        <v>42036</v>
      </c>
      <c r="B784">
        <f t="array" ref="B784">_xlfn.IFNA(INDEX('Beer duty'!$B:$B,MATCH(1,(MONTH(Graphs!A784)=MONTH('Beer duty'!A:A))*(YEAR(Graphs!A784)=YEAR('Beer duty'!A:A)),0)), B783)</f>
        <v>18.739999999999998</v>
      </c>
      <c r="C784">
        <f t="array" ref="C784">_xlfn.IFNA(INDEX('Cider duty'!$B:$B,MATCH(1,(MONTH(A784)=MONTH('Cider duty'!$A:$A))*(YEAR(A784)=YEAR('Cider duty'!$A:$A)),0)), C783)</f>
        <v>39.659999999999997</v>
      </c>
      <c r="D784">
        <f t="array" ref="D784">_xlfn.IFNA(INDEX('Wine duty'!$B:$B,MATCH(1,(MONTH(A784)=MONTH('Wine duty'!$A:$A))*(YEAR(A784)=YEAR('Wine duty'!$A:$A)),0)), D783)</f>
        <v>273.31</v>
      </c>
      <c r="E784">
        <f t="array" ref="E784">_xlfn.IFNA(INDEX('Spirits duty'!$B:$B,MATCH(1,(MONTH(A784)=MONTH('Spirits duty'!$A:$A))*(YEAR(A784)=YEAR('Spirits duty'!$A:$A)),0)), E783)</f>
        <v>28.22</v>
      </c>
      <c r="F784">
        <f t="shared" si="77"/>
        <v>0.18739999999999998</v>
      </c>
      <c r="G784">
        <f t="shared" si="78"/>
        <v>7.9319999999999988E-2</v>
      </c>
      <c r="H784">
        <f t="shared" si="79"/>
        <v>0.21864800000000001</v>
      </c>
      <c r="I784">
        <f t="shared" si="80"/>
        <v>0.28220000000000001</v>
      </c>
      <c r="J784">
        <v>0.5</v>
      </c>
      <c r="K784">
        <f t="shared" si="82"/>
        <v>3139.2786350974425</v>
      </c>
      <c r="L784">
        <f t="shared" si="81"/>
        <v>0.21392908718622453</v>
      </c>
      <c r="M784">
        <f t="shared" si="81"/>
        <v>9.0548853765268555E-2</v>
      </c>
      <c r="N784">
        <f t="shared" si="75"/>
        <v>0.24960067798876001</v>
      </c>
      <c r="O784">
        <f t="shared" si="76"/>
        <v>0.3221493511416893</v>
      </c>
    </row>
    <row r="785" spans="1:15">
      <c r="A785" s="1">
        <v>42064</v>
      </c>
      <c r="B785">
        <f t="array" ref="B785">_xlfn.IFNA(INDEX('Beer duty'!$B:$B,MATCH(1,(MONTH(Graphs!A785)=MONTH('Beer duty'!A:A))*(YEAR(Graphs!A785)=YEAR('Beer duty'!A:A)),0)), B784)</f>
        <v>18.37</v>
      </c>
      <c r="C785">
        <f t="array" ref="C785">_xlfn.IFNA(INDEX('Cider duty'!$B:$B,MATCH(1,(MONTH(A785)=MONTH('Cider duty'!$A:$A))*(YEAR(A785)=YEAR('Cider duty'!$A:$A)),0)), C784)</f>
        <v>38.869999999999997</v>
      </c>
      <c r="D785">
        <f t="array" ref="D785">_xlfn.IFNA(INDEX('Wine duty'!$B:$B,MATCH(1,(MONTH(A785)=MONTH('Wine duty'!$A:$A))*(YEAR(A785)=YEAR('Wine duty'!$A:$A)),0)), D784)</f>
        <v>273.31</v>
      </c>
      <c r="E785">
        <f t="array" ref="E785">_xlfn.IFNA(INDEX('Spirits duty'!$B:$B,MATCH(1,(MONTH(A785)=MONTH('Spirits duty'!$A:$A))*(YEAR(A785)=YEAR('Spirits duty'!$A:$A)),0)), E784)</f>
        <v>27.66</v>
      </c>
      <c r="F785">
        <f t="shared" si="77"/>
        <v>0.1837</v>
      </c>
      <c r="G785">
        <f t="shared" si="78"/>
        <v>7.773999999999999E-2</v>
      </c>
      <c r="H785">
        <f t="shared" si="79"/>
        <v>0.21864800000000001</v>
      </c>
      <c r="I785">
        <f t="shared" si="80"/>
        <v>0.27660000000000001</v>
      </c>
      <c r="J785">
        <v>0.2</v>
      </c>
      <c r="K785">
        <f t="shared" si="82"/>
        <v>3145.5571923676375</v>
      </c>
      <c r="L785">
        <f t="shared" si="81"/>
        <v>0.20928672705873977</v>
      </c>
      <c r="M785">
        <f t="shared" si="81"/>
        <v>8.8568046606131878E-2</v>
      </c>
      <c r="N785">
        <f t="shared" si="75"/>
        <v>0.24910247304267463</v>
      </c>
      <c r="O785">
        <f t="shared" si="76"/>
        <v>0.31512634025284392</v>
      </c>
    </row>
    <row r="786" spans="1:15">
      <c r="A786" s="1">
        <v>42095</v>
      </c>
      <c r="B786">
        <f t="array" ref="B786">_xlfn.IFNA(INDEX('Beer duty'!$B:$B,MATCH(1,(MONTH(Graphs!A786)=MONTH('Beer duty'!A:A))*(YEAR(Graphs!A786)=YEAR('Beer duty'!A:A)),0)), B785)</f>
        <v>18.37</v>
      </c>
      <c r="C786">
        <f t="array" ref="C786">_xlfn.IFNA(INDEX('Cider duty'!$B:$B,MATCH(1,(MONTH(A786)=MONTH('Cider duty'!$A:$A))*(YEAR(A786)=YEAR('Cider duty'!$A:$A)),0)), C785)</f>
        <v>38.869999999999997</v>
      </c>
      <c r="D786">
        <f t="array" ref="D786">_xlfn.IFNA(INDEX('Wine duty'!$B:$B,MATCH(1,(MONTH(A786)=MONTH('Wine duty'!$A:$A))*(YEAR(A786)=YEAR('Wine duty'!$A:$A)),0)), D785)</f>
        <v>273.31</v>
      </c>
      <c r="E786">
        <f t="array" ref="E786">_xlfn.IFNA(INDEX('Spirits duty'!$B:$B,MATCH(1,(MONTH(A786)=MONTH('Spirits duty'!$A:$A))*(YEAR(A786)=YEAR('Spirits duty'!$A:$A)),0)), E785)</f>
        <v>27.66</v>
      </c>
      <c r="F786">
        <f t="shared" si="77"/>
        <v>0.1837</v>
      </c>
      <c r="G786">
        <f t="shared" si="78"/>
        <v>7.773999999999999E-2</v>
      </c>
      <c r="H786">
        <f t="shared" si="79"/>
        <v>0.21864800000000001</v>
      </c>
      <c r="I786">
        <f t="shared" si="80"/>
        <v>0.27660000000000001</v>
      </c>
      <c r="J786">
        <v>0.4</v>
      </c>
      <c r="K786">
        <f t="shared" si="82"/>
        <v>3158.139421137108</v>
      </c>
      <c r="L786">
        <f t="shared" si="81"/>
        <v>0.20845291539715116</v>
      </c>
      <c r="M786">
        <f t="shared" si="81"/>
        <v>8.821518586268115E-2</v>
      </c>
      <c r="N786">
        <f t="shared" si="75"/>
        <v>0.24811003291103054</v>
      </c>
      <c r="O786">
        <f t="shared" si="76"/>
        <v>0.31387085682554172</v>
      </c>
    </row>
    <row r="787" spans="1:15">
      <c r="A787" s="1">
        <v>42125</v>
      </c>
      <c r="B787">
        <f t="array" ref="B787">_xlfn.IFNA(INDEX('Beer duty'!$B:$B,MATCH(1,(MONTH(Graphs!A787)=MONTH('Beer duty'!A:A))*(YEAR(Graphs!A787)=YEAR('Beer duty'!A:A)),0)), B786)</f>
        <v>18.37</v>
      </c>
      <c r="C787">
        <f t="array" ref="C787">_xlfn.IFNA(INDEX('Cider duty'!$B:$B,MATCH(1,(MONTH(A787)=MONTH('Cider duty'!$A:$A))*(YEAR(A787)=YEAR('Cider duty'!$A:$A)),0)), C786)</f>
        <v>38.869999999999997</v>
      </c>
      <c r="D787">
        <f t="array" ref="D787">_xlfn.IFNA(INDEX('Wine duty'!$B:$B,MATCH(1,(MONTH(A787)=MONTH('Wine duty'!$A:$A))*(YEAR(A787)=YEAR('Wine duty'!$A:$A)),0)), D786)</f>
        <v>273.31</v>
      </c>
      <c r="E787">
        <f t="array" ref="E787">_xlfn.IFNA(INDEX('Spirits duty'!$B:$B,MATCH(1,(MONTH(A787)=MONTH('Spirits duty'!$A:$A))*(YEAR(A787)=YEAR('Spirits duty'!$A:$A)),0)), E786)</f>
        <v>27.66</v>
      </c>
      <c r="F787">
        <f t="shared" si="77"/>
        <v>0.1837</v>
      </c>
      <c r="G787">
        <f t="shared" si="78"/>
        <v>7.773999999999999E-2</v>
      </c>
      <c r="H787">
        <f t="shared" si="79"/>
        <v>0.21864800000000001</v>
      </c>
      <c r="I787">
        <f t="shared" si="80"/>
        <v>0.27660000000000001</v>
      </c>
      <c r="J787">
        <v>0.2</v>
      </c>
      <c r="K787">
        <f t="shared" si="82"/>
        <v>3164.4556999793822</v>
      </c>
      <c r="L787">
        <f t="shared" si="81"/>
        <v>0.20803684171372372</v>
      </c>
      <c r="M787">
        <f t="shared" si="81"/>
        <v>8.8039107647386386E-2</v>
      </c>
      <c r="N787">
        <f t="shared" si="75"/>
        <v>0.24761480330442168</v>
      </c>
      <c r="O787">
        <f t="shared" si="76"/>
        <v>0.31324436808936301</v>
      </c>
    </row>
    <row r="788" spans="1:15">
      <c r="A788" s="1">
        <v>42156</v>
      </c>
      <c r="B788">
        <f t="array" ref="B788">_xlfn.IFNA(INDEX('Beer duty'!$B:$B,MATCH(1,(MONTH(Graphs!A788)=MONTH('Beer duty'!A:A))*(YEAR(Graphs!A788)=YEAR('Beer duty'!A:A)),0)), B787)</f>
        <v>18.37</v>
      </c>
      <c r="C788">
        <f t="array" ref="C788">_xlfn.IFNA(INDEX('Cider duty'!$B:$B,MATCH(1,(MONTH(A788)=MONTH('Cider duty'!$A:$A))*(YEAR(A788)=YEAR('Cider duty'!$A:$A)),0)), C787)</f>
        <v>38.869999999999997</v>
      </c>
      <c r="D788">
        <f t="array" ref="D788">_xlfn.IFNA(INDEX('Wine duty'!$B:$B,MATCH(1,(MONTH(A788)=MONTH('Wine duty'!$A:$A))*(YEAR(A788)=YEAR('Wine duty'!$A:$A)),0)), D787)</f>
        <v>273.31</v>
      </c>
      <c r="E788">
        <f t="array" ref="E788">_xlfn.IFNA(INDEX('Spirits duty'!$B:$B,MATCH(1,(MONTH(A788)=MONTH('Spirits duty'!$A:$A))*(YEAR(A788)=YEAR('Spirits duty'!$A:$A)),0)), E787)</f>
        <v>27.66</v>
      </c>
      <c r="F788">
        <f t="shared" si="77"/>
        <v>0.1837</v>
      </c>
      <c r="G788">
        <f t="shared" si="78"/>
        <v>7.773999999999999E-2</v>
      </c>
      <c r="H788">
        <f t="shared" si="79"/>
        <v>0.21864800000000001</v>
      </c>
      <c r="I788">
        <f t="shared" si="80"/>
        <v>0.27660000000000001</v>
      </c>
      <c r="J788">
        <v>0.2</v>
      </c>
      <c r="K788">
        <f t="shared" si="82"/>
        <v>3170.7846113793412</v>
      </c>
      <c r="L788">
        <f t="shared" si="81"/>
        <v>0.20762159851669032</v>
      </c>
      <c r="M788">
        <f t="shared" si="81"/>
        <v>8.7863380885615142E-2</v>
      </c>
      <c r="N788">
        <f t="shared" si="75"/>
        <v>0.24712056218006154</v>
      </c>
      <c r="O788">
        <f t="shared" si="76"/>
        <v>0.31261912982970358</v>
      </c>
    </row>
    <row r="789" spans="1:15">
      <c r="A789" s="1">
        <v>42186</v>
      </c>
      <c r="B789">
        <f t="array" ref="B789">_xlfn.IFNA(INDEX('Beer duty'!$B:$B,MATCH(1,(MONTH(Graphs!A789)=MONTH('Beer duty'!A:A))*(YEAR(Graphs!A789)=YEAR('Beer duty'!A:A)),0)), B788)</f>
        <v>18.37</v>
      </c>
      <c r="C789">
        <f t="array" ref="C789">_xlfn.IFNA(INDEX('Cider duty'!$B:$B,MATCH(1,(MONTH(A789)=MONTH('Cider duty'!$A:$A))*(YEAR(A789)=YEAR('Cider duty'!$A:$A)),0)), C788)</f>
        <v>38.869999999999997</v>
      </c>
      <c r="D789">
        <f t="array" ref="D789">_xlfn.IFNA(INDEX('Wine duty'!$B:$B,MATCH(1,(MONTH(A789)=MONTH('Wine duty'!$A:$A))*(YEAR(A789)=YEAR('Wine duty'!$A:$A)),0)), D788)</f>
        <v>273.31</v>
      </c>
      <c r="E789">
        <f t="array" ref="E789">_xlfn.IFNA(INDEX('Spirits duty'!$B:$B,MATCH(1,(MONTH(A789)=MONTH('Spirits duty'!$A:$A))*(YEAR(A789)=YEAR('Spirits duty'!$A:$A)),0)), E788)</f>
        <v>27.66</v>
      </c>
      <c r="F789">
        <f t="shared" si="77"/>
        <v>0.1837</v>
      </c>
      <c r="G789">
        <f t="shared" si="78"/>
        <v>7.773999999999999E-2</v>
      </c>
      <c r="H789">
        <f t="shared" si="79"/>
        <v>0.21864800000000001</v>
      </c>
      <c r="I789">
        <f t="shared" si="80"/>
        <v>0.27660000000000001</v>
      </c>
      <c r="J789">
        <v>-0.1</v>
      </c>
      <c r="K789">
        <f t="shared" si="82"/>
        <v>3167.6138267679617</v>
      </c>
      <c r="L789">
        <f t="shared" si="81"/>
        <v>0.20782942794463499</v>
      </c>
      <c r="M789">
        <f t="shared" si="81"/>
        <v>8.7951332217832981E-2</v>
      </c>
      <c r="N789">
        <f t="shared" si="75"/>
        <v>0.24736793011017175</v>
      </c>
      <c r="O789">
        <f t="shared" si="76"/>
        <v>0.31293206189159517</v>
      </c>
    </row>
    <row r="790" spans="1:15">
      <c r="A790" s="1">
        <v>42217</v>
      </c>
      <c r="B790">
        <f t="array" ref="B790">_xlfn.IFNA(INDEX('Beer duty'!$B:$B,MATCH(1,(MONTH(Graphs!A790)=MONTH('Beer duty'!A:A))*(YEAR(Graphs!A790)=YEAR('Beer duty'!A:A)),0)), B789)</f>
        <v>18.37</v>
      </c>
      <c r="C790">
        <f t="array" ref="C790">_xlfn.IFNA(INDEX('Cider duty'!$B:$B,MATCH(1,(MONTH(A790)=MONTH('Cider duty'!$A:$A))*(YEAR(A790)=YEAR('Cider duty'!$A:$A)),0)), C789)</f>
        <v>38.869999999999997</v>
      </c>
      <c r="D790">
        <f t="array" ref="D790">_xlfn.IFNA(INDEX('Wine duty'!$B:$B,MATCH(1,(MONTH(A790)=MONTH('Wine duty'!$A:$A))*(YEAR(A790)=YEAR('Wine duty'!$A:$A)),0)), D789)</f>
        <v>273.31</v>
      </c>
      <c r="E790">
        <f t="array" ref="E790">_xlfn.IFNA(INDEX('Spirits duty'!$B:$B,MATCH(1,(MONTH(A790)=MONTH('Spirits duty'!$A:$A))*(YEAR(A790)=YEAR('Spirits duty'!$A:$A)),0)), E789)</f>
        <v>27.66</v>
      </c>
      <c r="F790">
        <f t="shared" si="77"/>
        <v>0.1837</v>
      </c>
      <c r="G790">
        <f t="shared" si="78"/>
        <v>7.773999999999999E-2</v>
      </c>
      <c r="H790">
        <f t="shared" si="79"/>
        <v>0.21864800000000001</v>
      </c>
      <c r="I790">
        <f t="shared" si="80"/>
        <v>0.27660000000000001</v>
      </c>
      <c r="J790">
        <v>0.5</v>
      </c>
      <c r="K790">
        <f t="shared" si="82"/>
        <v>3183.451895901801</v>
      </c>
      <c r="L790">
        <f t="shared" si="81"/>
        <v>0.20679545069117911</v>
      </c>
      <c r="M790">
        <f t="shared" si="81"/>
        <v>8.7513763400828851E-2</v>
      </c>
      <c r="N790">
        <f t="shared" si="75"/>
        <v>0.24613724389071817</v>
      </c>
      <c r="O790">
        <f t="shared" si="76"/>
        <v>0.31137518596178632</v>
      </c>
    </row>
    <row r="791" spans="1:15">
      <c r="A791" s="1">
        <v>42248</v>
      </c>
      <c r="B791">
        <f t="array" ref="B791">_xlfn.IFNA(INDEX('Beer duty'!$B:$B,MATCH(1,(MONTH(Graphs!A791)=MONTH('Beer duty'!A:A))*(YEAR(Graphs!A791)=YEAR('Beer duty'!A:A)),0)), B790)</f>
        <v>18.37</v>
      </c>
      <c r="C791">
        <f t="array" ref="C791">_xlfn.IFNA(INDEX('Cider duty'!$B:$B,MATCH(1,(MONTH(A791)=MONTH('Cider duty'!$A:$A))*(YEAR(A791)=YEAR('Cider duty'!$A:$A)),0)), C790)</f>
        <v>38.869999999999997</v>
      </c>
      <c r="D791">
        <f t="array" ref="D791">_xlfn.IFNA(INDEX('Wine duty'!$B:$B,MATCH(1,(MONTH(A791)=MONTH('Wine duty'!$A:$A))*(YEAR(A791)=YEAR('Wine duty'!$A:$A)),0)), D790)</f>
        <v>273.31</v>
      </c>
      <c r="E791">
        <f t="array" ref="E791">_xlfn.IFNA(INDEX('Spirits duty'!$B:$B,MATCH(1,(MONTH(A791)=MONTH('Spirits duty'!$A:$A))*(YEAR(A791)=YEAR('Spirits duty'!$A:$A)),0)), E790)</f>
        <v>27.66</v>
      </c>
      <c r="F791">
        <f t="shared" si="77"/>
        <v>0.1837</v>
      </c>
      <c r="G791">
        <f t="shared" si="78"/>
        <v>7.773999999999999E-2</v>
      </c>
      <c r="H791">
        <f t="shared" si="79"/>
        <v>0.21864800000000001</v>
      </c>
      <c r="I791">
        <f t="shared" si="80"/>
        <v>0.27660000000000001</v>
      </c>
      <c r="J791">
        <v>-0.1</v>
      </c>
      <c r="K791">
        <f t="shared" si="82"/>
        <v>3180.2684440058993</v>
      </c>
      <c r="L791">
        <f t="shared" si="81"/>
        <v>0.20700245314432345</v>
      </c>
      <c r="M791">
        <f t="shared" si="81"/>
        <v>8.760136476559445E-2</v>
      </c>
      <c r="N791">
        <f t="shared" si="75"/>
        <v>0.24638362751823642</v>
      </c>
      <c r="O791">
        <f t="shared" si="76"/>
        <v>0.31168687283462093</v>
      </c>
    </row>
    <row r="792" spans="1:15">
      <c r="A792" s="1">
        <v>42278</v>
      </c>
      <c r="B792">
        <f t="array" ref="B792">_xlfn.IFNA(INDEX('Beer duty'!$B:$B,MATCH(1,(MONTH(Graphs!A792)=MONTH('Beer duty'!A:A))*(YEAR(Graphs!A792)=YEAR('Beer duty'!A:A)),0)), B791)</f>
        <v>18.37</v>
      </c>
      <c r="C792">
        <f t="array" ref="C792">_xlfn.IFNA(INDEX('Cider duty'!$B:$B,MATCH(1,(MONTH(A792)=MONTH('Cider duty'!$A:$A))*(YEAR(A792)=YEAR('Cider duty'!$A:$A)),0)), C791)</f>
        <v>38.869999999999997</v>
      </c>
      <c r="D792">
        <f t="array" ref="D792">_xlfn.IFNA(INDEX('Wine duty'!$B:$B,MATCH(1,(MONTH(A792)=MONTH('Wine duty'!$A:$A))*(YEAR(A792)=YEAR('Wine duty'!$A:$A)),0)), D791)</f>
        <v>273.31</v>
      </c>
      <c r="E792">
        <f t="array" ref="E792">_xlfn.IFNA(INDEX('Spirits duty'!$B:$B,MATCH(1,(MONTH(A792)=MONTH('Spirits duty'!$A:$A))*(YEAR(A792)=YEAR('Spirits duty'!$A:$A)),0)), E791)</f>
        <v>27.66</v>
      </c>
      <c r="F792">
        <f t="shared" si="77"/>
        <v>0.1837</v>
      </c>
      <c r="G792">
        <f t="shared" si="78"/>
        <v>7.773999999999999E-2</v>
      </c>
      <c r="H792">
        <f t="shared" si="79"/>
        <v>0.21864800000000001</v>
      </c>
      <c r="I792">
        <f t="shared" si="80"/>
        <v>0.27660000000000001</v>
      </c>
      <c r="J792">
        <v>0</v>
      </c>
      <c r="K792">
        <f t="shared" si="82"/>
        <v>3180.2684440058993</v>
      </c>
      <c r="L792">
        <f t="shared" si="81"/>
        <v>0.20700245314432345</v>
      </c>
      <c r="M792">
        <f t="shared" si="81"/>
        <v>8.760136476559445E-2</v>
      </c>
      <c r="N792">
        <f t="shared" si="75"/>
        <v>0.24638362751823642</v>
      </c>
      <c r="O792">
        <f t="shared" si="76"/>
        <v>0.31168687283462093</v>
      </c>
    </row>
    <row r="793" spans="1:15">
      <c r="A793" s="1">
        <v>42309</v>
      </c>
      <c r="B793">
        <f t="array" ref="B793">_xlfn.IFNA(INDEX('Beer duty'!$B:$B,MATCH(1,(MONTH(Graphs!A793)=MONTH('Beer duty'!A:A))*(YEAR(Graphs!A793)=YEAR('Beer duty'!A:A)),0)), B792)</f>
        <v>18.37</v>
      </c>
      <c r="C793">
        <f t="array" ref="C793">_xlfn.IFNA(INDEX('Cider duty'!$B:$B,MATCH(1,(MONTH(A793)=MONTH('Cider duty'!$A:$A))*(YEAR(A793)=YEAR('Cider duty'!$A:$A)),0)), C792)</f>
        <v>38.869999999999997</v>
      </c>
      <c r="D793">
        <f t="array" ref="D793">_xlfn.IFNA(INDEX('Wine duty'!$B:$B,MATCH(1,(MONTH(A793)=MONTH('Wine duty'!$A:$A))*(YEAR(A793)=YEAR('Wine duty'!$A:$A)),0)), D792)</f>
        <v>273.31</v>
      </c>
      <c r="E793">
        <f t="array" ref="E793">_xlfn.IFNA(INDEX('Spirits duty'!$B:$B,MATCH(1,(MONTH(A793)=MONTH('Spirits duty'!$A:$A))*(YEAR(A793)=YEAR('Spirits duty'!$A:$A)),0)), E792)</f>
        <v>27.66</v>
      </c>
      <c r="F793">
        <f t="shared" si="77"/>
        <v>0.1837</v>
      </c>
      <c r="G793">
        <f t="shared" si="78"/>
        <v>7.773999999999999E-2</v>
      </c>
      <c r="H793">
        <f t="shared" si="79"/>
        <v>0.21864800000000001</v>
      </c>
      <c r="I793">
        <f t="shared" si="80"/>
        <v>0.27660000000000001</v>
      </c>
      <c r="J793">
        <v>0.1</v>
      </c>
      <c r="K793">
        <f t="shared" si="82"/>
        <v>3183.4487124499046</v>
      </c>
      <c r="L793">
        <f t="shared" si="81"/>
        <v>0.20679565748683662</v>
      </c>
      <c r="M793">
        <f t="shared" si="81"/>
        <v>8.7513850914679781E-2</v>
      </c>
      <c r="N793">
        <f t="shared" si="75"/>
        <v>0.24613749002820826</v>
      </c>
      <c r="O793">
        <f t="shared" si="76"/>
        <v>0.3113754973372837</v>
      </c>
    </row>
    <row r="794" spans="1:15">
      <c r="A794" s="1">
        <v>42339</v>
      </c>
      <c r="B794">
        <f t="array" ref="B794">_xlfn.IFNA(INDEX('Beer duty'!$B:$B,MATCH(1,(MONTH(Graphs!A794)=MONTH('Beer duty'!A:A))*(YEAR(Graphs!A794)=YEAR('Beer duty'!A:A)),0)), B793)</f>
        <v>18.37</v>
      </c>
      <c r="C794">
        <f t="array" ref="C794">_xlfn.IFNA(INDEX('Cider duty'!$B:$B,MATCH(1,(MONTH(A794)=MONTH('Cider duty'!$A:$A))*(YEAR(A794)=YEAR('Cider duty'!$A:$A)),0)), C793)</f>
        <v>38.869999999999997</v>
      </c>
      <c r="D794">
        <f t="array" ref="D794">_xlfn.IFNA(INDEX('Wine duty'!$B:$B,MATCH(1,(MONTH(A794)=MONTH('Wine duty'!$A:$A))*(YEAR(A794)=YEAR('Wine duty'!$A:$A)),0)), D793)</f>
        <v>273.31</v>
      </c>
      <c r="E794">
        <f t="array" ref="E794">_xlfn.IFNA(INDEX('Spirits duty'!$B:$B,MATCH(1,(MONTH(A794)=MONTH('Spirits duty'!$A:$A))*(YEAR(A794)=YEAR('Spirits duty'!$A:$A)),0)), E793)</f>
        <v>27.66</v>
      </c>
      <c r="F794">
        <f t="shared" si="77"/>
        <v>0.1837</v>
      </c>
      <c r="G794">
        <f t="shared" si="78"/>
        <v>7.773999999999999E-2</v>
      </c>
      <c r="H794">
        <f t="shared" si="79"/>
        <v>0.21864800000000001</v>
      </c>
      <c r="I794">
        <f t="shared" si="80"/>
        <v>0.27660000000000001</v>
      </c>
      <c r="J794">
        <v>0.3</v>
      </c>
      <c r="K794">
        <f t="shared" si="82"/>
        <v>3192.9990585872538</v>
      </c>
      <c r="L794">
        <f t="shared" si="81"/>
        <v>0.20617712610851113</v>
      </c>
      <c r="M794">
        <f t="shared" si="81"/>
        <v>8.7252094630787438E-2</v>
      </c>
      <c r="N794">
        <f t="shared" si="75"/>
        <v>0.2454012861696992</v>
      </c>
      <c r="O794">
        <f t="shared" si="76"/>
        <v>0.3104441648427555</v>
      </c>
    </row>
    <row r="795" spans="1:15">
      <c r="A795" s="1">
        <v>42370</v>
      </c>
      <c r="B795">
        <f t="array" ref="B795">_xlfn.IFNA(INDEX('Beer duty'!$B:$B,MATCH(1,(MONTH(Graphs!A795)=MONTH('Beer duty'!A:A))*(YEAR(Graphs!A795)=YEAR('Beer duty'!A:A)),0)), B794)</f>
        <v>18.37</v>
      </c>
      <c r="C795">
        <f t="array" ref="C795">_xlfn.IFNA(INDEX('Cider duty'!$B:$B,MATCH(1,(MONTH(A795)=MONTH('Cider duty'!$A:$A))*(YEAR(A795)=YEAR('Cider duty'!$A:$A)),0)), C794)</f>
        <v>38.869999999999997</v>
      </c>
      <c r="D795">
        <f t="array" ref="D795">_xlfn.IFNA(INDEX('Wine duty'!$B:$B,MATCH(1,(MONTH(A795)=MONTH('Wine duty'!$A:$A))*(YEAR(A795)=YEAR('Wine duty'!$A:$A)),0)), D794)</f>
        <v>273.31</v>
      </c>
      <c r="E795">
        <f t="array" ref="E795">_xlfn.IFNA(INDEX('Spirits duty'!$B:$B,MATCH(1,(MONTH(A795)=MONTH('Spirits duty'!$A:$A))*(YEAR(A795)=YEAR('Spirits duty'!$A:$A)),0)), E794)</f>
        <v>27.66</v>
      </c>
      <c r="F795">
        <f t="shared" si="77"/>
        <v>0.1837</v>
      </c>
      <c r="G795">
        <f t="shared" si="78"/>
        <v>7.773999999999999E-2</v>
      </c>
      <c r="H795">
        <f t="shared" si="79"/>
        <v>0.21864800000000001</v>
      </c>
      <c r="I795">
        <f t="shared" si="80"/>
        <v>0.27660000000000001</v>
      </c>
      <c r="J795">
        <v>-0.7</v>
      </c>
      <c r="K795">
        <f t="shared" si="82"/>
        <v>3170.6480651771431</v>
      </c>
      <c r="L795">
        <f t="shared" si="81"/>
        <v>0.2076305398877252</v>
      </c>
      <c r="M795">
        <f t="shared" si="81"/>
        <v>8.7867164784277377E-2</v>
      </c>
      <c r="N795">
        <f t="shared" ref="N795:N843" si="83">H795*$K$843/$K795</f>
        <v>0.24713120460191257</v>
      </c>
      <c r="O795">
        <f t="shared" ref="O795:O843" si="84">I795*$K$843/$K795</f>
        <v>0.31263259299371143</v>
      </c>
    </row>
    <row r="796" spans="1:15">
      <c r="A796" s="1">
        <v>42401</v>
      </c>
      <c r="B796">
        <f t="array" ref="B796">_xlfn.IFNA(INDEX('Beer duty'!$B:$B,MATCH(1,(MONTH(Graphs!A796)=MONTH('Beer duty'!A:A))*(YEAR(Graphs!A796)=YEAR('Beer duty'!A:A)),0)), B795)</f>
        <v>18.37</v>
      </c>
      <c r="C796">
        <f t="array" ref="C796">_xlfn.IFNA(INDEX('Cider duty'!$B:$B,MATCH(1,(MONTH(A796)=MONTH('Cider duty'!$A:$A))*(YEAR(A796)=YEAR('Cider duty'!$A:$A)),0)), C795)</f>
        <v>38.869999999999997</v>
      </c>
      <c r="D796">
        <f t="array" ref="D796">_xlfn.IFNA(INDEX('Wine duty'!$B:$B,MATCH(1,(MONTH(A796)=MONTH('Wine duty'!$A:$A))*(YEAR(A796)=YEAR('Wine duty'!$A:$A)),0)), D795)</f>
        <v>273.31</v>
      </c>
      <c r="E796">
        <f t="array" ref="E796">_xlfn.IFNA(INDEX('Spirits duty'!$B:$B,MATCH(1,(MONTH(A796)=MONTH('Spirits duty'!$A:$A))*(YEAR(A796)=YEAR('Spirits duty'!$A:$A)),0)), E795)</f>
        <v>27.66</v>
      </c>
      <c r="F796">
        <f t="shared" si="77"/>
        <v>0.1837</v>
      </c>
      <c r="G796">
        <f t="shared" si="78"/>
        <v>7.773999999999999E-2</v>
      </c>
      <c r="H796">
        <f t="shared" si="79"/>
        <v>0.21864800000000001</v>
      </c>
      <c r="I796">
        <f t="shared" si="80"/>
        <v>0.27660000000000001</v>
      </c>
      <c r="J796">
        <v>0.5</v>
      </c>
      <c r="K796">
        <f t="shared" si="82"/>
        <v>3186.5013055030286</v>
      </c>
      <c r="L796">
        <f t="shared" si="81"/>
        <v>0.20659755212708977</v>
      </c>
      <c r="M796">
        <f t="shared" si="81"/>
        <v>8.7430014710723758E-2</v>
      </c>
      <c r="N796">
        <f t="shared" si="83"/>
        <v>0.24590169612130605</v>
      </c>
      <c r="O796">
        <f t="shared" si="84"/>
        <v>0.31107720695891689</v>
      </c>
    </row>
    <row r="797" spans="1:15">
      <c r="A797" s="1">
        <v>42430</v>
      </c>
      <c r="B797">
        <f t="array" ref="B797">_xlfn.IFNA(INDEX('Beer duty'!$B:$B,MATCH(1,(MONTH(Graphs!A797)=MONTH('Beer duty'!A:A))*(YEAR(Graphs!A797)=YEAR('Beer duty'!A:A)),0)), B796)</f>
        <v>18.37</v>
      </c>
      <c r="C797">
        <f t="array" ref="C797">_xlfn.IFNA(INDEX('Cider duty'!$B:$B,MATCH(1,(MONTH(A797)=MONTH('Cider duty'!$A:$A))*(YEAR(A797)=YEAR('Cider duty'!$A:$A)),0)), C796)</f>
        <v>38.869999999999997</v>
      </c>
      <c r="D797">
        <f t="array" ref="D797">_xlfn.IFNA(INDEX('Wine duty'!$B:$B,MATCH(1,(MONTH(A797)=MONTH('Wine duty'!$A:$A))*(YEAR(A797)=YEAR('Wine duty'!$A:$A)),0)), D796)</f>
        <v>277.83999999999997</v>
      </c>
      <c r="E797">
        <f t="array" ref="E797">_xlfn.IFNA(INDEX('Spirits duty'!$B:$B,MATCH(1,(MONTH(A797)=MONTH('Spirits duty'!$A:$A))*(YEAR(A797)=YEAR('Spirits duty'!$A:$A)),0)), E796)</f>
        <v>27.66</v>
      </c>
      <c r="F797">
        <f t="shared" si="77"/>
        <v>0.1837</v>
      </c>
      <c r="G797">
        <f t="shared" si="78"/>
        <v>7.773999999999999E-2</v>
      </c>
      <c r="H797">
        <f t="shared" si="79"/>
        <v>0.22227199999999997</v>
      </c>
      <c r="I797">
        <f t="shared" si="80"/>
        <v>0.27660000000000001</v>
      </c>
      <c r="J797">
        <v>0.4</v>
      </c>
      <c r="K797">
        <f t="shared" si="82"/>
        <v>3199.2473107250407</v>
      </c>
      <c r="L797">
        <f t="shared" si="81"/>
        <v>0.20577445430985036</v>
      </c>
      <c r="M797">
        <f t="shared" si="81"/>
        <v>8.708168795888821E-2</v>
      </c>
      <c r="N797">
        <f t="shared" si="83"/>
        <v>0.24898148888600463</v>
      </c>
      <c r="O797">
        <f t="shared" si="84"/>
        <v>0.30983785553676979</v>
      </c>
    </row>
    <row r="798" spans="1:15">
      <c r="A798" s="1">
        <v>42461</v>
      </c>
      <c r="B798">
        <f t="array" ref="B798">_xlfn.IFNA(INDEX('Beer duty'!$B:$B,MATCH(1,(MONTH(Graphs!A798)=MONTH('Beer duty'!A:A))*(YEAR(Graphs!A798)=YEAR('Beer duty'!A:A)),0)), B797)</f>
        <v>18.37</v>
      </c>
      <c r="C798">
        <f t="array" ref="C798">_xlfn.IFNA(INDEX('Cider duty'!$B:$B,MATCH(1,(MONTH(A798)=MONTH('Cider duty'!$A:$A))*(YEAR(A798)=YEAR('Cider duty'!$A:$A)),0)), C797)</f>
        <v>38.869999999999997</v>
      </c>
      <c r="D798">
        <f t="array" ref="D798">_xlfn.IFNA(INDEX('Wine duty'!$B:$B,MATCH(1,(MONTH(A798)=MONTH('Wine duty'!$A:$A))*(YEAR(A798)=YEAR('Wine duty'!$A:$A)),0)), D797)</f>
        <v>277.83999999999997</v>
      </c>
      <c r="E798">
        <f t="array" ref="E798">_xlfn.IFNA(INDEX('Spirits duty'!$B:$B,MATCH(1,(MONTH(A798)=MONTH('Spirits duty'!$A:$A))*(YEAR(A798)=YEAR('Spirits duty'!$A:$A)),0)), E797)</f>
        <v>27.66</v>
      </c>
      <c r="F798">
        <f t="shared" si="77"/>
        <v>0.1837</v>
      </c>
      <c r="G798">
        <f t="shared" si="78"/>
        <v>7.773999999999999E-2</v>
      </c>
      <c r="H798">
        <f t="shared" si="79"/>
        <v>0.22227199999999997</v>
      </c>
      <c r="I798">
        <f t="shared" si="80"/>
        <v>0.27660000000000001</v>
      </c>
      <c r="J798">
        <v>0.1</v>
      </c>
      <c r="K798">
        <f t="shared" si="82"/>
        <v>3202.4465580357655</v>
      </c>
      <c r="L798">
        <f t="shared" si="81"/>
        <v>0.20556888542442595</v>
      </c>
      <c r="M798">
        <f t="shared" si="81"/>
        <v>8.6994693265622591E-2</v>
      </c>
      <c r="N798">
        <f t="shared" si="83"/>
        <v>0.24873275612987478</v>
      </c>
      <c r="O798">
        <f t="shared" si="84"/>
        <v>0.30952832720956025</v>
      </c>
    </row>
    <row r="799" spans="1:15">
      <c r="A799" s="1">
        <v>42491</v>
      </c>
      <c r="B799">
        <f t="array" ref="B799">_xlfn.IFNA(INDEX('Beer duty'!$B:$B,MATCH(1,(MONTH(Graphs!A799)=MONTH('Beer duty'!A:A))*(YEAR(Graphs!A799)=YEAR('Beer duty'!A:A)),0)), B798)</f>
        <v>18.37</v>
      </c>
      <c r="C799">
        <f t="array" ref="C799">_xlfn.IFNA(INDEX('Cider duty'!$B:$B,MATCH(1,(MONTH(A799)=MONTH('Cider duty'!$A:$A))*(YEAR(A799)=YEAR('Cider duty'!$A:$A)),0)), C798)</f>
        <v>38.869999999999997</v>
      </c>
      <c r="D799">
        <f t="array" ref="D799">_xlfn.IFNA(INDEX('Wine duty'!$B:$B,MATCH(1,(MONTH(A799)=MONTH('Wine duty'!$A:$A))*(YEAR(A799)=YEAR('Wine duty'!$A:$A)),0)), D798)</f>
        <v>277.83999999999997</v>
      </c>
      <c r="E799">
        <f t="array" ref="E799">_xlfn.IFNA(INDEX('Spirits duty'!$B:$B,MATCH(1,(MONTH(A799)=MONTH('Spirits duty'!$A:$A))*(YEAR(A799)=YEAR('Spirits duty'!$A:$A)),0)), E798)</f>
        <v>27.66</v>
      </c>
      <c r="F799">
        <f t="shared" si="77"/>
        <v>0.1837</v>
      </c>
      <c r="G799">
        <f t="shared" si="78"/>
        <v>7.773999999999999E-2</v>
      </c>
      <c r="H799">
        <f t="shared" si="79"/>
        <v>0.22227199999999997</v>
      </c>
      <c r="I799">
        <f t="shared" si="80"/>
        <v>0.27660000000000001</v>
      </c>
      <c r="J799">
        <v>0.3</v>
      </c>
      <c r="K799">
        <f t="shared" si="82"/>
        <v>3212.0538977098727</v>
      </c>
      <c r="L799">
        <f t="shared" si="81"/>
        <v>0.20495402335436289</v>
      </c>
      <c r="M799">
        <f t="shared" si="81"/>
        <v>8.6734489796233896E-2</v>
      </c>
      <c r="N799">
        <f t="shared" si="83"/>
        <v>0.24798878976059299</v>
      </c>
      <c r="O799">
        <f t="shared" si="84"/>
        <v>0.30860251965060848</v>
      </c>
    </row>
    <row r="800" spans="1:15">
      <c r="A800" s="1">
        <v>42522</v>
      </c>
      <c r="B800">
        <f t="array" ref="B800">_xlfn.IFNA(INDEX('Beer duty'!$B:$B,MATCH(1,(MONTH(Graphs!A800)=MONTH('Beer duty'!A:A))*(YEAR(Graphs!A800)=YEAR('Beer duty'!A:A)),0)), B799)</f>
        <v>18.37</v>
      </c>
      <c r="C800">
        <f t="array" ref="C800">_xlfn.IFNA(INDEX('Cider duty'!$B:$B,MATCH(1,(MONTH(A800)=MONTH('Cider duty'!$A:$A))*(YEAR(A800)=YEAR('Cider duty'!$A:$A)),0)), C799)</f>
        <v>38.869999999999997</v>
      </c>
      <c r="D800">
        <f t="array" ref="D800">_xlfn.IFNA(INDEX('Wine duty'!$B:$B,MATCH(1,(MONTH(A800)=MONTH('Wine duty'!$A:$A))*(YEAR(A800)=YEAR('Wine duty'!$A:$A)),0)), D799)</f>
        <v>277.83999999999997</v>
      </c>
      <c r="E800">
        <f t="array" ref="E800">_xlfn.IFNA(INDEX('Spirits duty'!$B:$B,MATCH(1,(MONTH(A800)=MONTH('Spirits duty'!$A:$A))*(YEAR(A800)=YEAR('Spirits duty'!$A:$A)),0)), E799)</f>
        <v>27.66</v>
      </c>
      <c r="F800">
        <f t="shared" si="77"/>
        <v>0.1837</v>
      </c>
      <c r="G800">
        <f t="shared" si="78"/>
        <v>7.773999999999999E-2</v>
      </c>
      <c r="H800">
        <f t="shared" si="79"/>
        <v>0.22227199999999997</v>
      </c>
      <c r="I800">
        <f t="shared" si="80"/>
        <v>0.27660000000000001</v>
      </c>
      <c r="J800">
        <v>0.4</v>
      </c>
      <c r="K800">
        <f t="shared" si="82"/>
        <v>3224.9021133007122</v>
      </c>
      <c r="L800">
        <f t="shared" si="81"/>
        <v>0.2041374734605208</v>
      </c>
      <c r="M800">
        <f t="shared" si="81"/>
        <v>8.6388934059993913E-2</v>
      </c>
      <c r="N800">
        <f t="shared" si="83"/>
        <v>0.24700078661413644</v>
      </c>
      <c r="O800">
        <f t="shared" si="84"/>
        <v>0.30737302754044665</v>
      </c>
    </row>
    <row r="801" spans="1:15">
      <c r="A801" s="1">
        <v>42552</v>
      </c>
      <c r="B801">
        <f t="array" ref="B801">_xlfn.IFNA(INDEX('Beer duty'!$B:$B,MATCH(1,(MONTH(Graphs!A801)=MONTH('Beer duty'!A:A))*(YEAR(Graphs!A801)=YEAR('Beer duty'!A:A)),0)), B800)</f>
        <v>18.37</v>
      </c>
      <c r="C801">
        <f t="array" ref="C801">_xlfn.IFNA(INDEX('Cider duty'!$B:$B,MATCH(1,(MONTH(A801)=MONTH('Cider duty'!$A:$A))*(YEAR(A801)=YEAR('Cider duty'!$A:$A)),0)), C800)</f>
        <v>38.869999999999997</v>
      </c>
      <c r="D801">
        <f t="array" ref="D801">_xlfn.IFNA(INDEX('Wine duty'!$B:$B,MATCH(1,(MONTH(A801)=MONTH('Wine duty'!$A:$A))*(YEAR(A801)=YEAR('Wine duty'!$A:$A)),0)), D800)</f>
        <v>277.83999999999997</v>
      </c>
      <c r="E801">
        <f t="array" ref="E801">_xlfn.IFNA(INDEX('Spirits duty'!$B:$B,MATCH(1,(MONTH(A801)=MONTH('Spirits duty'!$A:$A))*(YEAR(A801)=YEAR('Spirits duty'!$A:$A)),0)), E800)</f>
        <v>27.66</v>
      </c>
      <c r="F801">
        <f t="shared" si="77"/>
        <v>0.1837</v>
      </c>
      <c r="G801">
        <f t="shared" si="78"/>
        <v>7.773999999999999E-2</v>
      </c>
      <c r="H801">
        <f t="shared" si="79"/>
        <v>0.22227199999999997</v>
      </c>
      <c r="I801">
        <f t="shared" si="80"/>
        <v>0.27660000000000001</v>
      </c>
      <c r="J801">
        <v>0.1</v>
      </c>
      <c r="K801">
        <f t="shared" si="82"/>
        <v>3228.1270154140125</v>
      </c>
      <c r="L801">
        <f t="shared" si="81"/>
        <v>0.20393353992060023</v>
      </c>
      <c r="M801">
        <f t="shared" si="81"/>
        <v>8.6302631428565368E-2</v>
      </c>
      <c r="N801">
        <f t="shared" si="83"/>
        <v>0.24675403258155493</v>
      </c>
      <c r="O801">
        <f t="shared" si="84"/>
        <v>0.30706596157886784</v>
      </c>
    </row>
    <row r="802" spans="1:15">
      <c r="A802" s="1">
        <v>42583</v>
      </c>
      <c r="B802">
        <f t="array" ref="B802">_xlfn.IFNA(INDEX('Beer duty'!$B:$B,MATCH(1,(MONTH(Graphs!A802)=MONTH('Beer duty'!A:A))*(YEAR(Graphs!A802)=YEAR('Beer duty'!A:A)),0)), B801)</f>
        <v>18.37</v>
      </c>
      <c r="C802">
        <f t="array" ref="C802">_xlfn.IFNA(INDEX('Cider duty'!$B:$B,MATCH(1,(MONTH(A802)=MONTH('Cider duty'!$A:$A))*(YEAR(A802)=YEAR('Cider duty'!$A:$A)),0)), C801)</f>
        <v>38.869999999999997</v>
      </c>
      <c r="D802">
        <f t="array" ref="D802">_xlfn.IFNA(INDEX('Wine duty'!$B:$B,MATCH(1,(MONTH(A802)=MONTH('Wine duty'!$A:$A))*(YEAR(A802)=YEAR('Wine duty'!$A:$A)),0)), D801)</f>
        <v>277.83999999999997</v>
      </c>
      <c r="E802">
        <f t="array" ref="E802">_xlfn.IFNA(INDEX('Spirits duty'!$B:$B,MATCH(1,(MONTH(A802)=MONTH('Spirits duty'!$A:$A))*(YEAR(A802)=YEAR('Spirits duty'!$A:$A)),0)), E801)</f>
        <v>27.66</v>
      </c>
      <c r="F802">
        <f t="shared" si="77"/>
        <v>0.1837</v>
      </c>
      <c r="G802">
        <f t="shared" si="78"/>
        <v>7.773999999999999E-2</v>
      </c>
      <c r="H802">
        <f t="shared" si="79"/>
        <v>0.22227199999999997</v>
      </c>
      <c r="I802">
        <f t="shared" si="80"/>
        <v>0.27660000000000001</v>
      </c>
      <c r="J802">
        <v>0.4</v>
      </c>
      <c r="K802">
        <f t="shared" si="82"/>
        <v>3241.0395234756684</v>
      </c>
      <c r="L802">
        <f t="shared" si="81"/>
        <v>0.203121055697809</v>
      </c>
      <c r="M802">
        <f t="shared" si="81"/>
        <v>8.5958796243590999E-2</v>
      </c>
      <c r="N802">
        <f t="shared" si="83"/>
        <v>0.24577094878640932</v>
      </c>
      <c r="O802">
        <f t="shared" si="84"/>
        <v>0.30584259121401181</v>
      </c>
    </row>
    <row r="803" spans="1:15">
      <c r="A803" s="1">
        <v>42614</v>
      </c>
      <c r="B803">
        <f t="array" ref="B803">_xlfn.IFNA(INDEX('Beer duty'!$B:$B,MATCH(1,(MONTH(Graphs!A803)=MONTH('Beer duty'!A:A))*(YEAR(Graphs!A803)=YEAR('Beer duty'!A:A)),0)), B802)</f>
        <v>18.37</v>
      </c>
      <c r="C803">
        <f t="array" ref="C803">_xlfn.IFNA(INDEX('Cider duty'!$B:$B,MATCH(1,(MONTH(A803)=MONTH('Cider duty'!$A:$A))*(YEAR(A803)=YEAR('Cider duty'!$A:$A)),0)), C802)</f>
        <v>38.869999999999997</v>
      </c>
      <c r="D803">
        <f t="array" ref="D803">_xlfn.IFNA(INDEX('Wine duty'!$B:$B,MATCH(1,(MONTH(A803)=MONTH('Wine duty'!$A:$A))*(YEAR(A803)=YEAR('Wine duty'!$A:$A)),0)), D802)</f>
        <v>277.83999999999997</v>
      </c>
      <c r="E803">
        <f t="array" ref="E803">_xlfn.IFNA(INDEX('Spirits duty'!$B:$B,MATCH(1,(MONTH(A803)=MONTH('Spirits duty'!$A:$A))*(YEAR(A803)=YEAR('Spirits duty'!$A:$A)),0)), E802)</f>
        <v>27.66</v>
      </c>
      <c r="F803">
        <f t="shared" si="77"/>
        <v>0.1837</v>
      </c>
      <c r="G803">
        <f t="shared" si="78"/>
        <v>7.773999999999999E-2</v>
      </c>
      <c r="H803">
        <f t="shared" si="79"/>
        <v>0.22227199999999997</v>
      </c>
      <c r="I803">
        <f t="shared" si="80"/>
        <v>0.27660000000000001</v>
      </c>
      <c r="J803">
        <v>0.2</v>
      </c>
      <c r="K803">
        <f t="shared" si="82"/>
        <v>3247.5216025226196</v>
      </c>
      <c r="L803">
        <f t="shared" si="81"/>
        <v>0.20271562444891117</v>
      </c>
      <c r="M803">
        <f t="shared" si="81"/>
        <v>8.5787221799991029E-2</v>
      </c>
      <c r="N803">
        <f t="shared" si="83"/>
        <v>0.24528038801038854</v>
      </c>
      <c r="O803">
        <f t="shared" si="84"/>
        <v>0.30523212696009161</v>
      </c>
    </row>
    <row r="804" spans="1:15">
      <c r="A804" s="1">
        <v>42644</v>
      </c>
      <c r="B804">
        <f t="array" ref="B804">_xlfn.IFNA(INDEX('Beer duty'!$B:$B,MATCH(1,(MONTH(Graphs!A804)=MONTH('Beer duty'!A:A))*(YEAR(Graphs!A804)=YEAR('Beer duty'!A:A)),0)), B803)</f>
        <v>18.37</v>
      </c>
      <c r="C804">
        <f t="array" ref="C804">_xlfn.IFNA(INDEX('Cider duty'!$B:$B,MATCH(1,(MONTH(A804)=MONTH('Cider duty'!$A:$A))*(YEAR(A804)=YEAR('Cider duty'!$A:$A)),0)), C803)</f>
        <v>38.869999999999997</v>
      </c>
      <c r="D804">
        <f t="array" ref="D804">_xlfn.IFNA(INDEX('Wine duty'!$B:$B,MATCH(1,(MONTH(A804)=MONTH('Wine duty'!$A:$A))*(YEAR(A804)=YEAR('Wine duty'!$A:$A)),0)), D803)</f>
        <v>277.83999999999997</v>
      </c>
      <c r="E804">
        <f t="array" ref="E804">_xlfn.IFNA(INDEX('Spirits duty'!$B:$B,MATCH(1,(MONTH(A804)=MONTH('Spirits duty'!$A:$A))*(YEAR(A804)=YEAR('Spirits duty'!$A:$A)),0)), E803)</f>
        <v>27.66</v>
      </c>
      <c r="F804">
        <f t="shared" si="77"/>
        <v>0.1837</v>
      </c>
      <c r="G804">
        <f t="shared" si="78"/>
        <v>7.773999999999999E-2</v>
      </c>
      <c r="H804">
        <f t="shared" si="79"/>
        <v>0.22227199999999997</v>
      </c>
      <c r="I804">
        <f t="shared" si="80"/>
        <v>0.27660000000000001</v>
      </c>
      <c r="J804">
        <v>0</v>
      </c>
      <c r="K804">
        <f t="shared" si="82"/>
        <v>3247.5216025226196</v>
      </c>
      <c r="L804">
        <f t="shared" si="81"/>
        <v>0.20271562444891117</v>
      </c>
      <c r="M804">
        <f t="shared" si="81"/>
        <v>8.5787221799991029E-2</v>
      </c>
      <c r="N804">
        <f t="shared" si="83"/>
        <v>0.24528038801038854</v>
      </c>
      <c r="O804">
        <f t="shared" si="84"/>
        <v>0.30523212696009161</v>
      </c>
    </row>
    <row r="805" spans="1:15">
      <c r="A805" s="1">
        <v>42675</v>
      </c>
      <c r="B805">
        <f t="array" ref="B805">_xlfn.IFNA(INDEX('Beer duty'!$B:$B,MATCH(1,(MONTH(Graphs!A805)=MONTH('Beer duty'!A:A))*(YEAR(Graphs!A805)=YEAR('Beer duty'!A:A)),0)), B804)</f>
        <v>18.37</v>
      </c>
      <c r="C805">
        <f t="array" ref="C805">_xlfn.IFNA(INDEX('Cider duty'!$B:$B,MATCH(1,(MONTH(A805)=MONTH('Cider duty'!$A:$A))*(YEAR(A805)=YEAR('Cider duty'!$A:$A)),0)), C804)</f>
        <v>38.869999999999997</v>
      </c>
      <c r="D805">
        <f t="array" ref="D805">_xlfn.IFNA(INDEX('Wine duty'!$B:$B,MATCH(1,(MONTH(A805)=MONTH('Wine duty'!$A:$A))*(YEAR(A805)=YEAR('Wine duty'!$A:$A)),0)), D804)</f>
        <v>277.83999999999997</v>
      </c>
      <c r="E805">
        <f t="array" ref="E805">_xlfn.IFNA(INDEX('Spirits duty'!$B:$B,MATCH(1,(MONTH(A805)=MONTH('Spirits duty'!$A:$A))*(YEAR(A805)=YEAR('Spirits duty'!$A:$A)),0)), E804)</f>
        <v>27.66</v>
      </c>
      <c r="F805">
        <f t="shared" si="77"/>
        <v>0.1837</v>
      </c>
      <c r="G805">
        <f t="shared" si="78"/>
        <v>7.773999999999999E-2</v>
      </c>
      <c r="H805">
        <f t="shared" si="79"/>
        <v>0.22227199999999997</v>
      </c>
      <c r="I805">
        <f t="shared" si="80"/>
        <v>0.27660000000000001</v>
      </c>
      <c r="J805">
        <v>0.3</v>
      </c>
      <c r="K805">
        <f t="shared" si="82"/>
        <v>3257.2641673301869</v>
      </c>
      <c r="L805">
        <f t="shared" si="81"/>
        <v>0.20210929655923351</v>
      </c>
      <c r="M805">
        <f t="shared" si="81"/>
        <v>8.5530629910260253E-2</v>
      </c>
      <c r="N805">
        <f t="shared" si="83"/>
        <v>0.24454674776708732</v>
      </c>
      <c r="O805">
        <f t="shared" si="84"/>
        <v>0.30431916945173648</v>
      </c>
    </row>
    <row r="806" spans="1:15">
      <c r="A806" s="1">
        <v>42705</v>
      </c>
      <c r="B806">
        <f t="array" ref="B806">_xlfn.IFNA(INDEX('Beer duty'!$B:$B,MATCH(1,(MONTH(Graphs!A806)=MONTH('Beer duty'!A:A))*(YEAR(Graphs!A806)=YEAR('Beer duty'!A:A)),0)), B805)</f>
        <v>18.37</v>
      </c>
      <c r="C806">
        <f t="array" ref="C806">_xlfn.IFNA(INDEX('Cider duty'!$B:$B,MATCH(1,(MONTH(A806)=MONTH('Cider duty'!$A:$A))*(YEAR(A806)=YEAR('Cider duty'!$A:$A)),0)), C805)</f>
        <v>38.869999999999997</v>
      </c>
      <c r="D806">
        <f t="array" ref="D806">_xlfn.IFNA(INDEX('Wine duty'!$B:$B,MATCH(1,(MONTH(A806)=MONTH('Wine duty'!$A:$A))*(YEAR(A806)=YEAR('Wine duty'!$A:$A)),0)), D805)</f>
        <v>277.83999999999997</v>
      </c>
      <c r="E806">
        <f t="array" ref="E806">_xlfn.IFNA(INDEX('Spirits duty'!$B:$B,MATCH(1,(MONTH(A806)=MONTH('Spirits duty'!$A:$A))*(YEAR(A806)=YEAR('Spirits duty'!$A:$A)),0)), E805)</f>
        <v>27.66</v>
      </c>
      <c r="F806">
        <f t="shared" si="77"/>
        <v>0.1837</v>
      </c>
      <c r="G806">
        <f t="shared" si="78"/>
        <v>7.773999999999999E-2</v>
      </c>
      <c r="H806">
        <f t="shared" si="79"/>
        <v>0.22227199999999997</v>
      </c>
      <c r="I806">
        <f t="shared" si="80"/>
        <v>0.27660000000000001</v>
      </c>
      <c r="J806">
        <v>0.6</v>
      </c>
      <c r="K806">
        <f t="shared" si="82"/>
        <v>3276.8077523341681</v>
      </c>
      <c r="L806">
        <f t="shared" si="81"/>
        <v>0.20090387331931761</v>
      </c>
      <c r="M806">
        <f t="shared" si="81"/>
        <v>8.5020506869045984E-2</v>
      </c>
      <c r="N806">
        <f t="shared" si="83"/>
        <v>0.2430882184563492</v>
      </c>
      <c r="O806">
        <f t="shared" si="84"/>
        <v>0.30250414458423108</v>
      </c>
    </row>
    <row r="807" spans="1:15">
      <c r="A807" s="1">
        <v>42736</v>
      </c>
      <c r="B807">
        <f t="array" ref="B807">_xlfn.IFNA(INDEX('Beer duty'!$B:$B,MATCH(1,(MONTH(Graphs!A807)=MONTH('Beer duty'!A:A))*(YEAR(Graphs!A807)=YEAR('Beer duty'!A:A)),0)), B806)</f>
        <v>18.37</v>
      </c>
      <c r="C807">
        <f t="array" ref="C807">_xlfn.IFNA(INDEX('Cider duty'!$B:$B,MATCH(1,(MONTH(A807)=MONTH('Cider duty'!$A:$A))*(YEAR(A807)=YEAR('Cider duty'!$A:$A)),0)), C806)</f>
        <v>38.869999999999997</v>
      </c>
      <c r="D807">
        <f t="array" ref="D807">_xlfn.IFNA(INDEX('Wine duty'!$B:$B,MATCH(1,(MONTH(A807)=MONTH('Wine duty'!$A:$A))*(YEAR(A807)=YEAR('Wine duty'!$A:$A)),0)), D806)</f>
        <v>277.83999999999997</v>
      </c>
      <c r="E807">
        <f t="array" ref="E807">_xlfn.IFNA(INDEX('Spirits duty'!$B:$B,MATCH(1,(MONTH(A807)=MONTH('Spirits duty'!$A:$A))*(YEAR(A807)=YEAR('Spirits duty'!$A:$A)),0)), E806)</f>
        <v>27.66</v>
      </c>
      <c r="F807">
        <f t="shared" si="77"/>
        <v>0.1837</v>
      </c>
      <c r="G807">
        <f t="shared" si="78"/>
        <v>7.773999999999999E-2</v>
      </c>
      <c r="H807">
        <f t="shared" si="79"/>
        <v>0.22227199999999997</v>
      </c>
      <c r="I807">
        <f t="shared" si="80"/>
        <v>0.27660000000000001</v>
      </c>
      <c r="J807">
        <v>-0.6</v>
      </c>
      <c r="K807">
        <f t="shared" si="82"/>
        <v>3257.1469058201628</v>
      </c>
      <c r="L807">
        <f t="shared" si="81"/>
        <v>0.20211657275585274</v>
      </c>
      <c r="M807">
        <f t="shared" si="81"/>
        <v>8.5533709123788715E-2</v>
      </c>
      <c r="N807">
        <f t="shared" si="83"/>
        <v>0.24455555176695093</v>
      </c>
      <c r="O807">
        <f t="shared" si="84"/>
        <v>0.30433012533624859</v>
      </c>
    </row>
    <row r="808" spans="1:15">
      <c r="A808" s="1">
        <v>42767</v>
      </c>
      <c r="B808">
        <f t="array" ref="B808">_xlfn.IFNA(INDEX('Beer duty'!$B:$B,MATCH(1,(MONTH(Graphs!A808)=MONTH('Beer duty'!A:A))*(YEAR(Graphs!A808)=YEAR('Beer duty'!A:A)),0)), B807)</f>
        <v>18.37</v>
      </c>
      <c r="C808">
        <f t="array" ref="C808">_xlfn.IFNA(INDEX('Cider duty'!$B:$B,MATCH(1,(MONTH(A808)=MONTH('Cider duty'!$A:$A))*(YEAR(A808)=YEAR('Cider duty'!$A:$A)),0)), C807)</f>
        <v>38.869999999999997</v>
      </c>
      <c r="D808">
        <f t="array" ref="D808">_xlfn.IFNA(INDEX('Wine duty'!$B:$B,MATCH(1,(MONTH(A808)=MONTH('Wine duty'!$A:$A))*(YEAR(A808)=YEAR('Wine duty'!$A:$A)),0)), D807)</f>
        <v>277.83999999999997</v>
      </c>
      <c r="E808">
        <f t="array" ref="E808">_xlfn.IFNA(INDEX('Spirits duty'!$B:$B,MATCH(1,(MONTH(A808)=MONTH('Spirits duty'!$A:$A))*(YEAR(A808)=YEAR('Spirits duty'!$A:$A)),0)), E807)</f>
        <v>27.66</v>
      </c>
      <c r="F808">
        <f t="shared" si="77"/>
        <v>0.1837</v>
      </c>
      <c r="G808">
        <f t="shared" si="78"/>
        <v>7.773999999999999E-2</v>
      </c>
      <c r="H808">
        <f t="shared" si="79"/>
        <v>0.22227199999999997</v>
      </c>
      <c r="I808">
        <f t="shared" si="80"/>
        <v>0.27660000000000001</v>
      </c>
      <c r="J808">
        <v>1.1000000000000001</v>
      </c>
      <c r="K808">
        <f t="shared" si="82"/>
        <v>3292.9755217841844</v>
      </c>
      <c r="L808">
        <f t="shared" si="81"/>
        <v>0.19991748047067531</v>
      </c>
      <c r="M808">
        <f t="shared" si="81"/>
        <v>8.4603075295537802E-2</v>
      </c>
      <c r="N808">
        <f t="shared" si="83"/>
        <v>0.24189470995741935</v>
      </c>
      <c r="O808">
        <f t="shared" si="84"/>
        <v>0.30101891724653673</v>
      </c>
    </row>
    <row r="809" spans="1:15">
      <c r="A809" s="1">
        <v>42795</v>
      </c>
      <c r="B809">
        <f t="array" ref="B809">_xlfn.IFNA(INDEX('Beer duty'!$B:$B,MATCH(1,(MONTH(Graphs!A809)=MONTH('Beer duty'!A:A))*(YEAR(Graphs!A809)=YEAR('Beer duty'!A:A)),0)), B808)</f>
        <v>19.079999999999998</v>
      </c>
      <c r="C809">
        <f t="array" ref="C809">_xlfn.IFNA(INDEX('Cider duty'!$B:$B,MATCH(1,(MONTH(A809)=MONTH('Cider duty'!$A:$A))*(YEAR(A809)=YEAR('Cider duty'!$A:$A)),0)), C808)</f>
        <v>40.380000000000003</v>
      </c>
      <c r="D809">
        <f t="array" ref="D809">_xlfn.IFNA(INDEX('Wine duty'!$B:$B,MATCH(1,(MONTH(A809)=MONTH('Wine duty'!$A:$A))*(YEAR(A809)=YEAR('Wine duty'!$A:$A)),0)), D808)</f>
        <v>288.64999999999998</v>
      </c>
      <c r="E809">
        <f t="array" ref="E809">_xlfn.IFNA(INDEX('Spirits duty'!$B:$B,MATCH(1,(MONTH(A809)=MONTH('Spirits duty'!$A:$A))*(YEAR(A809)=YEAR('Spirits duty'!$A:$A)),0)), E808)</f>
        <v>28.74</v>
      </c>
      <c r="F809">
        <f t="shared" si="77"/>
        <v>0.19079999999999997</v>
      </c>
      <c r="G809">
        <f t="shared" si="78"/>
        <v>8.0759999999999998E-2</v>
      </c>
      <c r="H809">
        <f t="shared" si="79"/>
        <v>0.23091999999999999</v>
      </c>
      <c r="I809">
        <f t="shared" si="80"/>
        <v>0.28739999999999999</v>
      </c>
      <c r="J809">
        <v>0.3</v>
      </c>
      <c r="K809">
        <f t="shared" si="82"/>
        <v>3302.8544483495366</v>
      </c>
      <c r="L809">
        <f t="shared" si="81"/>
        <v>0.20702321600145043</v>
      </c>
      <c r="M809">
        <f t="shared" si="81"/>
        <v>8.7626807779230292E-2</v>
      </c>
      <c r="N809">
        <f t="shared" si="83"/>
        <v>0.25055451278330682</v>
      </c>
      <c r="O809">
        <f t="shared" si="84"/>
        <v>0.31183685680721623</v>
      </c>
    </row>
    <row r="810" spans="1:15">
      <c r="A810" s="1">
        <v>42826</v>
      </c>
      <c r="B810">
        <f t="array" ref="B810">_xlfn.IFNA(INDEX('Beer duty'!$B:$B,MATCH(1,(MONTH(Graphs!A810)=MONTH('Beer duty'!A:A))*(YEAR(Graphs!A810)=YEAR('Beer duty'!A:A)),0)), B809)</f>
        <v>19.079999999999998</v>
      </c>
      <c r="C810">
        <f t="array" ref="C810">_xlfn.IFNA(INDEX('Cider duty'!$B:$B,MATCH(1,(MONTH(A810)=MONTH('Cider duty'!$A:$A))*(YEAR(A810)=YEAR('Cider duty'!$A:$A)),0)), C809)</f>
        <v>40.380000000000003</v>
      </c>
      <c r="D810">
        <f t="array" ref="D810">_xlfn.IFNA(INDEX('Wine duty'!$B:$B,MATCH(1,(MONTH(A810)=MONTH('Wine duty'!$A:$A))*(YEAR(A810)=YEAR('Wine duty'!$A:$A)),0)), D809)</f>
        <v>288.64999999999998</v>
      </c>
      <c r="E810">
        <f t="array" ref="E810">_xlfn.IFNA(INDEX('Spirits duty'!$B:$B,MATCH(1,(MONTH(A810)=MONTH('Spirits duty'!$A:$A))*(YEAR(A810)=YEAR('Spirits duty'!$A:$A)),0)), E809)</f>
        <v>28.74</v>
      </c>
      <c r="F810">
        <f t="shared" si="77"/>
        <v>0.19079999999999997</v>
      </c>
      <c r="G810">
        <f t="shared" si="78"/>
        <v>8.0759999999999998E-2</v>
      </c>
      <c r="H810">
        <f t="shared" si="79"/>
        <v>0.23091999999999999</v>
      </c>
      <c r="I810">
        <f t="shared" si="80"/>
        <v>0.28739999999999999</v>
      </c>
      <c r="J810">
        <v>0.5</v>
      </c>
      <c r="K810">
        <f t="shared" si="82"/>
        <v>3319.3687205912838</v>
      </c>
      <c r="L810">
        <f t="shared" si="81"/>
        <v>0.20599324975268704</v>
      </c>
      <c r="M810">
        <f t="shared" si="81"/>
        <v>8.719085351167194E-2</v>
      </c>
      <c r="N810">
        <f t="shared" si="83"/>
        <v>0.24930797291871329</v>
      </c>
      <c r="O810">
        <f t="shared" si="84"/>
        <v>0.3102854296589217</v>
      </c>
    </row>
    <row r="811" spans="1:15">
      <c r="A811" s="1">
        <v>42856</v>
      </c>
      <c r="B811">
        <f t="array" ref="B811">_xlfn.IFNA(INDEX('Beer duty'!$B:$B,MATCH(1,(MONTH(Graphs!A811)=MONTH('Beer duty'!A:A))*(YEAR(Graphs!A811)=YEAR('Beer duty'!A:A)),0)), B810)</f>
        <v>19.079999999999998</v>
      </c>
      <c r="C811">
        <f t="array" ref="C811">_xlfn.IFNA(INDEX('Cider duty'!$B:$B,MATCH(1,(MONTH(A811)=MONTH('Cider duty'!$A:$A))*(YEAR(A811)=YEAR('Cider duty'!$A:$A)),0)), C810)</f>
        <v>40.380000000000003</v>
      </c>
      <c r="D811">
        <f t="array" ref="D811">_xlfn.IFNA(INDEX('Wine duty'!$B:$B,MATCH(1,(MONTH(A811)=MONTH('Wine duty'!$A:$A))*(YEAR(A811)=YEAR('Wine duty'!$A:$A)),0)), D810)</f>
        <v>288.64999999999998</v>
      </c>
      <c r="E811">
        <f t="array" ref="E811">_xlfn.IFNA(INDEX('Spirits duty'!$B:$B,MATCH(1,(MONTH(A811)=MONTH('Spirits duty'!$A:$A))*(YEAR(A811)=YEAR('Spirits duty'!$A:$A)),0)), E810)</f>
        <v>28.74</v>
      </c>
      <c r="F811">
        <f t="shared" si="77"/>
        <v>0.19079999999999997</v>
      </c>
      <c r="G811">
        <f t="shared" si="78"/>
        <v>8.0759999999999998E-2</v>
      </c>
      <c r="H811">
        <f t="shared" si="79"/>
        <v>0.23091999999999999</v>
      </c>
      <c r="I811">
        <f t="shared" si="80"/>
        <v>0.28739999999999999</v>
      </c>
      <c r="J811">
        <v>0.4</v>
      </c>
      <c r="K811">
        <f t="shared" si="82"/>
        <v>3332.6461954736492</v>
      </c>
      <c r="L811">
        <f t="shared" si="81"/>
        <v>0.20517255951462851</v>
      </c>
      <c r="M811">
        <f t="shared" si="81"/>
        <v>8.6843479593298745E-2</v>
      </c>
      <c r="N811">
        <f t="shared" si="83"/>
        <v>0.24831471406246342</v>
      </c>
      <c r="O811">
        <f t="shared" si="84"/>
        <v>0.30904923272800966</v>
      </c>
    </row>
    <row r="812" spans="1:15">
      <c r="A812" s="1">
        <v>42887</v>
      </c>
      <c r="B812">
        <f t="array" ref="B812">_xlfn.IFNA(INDEX('Beer duty'!$B:$B,MATCH(1,(MONTH(Graphs!A812)=MONTH('Beer duty'!A:A))*(YEAR(Graphs!A812)=YEAR('Beer duty'!A:A)),0)), B811)</f>
        <v>19.079999999999998</v>
      </c>
      <c r="C812">
        <f t="array" ref="C812">_xlfn.IFNA(INDEX('Cider duty'!$B:$B,MATCH(1,(MONTH(A812)=MONTH('Cider duty'!$A:$A))*(YEAR(A812)=YEAR('Cider duty'!$A:$A)),0)), C811)</f>
        <v>40.380000000000003</v>
      </c>
      <c r="D812">
        <f t="array" ref="D812">_xlfn.IFNA(INDEX('Wine duty'!$B:$B,MATCH(1,(MONTH(A812)=MONTH('Wine duty'!$A:$A))*(YEAR(A812)=YEAR('Wine duty'!$A:$A)),0)), D811)</f>
        <v>288.64999999999998</v>
      </c>
      <c r="E812">
        <f t="array" ref="E812">_xlfn.IFNA(INDEX('Spirits duty'!$B:$B,MATCH(1,(MONTH(A812)=MONTH('Spirits duty'!$A:$A))*(YEAR(A812)=YEAR('Spirits duty'!$A:$A)),0)), E811)</f>
        <v>28.74</v>
      </c>
      <c r="F812">
        <f t="shared" si="77"/>
        <v>0.19079999999999997</v>
      </c>
      <c r="G812">
        <f t="shared" si="78"/>
        <v>8.0759999999999998E-2</v>
      </c>
      <c r="H812">
        <f t="shared" si="79"/>
        <v>0.23091999999999999</v>
      </c>
      <c r="I812">
        <f t="shared" si="80"/>
        <v>0.28739999999999999</v>
      </c>
      <c r="J812">
        <v>0.2</v>
      </c>
      <c r="K812">
        <f t="shared" si="82"/>
        <v>3339.3114878645965</v>
      </c>
      <c r="L812">
        <f t="shared" si="81"/>
        <v>0.20476303344773303</v>
      </c>
      <c r="M812">
        <f t="shared" si="81"/>
        <v>8.6670139314669409E-2</v>
      </c>
      <c r="N812">
        <f t="shared" si="83"/>
        <v>0.24781907591064214</v>
      </c>
      <c r="O812">
        <f t="shared" si="84"/>
        <v>0.30843236799202556</v>
      </c>
    </row>
    <row r="813" spans="1:15">
      <c r="A813" s="1">
        <v>42917</v>
      </c>
      <c r="B813">
        <f t="array" ref="B813">_xlfn.IFNA(INDEX('Beer duty'!$B:$B,MATCH(1,(MONTH(Graphs!A813)=MONTH('Beer duty'!A:A))*(YEAR(Graphs!A813)=YEAR('Beer duty'!A:A)),0)), B812)</f>
        <v>19.079999999999998</v>
      </c>
      <c r="C813">
        <f t="array" ref="C813">_xlfn.IFNA(INDEX('Cider duty'!$B:$B,MATCH(1,(MONTH(A813)=MONTH('Cider duty'!$A:$A))*(YEAR(A813)=YEAR('Cider duty'!$A:$A)),0)), C812)</f>
        <v>40.380000000000003</v>
      </c>
      <c r="D813">
        <f t="array" ref="D813">_xlfn.IFNA(INDEX('Wine duty'!$B:$B,MATCH(1,(MONTH(A813)=MONTH('Wine duty'!$A:$A))*(YEAR(A813)=YEAR('Wine duty'!$A:$A)),0)), D812)</f>
        <v>288.64999999999998</v>
      </c>
      <c r="E813">
        <f t="array" ref="E813">_xlfn.IFNA(INDEX('Spirits duty'!$B:$B,MATCH(1,(MONTH(A813)=MONTH('Spirits duty'!$A:$A))*(YEAR(A813)=YEAR('Spirits duty'!$A:$A)),0)), E812)</f>
        <v>28.74</v>
      </c>
      <c r="F813">
        <f t="shared" si="77"/>
        <v>0.19079999999999997</v>
      </c>
      <c r="G813">
        <f t="shared" si="78"/>
        <v>8.0759999999999998E-2</v>
      </c>
      <c r="H813">
        <f t="shared" si="79"/>
        <v>0.23091999999999999</v>
      </c>
      <c r="I813">
        <f t="shared" si="80"/>
        <v>0.28739999999999999</v>
      </c>
      <c r="J813">
        <v>0.2</v>
      </c>
      <c r="K813">
        <f t="shared" si="82"/>
        <v>3345.9901108403255</v>
      </c>
      <c r="L813">
        <f t="shared" si="81"/>
        <v>0.20435432479813675</v>
      </c>
      <c r="M813">
        <f t="shared" si="81"/>
        <v>8.6497145024620165E-2</v>
      </c>
      <c r="N813">
        <f t="shared" si="83"/>
        <v>0.2473244270565291</v>
      </c>
      <c r="O813">
        <f t="shared" si="84"/>
        <v>0.30781673452297964</v>
      </c>
    </row>
    <row r="814" spans="1:15">
      <c r="A814" s="1">
        <v>42948</v>
      </c>
      <c r="B814">
        <f t="array" ref="B814">_xlfn.IFNA(INDEX('Beer duty'!$B:$B,MATCH(1,(MONTH(Graphs!A814)=MONTH('Beer duty'!A:A))*(YEAR(Graphs!A814)=YEAR('Beer duty'!A:A)),0)), B813)</f>
        <v>19.079999999999998</v>
      </c>
      <c r="C814">
        <f t="array" ref="C814">_xlfn.IFNA(INDEX('Cider duty'!$B:$B,MATCH(1,(MONTH(A814)=MONTH('Cider duty'!$A:$A))*(YEAR(A814)=YEAR('Cider duty'!$A:$A)),0)), C813)</f>
        <v>40.380000000000003</v>
      </c>
      <c r="D814">
        <f t="array" ref="D814">_xlfn.IFNA(INDEX('Wine duty'!$B:$B,MATCH(1,(MONTH(A814)=MONTH('Wine duty'!$A:$A))*(YEAR(A814)=YEAR('Wine duty'!$A:$A)),0)), D813)</f>
        <v>288.64999999999998</v>
      </c>
      <c r="E814">
        <f t="array" ref="E814">_xlfn.IFNA(INDEX('Spirits duty'!$B:$B,MATCH(1,(MONTH(A814)=MONTH('Spirits duty'!$A:$A))*(YEAR(A814)=YEAR('Spirits duty'!$A:$A)),0)), E813)</f>
        <v>28.74</v>
      </c>
      <c r="F814">
        <f t="shared" si="77"/>
        <v>0.19079999999999997</v>
      </c>
      <c r="G814">
        <f t="shared" si="78"/>
        <v>8.0759999999999998E-2</v>
      </c>
      <c r="H814">
        <f t="shared" si="79"/>
        <v>0.23091999999999999</v>
      </c>
      <c r="I814">
        <f t="shared" si="80"/>
        <v>0.28739999999999999</v>
      </c>
      <c r="J814">
        <v>0.7</v>
      </c>
      <c r="K814">
        <f t="shared" si="82"/>
        <v>3369.4120416162073</v>
      </c>
      <c r="L814">
        <f t="shared" si="81"/>
        <v>0.20293378828017558</v>
      </c>
      <c r="M814">
        <f t="shared" si="81"/>
        <v>8.5895873907269299E-2</v>
      </c>
      <c r="N814">
        <f t="shared" si="83"/>
        <v>0.24560519072147879</v>
      </c>
      <c r="O814">
        <f t="shared" si="84"/>
        <v>0.30567699555410099</v>
      </c>
    </row>
    <row r="815" spans="1:15">
      <c r="A815" s="1">
        <v>42979</v>
      </c>
      <c r="B815">
        <f t="array" ref="B815">_xlfn.IFNA(INDEX('Beer duty'!$B:$B,MATCH(1,(MONTH(Graphs!A815)=MONTH('Beer duty'!A:A))*(YEAR(Graphs!A815)=YEAR('Beer duty'!A:A)),0)), B814)</f>
        <v>19.079999999999998</v>
      </c>
      <c r="C815">
        <f t="array" ref="C815">_xlfn.IFNA(INDEX('Cider duty'!$B:$B,MATCH(1,(MONTH(A815)=MONTH('Cider duty'!$A:$A))*(YEAR(A815)=YEAR('Cider duty'!$A:$A)),0)), C814)</f>
        <v>40.380000000000003</v>
      </c>
      <c r="D815">
        <f t="array" ref="D815">_xlfn.IFNA(INDEX('Wine duty'!$B:$B,MATCH(1,(MONTH(A815)=MONTH('Wine duty'!$A:$A))*(YEAR(A815)=YEAR('Wine duty'!$A:$A)),0)), D814)</f>
        <v>288.64999999999998</v>
      </c>
      <c r="E815">
        <f t="array" ref="E815">_xlfn.IFNA(INDEX('Spirits duty'!$B:$B,MATCH(1,(MONTH(A815)=MONTH('Spirits duty'!$A:$A))*(YEAR(A815)=YEAR('Spirits duty'!$A:$A)),0)), E814)</f>
        <v>28.74</v>
      </c>
      <c r="F815">
        <f t="shared" si="77"/>
        <v>0.19079999999999997</v>
      </c>
      <c r="G815">
        <f t="shared" si="78"/>
        <v>8.0759999999999998E-2</v>
      </c>
      <c r="H815">
        <f t="shared" si="79"/>
        <v>0.23091999999999999</v>
      </c>
      <c r="I815">
        <f t="shared" si="80"/>
        <v>0.28739999999999999</v>
      </c>
      <c r="J815">
        <v>0.1</v>
      </c>
      <c r="K815">
        <f t="shared" si="82"/>
        <v>3372.781453657823</v>
      </c>
      <c r="L815">
        <f t="shared" si="81"/>
        <v>0.20273105722295265</v>
      </c>
      <c r="M815">
        <f t="shared" si="81"/>
        <v>8.5810063843425891E-2</v>
      </c>
      <c r="N815">
        <f t="shared" si="83"/>
        <v>0.24535983089058822</v>
      </c>
      <c r="O815">
        <f t="shared" si="84"/>
        <v>0.30537162393017087</v>
      </c>
    </row>
    <row r="816" spans="1:15">
      <c r="A816" s="1">
        <v>43009</v>
      </c>
      <c r="B816">
        <f t="array" ref="B816">_xlfn.IFNA(INDEX('Beer duty'!$B:$B,MATCH(1,(MONTH(Graphs!A816)=MONTH('Beer duty'!A:A))*(YEAR(Graphs!A816)=YEAR('Beer duty'!A:A)),0)), B815)</f>
        <v>19.079999999999998</v>
      </c>
      <c r="C816">
        <f t="array" ref="C816">_xlfn.IFNA(INDEX('Cider duty'!$B:$B,MATCH(1,(MONTH(A816)=MONTH('Cider duty'!$A:$A))*(YEAR(A816)=YEAR('Cider duty'!$A:$A)),0)), C815)</f>
        <v>40.380000000000003</v>
      </c>
      <c r="D816">
        <f t="array" ref="D816">_xlfn.IFNA(INDEX('Wine duty'!$B:$B,MATCH(1,(MONTH(A816)=MONTH('Wine duty'!$A:$A))*(YEAR(A816)=YEAR('Wine duty'!$A:$A)),0)), D815)</f>
        <v>288.64999999999998</v>
      </c>
      <c r="E816">
        <f t="array" ref="E816">_xlfn.IFNA(INDEX('Spirits duty'!$B:$B,MATCH(1,(MONTH(A816)=MONTH('Spirits duty'!$A:$A))*(YEAR(A816)=YEAR('Spirits duty'!$A:$A)),0)), E815)</f>
        <v>28.74</v>
      </c>
      <c r="F816">
        <f t="shared" si="77"/>
        <v>0.19079999999999997</v>
      </c>
      <c r="G816">
        <f t="shared" si="78"/>
        <v>8.0759999999999998E-2</v>
      </c>
      <c r="H816">
        <f t="shared" si="79"/>
        <v>0.23091999999999999</v>
      </c>
      <c r="I816">
        <f t="shared" si="80"/>
        <v>0.28739999999999999</v>
      </c>
      <c r="J816">
        <v>0.1</v>
      </c>
      <c r="K816">
        <f t="shared" si="82"/>
        <v>3376.1542351114804</v>
      </c>
      <c r="L816">
        <f t="shared" si="81"/>
        <v>0.20252852869425841</v>
      </c>
      <c r="M816">
        <f t="shared" si="81"/>
        <v>8.572433950392197E-2</v>
      </c>
      <c r="N816">
        <f t="shared" si="83"/>
        <v>0.24511471617441385</v>
      </c>
      <c r="O816">
        <f t="shared" si="84"/>
        <v>0.30506655737279809</v>
      </c>
    </row>
    <row r="817" spans="1:15">
      <c r="A817" s="1">
        <v>43040</v>
      </c>
      <c r="B817">
        <f t="array" ref="B817">_xlfn.IFNA(INDEX('Beer duty'!$B:$B,MATCH(1,(MONTH(Graphs!A817)=MONTH('Beer duty'!A:A))*(YEAR(Graphs!A817)=YEAR('Beer duty'!A:A)),0)), B816)</f>
        <v>19.079999999999998</v>
      </c>
      <c r="C817">
        <f t="array" ref="C817">_xlfn.IFNA(INDEX('Cider duty'!$B:$B,MATCH(1,(MONTH(A817)=MONTH('Cider duty'!$A:$A))*(YEAR(A817)=YEAR('Cider duty'!$A:$A)),0)), C816)</f>
        <v>40.380000000000003</v>
      </c>
      <c r="D817">
        <f t="array" ref="D817">_xlfn.IFNA(INDEX('Wine duty'!$B:$B,MATCH(1,(MONTH(A817)=MONTH('Wine duty'!$A:$A))*(YEAR(A817)=YEAR('Wine duty'!$A:$A)),0)), D816)</f>
        <v>288.64999999999998</v>
      </c>
      <c r="E817">
        <f t="array" ref="E817">_xlfn.IFNA(INDEX('Spirits duty'!$B:$B,MATCH(1,(MONTH(A817)=MONTH('Spirits duty'!$A:$A))*(YEAR(A817)=YEAR('Spirits duty'!$A:$A)),0)), E816)</f>
        <v>28.74</v>
      </c>
      <c r="F817">
        <f t="shared" si="77"/>
        <v>0.19079999999999997</v>
      </c>
      <c r="G817">
        <f t="shared" si="78"/>
        <v>8.0759999999999998E-2</v>
      </c>
      <c r="H817">
        <f t="shared" si="79"/>
        <v>0.23091999999999999</v>
      </c>
      <c r="I817">
        <f t="shared" si="80"/>
        <v>0.28739999999999999</v>
      </c>
      <c r="J817">
        <v>0.2</v>
      </c>
      <c r="K817">
        <f t="shared" si="82"/>
        <v>3382.9065435817033</v>
      </c>
      <c r="L817">
        <f t="shared" si="81"/>
        <v>0.20212428013399045</v>
      </c>
      <c r="M817">
        <f t="shared" si="81"/>
        <v>8.5553233037846288E-2</v>
      </c>
      <c r="N817">
        <f t="shared" si="83"/>
        <v>0.244625465243926</v>
      </c>
      <c r="O817">
        <f t="shared" si="84"/>
        <v>0.30445764208862086</v>
      </c>
    </row>
    <row r="818" spans="1:15">
      <c r="A818" s="1">
        <v>43070</v>
      </c>
      <c r="B818">
        <f t="array" ref="B818">_xlfn.IFNA(INDEX('Beer duty'!$B:$B,MATCH(1,(MONTH(Graphs!A818)=MONTH('Beer duty'!A:A))*(YEAR(Graphs!A818)=YEAR('Beer duty'!A:A)),0)), B817)</f>
        <v>19.079999999999998</v>
      </c>
      <c r="C818">
        <f t="array" ref="C818">_xlfn.IFNA(INDEX('Cider duty'!$B:$B,MATCH(1,(MONTH(A818)=MONTH('Cider duty'!$A:$A))*(YEAR(A818)=YEAR('Cider duty'!$A:$A)),0)), C817)</f>
        <v>40.380000000000003</v>
      </c>
      <c r="D818">
        <f t="array" ref="D818">_xlfn.IFNA(INDEX('Wine duty'!$B:$B,MATCH(1,(MONTH(A818)=MONTH('Wine duty'!$A:$A))*(YEAR(A818)=YEAR('Wine duty'!$A:$A)),0)), D817)</f>
        <v>288.64999999999998</v>
      </c>
      <c r="E818">
        <f t="array" ref="E818">_xlfn.IFNA(INDEX('Spirits duty'!$B:$B,MATCH(1,(MONTH(A818)=MONTH('Spirits duty'!$A:$A))*(YEAR(A818)=YEAR('Spirits duty'!$A:$A)),0)), E817)</f>
        <v>28.74</v>
      </c>
      <c r="F818">
        <f t="shared" si="77"/>
        <v>0.19079999999999997</v>
      </c>
      <c r="G818">
        <f t="shared" si="78"/>
        <v>8.0759999999999998E-2</v>
      </c>
      <c r="H818">
        <f t="shared" si="79"/>
        <v>0.23091999999999999</v>
      </c>
      <c r="I818">
        <f t="shared" si="80"/>
        <v>0.28739999999999999</v>
      </c>
      <c r="J818">
        <v>0.8</v>
      </c>
      <c r="K818">
        <f t="shared" si="82"/>
        <v>3409.9697959303571</v>
      </c>
      <c r="L818">
        <f t="shared" si="81"/>
        <v>0.20052011918054605</v>
      </c>
      <c r="M818">
        <f t="shared" si="81"/>
        <v>8.4874239124847498E-2</v>
      </c>
      <c r="N818">
        <f t="shared" si="83"/>
        <v>0.24268399329754561</v>
      </c>
      <c r="O818">
        <f t="shared" si="84"/>
        <v>0.30204131159585401</v>
      </c>
    </row>
    <row r="819" spans="1:15">
      <c r="A819" s="1">
        <v>43101</v>
      </c>
      <c r="B819">
        <f t="array" ref="B819">_xlfn.IFNA(INDEX('Beer duty'!$B:$B,MATCH(1,(MONTH(Graphs!A819)=MONTH('Beer duty'!A:A))*(YEAR(Graphs!A819)=YEAR('Beer duty'!A:A)),0)), B818)</f>
        <v>19.079999999999998</v>
      </c>
      <c r="C819">
        <f t="array" ref="C819">_xlfn.IFNA(INDEX('Cider duty'!$B:$B,MATCH(1,(MONTH(A819)=MONTH('Cider duty'!$A:$A))*(YEAR(A819)=YEAR('Cider duty'!$A:$A)),0)), C818)</f>
        <v>40.380000000000003</v>
      </c>
      <c r="D819">
        <f t="array" ref="D819">_xlfn.IFNA(INDEX('Wine duty'!$B:$B,MATCH(1,(MONTH(A819)=MONTH('Wine duty'!$A:$A))*(YEAR(A819)=YEAR('Wine duty'!$A:$A)),0)), D818)</f>
        <v>288.64999999999998</v>
      </c>
      <c r="E819">
        <f t="array" ref="E819">_xlfn.IFNA(INDEX('Spirits duty'!$B:$B,MATCH(1,(MONTH(A819)=MONTH('Spirits duty'!$A:$A))*(YEAR(A819)=YEAR('Spirits duty'!$A:$A)),0)), E818)</f>
        <v>28.74</v>
      </c>
      <c r="F819">
        <f t="shared" si="77"/>
        <v>0.19079999999999997</v>
      </c>
      <c r="G819">
        <f t="shared" si="78"/>
        <v>8.0759999999999998E-2</v>
      </c>
      <c r="H819">
        <f t="shared" si="79"/>
        <v>0.23091999999999999</v>
      </c>
      <c r="I819">
        <f t="shared" si="80"/>
        <v>0.28739999999999999</v>
      </c>
      <c r="J819">
        <v>-0.8</v>
      </c>
      <c r="K819">
        <f t="shared" si="82"/>
        <v>3382.6900375629143</v>
      </c>
      <c r="L819">
        <f t="shared" si="81"/>
        <v>0.20213721691587305</v>
      </c>
      <c r="M819">
        <f t="shared" si="81"/>
        <v>8.5558708795209173E-2</v>
      </c>
      <c r="N819">
        <f t="shared" si="83"/>
        <v>0.24464112227575163</v>
      </c>
      <c r="O819">
        <f t="shared" si="84"/>
        <v>0.30447712862485282</v>
      </c>
    </row>
    <row r="820" spans="1:15">
      <c r="A820" s="1">
        <v>43132</v>
      </c>
      <c r="B820">
        <f t="array" ref="B820">_xlfn.IFNA(INDEX('Beer duty'!$B:$B,MATCH(1,(MONTH(Graphs!A820)=MONTH('Beer duty'!A:A))*(YEAR(Graphs!A820)=YEAR('Beer duty'!A:A)),0)), B819)</f>
        <v>19.079999999999998</v>
      </c>
      <c r="C820">
        <f t="array" ref="C820">_xlfn.IFNA(INDEX('Cider duty'!$B:$B,MATCH(1,(MONTH(A820)=MONTH('Cider duty'!$A:$A))*(YEAR(A820)=YEAR('Cider duty'!$A:$A)),0)), C819)</f>
        <v>40.380000000000003</v>
      </c>
      <c r="D820">
        <f t="array" ref="D820">_xlfn.IFNA(INDEX('Wine duty'!$B:$B,MATCH(1,(MONTH(A820)=MONTH('Wine duty'!$A:$A))*(YEAR(A820)=YEAR('Wine duty'!$A:$A)),0)), D819)</f>
        <v>288.64999999999998</v>
      </c>
      <c r="E820">
        <f t="array" ref="E820">_xlfn.IFNA(INDEX('Spirits duty'!$B:$B,MATCH(1,(MONTH(A820)=MONTH('Spirits duty'!$A:$A))*(YEAR(A820)=YEAR('Spirits duty'!$A:$A)),0)), E819)</f>
        <v>28.74</v>
      </c>
      <c r="F820">
        <f t="shared" si="77"/>
        <v>0.19079999999999997</v>
      </c>
      <c r="G820">
        <f t="shared" si="78"/>
        <v>8.0759999999999998E-2</v>
      </c>
      <c r="H820">
        <f t="shared" si="79"/>
        <v>0.23091999999999999</v>
      </c>
      <c r="I820">
        <f t="shared" si="80"/>
        <v>0.28739999999999999</v>
      </c>
      <c r="J820">
        <v>0.8</v>
      </c>
      <c r="K820">
        <f t="shared" si="82"/>
        <v>3409.7515578634175</v>
      </c>
      <c r="L820">
        <f t="shared" si="81"/>
        <v>0.20053295328955659</v>
      </c>
      <c r="M820">
        <f t="shared" si="81"/>
        <v>8.4879671423818623E-2</v>
      </c>
      <c r="N820">
        <f t="shared" si="83"/>
        <v>0.24269952606721393</v>
      </c>
      <c r="O820">
        <f t="shared" si="84"/>
        <v>0.30206064347703654</v>
      </c>
    </row>
    <row r="821" spans="1:15">
      <c r="A821" s="1">
        <v>43160</v>
      </c>
      <c r="B821">
        <f t="array" ref="B821">_xlfn.IFNA(INDEX('Beer duty'!$B:$B,MATCH(1,(MONTH(Graphs!A821)=MONTH('Beer duty'!A:A))*(YEAR(Graphs!A821)=YEAR('Beer duty'!A:A)),0)), B820)</f>
        <v>19.079999999999998</v>
      </c>
      <c r="C821">
        <f t="array" ref="C821">_xlfn.IFNA(INDEX('Cider duty'!$B:$B,MATCH(1,(MONTH(A821)=MONTH('Cider duty'!$A:$A))*(YEAR(A821)=YEAR('Cider duty'!$A:$A)),0)), C820)</f>
        <v>40.380000000000003</v>
      </c>
      <c r="D821">
        <f t="array" ref="D821">_xlfn.IFNA(INDEX('Wine duty'!$B:$B,MATCH(1,(MONTH(A821)=MONTH('Wine duty'!$A:$A))*(YEAR(A821)=YEAR('Wine duty'!$A:$A)),0)), D820)</f>
        <v>288.64999999999998</v>
      </c>
      <c r="E821">
        <f t="array" ref="E821">_xlfn.IFNA(INDEX('Spirits duty'!$B:$B,MATCH(1,(MONTH(A821)=MONTH('Spirits duty'!$A:$A))*(YEAR(A821)=YEAR('Spirits duty'!$A:$A)),0)), E820)</f>
        <v>28.74</v>
      </c>
      <c r="F821">
        <f t="shared" si="77"/>
        <v>0.19079999999999997</v>
      </c>
      <c r="G821">
        <f t="shared" si="78"/>
        <v>8.0759999999999998E-2</v>
      </c>
      <c r="H821">
        <f t="shared" si="79"/>
        <v>0.23091999999999999</v>
      </c>
      <c r="I821">
        <f t="shared" si="80"/>
        <v>0.28739999999999999</v>
      </c>
      <c r="J821">
        <v>0.1</v>
      </c>
      <c r="K821">
        <f t="shared" si="82"/>
        <v>3413.1613094212803</v>
      </c>
      <c r="L821">
        <f t="shared" si="81"/>
        <v>0.20033262066888774</v>
      </c>
      <c r="M821">
        <f t="shared" si="81"/>
        <v>8.4794876547271372E-2</v>
      </c>
      <c r="N821">
        <f t="shared" si="83"/>
        <v>0.24245706899821576</v>
      </c>
      <c r="O821">
        <f t="shared" si="84"/>
        <v>0.30175888459244415</v>
      </c>
    </row>
    <row r="822" spans="1:15">
      <c r="A822" s="1">
        <v>43191</v>
      </c>
      <c r="B822">
        <f t="array" ref="B822">_xlfn.IFNA(INDEX('Beer duty'!$B:$B,MATCH(1,(MONTH(Graphs!A822)=MONTH('Beer duty'!A:A))*(YEAR(Graphs!A822)=YEAR('Beer duty'!A:A)),0)), B821)</f>
        <v>19.079999999999998</v>
      </c>
      <c r="C822">
        <f t="array" ref="C822">_xlfn.IFNA(INDEX('Cider duty'!$B:$B,MATCH(1,(MONTH(A822)=MONTH('Cider duty'!$A:$A))*(YEAR(A822)=YEAR('Cider duty'!$A:$A)),0)), C821)</f>
        <v>40.380000000000003</v>
      </c>
      <c r="D822">
        <f t="array" ref="D822">_xlfn.IFNA(INDEX('Wine duty'!$B:$B,MATCH(1,(MONTH(A822)=MONTH('Wine duty'!$A:$A))*(YEAR(A822)=YEAR('Wine duty'!$A:$A)),0)), D821)</f>
        <v>288.64999999999998</v>
      </c>
      <c r="E822">
        <f t="array" ref="E822">_xlfn.IFNA(INDEX('Spirits duty'!$B:$B,MATCH(1,(MONTH(A822)=MONTH('Spirits duty'!$A:$A))*(YEAR(A822)=YEAR('Spirits duty'!$A:$A)),0)), E821)</f>
        <v>28.74</v>
      </c>
      <c r="F822">
        <f t="shared" si="77"/>
        <v>0.19079999999999997</v>
      </c>
      <c r="G822">
        <f t="shared" si="78"/>
        <v>8.0759999999999998E-2</v>
      </c>
      <c r="H822">
        <f t="shared" si="79"/>
        <v>0.23091999999999999</v>
      </c>
      <c r="I822">
        <f t="shared" si="80"/>
        <v>0.28739999999999999</v>
      </c>
      <c r="J822">
        <v>0.5</v>
      </c>
      <c r="K822">
        <f t="shared" si="82"/>
        <v>3430.2271159683864</v>
      </c>
      <c r="L822">
        <f t="shared" si="81"/>
        <v>0.19933594096406743</v>
      </c>
      <c r="M822">
        <f t="shared" si="81"/>
        <v>8.4373011489822264E-2</v>
      </c>
      <c r="N822">
        <f t="shared" si="83"/>
        <v>0.24125081492359779</v>
      </c>
      <c r="O822">
        <f t="shared" si="84"/>
        <v>0.30025759660939721</v>
      </c>
    </row>
    <row r="823" spans="1:15">
      <c r="A823" s="1">
        <v>43221</v>
      </c>
      <c r="B823">
        <f t="array" ref="B823">_xlfn.IFNA(INDEX('Beer duty'!$B:$B,MATCH(1,(MONTH(Graphs!A823)=MONTH('Beer duty'!A:A))*(YEAR(Graphs!A823)=YEAR('Beer duty'!A:A)),0)), B822)</f>
        <v>19.079999999999998</v>
      </c>
      <c r="C823">
        <f t="array" ref="C823">_xlfn.IFNA(INDEX('Cider duty'!$B:$B,MATCH(1,(MONTH(A823)=MONTH('Cider duty'!$A:$A))*(YEAR(A823)=YEAR('Cider duty'!$A:$A)),0)), C822)</f>
        <v>40.380000000000003</v>
      </c>
      <c r="D823">
        <f t="array" ref="D823">_xlfn.IFNA(INDEX('Wine duty'!$B:$B,MATCH(1,(MONTH(A823)=MONTH('Wine duty'!$A:$A))*(YEAR(A823)=YEAR('Wine duty'!$A:$A)),0)), D822)</f>
        <v>288.64999999999998</v>
      </c>
      <c r="E823">
        <f t="array" ref="E823">_xlfn.IFNA(INDEX('Spirits duty'!$B:$B,MATCH(1,(MONTH(A823)=MONTH('Spirits duty'!$A:$A))*(YEAR(A823)=YEAR('Spirits duty'!$A:$A)),0)), E822)</f>
        <v>28.74</v>
      </c>
      <c r="F823">
        <f t="shared" si="77"/>
        <v>0.19079999999999997</v>
      </c>
      <c r="G823">
        <f t="shared" si="78"/>
        <v>8.0759999999999998E-2</v>
      </c>
      <c r="H823">
        <f t="shared" si="79"/>
        <v>0.23091999999999999</v>
      </c>
      <c r="I823">
        <f t="shared" si="80"/>
        <v>0.28739999999999999</v>
      </c>
      <c r="J823">
        <v>0.4</v>
      </c>
      <c r="K823">
        <f t="shared" si="82"/>
        <v>3443.9480244322599</v>
      </c>
      <c r="L823">
        <f t="shared" si="81"/>
        <v>0.19854177386859306</v>
      </c>
      <c r="M823">
        <f t="shared" si="81"/>
        <v>8.4036864033687514E-2</v>
      </c>
      <c r="N823">
        <f t="shared" si="83"/>
        <v>0.24028965629840418</v>
      </c>
      <c r="O823">
        <f t="shared" si="84"/>
        <v>0.29906135120457888</v>
      </c>
    </row>
    <row r="824" spans="1:15">
      <c r="A824" s="1">
        <v>43252</v>
      </c>
      <c r="B824">
        <f t="array" ref="B824">_xlfn.IFNA(INDEX('Beer duty'!$B:$B,MATCH(1,(MONTH(Graphs!A824)=MONTH('Beer duty'!A:A))*(YEAR(Graphs!A824)=YEAR('Beer duty'!A:A)),0)), B823)</f>
        <v>19.079999999999998</v>
      </c>
      <c r="C824">
        <f t="array" ref="C824">_xlfn.IFNA(INDEX('Cider duty'!$B:$B,MATCH(1,(MONTH(A824)=MONTH('Cider duty'!$A:$A))*(YEAR(A824)=YEAR('Cider duty'!$A:$A)),0)), C823)</f>
        <v>40.380000000000003</v>
      </c>
      <c r="D824">
        <f t="array" ref="D824">_xlfn.IFNA(INDEX('Wine duty'!$B:$B,MATCH(1,(MONTH(A824)=MONTH('Wine duty'!$A:$A))*(YEAR(A824)=YEAR('Wine duty'!$A:$A)),0)), D823)</f>
        <v>288.64999999999998</v>
      </c>
      <c r="E824">
        <f t="array" ref="E824">_xlfn.IFNA(INDEX('Spirits duty'!$B:$B,MATCH(1,(MONTH(A824)=MONTH('Spirits duty'!$A:$A))*(YEAR(A824)=YEAR('Spirits duty'!$A:$A)),0)), E823)</f>
        <v>28.74</v>
      </c>
      <c r="F824">
        <f t="shared" si="77"/>
        <v>0.19079999999999997</v>
      </c>
      <c r="G824">
        <f t="shared" si="78"/>
        <v>8.0759999999999998E-2</v>
      </c>
      <c r="H824">
        <f t="shared" si="79"/>
        <v>0.23091999999999999</v>
      </c>
      <c r="I824">
        <f t="shared" si="80"/>
        <v>0.28739999999999999</v>
      </c>
      <c r="J824">
        <v>0.3</v>
      </c>
      <c r="K824">
        <f t="shared" si="82"/>
        <v>3454.2798685055564</v>
      </c>
      <c r="L824">
        <f t="shared" si="81"/>
        <v>0.19794793007835801</v>
      </c>
      <c r="M824">
        <f t="shared" si="81"/>
        <v>8.3785507511154059E-2</v>
      </c>
      <c r="N824">
        <f t="shared" si="83"/>
        <v>0.2395709434680002</v>
      </c>
      <c r="O824">
        <f t="shared" si="84"/>
        <v>0.29816685065262105</v>
      </c>
    </row>
    <row r="825" spans="1:15">
      <c r="A825" s="1">
        <v>43282</v>
      </c>
      <c r="B825">
        <f t="array" ref="B825">_xlfn.IFNA(INDEX('Beer duty'!$B:$B,MATCH(1,(MONTH(Graphs!A825)=MONTH('Beer duty'!A:A))*(YEAR(Graphs!A825)=YEAR('Beer duty'!A:A)),0)), B824)</f>
        <v>19.079999999999998</v>
      </c>
      <c r="C825">
        <f t="array" ref="C825">_xlfn.IFNA(INDEX('Cider duty'!$B:$B,MATCH(1,(MONTH(A825)=MONTH('Cider duty'!$A:$A))*(YEAR(A825)=YEAR('Cider duty'!$A:$A)),0)), C824)</f>
        <v>40.380000000000003</v>
      </c>
      <c r="D825">
        <f t="array" ref="D825">_xlfn.IFNA(INDEX('Wine duty'!$B:$B,MATCH(1,(MONTH(A825)=MONTH('Wine duty'!$A:$A))*(YEAR(A825)=YEAR('Wine duty'!$A:$A)),0)), D824)</f>
        <v>288.64999999999998</v>
      </c>
      <c r="E825">
        <f t="array" ref="E825">_xlfn.IFNA(INDEX('Spirits duty'!$B:$B,MATCH(1,(MONTH(A825)=MONTH('Spirits duty'!$A:$A))*(YEAR(A825)=YEAR('Spirits duty'!$A:$A)),0)), E824)</f>
        <v>28.74</v>
      </c>
      <c r="F825">
        <f t="shared" si="77"/>
        <v>0.19079999999999997</v>
      </c>
      <c r="G825">
        <f t="shared" si="78"/>
        <v>8.0759999999999998E-2</v>
      </c>
      <c r="H825">
        <f t="shared" si="79"/>
        <v>0.23091999999999999</v>
      </c>
      <c r="I825">
        <f t="shared" si="80"/>
        <v>0.28739999999999999</v>
      </c>
      <c r="J825">
        <v>0.1</v>
      </c>
      <c r="K825">
        <f t="shared" si="82"/>
        <v>3457.7341483740615</v>
      </c>
      <c r="L825">
        <f t="shared" si="81"/>
        <v>0.19775017989845955</v>
      </c>
      <c r="M825">
        <f t="shared" si="81"/>
        <v>8.370180570544862E-2</v>
      </c>
      <c r="N825">
        <f t="shared" si="83"/>
        <v>0.23933161185614407</v>
      </c>
      <c r="O825">
        <f t="shared" si="84"/>
        <v>0.29786898167095011</v>
      </c>
    </row>
    <row r="826" spans="1:15">
      <c r="A826" s="1">
        <v>43313</v>
      </c>
      <c r="B826">
        <f t="array" ref="B826">_xlfn.IFNA(INDEX('Beer duty'!$B:$B,MATCH(1,(MONTH(Graphs!A826)=MONTH('Beer duty'!A:A))*(YEAR(Graphs!A826)=YEAR('Beer duty'!A:A)),0)), B825)</f>
        <v>19.079999999999998</v>
      </c>
      <c r="C826">
        <f t="array" ref="C826">_xlfn.IFNA(INDEX('Cider duty'!$B:$B,MATCH(1,(MONTH(A826)=MONTH('Cider duty'!$A:$A))*(YEAR(A826)=YEAR('Cider duty'!$A:$A)),0)), C825)</f>
        <v>40.380000000000003</v>
      </c>
      <c r="D826">
        <f t="array" ref="D826">_xlfn.IFNA(INDEX('Wine duty'!$B:$B,MATCH(1,(MONTH(A826)=MONTH('Wine duty'!$A:$A))*(YEAR(A826)=YEAR('Wine duty'!$A:$A)),0)), D825)</f>
        <v>288.64999999999998</v>
      </c>
      <c r="E826">
        <f t="array" ref="E826">_xlfn.IFNA(INDEX('Spirits duty'!$B:$B,MATCH(1,(MONTH(A826)=MONTH('Spirits duty'!$A:$A))*(YEAR(A826)=YEAR('Spirits duty'!$A:$A)),0)), E825)</f>
        <v>28.74</v>
      </c>
      <c r="F826">
        <f t="shared" si="77"/>
        <v>0.19079999999999997</v>
      </c>
      <c r="G826">
        <f t="shared" si="78"/>
        <v>8.0759999999999998E-2</v>
      </c>
      <c r="H826">
        <f t="shared" si="79"/>
        <v>0.23091999999999999</v>
      </c>
      <c r="I826">
        <f t="shared" si="80"/>
        <v>0.28739999999999999</v>
      </c>
      <c r="J826">
        <v>0.9</v>
      </c>
      <c r="K826">
        <f t="shared" si="82"/>
        <v>3488.8537557094278</v>
      </c>
      <c r="L826">
        <f t="shared" si="81"/>
        <v>0.19598630316993021</v>
      </c>
      <c r="M826">
        <f t="shared" si="81"/>
        <v>8.2955208826014495E-2</v>
      </c>
      <c r="N826">
        <f t="shared" si="83"/>
        <v>0.23719684029350258</v>
      </c>
      <c r="O826">
        <f t="shared" si="84"/>
        <v>0.29521207301382574</v>
      </c>
    </row>
    <row r="827" spans="1:15">
      <c r="A827" s="1">
        <v>43344</v>
      </c>
      <c r="B827">
        <f t="array" ref="B827">_xlfn.IFNA(INDEX('Beer duty'!$B:$B,MATCH(1,(MONTH(Graphs!A827)=MONTH('Beer duty'!A:A))*(YEAR(Graphs!A827)=YEAR('Beer duty'!A:A)),0)), B826)</f>
        <v>19.079999999999998</v>
      </c>
      <c r="C827">
        <f t="array" ref="C827">_xlfn.IFNA(INDEX('Cider duty'!$B:$B,MATCH(1,(MONTH(A827)=MONTH('Cider duty'!$A:$A))*(YEAR(A827)=YEAR('Cider duty'!$A:$A)),0)), C826)</f>
        <v>40.380000000000003</v>
      </c>
      <c r="D827">
        <f t="array" ref="D827">_xlfn.IFNA(INDEX('Wine duty'!$B:$B,MATCH(1,(MONTH(A827)=MONTH('Wine duty'!$A:$A))*(YEAR(A827)=YEAR('Wine duty'!$A:$A)),0)), D826)</f>
        <v>288.64999999999998</v>
      </c>
      <c r="E827">
        <f t="array" ref="E827">_xlfn.IFNA(INDEX('Spirits duty'!$B:$B,MATCH(1,(MONTH(A827)=MONTH('Spirits duty'!$A:$A))*(YEAR(A827)=YEAR('Spirits duty'!$A:$A)),0)), E826)</f>
        <v>28.74</v>
      </c>
      <c r="F827">
        <f t="shared" si="77"/>
        <v>0.19079999999999997</v>
      </c>
      <c r="G827">
        <f t="shared" si="78"/>
        <v>8.0759999999999998E-2</v>
      </c>
      <c r="H827">
        <f t="shared" si="79"/>
        <v>0.23091999999999999</v>
      </c>
      <c r="I827">
        <f t="shared" si="80"/>
        <v>0.28739999999999999</v>
      </c>
      <c r="J827">
        <v>0</v>
      </c>
      <c r="K827">
        <f t="shared" si="82"/>
        <v>3488.8537557094278</v>
      </c>
      <c r="L827">
        <f t="shared" si="81"/>
        <v>0.19598630316993021</v>
      </c>
      <c r="M827">
        <f t="shared" si="81"/>
        <v>8.2955208826014495E-2</v>
      </c>
      <c r="N827">
        <f t="shared" si="83"/>
        <v>0.23719684029350258</v>
      </c>
      <c r="O827">
        <f t="shared" si="84"/>
        <v>0.29521207301382574</v>
      </c>
    </row>
    <row r="828" spans="1:15">
      <c r="A828" s="1">
        <v>43374</v>
      </c>
      <c r="B828">
        <f t="array" ref="B828">_xlfn.IFNA(INDEX('Beer duty'!$B:$B,MATCH(1,(MONTH(Graphs!A828)=MONTH('Beer duty'!A:A))*(YEAR(Graphs!A828)=YEAR('Beer duty'!A:A)),0)), B827)</f>
        <v>19.079999999999998</v>
      </c>
      <c r="C828">
        <f t="array" ref="C828">_xlfn.IFNA(INDEX('Cider duty'!$B:$B,MATCH(1,(MONTH(A828)=MONTH('Cider duty'!$A:$A))*(YEAR(A828)=YEAR('Cider duty'!$A:$A)),0)), C827)</f>
        <v>40.380000000000003</v>
      </c>
      <c r="D828">
        <f t="array" ref="D828">_xlfn.IFNA(INDEX('Wine duty'!$B:$B,MATCH(1,(MONTH(A828)=MONTH('Wine duty'!$A:$A))*(YEAR(A828)=YEAR('Wine duty'!$A:$A)),0)), D827)</f>
        <v>288.64999999999998</v>
      </c>
      <c r="E828">
        <f t="array" ref="E828">_xlfn.IFNA(INDEX('Spirits duty'!$B:$B,MATCH(1,(MONTH(A828)=MONTH('Spirits duty'!$A:$A))*(YEAR(A828)=YEAR('Spirits duty'!$A:$A)),0)), E827)</f>
        <v>28.74</v>
      </c>
      <c r="F828">
        <f t="shared" si="77"/>
        <v>0.19079999999999997</v>
      </c>
      <c r="G828">
        <f t="shared" si="78"/>
        <v>8.0759999999999998E-2</v>
      </c>
      <c r="H828">
        <f t="shared" si="79"/>
        <v>0.23091999999999999</v>
      </c>
      <c r="I828">
        <f t="shared" si="80"/>
        <v>0.28739999999999999</v>
      </c>
      <c r="J828">
        <v>0.1</v>
      </c>
      <c r="K828">
        <f t="shared" si="82"/>
        <v>3492.3426094651368</v>
      </c>
      <c r="L828">
        <f t="shared" si="81"/>
        <v>0.19579051265727296</v>
      </c>
      <c r="M828">
        <f t="shared" si="81"/>
        <v>8.2872336489524981E-2</v>
      </c>
      <c r="N828">
        <f t="shared" si="83"/>
        <v>0.23695988041308952</v>
      </c>
      <c r="O828">
        <f t="shared" si="84"/>
        <v>0.29491715585796779</v>
      </c>
    </row>
    <row r="829" spans="1:15">
      <c r="A829" s="1">
        <v>43405</v>
      </c>
      <c r="B829">
        <f t="array" ref="B829">_xlfn.IFNA(INDEX('Beer duty'!$B:$B,MATCH(1,(MONTH(Graphs!A829)=MONTH('Beer duty'!A:A))*(YEAR(Graphs!A829)=YEAR('Beer duty'!A:A)),0)), B828)</f>
        <v>19.079999999999998</v>
      </c>
      <c r="C829">
        <f t="array" ref="C829">_xlfn.IFNA(INDEX('Cider duty'!$B:$B,MATCH(1,(MONTH(A829)=MONTH('Cider duty'!$A:$A))*(YEAR(A829)=YEAR('Cider duty'!$A:$A)),0)), C828)</f>
        <v>40.380000000000003</v>
      </c>
      <c r="D829">
        <f t="array" ref="D829">_xlfn.IFNA(INDEX('Wine duty'!$B:$B,MATCH(1,(MONTH(A829)=MONTH('Wine duty'!$A:$A))*(YEAR(A829)=YEAR('Wine duty'!$A:$A)),0)), D828)</f>
        <v>288.64999999999998</v>
      </c>
      <c r="E829">
        <f t="array" ref="E829">_xlfn.IFNA(INDEX('Spirits duty'!$B:$B,MATCH(1,(MONTH(A829)=MONTH('Spirits duty'!$A:$A))*(YEAR(A829)=YEAR('Spirits duty'!$A:$A)),0)), E828)</f>
        <v>28.74</v>
      </c>
      <c r="F829">
        <f t="shared" si="77"/>
        <v>0.19079999999999997</v>
      </c>
      <c r="G829">
        <f t="shared" si="78"/>
        <v>8.0759999999999998E-2</v>
      </c>
      <c r="H829">
        <f t="shared" si="79"/>
        <v>0.23091999999999999</v>
      </c>
      <c r="I829">
        <f t="shared" si="80"/>
        <v>0.28739999999999999</v>
      </c>
      <c r="J829">
        <v>0</v>
      </c>
      <c r="K829">
        <f t="shared" si="82"/>
        <v>3492.3426094651368</v>
      </c>
      <c r="L829">
        <f t="shared" si="81"/>
        <v>0.19579051265727296</v>
      </c>
      <c r="M829">
        <f t="shared" si="81"/>
        <v>8.2872336489524981E-2</v>
      </c>
      <c r="N829">
        <f t="shared" si="83"/>
        <v>0.23695988041308952</v>
      </c>
      <c r="O829">
        <f t="shared" si="84"/>
        <v>0.29491715585796779</v>
      </c>
    </row>
    <row r="830" spans="1:15">
      <c r="A830" s="1">
        <v>43435</v>
      </c>
      <c r="B830">
        <f t="array" ref="B830">_xlfn.IFNA(INDEX('Beer duty'!$B:$B,MATCH(1,(MONTH(Graphs!A830)=MONTH('Beer duty'!A:A))*(YEAR(Graphs!A830)=YEAR('Beer duty'!A:A)),0)), B829)</f>
        <v>19.079999999999998</v>
      </c>
      <c r="C830">
        <f t="array" ref="C830">_xlfn.IFNA(INDEX('Cider duty'!$B:$B,MATCH(1,(MONTH(A830)=MONTH('Cider duty'!$A:$A))*(YEAR(A830)=YEAR('Cider duty'!$A:$A)),0)), C829)</f>
        <v>40.380000000000003</v>
      </c>
      <c r="D830">
        <f t="array" ref="D830">_xlfn.IFNA(INDEX('Wine duty'!$B:$B,MATCH(1,(MONTH(A830)=MONTH('Wine duty'!$A:$A))*(YEAR(A830)=YEAR('Wine duty'!$A:$A)),0)), D829)</f>
        <v>288.64999999999998</v>
      </c>
      <c r="E830">
        <f t="array" ref="E830">_xlfn.IFNA(INDEX('Spirits duty'!$B:$B,MATCH(1,(MONTH(A830)=MONTH('Spirits duty'!$A:$A))*(YEAR(A830)=YEAR('Spirits duty'!$A:$A)),0)), E829)</f>
        <v>28.74</v>
      </c>
      <c r="F830">
        <f t="shared" si="77"/>
        <v>0.19079999999999997</v>
      </c>
      <c r="G830">
        <f t="shared" si="78"/>
        <v>8.0759999999999998E-2</v>
      </c>
      <c r="H830">
        <f t="shared" si="79"/>
        <v>0.23091999999999999</v>
      </c>
      <c r="I830">
        <f t="shared" si="80"/>
        <v>0.28739999999999999</v>
      </c>
      <c r="J830">
        <v>0.4</v>
      </c>
      <c r="K830">
        <f t="shared" si="82"/>
        <v>3506.3119799029973</v>
      </c>
      <c r="L830">
        <f t="shared" si="81"/>
        <v>0.19501047077417624</v>
      </c>
      <c r="M830">
        <f t="shared" si="81"/>
        <v>8.254216781825198E-2</v>
      </c>
      <c r="N830">
        <f t="shared" si="83"/>
        <v>0.23601581714451147</v>
      </c>
      <c r="O830">
        <f t="shared" si="84"/>
        <v>0.29374218710952965</v>
      </c>
    </row>
    <row r="831" spans="1:15">
      <c r="A831" s="1">
        <v>43466</v>
      </c>
      <c r="B831">
        <f t="array" ref="B831">_xlfn.IFNA(INDEX('Beer duty'!$B:$B,MATCH(1,(MONTH(Graphs!A831)=MONTH('Beer duty'!A:A))*(YEAR(Graphs!A831)=YEAR('Beer duty'!A:A)),0)), B830)</f>
        <v>19.079999999999998</v>
      </c>
      <c r="C831">
        <f t="array" ref="C831">_xlfn.IFNA(INDEX('Cider duty'!$B:$B,MATCH(1,(MONTH(A831)=MONTH('Cider duty'!$A:$A))*(YEAR(A831)=YEAR('Cider duty'!$A:$A)),0)), C830)</f>
        <v>40.380000000000003</v>
      </c>
      <c r="D831">
        <f t="array" ref="D831">_xlfn.IFNA(INDEX('Wine duty'!$B:$B,MATCH(1,(MONTH(A831)=MONTH('Wine duty'!$A:$A))*(YEAR(A831)=YEAR('Wine duty'!$A:$A)),0)), D830)</f>
        <v>288.64999999999998</v>
      </c>
      <c r="E831">
        <f t="array" ref="E831">_xlfn.IFNA(INDEX('Spirits duty'!$B:$B,MATCH(1,(MONTH(A831)=MONTH('Spirits duty'!$A:$A))*(YEAR(A831)=YEAR('Spirits duty'!$A:$A)),0)), E830)</f>
        <v>28.74</v>
      </c>
      <c r="F831">
        <f t="shared" si="77"/>
        <v>0.19079999999999997</v>
      </c>
      <c r="G831">
        <f t="shared" si="78"/>
        <v>8.0759999999999998E-2</v>
      </c>
      <c r="H831">
        <f t="shared" si="79"/>
        <v>0.23091999999999999</v>
      </c>
      <c r="I831">
        <f t="shared" si="80"/>
        <v>0.28739999999999999</v>
      </c>
      <c r="J831">
        <v>-0.9</v>
      </c>
      <c r="K831">
        <f t="shared" si="82"/>
        <v>3474.7551720838705</v>
      </c>
      <c r="L831">
        <f t="shared" si="81"/>
        <v>0.19678150431299318</v>
      </c>
      <c r="M831">
        <f t="shared" si="81"/>
        <v>8.3291793963927316E-2</v>
      </c>
      <c r="N831">
        <f t="shared" si="83"/>
        <v>0.2381592503980943</v>
      </c>
      <c r="O831">
        <f t="shared" si="84"/>
        <v>0.29640987599347091</v>
      </c>
    </row>
    <row r="832" spans="1:15">
      <c r="A832" s="1">
        <v>43497</v>
      </c>
      <c r="B832">
        <f t="array" ref="B832">_xlfn.IFNA(INDEX('Beer duty'!$B:$B,MATCH(1,(MONTH(Graphs!A832)=MONTH('Beer duty'!A:A))*(YEAR(Graphs!A832)=YEAR('Beer duty'!A:A)),0)), B831)</f>
        <v>19.079999999999998</v>
      </c>
      <c r="C832">
        <f t="array" ref="C832">_xlfn.IFNA(INDEX('Cider duty'!$B:$B,MATCH(1,(MONTH(A832)=MONTH('Cider duty'!$A:$A))*(YEAR(A832)=YEAR('Cider duty'!$A:$A)),0)), C831)</f>
        <v>40.380000000000003</v>
      </c>
      <c r="D832">
        <f t="array" ref="D832">_xlfn.IFNA(INDEX('Wine duty'!$B:$B,MATCH(1,(MONTH(A832)=MONTH('Wine duty'!$A:$A))*(YEAR(A832)=YEAR('Wine duty'!$A:$A)),0)), D831)</f>
        <v>297.57</v>
      </c>
      <c r="E832">
        <f t="array" ref="E832">_xlfn.IFNA(INDEX('Spirits duty'!$B:$B,MATCH(1,(MONTH(A832)=MONTH('Spirits duty'!$A:$A))*(YEAR(A832)=YEAR('Spirits duty'!$A:$A)),0)), E831)</f>
        <v>28.74</v>
      </c>
      <c r="F832">
        <f t="shared" si="77"/>
        <v>0.19079999999999997</v>
      </c>
      <c r="G832">
        <f t="shared" si="78"/>
        <v>8.0759999999999998E-2</v>
      </c>
      <c r="H832">
        <f t="shared" si="79"/>
        <v>0.23805599999999999</v>
      </c>
      <c r="I832">
        <f t="shared" si="80"/>
        <v>0.28739999999999999</v>
      </c>
      <c r="J832">
        <v>0.7</v>
      </c>
      <c r="K832">
        <f t="shared" si="82"/>
        <v>3499.0784582884571</v>
      </c>
      <c r="L832">
        <f t="shared" si="81"/>
        <v>0.19541360904964569</v>
      </c>
      <c r="M832">
        <f t="shared" si="81"/>
        <v>8.2712804333592183E-2</v>
      </c>
      <c r="N832">
        <f t="shared" si="83"/>
        <v>0.24381227524068377</v>
      </c>
      <c r="O832">
        <f t="shared" si="84"/>
        <v>0.29434942998358582</v>
      </c>
    </row>
    <row r="833" spans="1:15">
      <c r="A833" s="1">
        <v>43525</v>
      </c>
      <c r="B833">
        <f t="array" ref="B833">_xlfn.IFNA(INDEX('Beer duty'!$B:$B,MATCH(1,(MONTH(Graphs!A833)=MONTH('Beer duty'!A:A))*(YEAR(Graphs!A833)=YEAR('Beer duty'!A:A)),0)), B832)</f>
        <v>19.079999999999998</v>
      </c>
      <c r="C833">
        <f t="array" ref="C833">_xlfn.IFNA(INDEX('Cider duty'!$B:$B,MATCH(1,(MONTH(A833)=MONTH('Cider duty'!$A:$A))*(YEAR(A833)=YEAR('Cider duty'!$A:$A)),0)), C832)</f>
        <v>40.380000000000003</v>
      </c>
      <c r="D833">
        <f t="array" ref="D833">_xlfn.IFNA(INDEX('Wine duty'!$B:$B,MATCH(1,(MONTH(A833)=MONTH('Wine duty'!$A:$A))*(YEAR(A833)=YEAR('Wine duty'!$A:$A)),0)), D832)</f>
        <v>297.57</v>
      </c>
      <c r="E833">
        <f t="array" ref="E833">_xlfn.IFNA(INDEX('Spirits duty'!$B:$B,MATCH(1,(MONTH(A833)=MONTH('Spirits duty'!$A:$A))*(YEAR(A833)=YEAR('Spirits duty'!$A:$A)),0)), E832)</f>
        <v>28.74</v>
      </c>
      <c r="F833">
        <f t="shared" si="77"/>
        <v>0.19079999999999997</v>
      </c>
      <c r="G833">
        <f t="shared" si="78"/>
        <v>8.0759999999999998E-2</v>
      </c>
      <c r="H833">
        <f t="shared" si="79"/>
        <v>0.23805599999999999</v>
      </c>
      <c r="I833">
        <f t="shared" si="80"/>
        <v>0.28739999999999999</v>
      </c>
      <c r="J833">
        <v>0</v>
      </c>
      <c r="K833">
        <f t="shared" si="82"/>
        <v>3499.0784582884571</v>
      </c>
      <c r="L833">
        <f t="shared" si="81"/>
        <v>0.19541360904964569</v>
      </c>
      <c r="M833">
        <f t="shared" si="81"/>
        <v>8.2712804333592183E-2</v>
      </c>
      <c r="N833">
        <f t="shared" si="83"/>
        <v>0.24381227524068377</v>
      </c>
      <c r="O833">
        <f t="shared" si="84"/>
        <v>0.29434942998358582</v>
      </c>
    </row>
    <row r="834" spans="1:15">
      <c r="A834" s="1">
        <v>43556</v>
      </c>
      <c r="B834">
        <f t="array" ref="B834">_xlfn.IFNA(INDEX('Beer duty'!$B:$B,MATCH(1,(MONTH(Graphs!A834)=MONTH('Beer duty'!A:A))*(YEAR(Graphs!A834)=YEAR('Beer duty'!A:A)),0)), B833)</f>
        <v>19.079999999999998</v>
      </c>
      <c r="C834">
        <f t="array" ref="C834">_xlfn.IFNA(INDEX('Cider duty'!$B:$B,MATCH(1,(MONTH(A834)=MONTH('Cider duty'!$A:$A))*(YEAR(A834)=YEAR('Cider duty'!$A:$A)),0)), C833)</f>
        <v>40.380000000000003</v>
      </c>
      <c r="D834">
        <f t="array" ref="D834">_xlfn.IFNA(INDEX('Wine duty'!$B:$B,MATCH(1,(MONTH(A834)=MONTH('Wine duty'!$A:$A))*(YEAR(A834)=YEAR('Wine duty'!$A:$A)),0)), D833)</f>
        <v>297.57</v>
      </c>
      <c r="E834">
        <f t="array" ref="E834">_xlfn.IFNA(INDEX('Spirits duty'!$B:$B,MATCH(1,(MONTH(A834)=MONTH('Spirits duty'!$A:$A))*(YEAR(A834)=YEAR('Spirits duty'!$A:$A)),0)), E833)</f>
        <v>28.74</v>
      </c>
      <c r="F834">
        <f t="shared" si="77"/>
        <v>0.19079999999999997</v>
      </c>
      <c r="G834">
        <f t="shared" si="78"/>
        <v>8.0759999999999998E-2</v>
      </c>
      <c r="H834">
        <f t="shared" si="79"/>
        <v>0.23805599999999999</v>
      </c>
      <c r="I834">
        <f t="shared" si="80"/>
        <v>0.28739999999999999</v>
      </c>
      <c r="J834">
        <v>1.1000000000000001</v>
      </c>
      <c r="K834">
        <f t="shared" si="82"/>
        <v>3537.5683213296297</v>
      </c>
      <c r="L834">
        <f t="shared" si="81"/>
        <v>0.19328744713120249</v>
      </c>
      <c r="M834">
        <f t="shared" si="81"/>
        <v>8.1812862842326597E-2</v>
      </c>
      <c r="N834">
        <f t="shared" si="83"/>
        <v>0.2411595205150186</v>
      </c>
      <c r="O834">
        <f t="shared" si="84"/>
        <v>0.29114681501838363</v>
      </c>
    </row>
    <row r="835" spans="1:15">
      <c r="A835" s="1">
        <v>43586</v>
      </c>
      <c r="B835">
        <f t="array" ref="B835">_xlfn.IFNA(INDEX('Beer duty'!$B:$B,MATCH(1,(MONTH(Graphs!A835)=MONTH('Beer duty'!A:A))*(YEAR(Graphs!A835)=YEAR('Beer duty'!A:A)),0)), B834)</f>
        <v>19.079999999999998</v>
      </c>
      <c r="C835">
        <f t="array" ref="C835">_xlfn.IFNA(INDEX('Cider duty'!$B:$B,MATCH(1,(MONTH(A835)=MONTH('Cider duty'!$A:$A))*(YEAR(A835)=YEAR('Cider duty'!$A:$A)),0)), C834)</f>
        <v>40.380000000000003</v>
      </c>
      <c r="D835">
        <f t="array" ref="D835">_xlfn.IFNA(INDEX('Wine duty'!$B:$B,MATCH(1,(MONTH(A835)=MONTH('Wine duty'!$A:$A))*(YEAR(A835)=YEAR('Wine duty'!$A:$A)),0)), D834)</f>
        <v>297.57</v>
      </c>
      <c r="E835">
        <f t="array" ref="E835">_xlfn.IFNA(INDEX('Spirits duty'!$B:$B,MATCH(1,(MONTH(A835)=MONTH('Spirits duty'!$A:$A))*(YEAR(A835)=YEAR('Spirits duty'!$A:$A)),0)), E834)</f>
        <v>28.74</v>
      </c>
      <c r="F835">
        <f t="shared" si="77"/>
        <v>0.19079999999999997</v>
      </c>
      <c r="G835">
        <f t="shared" si="78"/>
        <v>8.0759999999999998E-2</v>
      </c>
      <c r="H835">
        <f t="shared" si="79"/>
        <v>0.23805599999999999</v>
      </c>
      <c r="I835">
        <f t="shared" si="80"/>
        <v>0.28739999999999999</v>
      </c>
      <c r="J835">
        <v>0.3</v>
      </c>
      <c r="K835">
        <f t="shared" si="82"/>
        <v>3548.1810262936183</v>
      </c>
      <c r="L835">
        <f t="shared" si="81"/>
        <v>0.19270931917368145</v>
      </c>
      <c r="M835">
        <f t="shared" si="81"/>
        <v>8.1568158367224933E-2</v>
      </c>
      <c r="N835">
        <f t="shared" si="83"/>
        <v>0.24043820589732665</v>
      </c>
      <c r="O835">
        <f t="shared" si="84"/>
        <v>0.29027598705721203</v>
      </c>
    </row>
    <row r="836" spans="1:15">
      <c r="A836" s="1">
        <v>43617</v>
      </c>
      <c r="B836">
        <f t="array" ref="B836">_xlfn.IFNA(INDEX('Beer duty'!$B:$B,MATCH(1,(MONTH(Graphs!A836)=MONTH('Beer duty'!A:A))*(YEAR(Graphs!A836)=YEAR('Beer duty'!A:A)),0)), B835)</f>
        <v>19.079999999999998</v>
      </c>
      <c r="C836">
        <f t="array" ref="C836">_xlfn.IFNA(INDEX('Cider duty'!$B:$B,MATCH(1,(MONTH(A836)=MONTH('Cider duty'!$A:$A))*(YEAR(A836)=YEAR('Cider duty'!$A:$A)),0)), C835)</f>
        <v>40.380000000000003</v>
      </c>
      <c r="D836">
        <f t="array" ref="D836">_xlfn.IFNA(INDEX('Wine duty'!$B:$B,MATCH(1,(MONTH(A836)=MONTH('Wine duty'!$A:$A))*(YEAR(A836)=YEAR('Wine duty'!$A:$A)),0)), D835)</f>
        <v>297.57</v>
      </c>
      <c r="E836">
        <f t="array" ref="E836">_xlfn.IFNA(INDEX('Spirits duty'!$B:$B,MATCH(1,(MONTH(A836)=MONTH('Spirits duty'!$A:$A))*(YEAR(A836)=YEAR('Spirits duty'!$A:$A)),0)), E835)</f>
        <v>28.74</v>
      </c>
      <c r="F836">
        <f t="shared" ref="F836:F843" si="85">B836/100</f>
        <v>0.19079999999999997</v>
      </c>
      <c r="G836">
        <f t="shared" ref="G836:G843" si="86">C836/(0.05*10000)</f>
        <v>8.0759999999999998E-2</v>
      </c>
      <c r="H836">
        <f t="shared" ref="H836:H843" si="87">D836/(0.125*10000)</f>
        <v>0.23805599999999999</v>
      </c>
      <c r="I836">
        <f t="shared" ref="I836:I843" si="88">E836/100</f>
        <v>0.28739999999999999</v>
      </c>
      <c r="J836">
        <v>0.1</v>
      </c>
      <c r="K836">
        <f t="shared" si="82"/>
        <v>3551.7292073199114</v>
      </c>
      <c r="L836">
        <f t="shared" ref="L836:M843" si="89">F836*$K$843/$K836</f>
        <v>0.19251680237131016</v>
      </c>
      <c r="M836">
        <f t="shared" si="89"/>
        <v>8.1486671695529408E-2</v>
      </c>
      <c r="N836">
        <f t="shared" si="83"/>
        <v>0.24019800788943724</v>
      </c>
      <c r="O836">
        <f t="shared" si="84"/>
        <v>0.28998600105615591</v>
      </c>
    </row>
    <row r="837" spans="1:15">
      <c r="A837" s="1">
        <v>43647</v>
      </c>
      <c r="B837">
        <f t="array" ref="B837">_xlfn.IFNA(INDEX('Beer duty'!$B:$B,MATCH(1,(MONTH(Graphs!A837)=MONTH('Beer duty'!A:A))*(YEAR(Graphs!A837)=YEAR('Beer duty'!A:A)),0)), B836)</f>
        <v>19.079999999999998</v>
      </c>
      <c r="C837">
        <f t="array" ref="C837">_xlfn.IFNA(INDEX('Cider duty'!$B:$B,MATCH(1,(MONTH(A837)=MONTH('Cider duty'!$A:$A))*(YEAR(A837)=YEAR('Cider duty'!$A:$A)),0)), C836)</f>
        <v>40.380000000000003</v>
      </c>
      <c r="D837">
        <f t="array" ref="D837">_xlfn.IFNA(INDEX('Wine duty'!$B:$B,MATCH(1,(MONTH(A837)=MONTH('Wine duty'!$A:$A))*(YEAR(A837)=YEAR('Wine duty'!$A:$A)),0)), D836)</f>
        <v>297.57</v>
      </c>
      <c r="E837">
        <f t="array" ref="E837">_xlfn.IFNA(INDEX('Spirits duty'!$B:$B,MATCH(1,(MONTH(A837)=MONTH('Spirits duty'!$A:$A))*(YEAR(A837)=YEAR('Spirits duty'!$A:$A)),0)), E836)</f>
        <v>28.74</v>
      </c>
      <c r="F837">
        <f t="shared" si="85"/>
        <v>0.19079999999999997</v>
      </c>
      <c r="G837">
        <f t="shared" si="86"/>
        <v>8.0759999999999998E-2</v>
      </c>
      <c r="H837">
        <f t="shared" si="87"/>
        <v>0.23805599999999999</v>
      </c>
      <c r="I837">
        <f t="shared" si="88"/>
        <v>0.28739999999999999</v>
      </c>
      <c r="J837">
        <v>0</v>
      </c>
      <c r="K837">
        <f t="shared" ref="K837:K843" si="90">K836*(1+J837/100)</f>
        <v>3551.7292073199114</v>
      </c>
      <c r="L837">
        <f t="shared" si="89"/>
        <v>0.19251680237131016</v>
      </c>
      <c r="M837">
        <f t="shared" si="89"/>
        <v>8.1486671695529408E-2</v>
      </c>
      <c r="N837">
        <f t="shared" si="83"/>
        <v>0.24019800788943724</v>
      </c>
      <c r="O837">
        <f t="shared" si="84"/>
        <v>0.28998600105615591</v>
      </c>
    </row>
    <row r="838" spans="1:15">
      <c r="A838" s="1">
        <v>43678</v>
      </c>
      <c r="B838">
        <f t="array" ref="B838">_xlfn.IFNA(INDEX('Beer duty'!$B:$B,MATCH(1,(MONTH(Graphs!A838)=MONTH('Beer duty'!A:A))*(YEAR(Graphs!A838)=YEAR('Beer duty'!A:A)),0)), B837)</f>
        <v>19.079999999999998</v>
      </c>
      <c r="C838">
        <f t="array" ref="C838">_xlfn.IFNA(INDEX('Cider duty'!$B:$B,MATCH(1,(MONTH(A838)=MONTH('Cider duty'!$A:$A))*(YEAR(A838)=YEAR('Cider duty'!$A:$A)),0)), C837)</f>
        <v>40.380000000000003</v>
      </c>
      <c r="D838">
        <f t="array" ref="D838">_xlfn.IFNA(INDEX('Wine duty'!$B:$B,MATCH(1,(MONTH(A838)=MONTH('Wine duty'!$A:$A))*(YEAR(A838)=YEAR('Wine duty'!$A:$A)),0)), D837)</f>
        <v>297.57</v>
      </c>
      <c r="E838">
        <f t="array" ref="E838">_xlfn.IFNA(INDEX('Spirits duty'!$B:$B,MATCH(1,(MONTH(A838)=MONTH('Spirits duty'!$A:$A))*(YEAR(A838)=YEAR('Spirits duty'!$A:$A)),0)), E837)</f>
        <v>28.74</v>
      </c>
      <c r="F838">
        <f t="shared" si="85"/>
        <v>0.19079999999999997</v>
      </c>
      <c r="G838">
        <f t="shared" si="86"/>
        <v>8.0759999999999998E-2</v>
      </c>
      <c r="H838">
        <f t="shared" si="87"/>
        <v>0.23805599999999999</v>
      </c>
      <c r="I838">
        <f t="shared" si="88"/>
        <v>0.28739999999999999</v>
      </c>
      <c r="J838">
        <v>0.8</v>
      </c>
      <c r="K838">
        <f t="shared" si="90"/>
        <v>3580.1430409784707</v>
      </c>
      <c r="L838">
        <f t="shared" si="89"/>
        <v>0.19098889124137913</v>
      </c>
      <c r="M838">
        <f t="shared" si="89"/>
        <v>8.0839952078898228E-2</v>
      </c>
      <c r="N838">
        <f t="shared" si="83"/>
        <v>0.23829167449348931</v>
      </c>
      <c r="O838">
        <f t="shared" si="84"/>
        <v>0.28768452485729756</v>
      </c>
    </row>
    <row r="839" spans="1:15">
      <c r="A839" s="1">
        <v>43709</v>
      </c>
      <c r="B839">
        <f t="array" ref="B839">_xlfn.IFNA(INDEX('Beer duty'!$B:$B,MATCH(1,(MONTH(Graphs!A839)=MONTH('Beer duty'!A:A))*(YEAR(Graphs!A839)=YEAR('Beer duty'!A:A)),0)), B838)</f>
        <v>19.079999999999998</v>
      </c>
      <c r="C839">
        <f t="array" ref="C839">_xlfn.IFNA(INDEX('Cider duty'!$B:$B,MATCH(1,(MONTH(A839)=MONTH('Cider duty'!$A:$A))*(YEAR(A839)=YEAR('Cider duty'!$A:$A)),0)), C838)</f>
        <v>40.380000000000003</v>
      </c>
      <c r="D839">
        <f t="array" ref="D839">_xlfn.IFNA(INDEX('Wine duty'!$B:$B,MATCH(1,(MONTH(A839)=MONTH('Wine duty'!$A:$A))*(YEAR(A839)=YEAR('Wine duty'!$A:$A)),0)), D838)</f>
        <v>297.57</v>
      </c>
      <c r="E839">
        <f t="array" ref="E839">_xlfn.IFNA(INDEX('Spirits duty'!$B:$B,MATCH(1,(MONTH(A839)=MONTH('Spirits duty'!$A:$A))*(YEAR(A839)=YEAR('Spirits duty'!$A:$A)),0)), E838)</f>
        <v>28.74</v>
      </c>
      <c r="F839">
        <f t="shared" si="85"/>
        <v>0.19079999999999997</v>
      </c>
      <c r="G839">
        <f t="shared" si="86"/>
        <v>8.0759999999999998E-2</v>
      </c>
      <c r="H839">
        <f t="shared" si="87"/>
        <v>0.23805599999999999</v>
      </c>
      <c r="I839">
        <f t="shared" si="88"/>
        <v>0.28739999999999999</v>
      </c>
      <c r="J839">
        <v>-0.2</v>
      </c>
      <c r="K839">
        <f t="shared" si="90"/>
        <v>3572.9827548965136</v>
      </c>
      <c r="L839">
        <f t="shared" si="89"/>
        <v>0.19137163451039996</v>
      </c>
      <c r="M839">
        <f t="shared" si="89"/>
        <v>8.100195599087999E-2</v>
      </c>
      <c r="N839">
        <f t="shared" si="83"/>
        <v>0.23876921291932798</v>
      </c>
      <c r="O839">
        <f t="shared" si="84"/>
        <v>0.28826104695119997</v>
      </c>
    </row>
    <row r="840" spans="1:15">
      <c r="A840" s="1">
        <v>43739</v>
      </c>
      <c r="B840">
        <f t="array" ref="B840">_xlfn.IFNA(INDEX('Beer duty'!$B:$B,MATCH(1,(MONTH(Graphs!A840)=MONTH('Beer duty'!A:A))*(YEAR(Graphs!A840)=YEAR('Beer duty'!A:A)),0)), B839)</f>
        <v>19.079999999999998</v>
      </c>
      <c r="C840">
        <f t="array" ref="C840">_xlfn.IFNA(INDEX('Cider duty'!$B:$B,MATCH(1,(MONTH(A840)=MONTH('Cider duty'!$A:$A))*(YEAR(A840)=YEAR('Cider duty'!$A:$A)),0)), C839)</f>
        <v>40.380000000000003</v>
      </c>
      <c r="D840">
        <f t="array" ref="D840">_xlfn.IFNA(INDEX('Wine duty'!$B:$B,MATCH(1,(MONTH(A840)=MONTH('Wine duty'!$A:$A))*(YEAR(A840)=YEAR('Wine duty'!$A:$A)),0)), D839)</f>
        <v>297.57</v>
      </c>
      <c r="E840">
        <f t="array" ref="E840">_xlfn.IFNA(INDEX('Spirits duty'!$B:$B,MATCH(1,(MONTH(A840)=MONTH('Spirits duty'!$A:$A))*(YEAR(A840)=YEAR('Spirits duty'!$A:$A)),0)), E839)</f>
        <v>28.74</v>
      </c>
      <c r="F840">
        <f t="shared" si="85"/>
        <v>0.19079999999999997</v>
      </c>
      <c r="G840">
        <f t="shared" si="86"/>
        <v>8.0759999999999998E-2</v>
      </c>
      <c r="H840">
        <f t="shared" si="87"/>
        <v>0.23805599999999999</v>
      </c>
      <c r="I840">
        <f t="shared" si="88"/>
        <v>0.28739999999999999</v>
      </c>
      <c r="J840">
        <v>-0.2</v>
      </c>
      <c r="K840">
        <f t="shared" si="90"/>
        <v>3565.8367893867207</v>
      </c>
      <c r="L840">
        <f t="shared" si="89"/>
        <v>0.19175514479999994</v>
      </c>
      <c r="M840">
        <f t="shared" si="89"/>
        <v>8.1164284559999994E-2</v>
      </c>
      <c r="N840">
        <f t="shared" si="83"/>
        <v>0.23924770833599998</v>
      </c>
      <c r="O840">
        <f t="shared" si="84"/>
        <v>0.28883872439999997</v>
      </c>
    </row>
    <row r="841" spans="1:15">
      <c r="A841" s="1">
        <v>43770</v>
      </c>
      <c r="B841">
        <f t="array" ref="B841">_xlfn.IFNA(INDEX('Beer duty'!$B:$B,MATCH(1,(MONTH(Graphs!A841)=MONTH('Beer duty'!A:A))*(YEAR(Graphs!A841)=YEAR('Beer duty'!A:A)),0)), B840)</f>
        <v>19.079999999999998</v>
      </c>
      <c r="C841">
        <f t="array" ref="C841">_xlfn.IFNA(INDEX('Cider duty'!$B:$B,MATCH(1,(MONTH(A841)=MONTH('Cider duty'!$A:$A))*(YEAR(A841)=YEAR('Cider duty'!$A:$A)),0)), C840)</f>
        <v>40.380000000000003</v>
      </c>
      <c r="D841">
        <f t="array" ref="D841">_xlfn.IFNA(INDEX('Wine duty'!$B:$B,MATCH(1,(MONTH(A841)=MONTH('Wine duty'!$A:$A))*(YEAR(A841)=YEAR('Wine duty'!$A:$A)),0)), D840)</f>
        <v>297.57</v>
      </c>
      <c r="E841">
        <f t="array" ref="E841">_xlfn.IFNA(INDEX('Spirits duty'!$B:$B,MATCH(1,(MONTH(A841)=MONTH('Spirits duty'!$A:$A))*(YEAR(A841)=YEAR('Spirits duty'!$A:$A)),0)), E840)</f>
        <v>28.74</v>
      </c>
      <c r="F841">
        <f t="shared" si="85"/>
        <v>0.19079999999999997</v>
      </c>
      <c r="G841">
        <f t="shared" si="86"/>
        <v>8.0759999999999998E-2</v>
      </c>
      <c r="H841">
        <f t="shared" si="87"/>
        <v>0.23805599999999999</v>
      </c>
      <c r="I841">
        <f t="shared" si="88"/>
        <v>0.28739999999999999</v>
      </c>
      <c r="J841">
        <v>0.2</v>
      </c>
      <c r="K841">
        <f t="shared" si="90"/>
        <v>3572.9684629654944</v>
      </c>
      <c r="L841">
        <f t="shared" si="89"/>
        <v>0.19137239999999994</v>
      </c>
      <c r="M841">
        <f t="shared" si="89"/>
        <v>8.1002279999999982E-2</v>
      </c>
      <c r="N841">
        <f t="shared" si="83"/>
        <v>0.23877016799999998</v>
      </c>
      <c r="O841">
        <f t="shared" si="84"/>
        <v>0.28826219999999991</v>
      </c>
    </row>
    <row r="842" spans="1:15">
      <c r="A842" s="1">
        <v>43800</v>
      </c>
      <c r="B842">
        <f t="array" ref="B842">_xlfn.IFNA(INDEX('Beer duty'!$B:$B,MATCH(1,(MONTH(Graphs!A842)=MONTH('Beer duty'!A:A))*(YEAR(Graphs!A842)=YEAR('Beer duty'!A:A)),0)), B841)</f>
        <v>19.079999999999998</v>
      </c>
      <c r="C842">
        <f t="array" ref="C842">_xlfn.IFNA(INDEX('Cider duty'!$B:$B,MATCH(1,(MONTH(A842)=MONTH('Cider duty'!$A:$A))*(YEAR(A842)=YEAR('Cider duty'!$A:$A)),0)), C841)</f>
        <v>40.380000000000003</v>
      </c>
      <c r="D842">
        <f t="array" ref="D842">_xlfn.IFNA(INDEX('Wine duty'!$B:$B,MATCH(1,(MONTH(A842)=MONTH('Wine duty'!$A:$A))*(YEAR(A842)=YEAR('Wine duty'!$A:$A)),0)), D841)</f>
        <v>297.57</v>
      </c>
      <c r="E842">
        <f t="array" ref="E842">_xlfn.IFNA(INDEX('Spirits duty'!$B:$B,MATCH(1,(MONTH(A842)=MONTH('Spirits duty'!$A:$A))*(YEAR(A842)=YEAR('Spirits duty'!$A:$A)),0)), E841)</f>
        <v>28.74</v>
      </c>
      <c r="F842">
        <f t="shared" si="85"/>
        <v>0.19079999999999997</v>
      </c>
      <c r="G842">
        <f t="shared" si="86"/>
        <v>8.0759999999999998E-2</v>
      </c>
      <c r="H842">
        <f t="shared" si="87"/>
        <v>0.23805599999999999</v>
      </c>
      <c r="I842">
        <f t="shared" si="88"/>
        <v>0.28739999999999999</v>
      </c>
      <c r="J842">
        <v>0.3</v>
      </c>
      <c r="K842">
        <f t="shared" si="90"/>
        <v>3583.6873683543904</v>
      </c>
      <c r="L842">
        <f t="shared" si="89"/>
        <v>0.19079999999999997</v>
      </c>
      <c r="M842">
        <f t="shared" si="89"/>
        <v>8.0759999999999998E-2</v>
      </c>
      <c r="N842">
        <f t="shared" si="83"/>
        <v>0.23805599999999999</v>
      </c>
      <c r="O842">
        <f t="shared" si="84"/>
        <v>0.28739999999999999</v>
      </c>
    </row>
    <row r="843" spans="1:15">
      <c r="A843" s="1">
        <v>43831</v>
      </c>
      <c r="B843">
        <f t="array" ref="B843">_xlfn.IFNA(INDEX('Beer duty'!$B:$B,MATCH(1,(MONTH(Graphs!A843)=MONTH('Beer duty'!A:A))*(YEAR(Graphs!A843)=YEAR('Beer duty'!A:A)),0)), B842)</f>
        <v>19.079999999999998</v>
      </c>
      <c r="C843">
        <f t="array" ref="C843">_xlfn.IFNA(INDEX('Cider duty'!$B:$B,MATCH(1,(MONTH(A843)=MONTH('Cider duty'!$A:$A))*(YEAR(A843)=YEAR('Cider duty'!$A:$A)),0)), C842)</f>
        <v>40.380000000000003</v>
      </c>
      <c r="D843">
        <f t="array" ref="D843">_xlfn.IFNA(INDEX('Wine duty'!$B:$B,MATCH(1,(MONTH(A843)=MONTH('Wine duty'!$A:$A))*(YEAR(A843)=YEAR('Wine duty'!$A:$A)),0)), D842)</f>
        <v>297.57</v>
      </c>
      <c r="E843">
        <f t="array" ref="E843">_xlfn.IFNA(INDEX('Spirits duty'!$B:$B,MATCH(1,(MONTH(A843)=MONTH('Spirits duty'!$A:$A))*(YEAR(A843)=YEAR('Spirits duty'!$A:$A)),0)), E842)</f>
        <v>28.74</v>
      </c>
      <c r="F843">
        <f t="shared" si="85"/>
        <v>0.19079999999999997</v>
      </c>
      <c r="G843">
        <f t="shared" si="86"/>
        <v>8.0759999999999998E-2</v>
      </c>
      <c r="H843">
        <f t="shared" si="87"/>
        <v>0.23805599999999999</v>
      </c>
      <c r="I843">
        <f t="shared" si="88"/>
        <v>0.28739999999999999</v>
      </c>
      <c r="K843">
        <f t="shared" si="90"/>
        <v>3583.6873683543904</v>
      </c>
      <c r="L843">
        <f t="shared" si="89"/>
        <v>0.19079999999999997</v>
      </c>
      <c r="M843">
        <f t="shared" si="89"/>
        <v>8.0759999999999998E-2</v>
      </c>
      <c r="N843">
        <f t="shared" si="83"/>
        <v>0.23805599999999999</v>
      </c>
      <c r="O843">
        <f t="shared" si="84"/>
        <v>0.28739999999999999</v>
      </c>
    </row>
  </sheetData>
  <mergeCells count="3">
    <mergeCell ref="B1:E1"/>
    <mergeCell ref="F1:I1"/>
    <mergeCell ref="L1:O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opLeftCell="A25" workbookViewId="0">
      <selection activeCell="J78" sqref="J78"/>
    </sheetView>
  </sheetViews>
  <sheetFormatPr defaultRowHeight="15"/>
  <sheetData>
    <row r="1" spans="1:17">
      <c r="B1" s="2" t="s">
        <v>20</v>
      </c>
      <c r="C1" s="2"/>
      <c r="D1" s="2"/>
      <c r="E1" s="2"/>
      <c r="F1" s="2" t="s">
        <v>21</v>
      </c>
      <c r="G1" s="2"/>
      <c r="H1" s="2"/>
      <c r="I1" s="2"/>
      <c r="J1" s="2" t="s">
        <v>22</v>
      </c>
      <c r="K1" s="2"/>
      <c r="L1" s="2"/>
      <c r="M1" s="2"/>
      <c r="N1" s="2" t="s">
        <v>23</v>
      </c>
      <c r="O1" s="2"/>
      <c r="P1" s="2"/>
      <c r="Q1" s="2"/>
    </row>
    <row r="2" spans="1:17"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8</v>
      </c>
      <c r="P2" t="s">
        <v>9</v>
      </c>
      <c r="Q2" t="s">
        <v>10</v>
      </c>
    </row>
    <row r="3" spans="1:17">
      <c r="A3">
        <v>1951</v>
      </c>
      <c r="B3">
        <f t="array" ref="B3">INDEX(Graphs!$F:$F,MATCH(1,(YEAR(Graphs!$A:$A)='Annual rises'!A3)*(MONTH(Graphs!$A:$A)=1),0))</f>
        <v>1.4484764983078477E-2</v>
      </c>
      <c r="F3">
        <f t="array" ref="F3">INDEX(Graphs!$L:$L,MATCH(1,(YEAR(Graphs!$A:$A)='Annual rises'!$A3)*(MONTH(Graphs!$A:$A)=1),0))</f>
        <v>0.49932413792859054</v>
      </c>
    </row>
    <row r="4" spans="1:17">
      <c r="A4">
        <v>1952</v>
      </c>
      <c r="B4">
        <f t="array" ref="B4">INDEX(Graphs!$F:$F,MATCH(1,(YEAR(Graphs!$A:$A)='Annual rises'!A4)*(MONTH(Graphs!$A:$A)=1),0))</f>
        <v>1.4484764983078477E-2</v>
      </c>
      <c r="F4">
        <f t="array" ref="F4">INDEX(Graphs!$L:$L,MATCH(1,(YEAR(Graphs!$A:$A)='Annual rises'!$A4)*(MONTH(Graphs!$A:$A)=1),0))</f>
        <v>0.44191771492993559</v>
      </c>
      <c r="J4">
        <f>B4-B3</f>
        <v>0</v>
      </c>
      <c r="N4">
        <f t="shared" ref="N4:N32" si="0">F4-F3</f>
        <v>-5.7406422998654949E-2</v>
      </c>
    </row>
    <row r="5" spans="1:17">
      <c r="A5">
        <v>1953</v>
      </c>
      <c r="B5">
        <f t="array" ref="B5">INDEX(Graphs!$F:$F,MATCH(1,(YEAR(Graphs!$A:$A)='Annual rises'!A5)*(MONTH(Graphs!$A:$A)=1),0))</f>
        <v>1.4484764983078477E-2</v>
      </c>
      <c r="F5">
        <f t="array" ref="F5">INDEX(Graphs!$L:$L,MATCH(1,(YEAR(Graphs!$A:$A)='Annual rises'!$A5)*(MONTH(Graphs!$A:$A)=1),0))</f>
        <v>0.42305086170365597</v>
      </c>
      <c r="J5">
        <f t="shared" ref="J5:J34" si="1">B5-B4</f>
        <v>0</v>
      </c>
      <c r="N5">
        <f t="shared" si="0"/>
        <v>-1.8866853226279623E-2</v>
      </c>
    </row>
    <row r="6" spans="1:17">
      <c r="A6">
        <v>1954</v>
      </c>
      <c r="B6">
        <f t="array" ref="B6">INDEX(Graphs!$F:$F,MATCH(1,(YEAR(Graphs!$A:$A)='Annual rises'!A6)*(MONTH(Graphs!$A:$A)=1),0))</f>
        <v>1.4484764983078477E-2</v>
      </c>
      <c r="F6">
        <f t="array" ref="F6">INDEX(Graphs!$L:$L,MATCH(1,(YEAR(Graphs!$A:$A)='Annual rises'!$A6)*(MONTH(Graphs!$A:$A)=1),0))</f>
        <v>0.41764367851633422</v>
      </c>
      <c r="J6">
        <f t="shared" si="1"/>
        <v>0</v>
      </c>
      <c r="N6">
        <f t="shared" si="0"/>
        <v>-5.4071831873217513E-3</v>
      </c>
    </row>
    <row r="7" spans="1:17">
      <c r="A7">
        <v>1955</v>
      </c>
      <c r="B7">
        <f t="array" ref="B7">INDEX(Graphs!$F:$F,MATCH(1,(YEAR(Graphs!$A:$A)='Annual rises'!A7)*(MONTH(Graphs!$A:$A)=1),0))</f>
        <v>1.4484764983078477E-2</v>
      </c>
      <c r="F7">
        <f t="array" ref="F7">INDEX(Graphs!$L:$L,MATCH(1,(YEAR(Graphs!$A:$A)='Annual rises'!$A7)*(MONTH(Graphs!$A:$A)=1),0))</f>
        <v>0.4005784449008411</v>
      </c>
      <c r="J7">
        <f t="shared" si="1"/>
        <v>0</v>
      </c>
      <c r="N7">
        <f t="shared" si="0"/>
        <v>-1.7065233615493114E-2</v>
      </c>
    </row>
    <row r="8" spans="1:17">
      <c r="A8">
        <v>1956</v>
      </c>
      <c r="B8">
        <f t="array" ref="B8">INDEX(Graphs!$F:$F,MATCH(1,(YEAR(Graphs!$A:$A)='Annual rises'!A8)*(MONTH(Graphs!$A:$A)=1),0))</f>
        <v>1.4484764983078477E-2</v>
      </c>
      <c r="F8">
        <f t="array" ref="F8">INDEX(Graphs!$L:$L,MATCH(1,(YEAR(Graphs!$A:$A)='Annual rises'!$A8)*(MONTH(Graphs!$A:$A)=1),0))</f>
        <v>0.38084150017813717</v>
      </c>
      <c r="J8">
        <f t="shared" si="1"/>
        <v>0</v>
      </c>
      <c r="N8">
        <f t="shared" si="0"/>
        <v>-1.9736944722703931E-2</v>
      </c>
    </row>
    <row r="9" spans="1:17">
      <c r="A9">
        <v>1957</v>
      </c>
      <c r="B9">
        <f t="array" ref="B9">INDEX(Graphs!$F:$F,MATCH(1,(YEAR(Graphs!$A:$A)='Annual rises'!A9)*(MONTH(Graphs!$A:$A)=1),0))</f>
        <v>1.4484764983078477E-2</v>
      </c>
      <c r="F9">
        <f t="array" ref="F9">INDEX(Graphs!$L:$L,MATCH(1,(YEAR(Graphs!$A:$A)='Annual rises'!$A9)*(MONTH(Graphs!$A:$A)=1),0))</f>
        <v>0.36454909488326964</v>
      </c>
      <c r="J9">
        <f t="shared" si="1"/>
        <v>0</v>
      </c>
      <c r="N9">
        <f t="shared" si="0"/>
        <v>-1.6292405294867529E-2</v>
      </c>
    </row>
    <row r="10" spans="1:17">
      <c r="A10">
        <v>1958</v>
      </c>
      <c r="B10">
        <f t="array" ref="B10">INDEX(Graphs!$F:$F,MATCH(1,(YEAR(Graphs!$A:$A)='Annual rises'!A10)*(MONTH(Graphs!$A:$A)=1),0))</f>
        <v>1.4484764983078477E-2</v>
      </c>
      <c r="F10">
        <f t="array" ref="F10">INDEX(Graphs!$L:$L,MATCH(1,(YEAR(Graphs!$A:$A)='Annual rises'!$A10)*(MONTH(Graphs!$A:$A)=1),0))</f>
        <v>0.35172520069768931</v>
      </c>
      <c r="J10">
        <f t="shared" si="1"/>
        <v>0</v>
      </c>
      <c r="N10">
        <f t="shared" si="0"/>
        <v>-1.2823894185580331E-2</v>
      </c>
    </row>
    <row r="11" spans="1:17">
      <c r="A11">
        <v>1959</v>
      </c>
      <c r="B11">
        <f t="array" ref="B11">INDEX(Graphs!$F:$F,MATCH(1,(YEAR(Graphs!$A:$A)='Annual rises'!A11)*(MONTH(Graphs!$A:$A)=1),0))</f>
        <v>1.4484764983078477E-2</v>
      </c>
      <c r="F11">
        <f t="array" ref="F11">INDEX(Graphs!$L:$L,MATCH(1,(YEAR(Graphs!$A:$A)='Annual rises'!$A11)*(MONTH(Graphs!$A:$A)=1),0))</f>
        <v>0.34452608724022399</v>
      </c>
      <c r="J11">
        <f t="shared" si="1"/>
        <v>0</v>
      </c>
      <c r="N11">
        <f t="shared" si="0"/>
        <v>-7.1991134574653226E-3</v>
      </c>
    </row>
    <row r="12" spans="1:17">
      <c r="A12">
        <v>1960</v>
      </c>
      <c r="B12">
        <f t="array" ref="B12">INDEX(Graphs!$F:$F,MATCH(1,(YEAR(Graphs!$A:$A)='Annual rises'!A12)*(MONTH(Graphs!$A:$A)=1),0))</f>
        <v>1.135567235815851E-2</v>
      </c>
      <c r="F12">
        <f t="array" ref="F12">INDEX(Graphs!$L:$L,MATCH(1,(YEAR(Graphs!$A:$A)='Annual rises'!$A12)*(MONTH(Graphs!$A:$A)=1),0))</f>
        <v>0.27120902121601792</v>
      </c>
      <c r="J12">
        <f t="shared" si="1"/>
        <v>-3.1290926249199665E-3</v>
      </c>
      <c r="N12">
        <f t="shared" si="0"/>
        <v>-7.3317066024206068E-2</v>
      </c>
    </row>
    <row r="13" spans="1:17">
      <c r="A13">
        <v>1961</v>
      </c>
      <c r="B13">
        <f t="array" ref="B13">INDEX(Graphs!$F:$F,MATCH(1,(YEAR(Graphs!$A:$A)='Annual rises'!A13)*(MONTH(Graphs!$A:$A)=1),0))</f>
        <v>1.135567235815851E-2</v>
      </c>
      <c r="F13">
        <f t="array" ref="F13">INDEX(Graphs!$L:$L,MATCH(1,(YEAR(Graphs!$A:$A)='Annual rises'!$A13)*(MONTH(Graphs!$A:$A)=1),0))</f>
        <v>0.26559752746896986</v>
      </c>
      <c r="J13">
        <f t="shared" si="1"/>
        <v>0</v>
      </c>
      <c r="N13">
        <f t="shared" si="0"/>
        <v>-5.6114937470480575E-3</v>
      </c>
    </row>
    <row r="14" spans="1:17">
      <c r="A14">
        <v>1962</v>
      </c>
      <c r="B14">
        <f t="array" ref="B14">INDEX(Graphs!$F:$F,MATCH(1,(YEAR(Graphs!$A:$A)='Annual rises'!A14)*(MONTH(Graphs!$A:$A)=1),0))</f>
        <v>1.2495424847456017E-2</v>
      </c>
      <c r="F14">
        <f t="array" ref="F14">INDEX(Graphs!$L:$L,MATCH(1,(YEAR(Graphs!$A:$A)='Annual rises'!$A14)*(MONTH(Graphs!$A:$A)=1),0))</f>
        <v>0.27916480340535077</v>
      </c>
      <c r="J14">
        <f t="shared" si="1"/>
        <v>1.1397524892975061E-3</v>
      </c>
      <c r="N14">
        <f t="shared" si="0"/>
        <v>1.3567275936380907E-2</v>
      </c>
    </row>
    <row r="15" spans="1:17">
      <c r="A15">
        <v>1963</v>
      </c>
      <c r="B15">
        <f t="array" ref="B15">INDEX(Graphs!$F:$F,MATCH(1,(YEAR(Graphs!$A:$A)='Annual rises'!A15)*(MONTH(Graphs!$A:$A)=1),0))</f>
        <v>1.2495424847456017E-2</v>
      </c>
      <c r="F15">
        <f t="array" ref="F15">INDEX(Graphs!$L:$L,MATCH(1,(YEAR(Graphs!$A:$A)='Annual rises'!$A15)*(MONTH(Graphs!$A:$A)=1),0))</f>
        <v>0.27178598420665684</v>
      </c>
      <c r="J15">
        <f t="shared" si="1"/>
        <v>0</v>
      </c>
      <c r="N15">
        <f t="shared" si="0"/>
        <v>-7.3788191986939311E-3</v>
      </c>
    </row>
    <row r="16" spans="1:17">
      <c r="A16">
        <v>1964</v>
      </c>
      <c r="B16">
        <f t="array" ref="B16">INDEX(Graphs!$F:$F,MATCH(1,(YEAR(Graphs!$A:$A)='Annual rises'!A16)*(MONTH(Graphs!$A:$A)=1),0))</f>
        <v>1.2495424847456017E-2</v>
      </c>
      <c r="F16">
        <f t="array" ref="F16">INDEX(Graphs!$L:$L,MATCH(1,(YEAR(Graphs!$A:$A)='Annual rises'!$A16)*(MONTH(Graphs!$A:$A)=1),0))</f>
        <v>0.26643083565169828</v>
      </c>
      <c r="J16">
        <f t="shared" si="1"/>
        <v>0</v>
      </c>
      <c r="N16">
        <f t="shared" si="0"/>
        <v>-5.3551485549585554E-3</v>
      </c>
    </row>
    <row r="17" spans="1:17">
      <c r="A17">
        <v>1965</v>
      </c>
      <c r="B17">
        <f t="array" ref="B17">INDEX(Graphs!$F:$F,MATCH(1,(YEAR(Graphs!$A:$A)='Annual rises'!A17)*(MONTH(Graphs!$A:$A)=1),0))</f>
        <v>1.4218519566632639E-2</v>
      </c>
      <c r="F17">
        <f t="array" ref="F17">INDEX(Graphs!$L:$L,MATCH(1,(YEAR(Graphs!$A:$A)='Annual rises'!$A17)*(MONTH(Graphs!$A:$A)=1),0))</f>
        <v>0.28958207145281212</v>
      </c>
      <c r="J17">
        <f t="shared" si="1"/>
        <v>1.7230947191766224E-3</v>
      </c>
      <c r="N17">
        <f t="shared" si="0"/>
        <v>2.3151235801113834E-2</v>
      </c>
    </row>
    <row r="18" spans="1:17">
      <c r="A18">
        <v>1966</v>
      </c>
      <c r="B18">
        <f t="array" ref="B18">INDEX(Graphs!$F:$F,MATCH(1,(YEAR(Graphs!$A:$A)='Annual rises'!A18)*(MONTH(Graphs!$A:$A)=1),0))</f>
        <v>1.5941614285809261E-2</v>
      </c>
      <c r="F18">
        <f t="array" ref="F18">INDEX(Graphs!$L:$L,MATCH(1,(YEAR(Graphs!$A:$A)='Annual rises'!$A18)*(MONTH(Graphs!$A:$A)=1),0))</f>
        <v>0.31076780558397665</v>
      </c>
      <c r="J18">
        <f t="shared" si="1"/>
        <v>1.7230947191766224E-3</v>
      </c>
      <c r="N18">
        <f t="shared" si="0"/>
        <v>2.1185734131164535E-2</v>
      </c>
    </row>
    <row r="19" spans="1:17">
      <c r="A19">
        <v>1967</v>
      </c>
      <c r="B19">
        <f t="array" ref="B19">INDEX(Graphs!$F:$F,MATCH(1,(YEAR(Graphs!$A:$A)='Annual rises'!A19)*(MONTH(Graphs!$A:$A)=1),0))</f>
        <v>1.7535772698974429E-2</v>
      </c>
      <c r="F19">
        <f t="array" ref="F19">INDEX(Graphs!$L:$L,MATCH(1,(YEAR(Graphs!$A:$A)='Annual rises'!$A19)*(MONTH(Graphs!$A:$A)=1),0))</f>
        <v>0.32914987862734169</v>
      </c>
      <c r="J19">
        <f t="shared" si="1"/>
        <v>1.594158413165167E-3</v>
      </c>
      <c r="N19">
        <f t="shared" si="0"/>
        <v>1.8382073043365033E-2</v>
      </c>
    </row>
    <row r="20" spans="1:17">
      <c r="A20">
        <v>1968</v>
      </c>
      <c r="B20">
        <f t="array" ref="B20">INDEX(Graphs!$F:$F,MATCH(1,(YEAR(Graphs!$A:$A)='Annual rises'!A20)*(MONTH(Graphs!$A:$A)=1),0))</f>
        <v>1.7565945523419474E-2</v>
      </c>
      <c r="F20">
        <f t="array" ref="F20">INDEX(Graphs!$L:$L,MATCH(1,(YEAR(Graphs!$A:$A)='Annual rises'!$A20)*(MONTH(Graphs!$A:$A)=1),0))</f>
        <v>0.32129988153259281</v>
      </c>
      <c r="J20">
        <f t="shared" si="1"/>
        <v>3.0172824445045404E-5</v>
      </c>
      <c r="N20">
        <f t="shared" si="0"/>
        <v>-7.8499970947488729E-3</v>
      </c>
    </row>
    <row r="21" spans="1:17">
      <c r="A21">
        <v>1969</v>
      </c>
      <c r="B21">
        <f t="array" ref="B21">INDEX(Graphs!$F:$F,MATCH(1,(YEAR(Graphs!$A:$A)='Annual rises'!A21)*(MONTH(Graphs!$A:$A)=1),0))</f>
        <v>1.9320199538767874E-2</v>
      </c>
      <c r="F21">
        <f t="array" ref="F21">INDEX(Graphs!$L:$L,MATCH(1,(YEAR(Graphs!$A:$A)='Annual rises'!$A21)*(MONTH(Graphs!$A:$A)=1),0))</f>
        <v>0.33290698794791107</v>
      </c>
      <c r="J21">
        <f t="shared" si="1"/>
        <v>1.7542540153483999E-3</v>
      </c>
      <c r="N21">
        <f t="shared" si="0"/>
        <v>1.1607106415318258E-2</v>
      </c>
    </row>
    <row r="22" spans="1:17">
      <c r="A22">
        <v>1970</v>
      </c>
      <c r="B22">
        <f t="array" ref="B22">INDEX(Graphs!$F:$F,MATCH(1,(YEAR(Graphs!$A:$A)='Annual rises'!A22)*(MONTH(Graphs!$A:$A)=1),0))</f>
        <v>1.9320199538767874E-2</v>
      </c>
      <c r="F22">
        <f t="array" ref="F22">INDEX(Graphs!$L:$L,MATCH(1,(YEAR(Graphs!$A:$A)='Annual rises'!$A22)*(MONTH(Graphs!$A:$A)=1),0))</f>
        <v>0.31704845967369616</v>
      </c>
      <c r="J22">
        <f t="shared" si="1"/>
        <v>0</v>
      </c>
      <c r="N22">
        <f t="shared" si="0"/>
        <v>-1.5858528274214911E-2</v>
      </c>
    </row>
    <row r="23" spans="1:17">
      <c r="A23">
        <v>1971</v>
      </c>
      <c r="B23">
        <f t="array" ref="B23">INDEX(Graphs!$F:$F,MATCH(1,(YEAR(Graphs!$A:$A)='Annual rises'!A23)*(MONTH(Graphs!$A:$A)=1),0))</f>
        <v>1.9320199538767874E-2</v>
      </c>
      <c r="F23">
        <f t="array" ref="F23">INDEX(Graphs!$L:$L,MATCH(1,(YEAR(Graphs!$A:$A)='Annual rises'!$A23)*(MONTH(Graphs!$A:$A)=1),0))</f>
        <v>0.29220296913947369</v>
      </c>
      <c r="J23">
        <f t="shared" si="1"/>
        <v>0</v>
      </c>
      <c r="N23">
        <f t="shared" si="0"/>
        <v>-2.484549053422247E-2</v>
      </c>
    </row>
    <row r="24" spans="1:17">
      <c r="A24">
        <v>1972</v>
      </c>
      <c r="B24">
        <f t="array" ref="B24">INDEX(Graphs!$F:$F,MATCH(1,(YEAR(Graphs!$A:$A)='Annual rises'!A24)*(MONTH(Graphs!$A:$A)=1),0))</f>
        <v>1.9320199538767874E-2</v>
      </c>
      <c r="F24">
        <f t="array" ref="F24">INDEX(Graphs!$L:$L,MATCH(1,(YEAR(Graphs!$A:$A)='Annual rises'!$A24)*(MONTH(Graphs!$A:$A)=1),0))</f>
        <v>0.27011407070995591</v>
      </c>
      <c r="J24">
        <f>B24-B23</f>
        <v>0</v>
      </c>
      <c r="N24">
        <f t="shared" si="0"/>
        <v>-2.2088898429517778E-2</v>
      </c>
    </row>
    <row r="25" spans="1:17">
      <c r="A25">
        <v>1973</v>
      </c>
      <c r="B25">
        <f t="array" ref="B25">INDEX(Graphs!$F:$F,MATCH(1,(YEAR(Graphs!$A:$A)='Annual rises'!A25)*(MONTH(Graphs!$A:$A)=1),0))</f>
        <v>1.9320199538767874E-2</v>
      </c>
      <c r="F25">
        <f t="array" ref="F25">INDEX(Graphs!$L:$L,MATCH(1,(YEAR(Graphs!$A:$A)='Annual rises'!$A25)*(MONTH(Graphs!$A:$A)=1),0))</f>
        <v>0.25091711036736741</v>
      </c>
      <c r="J25">
        <f t="shared" si="1"/>
        <v>0</v>
      </c>
      <c r="N25">
        <f t="shared" si="0"/>
        <v>-1.9196960342588498E-2</v>
      </c>
    </row>
    <row r="26" spans="1:17">
      <c r="A26">
        <v>1974</v>
      </c>
      <c r="B26">
        <f t="array" ref="B26">INDEX(Graphs!$F:$F,MATCH(1,(YEAR(Graphs!$A:$A)='Annual rises'!A26)*(MONTH(Graphs!$A:$A)=1),0))</f>
        <v>1.2822068024919911E-2</v>
      </c>
      <c r="D26">
        <f t="array" ref="D26">INDEX(Graphs!$H:$H,MATCH(1,(YEAR(Graphs!$A:$A)='Annual rises'!$A26)*(MONTH(Graphs!$A:$A)=1),0))</f>
        <v>1.2768E-2</v>
      </c>
      <c r="E26">
        <f t="array" ref="E26">INDEX(Graphs!$I:$I,MATCH(1,(YEAR(Graphs!$A:$A)='Annual rises'!$A26)*(MONTH(Graphs!$A:$A)=1),0))</f>
        <v>5.9619000000000005E-2</v>
      </c>
      <c r="F26">
        <f t="array" ref="F26">INDEX(Graphs!$L:$L,MATCH(1,(YEAR(Graphs!$A:$A)='Annual rises'!$A26)*(MONTH(Graphs!$A:$A)=1),0))</f>
        <v>0.14884042392685634</v>
      </c>
      <c r="H26">
        <f t="array" ref="H26">INDEX(Graphs!$N:$N,MATCH(1,(YEAR(Graphs!$A:$A)='Annual rises'!$A26)*(MONTH(Graphs!$A:$A)=1),0))</f>
        <v>0.14821279445754398</v>
      </c>
      <c r="I26">
        <f t="array" ref="I26">INDEX(Graphs!$O:$O,MATCH(1,(YEAR(Graphs!$A:$A)='Annual rises'!$A26)*(MONTH(Graphs!$A:$A)=1),0))</f>
        <v>0.69206599254106482</v>
      </c>
      <c r="J26">
        <f t="shared" si="1"/>
        <v>-6.4981315138479632E-3</v>
      </c>
      <c r="L26">
        <f t="shared" ref="L26:L32" si="2">D26-D25</f>
        <v>1.2768E-2</v>
      </c>
      <c r="M26">
        <f t="shared" ref="M26:M32" si="3">E26-E25</f>
        <v>5.9619000000000005E-2</v>
      </c>
      <c r="N26">
        <f t="shared" si="0"/>
        <v>-0.10207668644051107</v>
      </c>
      <c r="P26">
        <f t="shared" ref="P26:P32" si="4">H26-H25</f>
        <v>0.14821279445754398</v>
      </c>
      <c r="Q26">
        <f t="shared" ref="Q26:Q32" si="5">I26-I25</f>
        <v>0.69206599254106482</v>
      </c>
    </row>
    <row r="27" spans="1:17">
      <c r="A27">
        <v>1975</v>
      </c>
      <c r="B27">
        <f t="array" ref="B27">INDEX(Graphs!$F:$F,MATCH(1,(YEAR(Graphs!$A:$A)='Annual rises'!A27)*(MONTH(Graphs!$A:$A)=1),0))</f>
        <v>1.6574409902750005E-2</v>
      </c>
      <c r="D27">
        <f t="array" ref="D27">INDEX(Graphs!$H:$H,MATCH(1,(YEAR(Graphs!$A:$A)='Annual rises'!$A27)*(MONTH(Graphs!$A:$A)=1),0))</f>
        <v>2.2343999999999999E-2</v>
      </c>
      <c r="E27">
        <f t="array" ref="E27">INDEX(Graphs!$I:$I,MATCH(1,(YEAR(Graphs!$A:$A)='Annual rises'!$A27)*(MONTH(Graphs!$A:$A)=1),0))</f>
        <v>6.6045000000000006E-2</v>
      </c>
      <c r="F27">
        <f t="array" ref="F27">INDEX(Graphs!$L:$L,MATCH(1,(YEAR(Graphs!$A:$A)='Annual rises'!$A27)*(MONTH(Graphs!$A:$A)=1),0))</f>
        <v>0.16035081000993415</v>
      </c>
      <c r="H27">
        <f t="array" ref="H27">INDEX(Graphs!$N:$N,MATCH(1,(YEAR(Graphs!$A:$A)='Annual rises'!$A27)*(MONTH(Graphs!$A:$A)=1),0))</f>
        <v>0.2161692947069869</v>
      </c>
      <c r="I27">
        <f t="array" ref="I27">INDEX(Graphs!$O:$O,MATCH(1,(YEAR(Graphs!$A:$A)='Annual rises'!$A27)*(MONTH(Graphs!$A:$A)=1),0))</f>
        <v>0.63895905249386653</v>
      </c>
      <c r="J27">
        <f t="shared" si="1"/>
        <v>3.7523418778300944E-3</v>
      </c>
      <c r="L27">
        <f t="shared" si="2"/>
        <v>9.5759999999999994E-3</v>
      </c>
      <c r="M27">
        <f t="shared" si="3"/>
        <v>6.4260000000000012E-3</v>
      </c>
      <c r="N27">
        <f t="shared" si="0"/>
        <v>1.1510386083077806E-2</v>
      </c>
      <c r="P27">
        <f t="shared" si="4"/>
        <v>6.7956500249442914E-2</v>
      </c>
      <c r="Q27">
        <f t="shared" si="5"/>
        <v>-5.3106940047198292E-2</v>
      </c>
    </row>
    <row r="28" spans="1:17">
      <c r="A28">
        <v>1976</v>
      </c>
      <c r="B28">
        <f t="array" ref="B28">INDEX(Graphs!$F:$F,MATCH(1,(YEAR(Graphs!$A:$A)='Annual rises'!A28)*(MONTH(Graphs!$A:$A)=1),0))</f>
        <v>2.4225728260850444E-2</v>
      </c>
      <c r="D28">
        <f t="array" ref="D28">INDEX(Graphs!$H:$H,MATCH(1,(YEAR(Graphs!$A:$A)='Annual rises'!$A28)*(MONTH(Graphs!$A:$A)=1),0))</f>
        <v>4.6199999999999998E-2</v>
      </c>
      <c r="E28">
        <f t="array" ref="E28">INDEX(Graphs!$I:$I,MATCH(1,(YEAR(Graphs!$A:$A)='Annual rises'!$A28)*(MONTH(Graphs!$A:$A)=1),0))</f>
        <v>8.4966000000000014E-2</v>
      </c>
      <c r="F28">
        <f t="array" ref="F28">INDEX(Graphs!$L:$L,MATCH(1,(YEAR(Graphs!$A:$A)='Annual rises'!$A28)*(MONTH(Graphs!$A:$A)=1),0))</f>
        <v>0.18989450733560773</v>
      </c>
      <c r="H28">
        <f t="array" ref="H28">INDEX(Graphs!$N:$N,MATCH(1,(YEAR(Graphs!$A:$A)='Annual rises'!$A28)*(MONTH(Graphs!$A:$A)=1),0))</f>
        <v>0.36214086711616966</v>
      </c>
      <c r="I28">
        <f t="array" ref="I28">INDEX(Graphs!$O:$O,MATCH(1,(YEAR(Graphs!$A:$A)='Annual rises'!$A28)*(MONTH(Graphs!$A:$A)=1),0))</f>
        <v>0.66600997652364669</v>
      </c>
      <c r="J28">
        <f t="shared" si="1"/>
        <v>7.6513183581004389E-3</v>
      </c>
      <c r="L28">
        <f t="shared" si="2"/>
        <v>2.3855999999999999E-2</v>
      </c>
      <c r="M28">
        <f t="shared" si="3"/>
        <v>1.8921000000000007E-2</v>
      </c>
      <c r="N28">
        <f t="shared" si="0"/>
        <v>2.9543697325673579E-2</v>
      </c>
      <c r="P28">
        <f t="shared" si="4"/>
        <v>0.14597157240918276</v>
      </c>
      <c r="Q28">
        <f t="shared" si="5"/>
        <v>2.7050924029780155E-2</v>
      </c>
    </row>
    <row r="29" spans="1:17">
      <c r="A29">
        <v>1977</v>
      </c>
      <c r="B29">
        <f t="array" ref="B29">INDEX(Graphs!$F:$F,MATCH(1,(YEAR(Graphs!$A:$A)='Annual rises'!A29)*(MONTH(Graphs!$A:$A)=1),0))</f>
        <v>3.0857419151020974E-2</v>
      </c>
      <c r="D29">
        <f t="array" ref="D29">INDEX(Graphs!$H:$H,MATCH(1,(YEAR(Graphs!$A:$A)='Annual rises'!$A29)*(MONTH(Graphs!$A:$A)=1),0))</f>
        <v>5.7200000000000001E-2</v>
      </c>
      <c r="E29">
        <f t="array" ref="E29">INDEX(Graphs!$I:$I,MATCH(1,(YEAR(Graphs!$A:$A)='Annual rises'!$A29)*(MONTH(Graphs!$A:$A)=1),0))</f>
        <v>0.104244</v>
      </c>
      <c r="F29">
        <f t="array" ref="F29">INDEX(Graphs!$L:$L,MATCH(1,(YEAR(Graphs!$A:$A)='Annual rises'!$A29)*(MONTH(Graphs!$A:$A)=1),0))</f>
        <v>0.20781198555104927</v>
      </c>
      <c r="H29">
        <f t="array" ref="H29">INDEX(Graphs!$N:$N,MATCH(1,(YEAR(Graphs!$A:$A)='Annual rises'!$A29)*(MONTH(Graphs!$A:$A)=1),0))</f>
        <v>0.38521839805668651</v>
      </c>
      <c r="I29">
        <f t="array" ref="I29">INDEX(Graphs!$O:$O,MATCH(1,(YEAR(Graphs!$A:$A)='Annual rises'!$A29)*(MONTH(Graphs!$A:$A)=1),0))</f>
        <v>0.70204032669617533</v>
      </c>
      <c r="J29">
        <f t="shared" si="1"/>
        <v>6.6316908901705302E-3</v>
      </c>
      <c r="L29">
        <f t="shared" si="2"/>
        <v>1.1000000000000003E-2</v>
      </c>
      <c r="M29">
        <f t="shared" si="3"/>
        <v>1.927799999999999E-2</v>
      </c>
      <c r="N29">
        <f t="shared" si="0"/>
        <v>1.791747821544154E-2</v>
      </c>
      <c r="P29">
        <f t="shared" si="4"/>
        <v>2.3077530940516844E-2</v>
      </c>
      <c r="Q29">
        <f t="shared" si="5"/>
        <v>3.6030350172528647E-2</v>
      </c>
    </row>
    <row r="30" spans="1:17">
      <c r="A30">
        <v>1978</v>
      </c>
      <c r="B30">
        <f t="array" ref="B30">INDEX(Graphs!$F:$F,MATCH(1,(YEAR(Graphs!$A:$A)='Annual rises'!A30)*(MONTH(Graphs!$A:$A)=1),0))</f>
        <v>3.0857419151020974E-2</v>
      </c>
      <c r="D30">
        <f t="array" ref="D30">INDEX(Graphs!$H:$H,MATCH(1,(YEAR(Graphs!$A:$A)='Annual rises'!$A30)*(MONTH(Graphs!$A:$A)=1),0))</f>
        <v>5.7200000000000001E-2</v>
      </c>
      <c r="E30">
        <f t="array" ref="E30">INDEX(Graphs!$I:$I,MATCH(1,(YEAR(Graphs!$A:$A)='Annual rises'!$A30)*(MONTH(Graphs!$A:$A)=1),0))</f>
        <v>0.104244</v>
      </c>
      <c r="F30">
        <f t="array" ref="F30">INDEX(Graphs!$L:$L,MATCH(1,(YEAR(Graphs!$A:$A)='Annual rises'!$A30)*(MONTH(Graphs!$A:$A)=1),0))</f>
        <v>0.18908999902213508</v>
      </c>
      <c r="H30">
        <f t="array" ref="H30">INDEX(Graphs!$N:$N,MATCH(1,(YEAR(Graphs!$A:$A)='Annual rises'!$A30)*(MONTH(Graphs!$A:$A)=1),0))</f>
        <v>0.35051369303217517</v>
      </c>
      <c r="I30">
        <f t="array" ref="I30">INDEX(Graphs!$O:$O,MATCH(1,(YEAR(Graphs!$A:$A)='Annual rises'!$A30)*(MONTH(Graphs!$A:$A)=1),0))</f>
        <v>0.63879282196584031</v>
      </c>
      <c r="J30">
        <f t="shared" si="1"/>
        <v>0</v>
      </c>
      <c r="L30">
        <f t="shared" si="2"/>
        <v>0</v>
      </c>
      <c r="M30">
        <f t="shared" si="3"/>
        <v>0</v>
      </c>
      <c r="N30">
        <f t="shared" si="0"/>
        <v>-1.8721986528914186E-2</v>
      </c>
      <c r="P30">
        <f t="shared" si="4"/>
        <v>-3.470470502451134E-2</v>
      </c>
      <c r="Q30">
        <f t="shared" si="5"/>
        <v>-6.3247504730335025E-2</v>
      </c>
    </row>
    <row r="31" spans="1:17">
      <c r="A31">
        <v>1979</v>
      </c>
      <c r="B31">
        <f t="array" ref="B31">INDEX(Graphs!$F:$F,MATCH(1,(YEAR(Graphs!$A:$A)='Annual rises'!A31)*(MONTH(Graphs!$A:$A)=1),0))</f>
        <v>3.0857419151020974E-2</v>
      </c>
      <c r="D31">
        <f t="array" ref="D31">INDEX(Graphs!$H:$H,MATCH(1,(YEAR(Graphs!$A:$A)='Annual rises'!$A31)*(MONTH(Graphs!$A:$A)=1),0))</f>
        <v>5.7200000000000001E-2</v>
      </c>
      <c r="E31">
        <f t="array" ref="E31">INDEX(Graphs!$I:$I,MATCH(1,(YEAR(Graphs!$A:$A)='Annual rises'!$A31)*(MONTH(Graphs!$A:$A)=1),0))</f>
        <v>0.104244</v>
      </c>
      <c r="F31">
        <f t="array" ref="F31">INDEX(Graphs!$L:$L,MATCH(1,(YEAR(Graphs!$A:$A)='Annual rises'!$A31)*(MONTH(Graphs!$A:$A)=1),0))</f>
        <v>0.17271459567120681</v>
      </c>
      <c r="H31">
        <f t="array" ref="H31">INDEX(Graphs!$N:$N,MATCH(1,(YEAR(Graphs!$A:$A)='Annual rises'!$A31)*(MONTH(Graphs!$A:$A)=1),0))</f>
        <v>0.32015881898749643</v>
      </c>
      <c r="I31">
        <f t="array" ref="I31">INDEX(Graphs!$O:$O,MATCH(1,(YEAR(Graphs!$A:$A)='Annual rises'!$A31)*(MONTH(Graphs!$A:$A)=1),0))</f>
        <v>0.58347265605826193</v>
      </c>
      <c r="J31">
        <f t="shared" si="1"/>
        <v>0</v>
      </c>
      <c r="L31">
        <f t="shared" si="2"/>
        <v>0</v>
      </c>
      <c r="M31">
        <f t="shared" si="3"/>
        <v>0</v>
      </c>
      <c r="N31">
        <f t="shared" si="0"/>
        <v>-1.6375403350928269E-2</v>
      </c>
      <c r="P31">
        <f t="shared" si="4"/>
        <v>-3.0354874044678737E-2</v>
      </c>
      <c r="Q31">
        <f t="shared" si="5"/>
        <v>-5.5320165907578378E-2</v>
      </c>
    </row>
    <row r="32" spans="1:17">
      <c r="A32">
        <v>1980</v>
      </c>
      <c r="B32">
        <f t="array" ref="B32">INDEX(Graphs!$F:$F,MATCH(1,(YEAR(Graphs!$A:$A)='Annual rises'!A32)*(MONTH(Graphs!$A:$A)=1),0))</f>
        <v>3.0857419151020974E-2</v>
      </c>
      <c r="D32">
        <f t="array" ref="D32">INDEX(Graphs!$H:$H,MATCH(1,(YEAR(Graphs!$A:$A)='Annual rises'!$A32)*(MONTH(Graphs!$A:$A)=1),0))</f>
        <v>5.7200000000000001E-2</v>
      </c>
      <c r="E32">
        <f t="array" ref="E32">INDEX(Graphs!$I:$I,MATCH(1,(YEAR(Graphs!$A:$A)='Annual rises'!$A32)*(MONTH(Graphs!$A:$A)=1),0))</f>
        <v>0.104244</v>
      </c>
      <c r="F32">
        <f t="array" ref="F32">INDEX(Graphs!$L:$L,MATCH(1,(YEAR(Graphs!$A:$A)='Annual rises'!$A32)*(MONTH(Graphs!$A:$A)=1),0))</f>
        <v>0.14597330726296379</v>
      </c>
      <c r="H32">
        <f t="array" ref="H32">INDEX(Graphs!$N:$N,MATCH(1,(YEAR(Graphs!$A:$A)='Annual rises'!$A32)*(MONTH(Graphs!$A:$A)=1),0))</f>
        <v>0.27058883747136919</v>
      </c>
      <c r="I32">
        <f t="array" ref="I32">INDEX(Graphs!$O:$O,MATCH(1,(YEAR(Graphs!$A:$A)='Annual rises'!$A32)*(MONTH(Graphs!$A:$A)=1),0))</f>
        <v>0.4931339645693254</v>
      </c>
      <c r="J32">
        <f t="shared" si="1"/>
        <v>0</v>
      </c>
      <c r="L32">
        <f t="shared" si="2"/>
        <v>0</v>
      </c>
      <c r="M32">
        <f t="shared" si="3"/>
        <v>0</v>
      </c>
      <c r="N32">
        <f t="shared" si="0"/>
        <v>-2.6741288408243025E-2</v>
      </c>
      <c r="P32">
        <f t="shared" si="4"/>
        <v>-4.9569981516127237E-2</v>
      </c>
      <c r="Q32">
        <f t="shared" si="5"/>
        <v>-9.0338691488936529E-2</v>
      </c>
    </row>
    <row r="33" spans="1:17">
      <c r="A33">
        <v>1981</v>
      </c>
      <c r="B33">
        <f t="array" ref="B33">INDEX(Graphs!$F:$F,MATCH(1,(YEAR(Graphs!$A:$A)='Annual rises'!A33)*(MONTH(Graphs!$A:$A)=1),0))</f>
        <v>3.7821857792882843E-2</v>
      </c>
      <c r="C33">
        <f t="array" ref="C33">INDEX(Graphs!$G:$G,MATCH(1,(YEAR(Graphs!$A:$A)='Annual rises'!A33)*(MONTH(Graphs!$A:$A)=1),0))</f>
        <v>1.21E-2</v>
      </c>
      <c r="D33">
        <f t="array" ref="D33">INDEX(Graphs!$H:$H,MATCH(1,(YEAR(Graphs!$A:$A)='Annual rises'!$A33)*(MONTH(Graphs!$A:$A)=1),0))</f>
        <v>6.5135999999999999E-2</v>
      </c>
      <c r="E33">
        <f t="array" ref="E33">INDEX(Graphs!$I:$I,MATCH(1,(YEAR(Graphs!$A:$A)='Annual rises'!$A33)*(MONTH(Graphs!$A:$A)=1),0))</f>
        <v>0.11869999999999999</v>
      </c>
      <c r="F33">
        <f t="array" ref="F33">INDEX(Graphs!$L:$L,MATCH(1,(YEAR(Graphs!$A:$A)='Annual rises'!$A33)*(MONTH(Graphs!$A:$A)=1),0))</f>
        <v>0.15868253670187246</v>
      </c>
      <c r="G33">
        <f t="array" ref="G33">INDEX(Graphs!$M:$M,MATCH(1,(YEAR(Graphs!$A:$A)='Annual rises'!$A33)*(MONTH(Graphs!$A:$A)=1),0))</f>
        <v>5.0765848272370302E-2</v>
      </c>
      <c r="H33">
        <f t="array" ref="H33">INDEX(Graphs!$N:$N,MATCH(1,(YEAR(Graphs!$A:$A)='Annual rises'!$A33)*(MONTH(Graphs!$A:$A)=1),0))</f>
        <v>0.27327969364207538</v>
      </c>
      <c r="I33">
        <f t="array" ref="I33">INDEX(Graphs!$O:$O,MATCH(1,(YEAR(Graphs!$A:$A)='Annual rises'!$A33)*(MONTH(Graphs!$A:$A)=1),0))</f>
        <v>0.49800877602730198</v>
      </c>
      <c r="J33">
        <f t="shared" si="1"/>
        <v>6.9644386418618691E-3</v>
      </c>
      <c r="K33">
        <f t="shared" ref="K33" si="6">C33-C32</f>
        <v>1.21E-2</v>
      </c>
      <c r="L33">
        <f t="shared" ref="L33" si="7">D33-D32</f>
        <v>7.9359999999999986E-3</v>
      </c>
      <c r="M33">
        <f t="shared" ref="M33" si="8">E33-E32</f>
        <v>1.4455999999999983E-2</v>
      </c>
      <c r="N33">
        <f t="shared" ref="N33" si="9">F33-F32</f>
        <v>1.2709229438908676E-2</v>
      </c>
      <c r="O33">
        <f t="shared" ref="O33" si="10">G33-G32</f>
        <v>5.0765848272370302E-2</v>
      </c>
      <c r="P33">
        <f t="shared" ref="P33" si="11">H33-H32</f>
        <v>2.6908561707061907E-3</v>
      </c>
      <c r="Q33">
        <f t="shared" ref="Q33" si="12">I33-I32</f>
        <v>4.87481145797658E-3</v>
      </c>
    </row>
    <row r="34" spans="1:17">
      <c r="A34">
        <v>1982</v>
      </c>
      <c r="B34">
        <f t="array" ref="B34">INDEX(Graphs!$F:$F,MATCH(1,(YEAR(Graphs!$A:$A)='Annual rises'!A34)*(MONTH(Graphs!$A:$A)=1),0))</f>
        <v>5.2168079714321157E-2</v>
      </c>
      <c r="C34">
        <f t="array" ref="C34">INDEX(Graphs!$G:$G,MATCH(1,(YEAR(Graphs!$A:$A)='Annual rises'!A34)*(MONTH(Graphs!$A:$A)=1),0))</f>
        <v>1.21E-2</v>
      </c>
      <c r="D34">
        <f t="array" ref="D34">INDEX(Graphs!$H:$H,MATCH(1,(YEAR(Graphs!$A:$A)='Annual rises'!$A34)*(MONTH(Graphs!$A:$A)=1),0))</f>
        <v>7.6160000000000005E-2</v>
      </c>
      <c r="E34">
        <f t="array" ref="E34">INDEX(Graphs!$I:$I,MATCH(1,(YEAR(Graphs!$A:$A)='Annual rises'!$A34)*(MONTH(Graphs!$A:$A)=1),0))</f>
        <v>0.136017</v>
      </c>
      <c r="F34">
        <f t="array" ref="F34">INDEX(Graphs!$L:$L,MATCH(1,(YEAR(Graphs!$A:$A)='Annual rises'!$A34)*(MONTH(Graphs!$A:$A)=1),0))</f>
        <v>0.19525027132348519</v>
      </c>
      <c r="G34">
        <f t="array" ref="G34">INDEX(Graphs!$M:$M,MATCH(1,(YEAR(Graphs!$A:$A)='Annual rises'!$A34)*(MONTH(Graphs!$A:$A)=1),0))</f>
        <v>4.5286855409508407E-2</v>
      </c>
      <c r="H34">
        <f t="array" ref="H34">INDEX(Graphs!$N:$N,MATCH(1,(YEAR(Graphs!$A:$A)='Annual rises'!$A34)*(MONTH(Graphs!$A:$A)=1),0))</f>
        <v>0.28504519900728598</v>
      </c>
      <c r="I34">
        <f t="array" ref="I34">INDEX(Graphs!$O:$O,MATCH(1,(YEAR(Graphs!$A:$A)='Annual rises'!$A34)*(MONTH(Graphs!$A:$A)=1),0))</f>
        <v>0.50907291010207478</v>
      </c>
      <c r="J34">
        <f t="shared" ref="J34:J72" si="13">B34-B33</f>
        <v>1.4346221921438314E-2</v>
      </c>
      <c r="K34">
        <f t="shared" ref="K34:K72" si="14">C34-C33</f>
        <v>0</v>
      </c>
      <c r="L34">
        <f t="shared" ref="L34:L72" si="15">D34-D33</f>
        <v>1.1024000000000006E-2</v>
      </c>
      <c r="M34">
        <f t="shared" ref="M34:M72" si="16">E34-E33</f>
        <v>1.7317000000000013E-2</v>
      </c>
      <c r="N34">
        <f t="shared" ref="N34:N72" si="17">F34-F33</f>
        <v>3.6567734621612724E-2</v>
      </c>
      <c r="O34">
        <f t="shared" ref="O34:O72" si="18">G34-G33</f>
        <v>-5.478992862861895E-3</v>
      </c>
      <c r="P34">
        <f t="shared" ref="P34:P72" si="19">H34-H33</f>
        <v>1.1765505365210593E-2</v>
      </c>
      <c r="Q34">
        <f t="shared" ref="Q34:Q72" si="20">I34-I33</f>
        <v>1.1064134074772802E-2</v>
      </c>
    </row>
    <row r="35" spans="1:17">
      <c r="A35">
        <v>1983</v>
      </c>
      <c r="B35">
        <f t="array" ref="B35">INDEX(Graphs!$F:$F,MATCH(1,(YEAR(Graphs!$A:$A)='Annual rises'!A35)*(MONTH(Graphs!$A:$A)=1),0))</f>
        <v>5.9123823676230661E-2</v>
      </c>
      <c r="C35">
        <f t="array" ref="C35">INDEX(Graphs!$G:$G,MATCH(1,(YEAR(Graphs!$A:$A)='Annual rises'!A35)*(MONTH(Graphs!$A:$A)=1),0))</f>
        <v>1.21E-2</v>
      </c>
      <c r="D35">
        <f t="array" ref="D35">INDEX(Graphs!$H:$H,MATCH(1,(YEAR(Graphs!$A:$A)='Annual rises'!$A35)*(MONTH(Graphs!$A:$A)=1),0))</f>
        <v>8.5440000000000002E-2</v>
      </c>
      <c r="E35">
        <f t="array" ref="E35">INDEX(Graphs!$I:$I,MATCH(1,(YEAR(Graphs!$A:$A)='Annual rises'!$A35)*(MONTH(Graphs!$A:$A)=1),0))</f>
        <v>0.1447</v>
      </c>
      <c r="F35">
        <f t="array" ref="F35">INDEX(Graphs!$L:$L,MATCH(1,(YEAR(Graphs!$A:$A)='Annual rises'!$A35)*(MONTH(Graphs!$A:$A)=1),0))</f>
        <v>0.21118610301714705</v>
      </c>
      <c r="G35">
        <f t="array" ref="G35">INDEX(Graphs!$M:$M,MATCH(1,(YEAR(Graphs!$A:$A)='Annual rises'!$A35)*(MONTH(Graphs!$A:$A)=1),0))</f>
        <v>4.3220341439702895E-2</v>
      </c>
      <c r="H35">
        <f t="array" ref="H35">INDEX(Graphs!$N:$N,MATCH(1,(YEAR(Graphs!$A:$A)='Annual rises'!$A35)*(MONTH(Graphs!$A:$A)=1),0))</f>
        <v>0.30518561757092688</v>
      </c>
      <c r="I35">
        <f t="array" ref="I35">INDEX(Graphs!$O:$O,MATCH(1,(YEAR(Graphs!$A:$A)='Annual rises'!$A35)*(MONTH(Graphs!$A:$A)=1),0))</f>
        <v>0.51685813275413295</v>
      </c>
      <c r="J35">
        <f t="shared" si="13"/>
        <v>6.9557439619095038E-3</v>
      </c>
      <c r="K35">
        <f t="shared" si="14"/>
        <v>0</v>
      </c>
      <c r="L35">
        <f t="shared" si="15"/>
        <v>9.2799999999999966E-3</v>
      </c>
      <c r="M35">
        <f t="shared" si="16"/>
        <v>8.6829999999999963E-3</v>
      </c>
      <c r="N35">
        <f t="shared" si="17"/>
        <v>1.5935831693661862E-2</v>
      </c>
      <c r="O35">
        <f t="shared" si="18"/>
        <v>-2.0665139698055127E-3</v>
      </c>
      <c r="P35">
        <f t="shared" si="19"/>
        <v>2.0140418563640905E-2</v>
      </c>
      <c r="Q35">
        <f t="shared" si="20"/>
        <v>7.7852226520581658E-3</v>
      </c>
    </row>
    <row r="36" spans="1:17">
      <c r="A36">
        <v>1984</v>
      </c>
      <c r="B36">
        <f t="array" ref="B36">INDEX(Graphs!$F:$F,MATCH(1,(YEAR(Graphs!$A:$A)='Annual rises'!A36)*(MONTH(Graphs!$A:$A)=1),0))</f>
        <v>6.2601695657185402E-2</v>
      </c>
      <c r="C36">
        <f t="array" ref="C36">INDEX(Graphs!$G:$G,MATCH(1,(YEAR(Graphs!$A:$A)='Annual rises'!A36)*(MONTH(Graphs!$A:$A)=1),0))</f>
        <v>1.21E-2</v>
      </c>
      <c r="D36">
        <f t="array" ref="D36">INDEX(Graphs!$H:$H,MATCH(1,(YEAR(Graphs!$A:$A)='Annual rises'!$A36)*(MONTH(Graphs!$A:$A)=1),0))</f>
        <v>9.0399999999999994E-2</v>
      </c>
      <c r="E36">
        <f t="array" ref="E36">INDEX(Graphs!$I:$I,MATCH(1,(YEAR(Graphs!$A:$A)='Annual rises'!$A36)*(MONTH(Graphs!$A:$A)=1),0))</f>
        <v>0.15190000000000001</v>
      </c>
      <c r="F36">
        <f t="array" ref="F36">INDEX(Graphs!$L:$L,MATCH(1,(YEAR(Graphs!$A:$A)='Annual rises'!$A36)*(MONTH(Graphs!$A:$A)=1),0))</f>
        <v>0.21295152872261852</v>
      </c>
      <c r="G36">
        <f t="array" ref="G36">INDEX(Graphs!$M:$M,MATCH(1,(YEAR(Graphs!$A:$A)='Annual rises'!$A36)*(MONTH(Graphs!$A:$A)=1),0))</f>
        <v>4.1160442548618566E-2</v>
      </c>
      <c r="H36">
        <f t="array" ref="H36">INDEX(Graphs!$N:$N,MATCH(1,(YEAR(Graphs!$A:$A)='Annual rises'!$A36)*(MONTH(Graphs!$A:$A)=1),0))</f>
        <v>0.30751272780124944</v>
      </c>
      <c r="I36">
        <f t="array" ref="I36">INDEX(Graphs!$O:$O,MATCH(1,(YEAR(Graphs!$A:$A)='Annual rises'!$A36)*(MONTH(Graphs!$A:$A)=1),0))</f>
        <v>0.5167166300111703</v>
      </c>
      <c r="J36">
        <f t="shared" si="13"/>
        <v>3.4778719809547415E-3</v>
      </c>
      <c r="K36">
        <f t="shared" si="14"/>
        <v>0</v>
      </c>
      <c r="L36">
        <f t="shared" si="15"/>
        <v>4.9599999999999922E-3</v>
      </c>
      <c r="M36">
        <f t="shared" si="16"/>
        <v>7.2000000000000119E-3</v>
      </c>
      <c r="N36">
        <f t="shared" si="17"/>
        <v>1.7654257054714739E-3</v>
      </c>
      <c r="O36">
        <f t="shared" si="18"/>
        <v>-2.0598988910843288E-3</v>
      </c>
      <c r="P36">
        <f t="shared" si="19"/>
        <v>2.3271102303225599E-3</v>
      </c>
      <c r="Q36">
        <f t="shared" si="20"/>
        <v>-1.4150274296265142E-4</v>
      </c>
    </row>
    <row r="37" spans="1:17">
      <c r="A37">
        <v>1985</v>
      </c>
      <c r="B37">
        <f t="array" ref="B37">INDEX(Graphs!$F:$F,MATCH(1,(YEAR(Graphs!$A:$A)='Annual rises'!A37)*(MONTH(Graphs!$A:$A)=1),0))</f>
        <v>6.9557439619094899E-2</v>
      </c>
      <c r="C37">
        <f t="array" ref="C37">INDEX(Graphs!$G:$G,MATCH(1,(YEAR(Graphs!$A:$A)='Annual rises'!A37)*(MONTH(Graphs!$A:$A)=1),0))</f>
        <v>1.21E-2</v>
      </c>
      <c r="D37">
        <f t="array" ref="D37">INDEX(Graphs!$H:$H,MATCH(1,(YEAR(Graphs!$A:$A)='Annual rises'!$A37)*(MONTH(Graphs!$A:$A)=1),0))</f>
        <v>7.2352E-2</v>
      </c>
      <c r="E37">
        <f t="array" ref="E37">INDEX(Graphs!$I:$I,MATCH(1,(YEAR(Graphs!$A:$A)='Annual rises'!$A37)*(MONTH(Graphs!$A:$A)=1),0))</f>
        <v>0.15479999999999999</v>
      </c>
      <c r="F37">
        <f t="array" ref="F37">INDEX(Graphs!$L:$L,MATCH(1,(YEAR(Graphs!$A:$A)='Annual rises'!$A37)*(MONTH(Graphs!$A:$A)=1),0))</f>
        <v>0.22533934358392249</v>
      </c>
      <c r="G37">
        <f t="array" ref="G37">INDEX(Graphs!$M:$M,MATCH(1,(YEAR(Graphs!$A:$A)='Annual rises'!$A37)*(MONTH(Graphs!$A:$A)=1),0))</f>
        <v>3.9199344776010912E-2</v>
      </c>
      <c r="H37">
        <f t="array" ref="H37">INDEX(Graphs!$N:$N,MATCH(1,(YEAR(Graphs!$A:$A)='Annual rises'!$A37)*(MONTH(Graphs!$A:$A)=1),0))</f>
        <v>0.23439264406892082</v>
      </c>
      <c r="I37">
        <f t="array" ref="I37">INDEX(Graphs!$O:$O,MATCH(1,(YEAR(Graphs!$A:$A)='Annual rises'!$A37)*(MONTH(Graphs!$A:$A)=1),0))</f>
        <v>0.50149244391128012</v>
      </c>
      <c r="J37">
        <f t="shared" si="13"/>
        <v>6.9557439619094968E-3</v>
      </c>
      <c r="K37">
        <f t="shared" si="14"/>
        <v>0</v>
      </c>
      <c r="L37">
        <f t="shared" si="15"/>
        <v>-1.8047999999999995E-2</v>
      </c>
      <c r="M37">
        <f t="shared" si="16"/>
        <v>2.8999999999999859E-3</v>
      </c>
      <c r="N37">
        <f t="shared" si="17"/>
        <v>1.238781486130397E-2</v>
      </c>
      <c r="O37">
        <f t="shared" si="18"/>
        <v>-1.9610977726076534E-3</v>
      </c>
      <c r="P37">
        <f t="shared" si="19"/>
        <v>-7.3120083732328617E-2</v>
      </c>
      <c r="Q37">
        <f t="shared" si="20"/>
        <v>-1.522418609989018E-2</v>
      </c>
    </row>
    <row r="38" spans="1:17">
      <c r="A38">
        <v>1986</v>
      </c>
      <c r="B38">
        <f t="array" ref="B38">INDEX(Graphs!$F:$F,MATCH(1,(YEAR(Graphs!$A:$A)='Annual rises'!A38)*(MONTH(Graphs!$A:$A)=1),0))</f>
        <v>7.4774247590527004E-2</v>
      </c>
      <c r="C38">
        <f t="array" ref="C38">INDEX(Graphs!$G:$G,MATCH(1,(YEAR(Graphs!$A:$A)='Annual rises'!A38)*(MONTH(Graphs!$A:$A)=1),0))</f>
        <v>1.21E-2</v>
      </c>
      <c r="D38">
        <f t="array" ref="D38">INDEX(Graphs!$H:$H,MATCH(1,(YEAR(Graphs!$A:$A)='Annual rises'!$A38)*(MONTH(Graphs!$A:$A)=1),0))</f>
        <v>7.8736E-2</v>
      </c>
      <c r="E38">
        <f t="array" ref="E38">INDEX(Graphs!$I:$I,MATCH(1,(YEAR(Graphs!$A:$A)='Annual rises'!$A38)*(MONTH(Graphs!$A:$A)=1),0))</f>
        <v>0.15770000000000001</v>
      </c>
      <c r="F38">
        <f t="array" ref="F38">INDEX(Graphs!$L:$L,MATCH(1,(YEAR(Graphs!$A:$A)='Annual rises'!$A38)*(MONTH(Graphs!$A:$A)=1),0))</f>
        <v>0.22980890283199942</v>
      </c>
      <c r="G38">
        <f t="array" ref="G38">INDEX(Graphs!$M:$M,MATCH(1,(YEAR(Graphs!$A:$A)='Annual rises'!$A38)*(MONTH(Graphs!$A:$A)=1),0))</f>
        <v>3.7187772714137923E-2</v>
      </c>
      <c r="H38">
        <f t="array" ref="H38">INDEX(Graphs!$N:$N,MATCH(1,(YEAR(Graphs!$A:$A)='Annual rises'!$A38)*(MONTH(Graphs!$A:$A)=1),0))</f>
        <v>0.24198483243143501</v>
      </c>
      <c r="I38">
        <f t="array" ref="I38">INDEX(Graphs!$O:$O,MATCH(1,(YEAR(Graphs!$A:$A)='Annual rises'!$A38)*(MONTH(Graphs!$A:$A)=1),0))</f>
        <v>0.48467039314211163</v>
      </c>
      <c r="J38">
        <f t="shared" si="13"/>
        <v>5.2168079714321053E-3</v>
      </c>
      <c r="K38">
        <f t="shared" si="14"/>
        <v>0</v>
      </c>
      <c r="L38">
        <f t="shared" si="15"/>
        <v>6.3840000000000008E-3</v>
      </c>
      <c r="M38">
        <f t="shared" si="16"/>
        <v>2.9000000000000137E-3</v>
      </c>
      <c r="N38">
        <f t="shared" si="17"/>
        <v>4.4695592480769319E-3</v>
      </c>
      <c r="O38">
        <f t="shared" si="18"/>
        <v>-2.011572061872989E-3</v>
      </c>
      <c r="P38">
        <f t="shared" si="19"/>
        <v>7.5921883625141851E-3</v>
      </c>
      <c r="Q38">
        <f t="shared" si="20"/>
        <v>-1.6822050769168484E-2</v>
      </c>
    </row>
    <row r="39" spans="1:17">
      <c r="A39">
        <v>1987</v>
      </c>
      <c r="B39">
        <f t="array" ref="B39">INDEX(Graphs!$F:$F,MATCH(1,(YEAR(Graphs!$A:$A)='Annual rises'!A39)*(MONTH(Graphs!$A:$A)=1),0))</f>
        <v>7.4774247590527004E-2</v>
      </c>
      <c r="C39">
        <f t="array" ref="C39">INDEX(Graphs!$G:$G,MATCH(1,(YEAR(Graphs!$A:$A)='Annual rises'!A39)*(MONTH(Graphs!$A:$A)=1),0))</f>
        <v>1.21E-2</v>
      </c>
      <c r="D39">
        <f t="array" ref="D39">INDEX(Graphs!$H:$H,MATCH(1,(YEAR(Graphs!$A:$A)='Annual rises'!$A39)*(MONTH(Graphs!$A:$A)=1),0))</f>
        <v>7.8736E-2</v>
      </c>
      <c r="E39">
        <f t="array" ref="E39">INDEX(Graphs!$I:$I,MATCH(1,(YEAR(Graphs!$A:$A)='Annual rises'!$A39)*(MONTH(Graphs!$A:$A)=1),0))</f>
        <v>0.15770000000000001</v>
      </c>
      <c r="F39">
        <f t="array" ref="F39">INDEX(Graphs!$L:$L,MATCH(1,(YEAR(Graphs!$A:$A)='Annual rises'!$A39)*(MONTH(Graphs!$A:$A)=1),0))</f>
        <v>0.22126841399064587</v>
      </c>
      <c r="G39">
        <f t="array" ref="G39">INDEX(Graphs!$M:$M,MATCH(1,(YEAR(Graphs!$A:$A)='Annual rises'!$A39)*(MONTH(Graphs!$A:$A)=1),0))</f>
        <v>3.5805747239989652E-2</v>
      </c>
      <c r="H39">
        <f t="array" ref="H39">INDEX(Graphs!$N:$N,MATCH(1,(YEAR(Graphs!$A:$A)='Annual rises'!$A39)*(MONTH(Graphs!$A:$A)=1),0))</f>
        <v>0.23299184418907651</v>
      </c>
      <c r="I39">
        <f t="array" ref="I39">INDEX(Graphs!$O:$O,MATCH(1,(YEAR(Graphs!$A:$A)='Annual rises'!$A39)*(MONTH(Graphs!$A:$A)=1),0))</f>
        <v>0.46665837518565034</v>
      </c>
      <c r="J39">
        <f t="shared" si="13"/>
        <v>0</v>
      </c>
      <c r="K39">
        <f t="shared" si="14"/>
        <v>0</v>
      </c>
      <c r="L39">
        <f t="shared" si="15"/>
        <v>0</v>
      </c>
      <c r="M39">
        <f t="shared" si="16"/>
        <v>0</v>
      </c>
      <c r="N39">
        <f t="shared" si="17"/>
        <v>-8.5404888413535551E-3</v>
      </c>
      <c r="O39">
        <f t="shared" si="18"/>
        <v>-1.3820254741482713E-3</v>
      </c>
      <c r="P39">
        <f t="shared" si="19"/>
        <v>-8.9929882423585017E-3</v>
      </c>
      <c r="Q39">
        <f t="shared" si="20"/>
        <v>-1.801201795646129E-2</v>
      </c>
    </row>
    <row r="40" spans="1:17">
      <c r="A40">
        <v>1988</v>
      </c>
      <c r="B40">
        <f t="array" ref="B40">INDEX(Graphs!$F:$F,MATCH(1,(YEAR(Graphs!$A:$A)='Annual rises'!A40)*(MONTH(Graphs!$A:$A)=1),0))</f>
        <v>7.4774247590527004E-2</v>
      </c>
      <c r="C40">
        <f t="array" ref="C40">INDEX(Graphs!$G:$G,MATCH(1,(YEAR(Graphs!$A:$A)='Annual rises'!A40)*(MONTH(Graphs!$A:$A)=1),0))</f>
        <v>1.21E-2</v>
      </c>
      <c r="D40">
        <f t="array" ref="D40">INDEX(Graphs!$H:$H,MATCH(1,(YEAR(Graphs!$A:$A)='Annual rises'!$A40)*(MONTH(Graphs!$A:$A)=1),0))</f>
        <v>7.8736E-2</v>
      </c>
      <c r="E40">
        <f t="array" ref="E40">INDEX(Graphs!$I:$I,MATCH(1,(YEAR(Graphs!$A:$A)='Annual rises'!$A40)*(MONTH(Graphs!$A:$A)=1),0))</f>
        <v>0.15770000000000001</v>
      </c>
      <c r="F40">
        <f t="array" ref="F40">INDEX(Graphs!$L:$L,MATCH(1,(YEAR(Graphs!$A:$A)='Annual rises'!$A40)*(MONTH(Graphs!$A:$A)=1),0))</f>
        <v>0.21411073020307306</v>
      </c>
      <c r="G40">
        <f t="array" ref="G40">INDEX(Graphs!$M:$M,MATCH(1,(YEAR(Graphs!$A:$A)='Annual rises'!$A40)*(MONTH(Graphs!$A:$A)=1),0))</f>
        <v>3.4647487857643114E-2</v>
      </c>
      <c r="H40">
        <f t="array" ref="H40">INDEX(Graphs!$N:$N,MATCH(1,(YEAR(Graphs!$A:$A)='Annual rises'!$A40)*(MONTH(Graphs!$A:$A)=1),0))</f>
        <v>0.22545492594705688</v>
      </c>
      <c r="I40">
        <f t="array" ref="I40">INDEX(Graphs!$O:$O,MATCH(1,(YEAR(Graphs!$A:$A)='Annual rises'!$A40)*(MONTH(Graphs!$A:$A)=1),0))</f>
        <v>0.4515627136487867</v>
      </c>
      <c r="J40">
        <f t="shared" si="13"/>
        <v>0</v>
      </c>
      <c r="K40">
        <f t="shared" si="14"/>
        <v>0</v>
      </c>
      <c r="L40">
        <f t="shared" si="15"/>
        <v>0</v>
      </c>
      <c r="M40">
        <f t="shared" si="16"/>
        <v>0</v>
      </c>
      <c r="N40">
        <f t="shared" si="17"/>
        <v>-7.1576837875728105E-3</v>
      </c>
      <c r="O40">
        <f t="shared" si="18"/>
        <v>-1.1582593823465381E-3</v>
      </c>
      <c r="P40">
        <f t="shared" si="19"/>
        <v>-7.5369182420196301E-3</v>
      </c>
      <c r="Q40">
        <f t="shared" si="20"/>
        <v>-1.5095661536863647E-2</v>
      </c>
    </row>
    <row r="41" spans="1:17">
      <c r="A41">
        <v>1989</v>
      </c>
      <c r="B41">
        <f t="array" ref="B41">INDEX(Graphs!$F:$F,MATCH(1,(YEAR(Graphs!$A:$A)='Annual rises'!A41)*(MONTH(Graphs!$A:$A)=1),0))</f>
        <v>7.825498852418919E-2</v>
      </c>
      <c r="C41">
        <f t="array" ref="C41">INDEX(Graphs!$G:$G,MATCH(1,(YEAR(Graphs!$A:$A)='Annual rises'!A41)*(MONTH(Graphs!$A:$A)=1),0))</f>
        <v>1.21E-2</v>
      </c>
      <c r="D41">
        <f t="array" ref="D41">INDEX(Graphs!$H:$H,MATCH(1,(YEAR(Graphs!$A:$A)='Annual rises'!$A41)*(MONTH(Graphs!$A:$A)=1),0))</f>
        <v>8.1928000000000015E-2</v>
      </c>
      <c r="E41">
        <f t="array" ref="E41">INDEX(Graphs!$I:$I,MATCH(1,(YEAR(Graphs!$A:$A)='Annual rises'!$A41)*(MONTH(Graphs!$A:$A)=1),0))</f>
        <v>0.15770000000000001</v>
      </c>
      <c r="F41">
        <f t="array" ref="F41">INDEX(Graphs!$L:$L,MATCH(1,(YEAR(Graphs!$A:$A)='Annual rises'!$A41)*(MONTH(Graphs!$A:$A)=1),0))</f>
        <v>0.20836856926971892</v>
      </c>
      <c r="G41">
        <f t="array" ref="G41">INDEX(Graphs!$M:$M,MATCH(1,(YEAR(Graphs!$A:$A)='Annual rises'!$A41)*(MONTH(Graphs!$A:$A)=1),0))</f>
        <v>3.2218517128582279E-2</v>
      </c>
      <c r="H41">
        <f t="array" ref="H41">INDEX(Graphs!$N:$N,MATCH(1,(YEAR(Graphs!$A:$A)='Annual rises'!$A41)*(MONTH(Graphs!$A:$A)=1),0))</f>
        <v>0.21814865052152801</v>
      </c>
      <c r="I41">
        <f t="array" ref="I41">INDEX(Graphs!$O:$O,MATCH(1,(YEAR(Graphs!$A:$A)='Annual rises'!$A41)*(MONTH(Graphs!$A:$A)=1),0))</f>
        <v>0.41990579761796903</v>
      </c>
      <c r="J41">
        <f t="shared" si="13"/>
        <v>3.4807409336621853E-3</v>
      </c>
      <c r="K41">
        <f t="shared" si="14"/>
        <v>0</v>
      </c>
      <c r="L41">
        <f t="shared" si="15"/>
        <v>3.1920000000000143E-3</v>
      </c>
      <c r="M41">
        <f t="shared" si="16"/>
        <v>0</v>
      </c>
      <c r="N41">
        <f t="shared" si="17"/>
        <v>-5.7421609333541401E-3</v>
      </c>
      <c r="O41">
        <f t="shared" si="18"/>
        <v>-2.4289707290608351E-3</v>
      </c>
      <c r="P41">
        <f t="shared" si="19"/>
        <v>-7.3062754255288631E-3</v>
      </c>
      <c r="Q41">
        <f t="shared" si="20"/>
        <v>-3.1656916030817661E-2</v>
      </c>
    </row>
    <row r="42" spans="1:17">
      <c r="A42">
        <v>1990</v>
      </c>
      <c r="B42">
        <f t="array" ref="B42">INDEX(Graphs!$F:$F,MATCH(1,(YEAR(Graphs!$A:$A)='Annual rises'!A42)*(MONTH(Graphs!$A:$A)=1),0))</f>
        <v>7.825498852418919E-2</v>
      </c>
      <c r="C42">
        <f t="array" ref="C42">INDEX(Graphs!$G:$G,MATCH(1,(YEAR(Graphs!$A:$A)='Annual rises'!A42)*(MONTH(Graphs!$A:$A)=1),0))</f>
        <v>1.21E-2</v>
      </c>
      <c r="D42">
        <f t="array" ref="D42">INDEX(Graphs!$H:$H,MATCH(1,(YEAR(Graphs!$A:$A)='Annual rises'!$A42)*(MONTH(Graphs!$A:$A)=1),0))</f>
        <v>8.1928000000000015E-2</v>
      </c>
      <c r="E42">
        <f t="array" ref="E42">INDEX(Graphs!$I:$I,MATCH(1,(YEAR(Graphs!$A:$A)='Annual rises'!$A42)*(MONTH(Graphs!$A:$A)=1),0))</f>
        <v>0.15770000000000001</v>
      </c>
      <c r="F42">
        <f t="array" ref="F42">INDEX(Graphs!$L:$L,MATCH(1,(YEAR(Graphs!$A:$A)='Annual rises'!$A42)*(MONTH(Graphs!$A:$A)=1),0))</f>
        <v>0.19337807891215483</v>
      </c>
      <c r="G42">
        <f t="array" ref="G42">INDEX(Graphs!$M:$M,MATCH(1,(YEAR(Graphs!$A:$A)='Annual rises'!$A42)*(MONTH(Graphs!$A:$A)=1),0))</f>
        <v>2.9900646578125831E-2</v>
      </c>
      <c r="H42">
        <f t="array" ref="H42">INDEX(Graphs!$N:$N,MATCH(1,(YEAR(Graphs!$A:$A)='Annual rises'!$A42)*(MONTH(Graphs!$A:$A)=1),0))</f>
        <v>0.20245455973989201</v>
      </c>
      <c r="I42">
        <f t="array" ref="I42">INDEX(Graphs!$O:$O,MATCH(1,(YEAR(Graphs!$A:$A)='Annual rises'!$A42)*(MONTH(Graphs!$A:$A)=1),0))</f>
        <v>0.38969685664218545</v>
      </c>
      <c r="J42">
        <f t="shared" si="13"/>
        <v>0</v>
      </c>
      <c r="K42">
        <f t="shared" si="14"/>
        <v>0</v>
      </c>
      <c r="L42">
        <f t="shared" si="15"/>
        <v>0</v>
      </c>
      <c r="M42">
        <f t="shared" si="16"/>
        <v>0</v>
      </c>
      <c r="N42">
        <f t="shared" si="17"/>
        <v>-1.4990490357564085E-2</v>
      </c>
      <c r="O42">
        <f t="shared" si="18"/>
        <v>-2.3178705504564474E-3</v>
      </c>
      <c r="P42">
        <f t="shared" si="19"/>
        <v>-1.5694090781636E-2</v>
      </c>
      <c r="Q42">
        <f t="shared" si="20"/>
        <v>-3.0208940975783583E-2</v>
      </c>
    </row>
    <row r="43" spans="1:17">
      <c r="A43">
        <v>1991</v>
      </c>
      <c r="B43">
        <f t="array" ref="B43">INDEX(Graphs!$F:$F,MATCH(1,(YEAR(Graphs!$A:$A)='Annual rises'!A43)*(MONTH(Graphs!$A:$A)=1),0))</f>
        <v>8.4341487631626105E-2</v>
      </c>
      <c r="C43">
        <f t="array" ref="C43">INDEX(Graphs!$G:$G,MATCH(1,(YEAR(Graphs!$A:$A)='Annual rises'!A43)*(MONTH(Graphs!$A:$A)=1),0))</f>
        <v>3.7319999999999999E-2</v>
      </c>
      <c r="D43">
        <f t="array" ref="D43">INDEX(Graphs!$H:$H,MATCH(1,(YEAR(Graphs!$A:$A)='Annual rises'!$A43)*(MONTH(Graphs!$A:$A)=1),0))</f>
        <v>8.8223999999999997E-2</v>
      </c>
      <c r="E43">
        <f t="array" ref="E43">INDEX(Graphs!$I:$I,MATCH(1,(YEAR(Graphs!$A:$A)='Annual rises'!$A43)*(MONTH(Graphs!$A:$A)=1),0))</f>
        <v>0.17350000000000002</v>
      </c>
      <c r="F43">
        <f t="array" ref="F43">INDEX(Graphs!$L:$L,MATCH(1,(YEAR(Graphs!$A:$A)='Annual rises'!$A43)*(MONTH(Graphs!$A:$A)=1),0))</f>
        <v>0.19137451690492704</v>
      </c>
      <c r="G43">
        <f t="array" ref="G43">INDEX(Graphs!$M:$M,MATCH(1,(YEAR(Graphs!$A:$A)='Annual rises'!$A43)*(MONTH(Graphs!$A:$A)=1),0))</f>
        <v>8.468070900155375E-2</v>
      </c>
      <c r="H43">
        <f t="array" ref="H43">INDEX(Graphs!$N:$N,MATCH(1,(YEAR(Graphs!$A:$A)='Annual rises'!$A43)*(MONTH(Graphs!$A:$A)=1),0))</f>
        <v>0.2001841069387213</v>
      </c>
      <c r="I43">
        <f t="array" ref="I43">INDEX(Graphs!$O:$O,MATCH(1,(YEAR(Graphs!$A:$A)='Annual rises'!$A43)*(MONTH(Graphs!$A:$A)=1),0))</f>
        <v>0.39367907319854184</v>
      </c>
      <c r="J43">
        <f t="shared" si="13"/>
        <v>6.0864991074369157E-3</v>
      </c>
      <c r="K43">
        <f t="shared" si="14"/>
        <v>2.5219999999999999E-2</v>
      </c>
      <c r="L43">
        <f t="shared" si="15"/>
        <v>6.2959999999999822E-3</v>
      </c>
      <c r="M43">
        <f t="shared" si="16"/>
        <v>1.5800000000000008E-2</v>
      </c>
      <c r="N43">
        <f t="shared" si="17"/>
        <v>-2.0035620072277882E-3</v>
      </c>
      <c r="O43">
        <f t="shared" si="18"/>
        <v>5.4780062423427922E-2</v>
      </c>
      <c r="P43">
        <f t="shared" si="19"/>
        <v>-2.2704528011707192E-3</v>
      </c>
      <c r="Q43">
        <f t="shared" si="20"/>
        <v>3.9822165563563883E-3</v>
      </c>
    </row>
    <row r="44" spans="1:17">
      <c r="A44">
        <v>1992</v>
      </c>
      <c r="B44">
        <f t="array" ref="B44">INDEX(Graphs!$F:$F,MATCH(1,(YEAR(Graphs!$A:$A)='Annual rises'!A44)*(MONTH(Graphs!$A:$A)=1),0))</f>
        <v>9.2166986484045033E-2</v>
      </c>
      <c r="C44">
        <f t="array" ref="C44">INDEX(Graphs!$G:$G,MATCH(1,(YEAR(Graphs!$A:$A)='Annual rises'!A44)*(MONTH(Graphs!$A:$A)=1),0))</f>
        <v>3.7319999999999999E-2</v>
      </c>
      <c r="D44">
        <f t="array" ref="D44">INDEX(Graphs!$H:$H,MATCH(1,(YEAR(Graphs!$A:$A)='Annual rises'!$A44)*(MONTH(Graphs!$A:$A)=1),0))</f>
        <v>9.6432000000000004E-2</v>
      </c>
      <c r="E44">
        <f t="array" ref="E44">INDEX(Graphs!$I:$I,MATCH(1,(YEAR(Graphs!$A:$A)='Annual rises'!$A44)*(MONTH(Graphs!$A:$A)=1),0))</f>
        <v>0.18960000000000002</v>
      </c>
      <c r="F44">
        <f t="array" ref="F44">INDEX(Graphs!$L:$L,MATCH(1,(YEAR(Graphs!$A:$A)='Annual rises'!$A44)*(MONTH(Graphs!$A:$A)=1),0))</f>
        <v>0.20075917655696962</v>
      </c>
      <c r="G44">
        <f t="array" ref="G44">INDEX(Graphs!$M:$M,MATCH(1,(YEAR(Graphs!$A:$A)='Annual rises'!$A44)*(MONTH(Graphs!$A:$A)=1),0))</f>
        <v>8.1290847785319517E-2</v>
      </c>
      <c r="H44">
        <f t="array" ref="H44">INDEX(Graphs!$N:$N,MATCH(1,(YEAR(Graphs!$A:$A)='Annual rises'!$A44)*(MONTH(Graphs!$A:$A)=1),0))</f>
        <v>0.21004927742856197</v>
      </c>
      <c r="I44">
        <f t="array" ref="I44">INDEX(Graphs!$O:$O,MATCH(1,(YEAR(Graphs!$A:$A)='Annual rises'!$A44)*(MONTH(Graphs!$A:$A)=1),0))</f>
        <v>0.41298887299294168</v>
      </c>
      <c r="J44">
        <f t="shared" si="13"/>
        <v>7.8254988524189273E-3</v>
      </c>
      <c r="K44">
        <f t="shared" si="14"/>
        <v>0</v>
      </c>
      <c r="L44">
        <f t="shared" si="15"/>
        <v>8.208000000000007E-3</v>
      </c>
      <c r="M44">
        <f t="shared" si="16"/>
        <v>1.6100000000000003E-2</v>
      </c>
      <c r="N44">
        <f t="shared" si="17"/>
        <v>9.3846596520425762E-3</v>
      </c>
      <c r="O44">
        <f t="shared" si="18"/>
        <v>-3.3898612162342329E-3</v>
      </c>
      <c r="P44">
        <f t="shared" si="19"/>
        <v>9.8651704898406745E-3</v>
      </c>
      <c r="Q44">
        <f t="shared" si="20"/>
        <v>1.930979979439984E-2</v>
      </c>
    </row>
    <row r="45" spans="1:17">
      <c r="A45">
        <v>1993</v>
      </c>
      <c r="B45">
        <f t="array" ref="B45">INDEX(Graphs!$F:$F,MATCH(1,(YEAR(Graphs!$A:$A)='Annual rises'!A45)*(MONTH(Graphs!$A:$A)=1),0))</f>
        <v>9.6340585872001797E-2</v>
      </c>
      <c r="C45">
        <f t="array" ref="C45">INDEX(Graphs!$G:$G,MATCH(1,(YEAR(Graphs!$A:$A)='Annual rises'!A45)*(MONTH(Graphs!$A:$A)=1),0))</f>
        <v>4.2639999999999997E-2</v>
      </c>
      <c r="D45">
        <f t="array" ref="D45">INDEX(Graphs!$H:$H,MATCH(1,(YEAR(Graphs!$A:$A)='Annual rises'!$A45)*(MONTH(Graphs!$A:$A)=1),0))</f>
        <v>0.100768</v>
      </c>
      <c r="E45">
        <f t="array" ref="E45">INDEX(Graphs!$I:$I,MATCH(1,(YEAR(Graphs!$A:$A)='Annual rises'!$A45)*(MONTH(Graphs!$A:$A)=1),0))</f>
        <v>0.1981</v>
      </c>
      <c r="F45">
        <f t="array" ref="F45">INDEX(Graphs!$L:$L,MATCH(1,(YEAR(Graphs!$A:$A)='Annual rises'!$A45)*(MONTH(Graphs!$A:$A)=1),0))</f>
        <v>0.20614994740126577</v>
      </c>
      <c r="G45">
        <f t="array" ref="G45">INDEX(Graphs!$M:$M,MATCH(1,(YEAR(Graphs!$A:$A)='Annual rises'!$A45)*(MONTH(Graphs!$A:$A)=1),0))</f>
        <v>9.1241232110303799E-2</v>
      </c>
      <c r="H45">
        <f t="array" ref="H45">INDEX(Graphs!$N:$N,MATCH(1,(YEAR(Graphs!$A:$A)='Annual rises'!$A45)*(MONTH(Graphs!$A:$A)=1),0))</f>
        <v>0.21562374477699564</v>
      </c>
      <c r="I45">
        <f t="array" ref="I45">INDEX(Graphs!$O:$O,MATCH(1,(YEAR(Graphs!$A:$A)='Annual rises'!$A45)*(MONTH(Graphs!$A:$A)=1),0))</f>
        <v>0.42389512385204464</v>
      </c>
      <c r="J45">
        <f t="shared" si="13"/>
        <v>4.173599387956764E-3</v>
      </c>
      <c r="K45">
        <f t="shared" si="14"/>
        <v>5.3199999999999983E-3</v>
      </c>
      <c r="L45">
        <f t="shared" si="15"/>
        <v>4.3359999999999926E-3</v>
      </c>
      <c r="M45">
        <f t="shared" si="16"/>
        <v>8.4999999999999798E-3</v>
      </c>
      <c r="N45">
        <f t="shared" si="17"/>
        <v>5.3907708442961499E-3</v>
      </c>
      <c r="O45">
        <f t="shared" si="18"/>
        <v>9.9503843249842822E-3</v>
      </c>
      <c r="P45">
        <f t="shared" si="19"/>
        <v>5.5744673484336704E-3</v>
      </c>
      <c r="Q45">
        <f t="shared" si="20"/>
        <v>1.0906250859102962E-2</v>
      </c>
    </row>
    <row r="46" spans="1:17">
      <c r="A46">
        <v>1994</v>
      </c>
      <c r="B46">
        <f t="array" ref="B46">INDEX(Graphs!$F:$F,MATCH(1,(YEAR(Graphs!$A:$A)='Annual rises'!A46)*(MONTH(Graphs!$A:$A)=1),0))</f>
        <v>0.1045</v>
      </c>
      <c r="C46">
        <f t="array" ref="C46">INDEX(Graphs!$G:$G,MATCH(1,(YEAR(Graphs!$A:$A)='Annual rises'!A46)*(MONTH(Graphs!$A:$A)=1),0))</f>
        <v>4.564E-2</v>
      </c>
      <c r="D46">
        <f t="array" ref="D46">INDEX(Graphs!$H:$H,MATCH(1,(YEAR(Graphs!$A:$A)='Annual rises'!$A46)*(MONTH(Graphs!$A:$A)=1),0))</f>
        <v>0.107464</v>
      </c>
      <c r="E46">
        <f t="array" ref="E46">INDEX(Graphs!$I:$I,MATCH(1,(YEAR(Graphs!$A:$A)='Annual rises'!$A46)*(MONTH(Graphs!$A:$A)=1),0))</f>
        <v>0.1981</v>
      </c>
      <c r="F46">
        <f t="array" ref="F46">INDEX(Graphs!$L:$L,MATCH(1,(YEAR(Graphs!$A:$A)='Annual rises'!$A46)*(MONTH(Graphs!$A:$A)=1),0))</f>
        <v>0.21811256334571327</v>
      </c>
      <c r="G46">
        <f t="array" ref="G46">INDEX(Graphs!$M:$M,MATCH(1,(YEAR(Graphs!$A:$A)='Annual rises'!$A46)*(MONTH(Graphs!$A:$A)=1),0))</f>
        <v>9.5259879340654108E-2</v>
      </c>
      <c r="H46">
        <f t="array" ref="H46">INDEX(Graphs!$N:$N,MATCH(1,(YEAR(Graphs!$A:$A)='Annual rises'!$A46)*(MONTH(Graphs!$A:$A)=1),0))</f>
        <v>0.22429902877879171</v>
      </c>
      <c r="I46">
        <f t="array" ref="I46">INDEX(Graphs!$O:$O,MATCH(1,(YEAR(Graphs!$A:$A)='Annual rises'!$A46)*(MONTH(Graphs!$A:$A)=1),0))</f>
        <v>0.41347462965345261</v>
      </c>
      <c r="J46">
        <f t="shared" si="13"/>
        <v>8.1594141279981991E-3</v>
      </c>
      <c r="K46">
        <f t="shared" si="14"/>
        <v>3.0000000000000027E-3</v>
      </c>
      <c r="L46">
        <f t="shared" si="15"/>
        <v>6.6960000000000075E-3</v>
      </c>
      <c r="M46">
        <f t="shared" si="16"/>
        <v>0</v>
      </c>
      <c r="N46">
        <f t="shared" si="17"/>
        <v>1.1962615944447502E-2</v>
      </c>
      <c r="O46">
        <f t="shared" si="18"/>
        <v>4.0186472303503085E-3</v>
      </c>
      <c r="P46">
        <f t="shared" si="19"/>
        <v>8.6752840017960686E-3</v>
      </c>
      <c r="Q46">
        <f t="shared" si="20"/>
        <v>-1.0420494198592034E-2</v>
      </c>
    </row>
    <row r="47" spans="1:17">
      <c r="A47">
        <v>1995</v>
      </c>
      <c r="B47">
        <f t="array" ref="B47">INDEX(Graphs!$F:$F,MATCH(1,(YEAR(Graphs!$A:$A)='Annual rises'!A47)*(MONTH(Graphs!$A:$A)=1),0))</f>
        <v>0.1082</v>
      </c>
      <c r="C47">
        <f t="array" ref="C47">INDEX(Graphs!$G:$G,MATCH(1,(YEAR(Graphs!$A:$A)='Annual rises'!A47)*(MONTH(Graphs!$A:$A)=1),0))</f>
        <v>4.7560000000000005E-2</v>
      </c>
      <c r="D47">
        <f t="array" ref="D47">INDEX(Graphs!$H:$H,MATCH(1,(YEAR(Graphs!$A:$A)='Annual rises'!$A47)*(MONTH(Graphs!$A:$A)=1),0))</f>
        <v>0.11235199999999999</v>
      </c>
      <c r="E47">
        <f t="array" ref="E47">INDEX(Graphs!$I:$I,MATCH(1,(YEAR(Graphs!$A:$A)='Annual rises'!$A47)*(MONTH(Graphs!$A:$A)=1),0))</f>
        <v>0.20600000000000002</v>
      </c>
      <c r="F47">
        <f t="array" ref="F47">INDEX(Graphs!$L:$L,MATCH(1,(YEAR(Graphs!$A:$A)='Annual rises'!$A47)*(MONTH(Graphs!$A:$A)=1),0))</f>
        <v>0.2185346023441874</v>
      </c>
      <c r="G47">
        <f t="array" ref="G47">INDEX(Graphs!$M:$M,MATCH(1,(YEAR(Graphs!$A:$A)='Annual rises'!$A47)*(MONTH(Graphs!$A:$A)=1),0))</f>
        <v>9.6058278072916378E-2</v>
      </c>
      <c r="H47">
        <f t="array" ref="H47">INDEX(Graphs!$N:$N,MATCH(1,(YEAR(Graphs!$A:$A)='Annual rises'!$A47)*(MONTH(Graphs!$A:$A)=1),0))</f>
        <v>0.2269205142566926</v>
      </c>
      <c r="I47">
        <f t="array" ref="I47">INDEX(Graphs!$O:$O,MATCH(1,(YEAR(Graphs!$A:$A)='Annual rises'!$A47)*(MONTH(Graphs!$A:$A)=1),0))</f>
        <v>0.41606403034105915</v>
      </c>
      <c r="J47">
        <f t="shared" si="13"/>
        <v>3.7000000000000088E-3</v>
      </c>
      <c r="K47">
        <f t="shared" si="14"/>
        <v>1.920000000000005E-3</v>
      </c>
      <c r="L47">
        <f t="shared" si="15"/>
        <v>4.8879999999999896E-3</v>
      </c>
      <c r="M47">
        <f t="shared" si="16"/>
        <v>7.9000000000000181E-3</v>
      </c>
      <c r="N47">
        <f t="shared" si="17"/>
        <v>4.2203899847412241E-4</v>
      </c>
      <c r="O47">
        <f t="shared" si="18"/>
        <v>7.9839873226227043E-4</v>
      </c>
      <c r="P47">
        <f t="shared" si="19"/>
        <v>2.6214854779008923E-3</v>
      </c>
      <c r="Q47">
        <f t="shared" si="20"/>
        <v>2.5894006876065467E-3</v>
      </c>
    </row>
    <row r="48" spans="1:17">
      <c r="A48">
        <v>1996</v>
      </c>
      <c r="B48">
        <f t="array" ref="B48">INDEX(Graphs!$F:$F,MATCH(1,(YEAR(Graphs!$A:$A)='Annual rises'!A48)*(MONTH(Graphs!$A:$A)=1),0))</f>
        <v>0.1082</v>
      </c>
      <c r="C48">
        <f t="array" ref="C48">INDEX(Graphs!$G:$G,MATCH(1,(YEAR(Graphs!$A:$A)='Annual rises'!A48)*(MONTH(Graphs!$A:$A)=1),0))</f>
        <v>4.7560000000000005E-2</v>
      </c>
      <c r="D48">
        <f t="array" ref="D48">INDEX(Graphs!$H:$H,MATCH(1,(YEAR(Graphs!$A:$A)='Annual rises'!$A48)*(MONTH(Graphs!$A:$A)=1),0))</f>
        <v>0.11235199999999999</v>
      </c>
      <c r="E48">
        <f t="array" ref="E48">INDEX(Graphs!$I:$I,MATCH(1,(YEAR(Graphs!$A:$A)='Annual rises'!$A48)*(MONTH(Graphs!$A:$A)=1),0))</f>
        <v>0.1978</v>
      </c>
      <c r="F48">
        <f t="array" ref="F48">INDEX(Graphs!$L:$L,MATCH(1,(YEAR(Graphs!$A:$A)='Annual rises'!$A48)*(MONTH(Graphs!$A:$A)=1),0))</f>
        <v>0.21253376241429786</v>
      </c>
      <c r="G48">
        <f t="array" ref="G48">INDEX(Graphs!$M:$M,MATCH(1,(YEAR(Graphs!$A:$A)='Annual rises'!$A48)*(MONTH(Graphs!$A:$A)=1),0))</f>
        <v>9.3420570613900245E-2</v>
      </c>
      <c r="H48">
        <f t="array" ref="H48">INDEX(Graphs!$N:$N,MATCH(1,(YEAR(Graphs!$A:$A)='Annual rises'!$A48)*(MONTH(Graphs!$A:$A)=1),0))</f>
        <v>0.22068940180010344</v>
      </c>
      <c r="I48">
        <f t="array" ref="I48">INDEX(Graphs!$O:$O,MATCH(1,(YEAR(Graphs!$A:$A)='Annual rises'!$A48)*(MONTH(Graphs!$A:$A)=1),0))</f>
        <v>0.38853214607715453</v>
      </c>
      <c r="J48">
        <f t="shared" si="13"/>
        <v>0</v>
      </c>
      <c r="K48">
        <f t="shared" si="14"/>
        <v>0</v>
      </c>
      <c r="L48">
        <f t="shared" si="15"/>
        <v>0</v>
      </c>
      <c r="M48">
        <f t="shared" si="16"/>
        <v>-8.2000000000000128E-3</v>
      </c>
      <c r="N48">
        <f t="shared" si="17"/>
        <v>-6.0008399298895343E-3</v>
      </c>
      <c r="O48">
        <f t="shared" si="18"/>
        <v>-2.6377074590161337E-3</v>
      </c>
      <c r="P48">
        <f t="shared" si="19"/>
        <v>-6.2311124565891662E-3</v>
      </c>
      <c r="Q48">
        <f t="shared" si="20"/>
        <v>-2.7531884263904627E-2</v>
      </c>
    </row>
    <row r="49" spans="1:17">
      <c r="A49">
        <v>1997</v>
      </c>
      <c r="B49">
        <f t="array" ref="B49">INDEX(Graphs!$F:$F,MATCH(1,(YEAR(Graphs!$A:$A)='Annual rises'!A49)*(MONTH(Graphs!$A:$A)=1),0))</f>
        <v>0.1082</v>
      </c>
      <c r="C49">
        <f t="array" ref="C49">INDEX(Graphs!$G:$G,MATCH(1,(YEAR(Graphs!$A:$A)='Annual rises'!A49)*(MONTH(Graphs!$A:$A)=1),0))</f>
        <v>4.7560000000000005E-2</v>
      </c>
      <c r="D49">
        <f t="array" ref="D49">INDEX(Graphs!$H:$H,MATCH(1,(YEAR(Graphs!$A:$A)='Annual rises'!$A49)*(MONTH(Graphs!$A:$A)=1),0))</f>
        <v>0.11235199999999999</v>
      </c>
      <c r="E49">
        <f t="array" ref="E49">INDEX(Graphs!$I:$I,MATCH(1,(YEAR(Graphs!$A:$A)='Annual rises'!$A49)*(MONTH(Graphs!$A:$A)=1),0))</f>
        <v>0.18989999999999999</v>
      </c>
      <c r="F49">
        <f t="array" ref="F49">INDEX(Graphs!$L:$L,MATCH(1,(YEAR(Graphs!$A:$A)='Annual rises'!$A49)*(MONTH(Graphs!$A:$A)=1),0))</f>
        <v>0.20647639733394318</v>
      </c>
      <c r="G49">
        <f t="array" ref="G49">INDEX(Graphs!$M:$M,MATCH(1,(YEAR(Graphs!$A:$A)='Annual rises'!$A49)*(MONTH(Graphs!$A:$A)=1),0))</f>
        <v>9.0758017164531787E-2</v>
      </c>
      <c r="H49">
        <f t="array" ref="H49">INDEX(Graphs!$N:$N,MATCH(1,(YEAR(Graphs!$A:$A)='Annual rises'!$A49)*(MONTH(Graphs!$A:$A)=1),0))</f>
        <v>0.21439959513182241</v>
      </c>
      <c r="I49">
        <f t="array" ref="I49">INDEX(Graphs!$O:$O,MATCH(1,(YEAR(Graphs!$A:$A)='Annual rises'!$A49)*(MONTH(Graphs!$A:$A)=1),0))</f>
        <v>0.36238325188277087</v>
      </c>
      <c r="J49">
        <f t="shared" si="13"/>
        <v>0</v>
      </c>
      <c r="K49">
        <f t="shared" si="14"/>
        <v>0</v>
      </c>
      <c r="L49">
        <f t="shared" si="15"/>
        <v>0</v>
      </c>
      <c r="M49">
        <f t="shared" si="16"/>
        <v>-7.9000000000000181E-3</v>
      </c>
      <c r="N49">
        <f t="shared" si="17"/>
        <v>-6.0573650803546764E-3</v>
      </c>
      <c r="O49">
        <f t="shared" si="18"/>
        <v>-2.6625534493684572E-3</v>
      </c>
      <c r="P49">
        <f t="shared" si="19"/>
        <v>-6.2898066682810228E-3</v>
      </c>
      <c r="Q49">
        <f t="shared" si="20"/>
        <v>-2.6148894194383654E-2</v>
      </c>
    </row>
    <row r="50" spans="1:17">
      <c r="A50">
        <v>1998</v>
      </c>
      <c r="B50">
        <f t="array" ref="B50">INDEX(Graphs!$F:$F,MATCH(1,(YEAR(Graphs!$A:$A)='Annual rises'!A50)*(MONTH(Graphs!$A:$A)=1),0))</f>
        <v>0.1114</v>
      </c>
      <c r="C50">
        <f t="array" ref="C50">INDEX(Graphs!$G:$G,MATCH(1,(YEAR(Graphs!$A:$A)='Annual rises'!A50)*(MONTH(Graphs!$A:$A)=1),0))</f>
        <v>4.8979999999999996E-2</v>
      </c>
      <c r="D50">
        <f t="array" ref="D50">INDEX(Graphs!$H:$H,MATCH(1,(YEAR(Graphs!$A:$A)='Annual rises'!$A50)*(MONTH(Graphs!$A:$A)=1),0))</f>
        <v>0.11572</v>
      </c>
      <c r="E50">
        <f t="array" ref="E50">INDEX(Graphs!$I:$I,MATCH(1,(YEAR(Graphs!$A:$A)='Annual rises'!$A50)*(MONTH(Graphs!$A:$A)=1),0))</f>
        <v>0.1956</v>
      </c>
      <c r="F50">
        <f t="array" ref="F50">INDEX(Graphs!$L:$L,MATCH(1,(YEAR(Graphs!$A:$A)='Annual rises'!$A50)*(MONTH(Graphs!$A:$A)=1),0))</f>
        <v>0.20549440556631082</v>
      </c>
      <c r="G50">
        <f t="array" ref="G50">INDEX(Graphs!$M:$M,MATCH(1,(YEAR(Graphs!$A:$A)='Annual rises'!$A50)*(MONTH(Graphs!$A:$A)=1),0))</f>
        <v>9.035113092134564E-2</v>
      </c>
      <c r="H50">
        <f t="array" ref="H50">INDEX(Graphs!$N:$N,MATCH(1,(YEAR(Graphs!$A:$A)='Annual rises'!$A50)*(MONTH(Graphs!$A:$A)=1),0))</f>
        <v>0.2134633089060457</v>
      </c>
      <c r="I50">
        <f t="array" ref="I50">INDEX(Graphs!$O:$O,MATCH(1,(YEAR(Graphs!$A:$A)='Annual rises'!$A50)*(MONTH(Graphs!$A:$A)=1),0))</f>
        <v>0.36081423454910594</v>
      </c>
      <c r="J50">
        <f t="shared" si="13"/>
        <v>3.1999999999999945E-3</v>
      </c>
      <c r="K50">
        <f t="shared" si="14"/>
        <v>1.4199999999999907E-3</v>
      </c>
      <c r="L50">
        <f t="shared" si="15"/>
        <v>3.3680000000000099E-3</v>
      </c>
      <c r="M50">
        <f t="shared" si="16"/>
        <v>5.7000000000000106E-3</v>
      </c>
      <c r="N50">
        <f t="shared" si="17"/>
        <v>-9.8199176763236196E-4</v>
      </c>
      <c r="O50">
        <f t="shared" si="18"/>
        <v>-4.0688624318614697E-4</v>
      </c>
      <c r="P50">
        <f t="shared" si="19"/>
        <v>-9.3628622577671128E-4</v>
      </c>
      <c r="Q50">
        <f t="shared" si="20"/>
        <v>-1.5690173336649349E-3</v>
      </c>
    </row>
    <row r="51" spans="1:17">
      <c r="A51">
        <v>1999</v>
      </c>
      <c r="B51">
        <f t="array" ref="B51">INDEX(Graphs!$F:$F,MATCH(1,(YEAR(Graphs!$A:$A)='Annual rises'!A51)*(MONTH(Graphs!$A:$A)=1),0))</f>
        <v>0.115</v>
      </c>
      <c r="C51">
        <f t="array" ref="C51">INDEX(Graphs!$G:$G,MATCH(1,(YEAR(Graphs!$A:$A)='Annual rises'!A51)*(MONTH(Graphs!$A:$A)=1),0))</f>
        <v>5.0540000000000002E-2</v>
      </c>
      <c r="D51">
        <f t="array" ref="D51">INDEX(Graphs!$H:$H,MATCH(1,(YEAR(Graphs!$A:$A)='Annual rises'!$A51)*(MONTH(Graphs!$A:$A)=1),0))</f>
        <v>0.119424</v>
      </c>
      <c r="E51">
        <f t="array" ref="E51">INDEX(Graphs!$I:$I,MATCH(1,(YEAR(Graphs!$A:$A)='Annual rises'!$A51)*(MONTH(Graphs!$A:$A)=1),0))</f>
        <v>0.1956</v>
      </c>
      <c r="F51">
        <f t="array" ref="F51">INDEX(Graphs!$L:$L,MATCH(1,(YEAR(Graphs!$A:$A)='Annual rises'!$A51)*(MONTH(Graphs!$A:$A)=1),0))</f>
        <v>0.20713196070833936</v>
      </c>
      <c r="G51">
        <f t="array" ref="G51">INDEX(Graphs!$M:$M,MATCH(1,(YEAR(Graphs!$A:$A)='Annual rises'!$A51)*(MONTH(Graphs!$A:$A)=1),0))</f>
        <v>9.1029993862604103E-2</v>
      </c>
      <c r="H51">
        <f t="array" ref="H51">INDEX(Graphs!$N:$N,MATCH(1,(YEAR(Graphs!$A:$A)='Annual rises'!$A51)*(MONTH(Graphs!$A:$A)=1),0))</f>
        <v>0.21510023717941495</v>
      </c>
      <c r="I51">
        <f t="array" ref="I51">INDEX(Graphs!$O:$O,MATCH(1,(YEAR(Graphs!$A:$A)='Annual rises'!$A51)*(MONTH(Graphs!$A:$A)=1),0))</f>
        <v>0.35230444795261895</v>
      </c>
      <c r="J51">
        <f t="shared" si="13"/>
        <v>3.600000000000006E-3</v>
      </c>
      <c r="K51">
        <f t="shared" si="14"/>
        <v>1.5600000000000058E-3</v>
      </c>
      <c r="L51">
        <f t="shared" si="15"/>
        <v>3.703999999999999E-3</v>
      </c>
      <c r="M51">
        <f t="shared" si="16"/>
        <v>0</v>
      </c>
      <c r="N51">
        <f t="shared" si="17"/>
        <v>1.6375551420285406E-3</v>
      </c>
      <c r="O51">
        <f t="shared" si="18"/>
        <v>6.7886294125846236E-4</v>
      </c>
      <c r="P51">
        <f t="shared" si="19"/>
        <v>1.6369282733692536E-3</v>
      </c>
      <c r="Q51">
        <f t="shared" si="20"/>
        <v>-8.5097865964869901E-3</v>
      </c>
    </row>
    <row r="52" spans="1:17">
      <c r="A52">
        <v>2000</v>
      </c>
      <c r="B52">
        <f t="array" ref="B52">INDEX(Graphs!$F:$F,MATCH(1,(YEAR(Graphs!$A:$A)='Annual rises'!A52)*(MONTH(Graphs!$A:$A)=1),0))</f>
        <v>0.115</v>
      </c>
      <c r="C52">
        <f t="array" ref="C52">INDEX(Graphs!$G:$G,MATCH(1,(YEAR(Graphs!$A:$A)='Annual rises'!A52)*(MONTH(Graphs!$A:$A)=1),0))</f>
        <v>5.0540000000000002E-2</v>
      </c>
      <c r="D52">
        <f t="array" ref="D52">INDEX(Graphs!$H:$H,MATCH(1,(YEAR(Graphs!$A:$A)='Annual rises'!$A52)*(MONTH(Graphs!$A:$A)=1),0))</f>
        <v>0.119424</v>
      </c>
      <c r="E52">
        <f t="array" ref="E52">INDEX(Graphs!$I:$I,MATCH(1,(YEAR(Graphs!$A:$A)='Annual rises'!$A52)*(MONTH(Graphs!$A:$A)=1),0))</f>
        <v>0.1956</v>
      </c>
      <c r="F52">
        <f t="array" ref="F52">INDEX(Graphs!$L:$L,MATCH(1,(YEAR(Graphs!$A:$A)='Annual rises'!$A52)*(MONTH(Graphs!$A:$A)=1),0))</f>
        <v>0.20324648249786587</v>
      </c>
      <c r="G52">
        <f t="array" ref="G52">INDEX(Graphs!$M:$M,MATCH(1,(YEAR(Graphs!$A:$A)='Annual rises'!$A52)*(MONTH(Graphs!$A:$A)=1),0))</f>
        <v>8.9322410656018619E-2</v>
      </c>
      <c r="H52">
        <f t="array" ref="H52">INDEX(Graphs!$N:$N,MATCH(1,(YEAR(Graphs!$A:$A)='Annual rises'!$A52)*(MONTH(Graphs!$A:$A)=1),0))</f>
        <v>0.21106528631152288</v>
      </c>
      <c r="I52">
        <f t="array" ref="I52">INDEX(Graphs!$O:$O,MATCH(1,(YEAR(Graphs!$A:$A)='Annual rises'!$A52)*(MONTH(Graphs!$A:$A)=1),0))</f>
        <v>0.34569575631810923</v>
      </c>
      <c r="J52">
        <f t="shared" si="13"/>
        <v>0</v>
      </c>
      <c r="K52">
        <f t="shared" si="14"/>
        <v>0</v>
      </c>
      <c r="L52">
        <f t="shared" si="15"/>
        <v>0</v>
      </c>
      <c r="M52">
        <f t="shared" si="16"/>
        <v>0</v>
      </c>
      <c r="N52">
        <f t="shared" si="17"/>
        <v>-3.8854782104734975E-3</v>
      </c>
      <c r="O52">
        <f t="shared" si="18"/>
        <v>-1.7075832065854835E-3</v>
      </c>
      <c r="P52">
        <f t="shared" si="19"/>
        <v>-4.0349508678920731E-3</v>
      </c>
      <c r="Q52">
        <f t="shared" si="20"/>
        <v>-6.6086916345097224E-3</v>
      </c>
    </row>
    <row r="53" spans="1:17">
      <c r="A53">
        <v>2001</v>
      </c>
      <c r="B53">
        <f t="array" ref="B53">INDEX(Graphs!$F:$F,MATCH(1,(YEAR(Graphs!$A:$A)='Annual rises'!A53)*(MONTH(Graphs!$A:$A)=1),0))</f>
        <v>0.11890000000000001</v>
      </c>
      <c r="C53">
        <f t="array" ref="C53">INDEX(Graphs!$G:$G,MATCH(1,(YEAR(Graphs!$A:$A)='Annual rises'!A53)*(MONTH(Graphs!$A:$A)=1),0))</f>
        <v>5.2260000000000001E-2</v>
      </c>
      <c r="D53">
        <f t="array" ref="D53">INDEX(Graphs!$H:$H,MATCH(1,(YEAR(Graphs!$A:$A)='Annual rises'!$A53)*(MONTH(Graphs!$A:$A)=1),0))</f>
        <v>0.12349600000000001</v>
      </c>
      <c r="E53">
        <f t="array" ref="E53">INDEX(Graphs!$I:$I,MATCH(1,(YEAR(Graphs!$A:$A)='Annual rises'!$A53)*(MONTH(Graphs!$A:$A)=1),0))</f>
        <v>0.1956</v>
      </c>
      <c r="F53">
        <f t="array" ref="F53">INDEX(Graphs!$L:$L,MATCH(1,(YEAR(Graphs!$A:$A)='Annual rises'!$A53)*(MONTH(Graphs!$A:$A)=1),0))</f>
        <v>0.20477476146313606</v>
      </c>
      <c r="G53">
        <f t="array" ref="G53">INDEX(Graphs!$M:$M,MATCH(1,(YEAR(Graphs!$A:$A)='Annual rises'!$A53)*(MONTH(Graphs!$A:$A)=1),0))</f>
        <v>9.0004449403393527E-2</v>
      </c>
      <c r="H53">
        <f t="array" ref="H53">INDEX(Graphs!$N:$N,MATCH(1,(YEAR(Graphs!$A:$A)='Annual rises'!$A53)*(MONTH(Graphs!$A:$A)=1),0))</f>
        <v>0.21269019294912911</v>
      </c>
      <c r="I53">
        <f t="array" ref="I53">INDEX(Graphs!$O:$O,MATCH(1,(YEAR(Graphs!$A:$A)='Annual rises'!$A53)*(MONTH(Graphs!$A:$A)=1),0))</f>
        <v>0.33687084392085292</v>
      </c>
      <c r="J53">
        <f t="shared" si="13"/>
        <v>3.9000000000000007E-3</v>
      </c>
      <c r="K53">
        <f t="shared" si="14"/>
        <v>1.7199999999999993E-3</v>
      </c>
      <c r="L53">
        <f t="shared" si="15"/>
        <v>4.0720000000000062E-3</v>
      </c>
      <c r="M53">
        <f t="shared" si="16"/>
        <v>0</v>
      </c>
      <c r="N53">
        <f t="shared" si="17"/>
        <v>1.5282789652701911E-3</v>
      </c>
      <c r="O53">
        <f t="shared" si="18"/>
        <v>6.8203874737490788E-4</v>
      </c>
      <c r="P53">
        <f t="shared" si="19"/>
        <v>1.6249066376062271E-3</v>
      </c>
      <c r="Q53">
        <f t="shared" si="20"/>
        <v>-8.8249123972563015E-3</v>
      </c>
    </row>
    <row r="54" spans="1:17">
      <c r="A54">
        <v>2002</v>
      </c>
      <c r="B54">
        <f t="array" ref="B54">INDEX(Graphs!$F:$F,MATCH(1,(YEAR(Graphs!$A:$A)='Annual rises'!A54)*(MONTH(Graphs!$A:$A)=1),0))</f>
        <v>0.11890000000000001</v>
      </c>
      <c r="C54">
        <f t="array" ref="C54">INDEX(Graphs!$G:$G,MATCH(1,(YEAR(Graphs!$A:$A)='Annual rises'!A54)*(MONTH(Graphs!$A:$A)=1),0))</f>
        <v>5.2260000000000001E-2</v>
      </c>
      <c r="D54">
        <f t="array" ref="D54">INDEX(Graphs!$H:$H,MATCH(1,(YEAR(Graphs!$A:$A)='Annual rises'!$A54)*(MONTH(Graphs!$A:$A)=1),0))</f>
        <v>0.12349600000000001</v>
      </c>
      <c r="E54">
        <f t="array" ref="E54">INDEX(Graphs!$I:$I,MATCH(1,(YEAR(Graphs!$A:$A)='Annual rises'!$A54)*(MONTH(Graphs!$A:$A)=1),0))</f>
        <v>0.1956</v>
      </c>
      <c r="F54">
        <f t="array" ref="F54">INDEX(Graphs!$L:$L,MATCH(1,(YEAR(Graphs!$A:$A)='Annual rises'!$A54)*(MONTH(Graphs!$A:$A)=1),0))</f>
        <v>0.20255188216919881</v>
      </c>
      <c r="G54">
        <f t="array" ref="G54">INDEX(Graphs!$M:$M,MATCH(1,(YEAR(Graphs!$A:$A)='Annual rises'!$A54)*(MONTH(Graphs!$A:$A)=1),0))</f>
        <v>8.9027429454687376E-2</v>
      </c>
      <c r="H54">
        <f t="array" ref="H54">INDEX(Graphs!$N:$N,MATCH(1,(YEAR(Graphs!$A:$A)='Annual rises'!$A54)*(MONTH(Graphs!$A:$A)=1),0))</f>
        <v>0.21038138974236648</v>
      </c>
      <c r="I54">
        <f t="array" ref="I54">INDEX(Graphs!$O:$O,MATCH(1,(YEAR(Graphs!$A:$A)='Annual rises'!$A54)*(MONTH(Graphs!$A:$A)=1),0))</f>
        <v>0.33321402987632703</v>
      </c>
      <c r="J54">
        <f t="shared" si="13"/>
        <v>0</v>
      </c>
      <c r="K54">
        <f t="shared" si="14"/>
        <v>0</v>
      </c>
      <c r="L54">
        <f t="shared" si="15"/>
        <v>0</v>
      </c>
      <c r="M54">
        <f t="shared" si="16"/>
        <v>0</v>
      </c>
      <c r="N54">
        <f t="shared" si="17"/>
        <v>-2.2228792939372466E-3</v>
      </c>
      <c r="O54">
        <f t="shared" si="18"/>
        <v>-9.7701994870615094E-4</v>
      </c>
      <c r="P54">
        <f t="shared" si="19"/>
        <v>-2.308803206762633E-3</v>
      </c>
      <c r="Q54">
        <f t="shared" si="20"/>
        <v>-3.6568140445258912E-3</v>
      </c>
    </row>
    <row r="55" spans="1:17">
      <c r="A55">
        <v>2003</v>
      </c>
      <c r="B55">
        <f t="array" ref="B55">INDEX(Graphs!$F:$F,MATCH(1,(YEAR(Graphs!$A:$A)='Annual rises'!A55)*(MONTH(Graphs!$A:$A)=1),0))</f>
        <v>0.11890000000000001</v>
      </c>
      <c r="C55">
        <f t="array" ref="C55">INDEX(Graphs!$G:$G,MATCH(1,(YEAR(Graphs!$A:$A)='Annual rises'!A55)*(MONTH(Graphs!$A:$A)=1),0))</f>
        <v>5.1220000000000002E-2</v>
      </c>
      <c r="D55">
        <f t="array" ref="D55">INDEX(Graphs!$H:$H,MATCH(1,(YEAR(Graphs!$A:$A)='Annual rises'!$A55)*(MONTH(Graphs!$A:$A)=1),0))</f>
        <v>0.12349600000000001</v>
      </c>
      <c r="E55">
        <f t="array" ref="E55">INDEX(Graphs!$I:$I,MATCH(1,(YEAR(Graphs!$A:$A)='Annual rises'!$A55)*(MONTH(Graphs!$A:$A)=1),0))</f>
        <v>0.1956</v>
      </c>
      <c r="F55">
        <f t="array" ref="F55">INDEX(Graphs!$L:$L,MATCH(1,(YEAR(Graphs!$A:$A)='Annual rises'!$A55)*(MONTH(Graphs!$A:$A)=1),0))</f>
        <v>0.19658104348278785</v>
      </c>
      <c r="G55">
        <f t="array" ref="G55">INDEX(Graphs!$M:$M,MATCH(1,(YEAR(Graphs!$A:$A)='Annual rises'!$A55)*(MONTH(Graphs!$A:$A)=1),0))</f>
        <v>8.4683608470886393E-2</v>
      </c>
      <c r="H55">
        <f t="array" ref="H55">INDEX(Graphs!$N:$N,MATCH(1,(YEAR(Graphs!$A:$A)='Annual rises'!$A55)*(MONTH(Graphs!$A:$A)=1),0))</f>
        <v>0.2041797522788088</v>
      </c>
      <c r="I55">
        <f t="array" ref="I55">INDEX(Graphs!$O:$O,MATCH(1,(YEAR(Graphs!$A:$A)='Annual rises'!$A55)*(MONTH(Graphs!$A:$A)=1),0))</f>
        <v>0.32339152317269387</v>
      </c>
      <c r="J55">
        <f t="shared" si="13"/>
        <v>0</v>
      </c>
      <c r="K55">
        <f t="shared" si="14"/>
        <v>-1.0399999999999993E-3</v>
      </c>
      <c r="L55">
        <f t="shared" si="15"/>
        <v>0</v>
      </c>
      <c r="M55">
        <f t="shared" si="16"/>
        <v>0</v>
      </c>
      <c r="N55">
        <f t="shared" si="17"/>
        <v>-5.9708386864109619E-3</v>
      </c>
      <c r="O55">
        <f t="shared" si="18"/>
        <v>-4.3438209838009834E-3</v>
      </c>
      <c r="P55">
        <f t="shared" si="19"/>
        <v>-6.2016374635576743E-3</v>
      </c>
      <c r="Q55">
        <f t="shared" si="20"/>
        <v>-9.8225067036331604E-3</v>
      </c>
    </row>
    <row r="56" spans="1:17">
      <c r="A56">
        <v>2004</v>
      </c>
      <c r="B56">
        <f t="array" ref="B56">INDEX(Graphs!$F:$F,MATCH(1,(YEAR(Graphs!$A:$A)='Annual rises'!A56)*(MONTH(Graphs!$A:$A)=1),0))</f>
        <v>0.1222</v>
      </c>
      <c r="C56">
        <f t="array" ref="C56">INDEX(Graphs!$G:$G,MATCH(1,(YEAR(Graphs!$A:$A)='Annual rises'!A56)*(MONTH(Graphs!$A:$A)=1),0))</f>
        <v>5.1220000000000002E-2</v>
      </c>
      <c r="D56">
        <f t="array" ref="D56">INDEX(Graphs!$H:$H,MATCH(1,(YEAR(Graphs!$A:$A)='Annual rises'!$A56)*(MONTH(Graphs!$A:$A)=1),0))</f>
        <v>0.12695200000000001</v>
      </c>
      <c r="E56">
        <f t="array" ref="E56">INDEX(Graphs!$I:$I,MATCH(1,(YEAR(Graphs!$A:$A)='Annual rises'!$A56)*(MONTH(Graphs!$A:$A)=1),0))</f>
        <v>0.1956</v>
      </c>
      <c r="F56">
        <f t="array" ref="F56">INDEX(Graphs!$L:$L,MATCH(1,(YEAR(Graphs!$A:$A)='Annual rises'!$A56)*(MONTH(Graphs!$A:$A)=1),0))</f>
        <v>0.19666864241397394</v>
      </c>
      <c r="G56">
        <f t="array" ref="G56">INDEX(Graphs!$M:$M,MATCH(1,(YEAR(Graphs!$A:$A)='Annual rises'!$A56)*(MONTH(Graphs!$A:$A)=1),0))</f>
        <v>8.2433452245857158E-2</v>
      </c>
      <c r="H56">
        <f t="array" ref="H56">INDEX(Graphs!$N:$N,MATCH(1,(YEAR(Graphs!$A:$A)='Annual rises'!$A56)*(MONTH(Graphs!$A:$A)=1),0))</f>
        <v>0.20431650975236351</v>
      </c>
      <c r="I56">
        <f t="array" ref="I56">INDEX(Graphs!$O:$O,MATCH(1,(YEAR(Graphs!$A:$A)='Annual rises'!$A56)*(MONTH(Graphs!$A:$A)=1),0))</f>
        <v>0.31479857983775206</v>
      </c>
      <c r="J56">
        <f t="shared" si="13"/>
        <v>3.2999999999999974E-3</v>
      </c>
      <c r="K56">
        <f t="shared" si="14"/>
        <v>0</v>
      </c>
      <c r="L56">
        <f t="shared" si="15"/>
        <v>3.4560000000000007E-3</v>
      </c>
      <c r="M56">
        <f t="shared" si="16"/>
        <v>0</v>
      </c>
      <c r="N56">
        <f t="shared" si="17"/>
        <v>8.7598931186094742E-5</v>
      </c>
      <c r="O56">
        <f t="shared" si="18"/>
        <v>-2.2501562250292345E-3</v>
      </c>
      <c r="P56">
        <f t="shared" si="19"/>
        <v>1.3675747355471057E-4</v>
      </c>
      <c r="Q56">
        <f t="shared" si="20"/>
        <v>-8.5929433349418161E-3</v>
      </c>
    </row>
    <row r="57" spans="1:17">
      <c r="A57">
        <v>2005</v>
      </c>
      <c r="B57">
        <f t="array" ref="B57">INDEX(Graphs!$F:$F,MATCH(1,(YEAR(Graphs!$A:$A)='Annual rises'!A57)*(MONTH(Graphs!$A:$A)=1),0))</f>
        <v>0.12590000000000001</v>
      </c>
      <c r="C57">
        <f t="array" ref="C57">INDEX(Graphs!$G:$G,MATCH(1,(YEAR(Graphs!$A:$A)='Annual rises'!A57)*(MONTH(Graphs!$A:$A)=1),0))</f>
        <v>5.1220000000000002E-2</v>
      </c>
      <c r="D57">
        <f t="array" ref="D57">INDEX(Graphs!$H:$H,MATCH(1,(YEAR(Graphs!$A:$A)='Annual rises'!$A57)*(MONTH(Graphs!$A:$A)=1),0))</f>
        <v>0.130776</v>
      </c>
      <c r="E57">
        <f t="array" ref="E57">INDEX(Graphs!$I:$I,MATCH(1,(YEAR(Graphs!$A:$A)='Annual rises'!$A57)*(MONTH(Graphs!$A:$A)=1),0))</f>
        <v>0.1956</v>
      </c>
      <c r="F57">
        <f t="array" ref="F57">INDEX(Graphs!$L:$L,MATCH(1,(YEAR(Graphs!$A:$A)='Annual rises'!$A57)*(MONTH(Graphs!$A:$A)=1),0))</f>
        <v>0.19625935198200362</v>
      </c>
      <c r="G57">
        <f t="array" ref="G57">INDEX(Graphs!$M:$M,MATCH(1,(YEAR(Graphs!$A:$A)='Annual rises'!$A57)*(MONTH(Graphs!$A:$A)=1),0))</f>
        <v>7.9844352728500587E-2</v>
      </c>
      <c r="H57">
        <f t="array" ref="H57">INDEX(Graphs!$N:$N,MATCH(1,(YEAR(Graphs!$A:$A)='Annual rises'!$A57)*(MONTH(Graphs!$A:$A)=1),0))</f>
        <v>0.20386030988720019</v>
      </c>
      <c r="I57">
        <f t="array" ref="I57">INDEX(Graphs!$O:$O,MATCH(1,(YEAR(Graphs!$A:$A)='Annual rises'!$A57)*(MONTH(Graphs!$A:$A)=1),0))</f>
        <v>0.30491127281715574</v>
      </c>
      <c r="J57">
        <f t="shared" si="13"/>
        <v>3.7000000000000088E-3</v>
      </c>
      <c r="K57">
        <f t="shared" si="14"/>
        <v>0</v>
      </c>
      <c r="L57">
        <f t="shared" si="15"/>
        <v>3.8239999999999941E-3</v>
      </c>
      <c r="M57">
        <f t="shared" si="16"/>
        <v>0</v>
      </c>
      <c r="N57">
        <f t="shared" si="17"/>
        <v>-4.0929043197032722E-4</v>
      </c>
      <c r="O57">
        <f t="shared" si="18"/>
        <v>-2.5890995173565717E-3</v>
      </c>
      <c r="P57">
        <f t="shared" si="19"/>
        <v>-4.5619986516332034E-4</v>
      </c>
      <c r="Q57">
        <f t="shared" si="20"/>
        <v>-9.8873070205963143E-3</v>
      </c>
    </row>
    <row r="58" spans="1:17">
      <c r="A58">
        <v>2006</v>
      </c>
      <c r="B58">
        <f t="array" ref="B58">INDEX(Graphs!$F:$F,MATCH(1,(YEAR(Graphs!$A:$A)='Annual rises'!A58)*(MONTH(Graphs!$A:$A)=1),0))</f>
        <v>0.12920000000000001</v>
      </c>
      <c r="C58">
        <f t="array" ref="C58">INDEX(Graphs!$G:$G,MATCH(1,(YEAR(Graphs!$A:$A)='Annual rises'!A58)*(MONTH(Graphs!$A:$A)=1),0))</f>
        <v>5.1220000000000002E-2</v>
      </c>
      <c r="D58">
        <f t="array" ref="D58">INDEX(Graphs!$H:$H,MATCH(1,(YEAR(Graphs!$A:$A)='Annual rises'!$A58)*(MONTH(Graphs!$A:$A)=1),0))</f>
        <v>0.13417599999999999</v>
      </c>
      <c r="E58">
        <f t="array" ref="E58">INDEX(Graphs!$I:$I,MATCH(1,(YEAR(Graphs!$A:$A)='Annual rises'!$A58)*(MONTH(Graphs!$A:$A)=1),0))</f>
        <v>0.1956</v>
      </c>
      <c r="F58">
        <f t="array" ref="F58">INDEX(Graphs!$L:$L,MATCH(1,(YEAR(Graphs!$A:$A)='Annual rises'!$A58)*(MONTH(Graphs!$A:$A)=1),0))</f>
        <v>0.19644313882028352</v>
      </c>
      <c r="G58">
        <f t="array" ref="G58">INDEX(Graphs!$M:$M,MATCH(1,(YEAR(Graphs!$A:$A)='Annual rises'!$A58)*(MONTH(Graphs!$A:$A)=1),0))</f>
        <v>7.7877844971942126E-2</v>
      </c>
      <c r="H58">
        <f t="array" ref="H58">INDEX(Graphs!$N:$N,MATCH(1,(YEAR(Graphs!$A:$A)='Annual rises'!$A58)*(MONTH(Graphs!$A:$A)=1),0))</f>
        <v>0.20400893648877988</v>
      </c>
      <c r="I58">
        <f t="array" ref="I58">INDEX(Graphs!$O:$O,MATCH(1,(YEAR(Graphs!$A:$A)='Annual rises'!$A58)*(MONTH(Graphs!$A:$A)=1),0))</f>
        <v>0.29740153214587817</v>
      </c>
      <c r="J58">
        <f t="shared" si="13"/>
        <v>3.2999999999999974E-3</v>
      </c>
      <c r="K58">
        <f t="shared" si="14"/>
        <v>0</v>
      </c>
      <c r="L58">
        <f t="shared" si="15"/>
        <v>3.3999999999999864E-3</v>
      </c>
      <c r="M58">
        <f t="shared" si="16"/>
        <v>0</v>
      </c>
      <c r="N58">
        <f t="shared" si="17"/>
        <v>1.8378683827990905E-4</v>
      </c>
      <c r="O58">
        <f t="shared" si="18"/>
        <v>-1.966507756558461E-3</v>
      </c>
      <c r="P58">
        <f t="shared" si="19"/>
        <v>1.4862660157968777E-4</v>
      </c>
      <c r="Q58">
        <f t="shared" si="20"/>
        <v>-7.5097406712775761E-3</v>
      </c>
    </row>
    <row r="59" spans="1:17">
      <c r="A59">
        <v>2007</v>
      </c>
      <c r="B59">
        <f t="array" ref="B59">INDEX(Graphs!$F:$F,MATCH(1,(YEAR(Graphs!$A:$A)='Annual rises'!A59)*(MONTH(Graphs!$A:$A)=1),0))</f>
        <v>0.1326</v>
      </c>
      <c r="C59">
        <f t="array" ref="C59">INDEX(Graphs!$G:$G,MATCH(1,(YEAR(Graphs!$A:$A)='Annual rises'!A59)*(MONTH(Graphs!$A:$A)=1),0))</f>
        <v>5.1220000000000002E-2</v>
      </c>
      <c r="D59">
        <f t="array" ref="D59">INDEX(Graphs!$H:$H,MATCH(1,(YEAR(Graphs!$A:$A)='Annual rises'!$A59)*(MONTH(Graphs!$A:$A)=1),0))</f>
        <v>0.137736</v>
      </c>
      <c r="E59">
        <f t="array" ref="E59">INDEX(Graphs!$I:$I,MATCH(1,(YEAR(Graphs!$A:$A)='Annual rises'!$A59)*(MONTH(Graphs!$A:$A)=1),0))</f>
        <v>0.1956</v>
      </c>
      <c r="F59">
        <f t="array" ref="F59">INDEX(Graphs!$L:$L,MATCH(1,(YEAR(Graphs!$A:$A)='Annual rises'!$A59)*(MONTH(Graphs!$A:$A)=1),0))</f>
        <v>0.19334806319528963</v>
      </c>
      <c r="G59">
        <f t="array" ref="G59">INDEX(Graphs!$M:$M,MATCH(1,(YEAR(Graphs!$A:$A)='Annual rises'!$A59)*(MONTH(Graphs!$A:$A)=1),0))</f>
        <v>7.4685428332298145E-2</v>
      </c>
      <c r="H59">
        <f t="array" ref="H59">INDEX(Graphs!$N:$N,MATCH(1,(YEAR(Graphs!$A:$A)='Annual rises'!$A59)*(MONTH(Graphs!$A:$A)=1),0))</f>
        <v>0.20083701985117958</v>
      </c>
      <c r="I59">
        <f t="array" ref="I59">INDEX(Graphs!$O:$O,MATCH(1,(YEAR(Graphs!$A:$A)='Annual rises'!$A59)*(MONTH(Graphs!$A:$A)=1),0))</f>
        <v>0.28521026516590237</v>
      </c>
      <c r="J59">
        <f t="shared" si="13"/>
        <v>3.3999999999999864E-3</v>
      </c>
      <c r="K59">
        <f t="shared" si="14"/>
        <v>0</v>
      </c>
      <c r="L59">
        <f t="shared" si="15"/>
        <v>3.5600000000000076E-3</v>
      </c>
      <c r="M59">
        <f t="shared" si="16"/>
        <v>0</v>
      </c>
      <c r="N59">
        <f t="shared" si="17"/>
        <v>-3.0950756249938927E-3</v>
      </c>
      <c r="O59">
        <f t="shared" si="18"/>
        <v>-3.1924166396439801E-3</v>
      </c>
      <c r="P59">
        <f t="shared" si="19"/>
        <v>-3.1719166376003027E-3</v>
      </c>
      <c r="Q59">
        <f t="shared" si="20"/>
        <v>-1.2191266979975801E-2</v>
      </c>
    </row>
    <row r="60" spans="1:17">
      <c r="A60">
        <v>2008</v>
      </c>
      <c r="B60">
        <f t="array" ref="B60">INDEX(Graphs!$F:$F,MATCH(1,(YEAR(Graphs!$A:$A)='Annual rises'!A60)*(MONTH(Graphs!$A:$A)=1),0))</f>
        <v>0.1371</v>
      </c>
      <c r="C60">
        <f t="array" ref="C60">INDEX(Graphs!$G:$G,MATCH(1,(YEAR(Graphs!$A:$A)='Annual rises'!A60)*(MONTH(Graphs!$A:$A)=1),0))</f>
        <v>5.296E-2</v>
      </c>
      <c r="D60">
        <f t="array" ref="D60">INDEX(Graphs!$H:$H,MATCH(1,(YEAR(Graphs!$A:$A)='Annual rises'!$A60)*(MONTH(Graphs!$A:$A)=1),0))</f>
        <v>0.14239200000000002</v>
      </c>
      <c r="E60">
        <f t="array" ref="E60">INDEX(Graphs!$I:$I,MATCH(1,(YEAR(Graphs!$A:$A)='Annual rises'!$A60)*(MONTH(Graphs!$A:$A)=1),0))</f>
        <v>0.1956</v>
      </c>
      <c r="F60">
        <f t="array" ref="F60">INDEX(Graphs!$L:$L,MATCH(1,(YEAR(Graphs!$A:$A)='Annual rises'!$A60)*(MONTH(Graphs!$A:$A)=1),0))</f>
        <v>0.19229442082384601</v>
      </c>
      <c r="G60">
        <f t="array" ref="G60">INDEX(Graphs!$M:$M,MATCH(1,(YEAR(Graphs!$A:$A)='Annual rises'!$A60)*(MONTH(Graphs!$A:$A)=1),0))</f>
        <v>7.4280908291983125E-2</v>
      </c>
      <c r="H60">
        <f t="array" ref="H60">INDEX(Graphs!$N:$N,MATCH(1,(YEAR(Graphs!$A:$A)='Annual rises'!$A60)*(MONTH(Graphs!$A:$A)=1),0))</f>
        <v>0.19971690131253891</v>
      </c>
      <c r="I60">
        <f t="array" ref="I60">INDEX(Graphs!$O:$O,MATCH(1,(YEAR(Graphs!$A:$A)='Annual rises'!$A60)*(MONTH(Graphs!$A:$A)=1),0))</f>
        <v>0.27434565071585909</v>
      </c>
      <c r="J60">
        <f t="shared" si="13"/>
        <v>4.500000000000004E-3</v>
      </c>
      <c r="K60">
        <f t="shared" si="14"/>
        <v>1.7399999999999985E-3</v>
      </c>
      <c r="L60">
        <f t="shared" si="15"/>
        <v>4.6560000000000212E-3</v>
      </c>
      <c r="M60">
        <f t="shared" si="16"/>
        <v>0</v>
      </c>
      <c r="N60">
        <f t="shared" si="17"/>
        <v>-1.0536423714436194E-3</v>
      </c>
      <c r="O60">
        <f t="shared" si="18"/>
        <v>-4.0452004031502065E-4</v>
      </c>
      <c r="P60">
        <f t="shared" si="19"/>
        <v>-1.1201185386406631E-3</v>
      </c>
      <c r="Q60">
        <f t="shared" si="20"/>
        <v>-1.0864614450043275E-2</v>
      </c>
    </row>
    <row r="61" spans="1:17">
      <c r="A61">
        <v>2009</v>
      </c>
      <c r="B61">
        <f t="array" ref="B61">INDEX(Graphs!$F:$F,MATCH(1,(YEAR(Graphs!$A:$A)='Annual rises'!A61)*(MONTH(Graphs!$A:$A)=1),0))</f>
        <v>0.16149999999999998</v>
      </c>
      <c r="C61">
        <f t="array" ref="C61">INDEX(Graphs!$G:$G,MATCH(1,(YEAR(Graphs!$A:$A)='Annual rises'!A61)*(MONTH(Graphs!$A:$A)=1),0))</f>
        <v>6.2420000000000003E-2</v>
      </c>
      <c r="D61">
        <f t="array" ref="D61">INDEX(Graphs!$H:$H,MATCH(1,(YEAR(Graphs!$A:$A)='Annual rises'!$A61)*(MONTH(Graphs!$A:$A)=1),0))</f>
        <v>0.16785600000000001</v>
      </c>
      <c r="E61">
        <f t="array" ref="E61">INDEX(Graphs!$I:$I,MATCH(1,(YEAR(Graphs!$A:$A)='Annual rises'!$A61)*(MONTH(Graphs!$A:$A)=1),0))</f>
        <v>0.222</v>
      </c>
      <c r="F61">
        <f t="array" ref="F61">INDEX(Graphs!$L:$L,MATCH(1,(YEAR(Graphs!$A:$A)='Annual rises'!$A61)*(MONTH(Graphs!$A:$A)=1),0))</f>
        <v>0.2259213271140505</v>
      </c>
      <c r="G61">
        <f t="array" ref="G61">INDEX(Graphs!$M:$M,MATCH(1,(YEAR(Graphs!$A:$A)='Annual rises'!$A61)*(MONTH(Graphs!$A:$A)=1),0))</f>
        <v>8.7318942652997125E-2</v>
      </c>
      <c r="H61">
        <f t="array" ref="H61">INDEX(Graphs!$N:$N,MATCH(1,(YEAR(Graphs!$A:$A)='Annual rises'!$A61)*(MONTH(Graphs!$A:$A)=1),0))</f>
        <v>0.23481269525731316</v>
      </c>
      <c r="I61">
        <f t="array" ref="I61">INDEX(Graphs!$O:$O,MATCH(1,(YEAR(Graphs!$A:$A)='Annual rises'!$A61)*(MONTH(Graphs!$A:$A)=1),0))</f>
        <v>0.3105543939276732</v>
      </c>
      <c r="J61">
        <f t="shared" si="13"/>
        <v>2.4399999999999977E-2</v>
      </c>
      <c r="K61">
        <f t="shared" si="14"/>
        <v>9.4600000000000031E-3</v>
      </c>
      <c r="L61">
        <f t="shared" si="15"/>
        <v>2.5463999999999987E-2</v>
      </c>
      <c r="M61">
        <f t="shared" si="16"/>
        <v>2.6400000000000007E-2</v>
      </c>
      <c r="N61">
        <f t="shared" si="17"/>
        <v>3.3626906290204484E-2</v>
      </c>
      <c r="O61">
        <f t="shared" si="18"/>
        <v>1.3038034361014E-2</v>
      </c>
      <c r="P61">
        <f t="shared" si="19"/>
        <v>3.5095793944774245E-2</v>
      </c>
      <c r="Q61">
        <f t="shared" si="20"/>
        <v>3.6208743211814109E-2</v>
      </c>
    </row>
    <row r="62" spans="1:17">
      <c r="A62">
        <v>2010</v>
      </c>
      <c r="B62">
        <f t="array" ref="B62">INDEX(Graphs!$F:$F,MATCH(1,(YEAR(Graphs!$A:$A)='Annual rises'!A62)*(MONTH(Graphs!$A:$A)=1),0))</f>
        <v>0.16469999999999999</v>
      </c>
      <c r="C62">
        <f t="array" ref="C62">INDEX(Graphs!$G:$G,MATCH(1,(YEAR(Graphs!$A:$A)='Annual rises'!A62)*(MONTH(Graphs!$A:$A)=1),0))</f>
        <v>6.3659999999999994E-2</v>
      </c>
      <c r="D62">
        <f t="array" ref="D62">INDEX(Graphs!$H:$H,MATCH(1,(YEAR(Graphs!$A:$A)='Annual rises'!$A62)*(MONTH(Graphs!$A:$A)=1),0))</f>
        <v>0.17121600000000001</v>
      </c>
      <c r="E62">
        <f t="array" ref="E62">INDEX(Graphs!$I:$I,MATCH(1,(YEAR(Graphs!$A:$A)='Annual rises'!$A62)*(MONTH(Graphs!$A:$A)=1),0))</f>
        <v>0.22640000000000002</v>
      </c>
      <c r="F62">
        <f t="array" ref="F62">INDEX(Graphs!$L:$L,MATCH(1,(YEAR(Graphs!$A:$A)='Annual rises'!$A62)*(MONTH(Graphs!$A:$A)=1),0))</f>
        <v>0.22204843149988523</v>
      </c>
      <c r="G62">
        <f t="array" ref="G62">INDEX(Graphs!$M:$M,MATCH(1,(YEAR(Graphs!$A:$A)='Annual rises'!$A62)*(MONTH(Graphs!$A:$A)=1),0))</f>
        <v>8.5826370062432877E-2</v>
      </c>
      <c r="H62">
        <f t="array" ref="H62">INDEX(Graphs!$N:$N,MATCH(1,(YEAR(Graphs!$A:$A)='Annual rises'!$A62)*(MONTH(Graphs!$A:$A)=1),0))</f>
        <v>0.23083329840731243</v>
      </c>
      <c r="I62">
        <f t="array" ref="I62">INDEX(Graphs!$O:$O,MATCH(1,(YEAR(Graphs!$A:$A)='Annual rises'!$A62)*(MONTH(Graphs!$A:$A)=1),0))</f>
        <v>0.30523233085351564</v>
      </c>
      <c r="J62">
        <f t="shared" si="13"/>
        <v>3.2000000000000084E-3</v>
      </c>
      <c r="K62">
        <f t="shared" si="14"/>
        <v>1.2399999999999911E-3</v>
      </c>
      <c r="L62">
        <f t="shared" si="15"/>
        <v>3.3600000000000019E-3</v>
      </c>
      <c r="M62">
        <f t="shared" si="16"/>
        <v>4.400000000000015E-3</v>
      </c>
      <c r="N62">
        <f t="shared" si="17"/>
        <v>-3.8728956141652615E-3</v>
      </c>
      <c r="O62">
        <f t="shared" si="18"/>
        <v>-1.4925725905642478E-3</v>
      </c>
      <c r="P62">
        <f t="shared" si="19"/>
        <v>-3.9793968500007326E-3</v>
      </c>
      <c r="Q62">
        <f t="shared" si="20"/>
        <v>-5.322063074157557E-3</v>
      </c>
    </row>
    <row r="63" spans="1:17">
      <c r="A63">
        <v>2011</v>
      </c>
      <c r="B63">
        <f t="array" ref="B63">INDEX(Graphs!$F:$F,MATCH(1,(YEAR(Graphs!$A:$A)='Annual rises'!A63)*(MONTH(Graphs!$A:$A)=1),0))</f>
        <v>0.17319999999999999</v>
      </c>
      <c r="C63">
        <f t="array" ref="C63">INDEX(Graphs!$G:$G,MATCH(1,(YEAR(Graphs!$A:$A)='Annual rises'!A63)*(MONTH(Graphs!$A:$A)=1),0))</f>
        <v>6.6920000000000007E-2</v>
      </c>
      <c r="D63">
        <f t="array" ref="D63">INDEX(Graphs!$H:$H,MATCH(1,(YEAR(Graphs!$A:$A)='Annual rises'!$A63)*(MONTH(Graphs!$A:$A)=1),0))</f>
        <v>0.18</v>
      </c>
      <c r="E63">
        <f t="array" ref="E63">INDEX(Graphs!$I:$I,MATCH(1,(YEAR(Graphs!$A:$A)='Annual rises'!$A63)*(MONTH(Graphs!$A:$A)=1),0))</f>
        <v>0.23800000000000002</v>
      </c>
      <c r="F63">
        <f t="array" ref="F63">INDEX(Graphs!$L:$L,MATCH(1,(YEAR(Graphs!$A:$A)='Annual rises'!$A63)*(MONTH(Graphs!$A:$A)=1),0))</f>
        <v>0.22193302567713119</v>
      </c>
      <c r="G63">
        <f t="array" ref="G63">INDEX(Graphs!$M:$M,MATCH(1,(YEAR(Graphs!$A:$A)='Annual rises'!$A63)*(MONTH(Graphs!$A:$A)=1),0))</f>
        <v>8.5749180590725296E-2</v>
      </c>
      <c r="H63">
        <f t="array" ref="H63">INDEX(Graphs!$N:$N,MATCH(1,(YEAR(Graphs!$A:$A)='Annual rises'!$A63)*(MONTH(Graphs!$A:$A)=1),0))</f>
        <v>0.23064633153512479</v>
      </c>
      <c r="I63">
        <f t="array" ref="I63">INDEX(Graphs!$O:$O,MATCH(1,(YEAR(Graphs!$A:$A)='Annual rises'!$A63)*(MONTH(Graphs!$A:$A)=1),0))</f>
        <v>0.3049657050297761</v>
      </c>
      <c r="J63">
        <f t="shared" si="13"/>
        <v>8.5000000000000075E-3</v>
      </c>
      <c r="K63">
        <f t="shared" si="14"/>
        <v>3.2600000000000129E-3</v>
      </c>
      <c r="L63">
        <f t="shared" si="15"/>
        <v>8.7839999999999863E-3</v>
      </c>
      <c r="M63">
        <f t="shared" si="16"/>
        <v>1.1599999999999999E-2</v>
      </c>
      <c r="N63">
        <f t="shared" si="17"/>
        <v>-1.1540582275404443E-4</v>
      </c>
      <c r="O63">
        <f t="shared" si="18"/>
        <v>-7.7189471707581059E-5</v>
      </c>
      <c r="P63">
        <f t="shared" si="19"/>
        <v>-1.869668721876383E-4</v>
      </c>
      <c r="Q63">
        <f t="shared" si="20"/>
        <v>-2.6662582373954136E-4</v>
      </c>
    </row>
    <row r="64" spans="1:17">
      <c r="A64">
        <v>2012</v>
      </c>
      <c r="B64">
        <f t="array" ref="B64">INDEX(Graphs!$F:$F,MATCH(1,(YEAR(Graphs!$A:$A)='Annual rises'!A64)*(MONTH(Graphs!$A:$A)=1),0))</f>
        <v>0.1857</v>
      </c>
      <c r="C64">
        <f t="array" ref="C64">INDEX(Graphs!$G:$G,MATCH(1,(YEAR(Graphs!$A:$A)='Annual rises'!A64)*(MONTH(Graphs!$A:$A)=1),0))</f>
        <v>7.1739999999999998E-2</v>
      </c>
      <c r="D64">
        <f t="array" ref="D64">INDEX(Graphs!$H:$H,MATCH(1,(YEAR(Graphs!$A:$A)='Annual rises'!$A64)*(MONTH(Graphs!$A:$A)=1),0))</f>
        <v>0.19298399999999999</v>
      </c>
      <c r="E64">
        <f t="array" ref="E64">INDEX(Graphs!$I:$I,MATCH(1,(YEAR(Graphs!$A:$A)='Annual rises'!$A64)*(MONTH(Graphs!$A:$A)=1),0))</f>
        <v>0.25519999999999998</v>
      </c>
      <c r="F64">
        <f t="array" ref="F64">INDEX(Graphs!$L:$L,MATCH(1,(YEAR(Graphs!$A:$A)='Annual rises'!$A64)*(MONTH(Graphs!$A:$A)=1),0))</f>
        <v>0.22911851013347986</v>
      </c>
      <c r="G64">
        <f t="array" ref="G64">INDEX(Graphs!$M:$M,MATCH(1,(YEAR(Graphs!$A:$A)='Annual rises'!$A64)*(MONTH(Graphs!$A:$A)=1),0))</f>
        <v>8.8513526747312027E-2</v>
      </c>
      <c r="H64">
        <f t="array" ref="H64">INDEX(Graphs!$N:$N,MATCH(1,(YEAR(Graphs!$A:$A)='Annual rises'!$A64)*(MONTH(Graphs!$A:$A)=1),0))</f>
        <v>0.23810558190414366</v>
      </c>
      <c r="I64">
        <f t="array" ref="I64">INDEX(Graphs!$O:$O,MATCH(1,(YEAR(Graphs!$A:$A)='Annual rises'!$A64)*(MONTH(Graphs!$A:$A)=1),0))</f>
        <v>0.31486830256361903</v>
      </c>
      <c r="J64">
        <f t="shared" si="13"/>
        <v>1.2500000000000011E-2</v>
      </c>
      <c r="K64">
        <f t="shared" si="14"/>
        <v>4.819999999999991E-3</v>
      </c>
      <c r="L64">
        <f t="shared" si="15"/>
        <v>1.2983999999999996E-2</v>
      </c>
      <c r="M64">
        <f t="shared" si="16"/>
        <v>1.7199999999999965E-2</v>
      </c>
      <c r="N64">
        <f t="shared" si="17"/>
        <v>7.1854844563486731E-3</v>
      </c>
      <c r="O64">
        <f t="shared" si="18"/>
        <v>2.7643461565867306E-3</v>
      </c>
      <c r="P64">
        <f t="shared" si="19"/>
        <v>7.4592503690188716E-3</v>
      </c>
      <c r="Q64">
        <f t="shared" si="20"/>
        <v>9.9025975338429273E-3</v>
      </c>
    </row>
    <row r="65" spans="1:17">
      <c r="A65">
        <v>2013</v>
      </c>
      <c r="B65">
        <f t="array" ref="B65">INDEX(Graphs!$F:$F,MATCH(1,(YEAR(Graphs!$A:$A)='Annual rises'!A65)*(MONTH(Graphs!$A:$A)=1),0))</f>
        <v>0.19510000000000002</v>
      </c>
      <c r="C65">
        <f t="array" ref="C65">INDEX(Graphs!$G:$G,MATCH(1,(YEAR(Graphs!$A:$A)='Annual rises'!A65)*(MONTH(Graphs!$A:$A)=1),0))</f>
        <v>7.5359999999999996E-2</v>
      </c>
      <c r="D65">
        <f t="array" ref="D65">INDEX(Graphs!$H:$H,MATCH(1,(YEAR(Graphs!$A:$A)='Annual rises'!$A65)*(MONTH(Graphs!$A:$A)=1),0))</f>
        <v>0.20271199999999998</v>
      </c>
      <c r="E65">
        <f t="array" ref="E65">INDEX(Graphs!$I:$I,MATCH(1,(YEAR(Graphs!$A:$A)='Annual rises'!$A65)*(MONTH(Graphs!$A:$A)=1),0))</f>
        <v>0.2681</v>
      </c>
      <c r="F65">
        <f t="array" ref="F65">INDEX(Graphs!$L:$L,MATCH(1,(YEAR(Graphs!$A:$A)='Annual rises'!$A65)*(MONTH(Graphs!$A:$A)=1),0))</f>
        <v>0.23269875116394037</v>
      </c>
      <c r="G65">
        <f t="array" ref="G65">INDEX(Graphs!$M:$M,MATCH(1,(YEAR(Graphs!$A:$A)='Annual rises'!$A65)*(MONTH(Graphs!$A:$A)=1),0))</f>
        <v>8.9883023514682428E-2</v>
      </c>
      <c r="H65">
        <f t="array" ref="H65">INDEX(Graphs!$N:$N,MATCH(1,(YEAR(Graphs!$A:$A)='Annual rises'!$A65)*(MONTH(Graphs!$A:$A)=1),0))</f>
        <v>0.24177769987670256</v>
      </c>
      <c r="I65">
        <f t="array" ref="I65">INDEX(Graphs!$O:$O,MATCH(1,(YEAR(Graphs!$A:$A)='Annual rises'!$A65)*(MONTH(Graphs!$A:$A)=1),0))</f>
        <v>0.31976696661738802</v>
      </c>
      <c r="J65">
        <f t="shared" si="13"/>
        <v>9.4000000000000195E-3</v>
      </c>
      <c r="K65">
        <f t="shared" si="14"/>
        <v>3.6199999999999982E-3</v>
      </c>
      <c r="L65">
        <f t="shared" si="15"/>
        <v>9.7279999999999867E-3</v>
      </c>
      <c r="M65">
        <f t="shared" si="16"/>
        <v>1.2900000000000023E-2</v>
      </c>
      <c r="N65">
        <f t="shared" si="17"/>
        <v>3.580241030460507E-3</v>
      </c>
      <c r="O65">
        <f t="shared" si="18"/>
        <v>1.3694967673704012E-3</v>
      </c>
      <c r="P65">
        <f t="shared" si="19"/>
        <v>3.672117972558897E-3</v>
      </c>
      <c r="Q65">
        <f t="shared" si="20"/>
        <v>4.8986640537689863E-3</v>
      </c>
    </row>
    <row r="66" spans="1:17">
      <c r="A66">
        <v>2014</v>
      </c>
      <c r="B66">
        <f t="array" ref="B66">INDEX(Graphs!$F:$F,MATCH(1,(YEAR(Graphs!$A:$A)='Annual rises'!A66)*(MONTH(Graphs!$A:$A)=1),0))</f>
        <v>0.19120000000000001</v>
      </c>
      <c r="C66">
        <f t="array" ref="C66">INDEX(Graphs!$G:$G,MATCH(1,(YEAR(Graphs!$A:$A)='Annual rises'!A66)*(MONTH(Graphs!$A:$A)=1),0))</f>
        <v>7.9319999999999988E-2</v>
      </c>
      <c r="D66">
        <f t="array" ref="D66">INDEX(Graphs!$H:$H,MATCH(1,(YEAR(Graphs!$A:$A)='Annual rises'!$A66)*(MONTH(Graphs!$A:$A)=1),0))</f>
        <v>0.21337600000000001</v>
      </c>
      <c r="E66">
        <f t="array" ref="E66">INDEX(Graphs!$I:$I,MATCH(1,(YEAR(Graphs!$A:$A)='Annual rises'!$A66)*(MONTH(Graphs!$A:$A)=1),0))</f>
        <v>0.28220000000000001</v>
      </c>
      <c r="F66">
        <f t="array" ref="F66">INDEX(Graphs!$L:$L,MATCH(1,(YEAR(Graphs!$A:$A)='Annual rises'!$A66)*(MONTH(Graphs!$A:$A)=1),0))</f>
        <v>0.22198941812696732</v>
      </c>
      <c r="G66">
        <f t="array" ref="G66">INDEX(Graphs!$M:$M,MATCH(1,(YEAR(Graphs!$A:$A)='Annual rises'!$A66)*(MONTH(Graphs!$A:$A)=1),0))</f>
        <v>9.2093099612087059E-2</v>
      </c>
      <c r="H66">
        <f t="array" ref="H66">INDEX(Graphs!$N:$N,MATCH(1,(YEAR(Graphs!$A:$A)='Annual rises'!$A66)*(MONTH(Graphs!$A:$A)=1),0))</f>
        <v>0.24773647532562651</v>
      </c>
      <c r="I66">
        <f t="array" ref="I66">INDEX(Graphs!$O:$O,MATCH(1,(YEAR(Graphs!$A:$A)='Annual rises'!$A66)*(MONTH(Graphs!$A:$A)=1),0))</f>
        <v>0.32764337759116208</v>
      </c>
      <c r="J66">
        <f t="shared" si="13"/>
        <v>-3.9000000000000146E-3</v>
      </c>
      <c r="K66">
        <f t="shared" si="14"/>
        <v>3.9599999999999913E-3</v>
      </c>
      <c r="L66">
        <f t="shared" si="15"/>
        <v>1.0664000000000035E-2</v>
      </c>
      <c r="M66">
        <f t="shared" si="16"/>
        <v>1.4100000000000001E-2</v>
      </c>
      <c r="N66">
        <f t="shared" si="17"/>
        <v>-1.0709333036973051E-2</v>
      </c>
      <c r="O66">
        <f t="shared" si="18"/>
        <v>2.2100760974046313E-3</v>
      </c>
      <c r="P66">
        <f t="shared" si="19"/>
        <v>5.9587754489239531E-3</v>
      </c>
      <c r="Q66">
        <f t="shared" si="20"/>
        <v>7.8764109737740617E-3</v>
      </c>
    </row>
    <row r="67" spans="1:17">
      <c r="A67">
        <v>2015</v>
      </c>
      <c r="B67">
        <f t="array" ref="B67">INDEX(Graphs!$F:$F,MATCH(1,(YEAR(Graphs!$A:$A)='Annual rises'!A67)*(MONTH(Graphs!$A:$A)=1),0))</f>
        <v>0.18739999999999998</v>
      </c>
      <c r="C67">
        <f t="array" ref="C67">INDEX(Graphs!$G:$G,MATCH(1,(YEAR(Graphs!$A:$A)='Annual rises'!A67)*(MONTH(Graphs!$A:$A)=1),0))</f>
        <v>7.9319999999999988E-2</v>
      </c>
      <c r="D67">
        <f t="array" ref="D67">INDEX(Graphs!$H:$H,MATCH(1,(YEAR(Graphs!$A:$A)='Annual rises'!$A67)*(MONTH(Graphs!$A:$A)=1),0))</f>
        <v>0.21864800000000001</v>
      </c>
      <c r="E67">
        <f t="array" ref="E67">INDEX(Graphs!$I:$I,MATCH(1,(YEAR(Graphs!$A:$A)='Annual rises'!$A67)*(MONTH(Graphs!$A:$A)=1),0))</f>
        <v>0.28220000000000001</v>
      </c>
      <c r="F67">
        <f t="array" ref="F67">INDEX(Graphs!$L:$L,MATCH(1,(YEAR(Graphs!$A:$A)='Annual rises'!$A67)*(MONTH(Graphs!$A:$A)=1),0))</f>
        <v>0.21499873262215563</v>
      </c>
      <c r="G67">
        <f t="array" ref="G67">INDEX(Graphs!$M:$M,MATCH(1,(YEAR(Graphs!$A:$A)='Annual rises'!$A67)*(MONTH(Graphs!$A:$A)=1),0))</f>
        <v>9.1001598034094883E-2</v>
      </c>
      <c r="H67">
        <f t="array" ref="H67">INDEX(Graphs!$N:$N,MATCH(1,(YEAR(Graphs!$A:$A)='Annual rises'!$A67)*(MONTH(Graphs!$A:$A)=1),0))</f>
        <v>0.25084868137870381</v>
      </c>
      <c r="I67">
        <f t="array" ref="I67">INDEX(Graphs!$O:$O,MATCH(1,(YEAR(Graphs!$A:$A)='Annual rises'!$A67)*(MONTH(Graphs!$A:$A)=1),0))</f>
        <v>0.32376009789739768</v>
      </c>
      <c r="J67">
        <f t="shared" si="13"/>
        <v>-3.8000000000000256E-3</v>
      </c>
      <c r="K67">
        <f t="shared" si="14"/>
        <v>0</v>
      </c>
      <c r="L67">
        <f t="shared" si="15"/>
        <v>5.2719999999999989E-3</v>
      </c>
      <c r="M67">
        <f t="shared" si="16"/>
        <v>0</v>
      </c>
      <c r="N67">
        <f t="shared" si="17"/>
        <v>-6.9906855048116889E-3</v>
      </c>
      <c r="O67">
        <f t="shared" si="18"/>
        <v>-1.0915015779921766E-3</v>
      </c>
      <c r="P67">
        <f t="shared" si="19"/>
        <v>3.1122060530772988E-3</v>
      </c>
      <c r="Q67">
        <f t="shared" si="20"/>
        <v>-3.8832796937643965E-3</v>
      </c>
    </row>
    <row r="68" spans="1:17">
      <c r="A68">
        <v>2016</v>
      </c>
      <c r="B68">
        <f t="array" ref="B68">INDEX(Graphs!$F:$F,MATCH(1,(YEAR(Graphs!$A:$A)='Annual rises'!A68)*(MONTH(Graphs!$A:$A)=1),0))</f>
        <v>0.1837</v>
      </c>
      <c r="C68">
        <f t="array" ref="C68">INDEX(Graphs!$G:$G,MATCH(1,(YEAR(Graphs!$A:$A)='Annual rises'!A68)*(MONTH(Graphs!$A:$A)=1),0))</f>
        <v>7.773999999999999E-2</v>
      </c>
      <c r="D68">
        <f t="array" ref="D68">INDEX(Graphs!$H:$H,MATCH(1,(YEAR(Graphs!$A:$A)='Annual rises'!$A68)*(MONTH(Graphs!$A:$A)=1),0))</f>
        <v>0.21864800000000001</v>
      </c>
      <c r="E68">
        <f t="array" ref="E68">INDEX(Graphs!$I:$I,MATCH(1,(YEAR(Graphs!$A:$A)='Annual rises'!$A68)*(MONTH(Graphs!$A:$A)=1),0))</f>
        <v>0.27660000000000001</v>
      </c>
      <c r="F68">
        <f t="array" ref="F68">INDEX(Graphs!$L:$L,MATCH(1,(YEAR(Graphs!$A:$A)='Annual rises'!$A68)*(MONTH(Graphs!$A:$A)=1),0))</f>
        <v>0.2076305398877252</v>
      </c>
      <c r="G68">
        <f t="array" ref="G68">INDEX(Graphs!$M:$M,MATCH(1,(YEAR(Graphs!$A:$A)='Annual rises'!$A68)*(MONTH(Graphs!$A:$A)=1),0))</f>
        <v>8.7867164784277377E-2</v>
      </c>
      <c r="H68">
        <f t="array" ref="H68">INDEX(Graphs!$N:$N,MATCH(1,(YEAR(Graphs!$A:$A)='Annual rises'!$A68)*(MONTH(Graphs!$A:$A)=1),0))</f>
        <v>0.24713120460191257</v>
      </c>
      <c r="I68">
        <f t="array" ref="I68">INDEX(Graphs!$O:$O,MATCH(1,(YEAR(Graphs!$A:$A)='Annual rises'!$A68)*(MONTH(Graphs!$A:$A)=1),0))</f>
        <v>0.31263259299371143</v>
      </c>
      <c r="J68">
        <f t="shared" si="13"/>
        <v>-3.6999999999999811E-3</v>
      </c>
      <c r="K68">
        <f t="shared" si="14"/>
        <v>-1.5799999999999981E-3</v>
      </c>
      <c r="L68">
        <f t="shared" si="15"/>
        <v>0</v>
      </c>
      <c r="M68">
        <f t="shared" si="16"/>
        <v>-5.5999999999999939E-3</v>
      </c>
      <c r="N68">
        <f t="shared" si="17"/>
        <v>-7.3681927344304288E-3</v>
      </c>
      <c r="O68">
        <f t="shared" si="18"/>
        <v>-3.1344332498175059E-3</v>
      </c>
      <c r="P68">
        <f t="shared" si="19"/>
        <v>-3.7174767767912398E-3</v>
      </c>
      <c r="Q68">
        <f t="shared" si="20"/>
        <v>-1.1127504903686247E-2</v>
      </c>
    </row>
    <row r="69" spans="1:17">
      <c r="A69">
        <v>2017</v>
      </c>
      <c r="B69">
        <f t="array" ref="B69">INDEX(Graphs!$F:$F,MATCH(1,(YEAR(Graphs!$A:$A)='Annual rises'!A69)*(MONTH(Graphs!$A:$A)=1),0))</f>
        <v>0.1837</v>
      </c>
      <c r="C69">
        <f t="array" ref="C69">INDEX(Graphs!$G:$G,MATCH(1,(YEAR(Graphs!$A:$A)='Annual rises'!A69)*(MONTH(Graphs!$A:$A)=1),0))</f>
        <v>7.773999999999999E-2</v>
      </c>
      <c r="D69">
        <f t="array" ref="D69">INDEX(Graphs!$H:$H,MATCH(1,(YEAR(Graphs!$A:$A)='Annual rises'!$A69)*(MONTH(Graphs!$A:$A)=1),0))</f>
        <v>0.22227199999999997</v>
      </c>
      <c r="E69">
        <f t="array" ref="E69">INDEX(Graphs!$I:$I,MATCH(1,(YEAR(Graphs!$A:$A)='Annual rises'!$A69)*(MONTH(Graphs!$A:$A)=1),0))</f>
        <v>0.27660000000000001</v>
      </c>
      <c r="F69">
        <f t="array" ref="F69">INDEX(Graphs!$L:$L,MATCH(1,(YEAR(Graphs!$A:$A)='Annual rises'!$A69)*(MONTH(Graphs!$A:$A)=1),0))</f>
        <v>0.20211657275585274</v>
      </c>
      <c r="G69">
        <f t="array" ref="G69">INDEX(Graphs!$M:$M,MATCH(1,(YEAR(Graphs!$A:$A)='Annual rises'!$A69)*(MONTH(Graphs!$A:$A)=1),0))</f>
        <v>8.5533709123788715E-2</v>
      </c>
      <c r="H69">
        <f t="array" ref="H69">INDEX(Graphs!$N:$N,MATCH(1,(YEAR(Graphs!$A:$A)='Annual rises'!$A69)*(MONTH(Graphs!$A:$A)=1),0))</f>
        <v>0.24455555176695093</v>
      </c>
      <c r="I69">
        <f t="array" ref="I69">INDEX(Graphs!$O:$O,MATCH(1,(YEAR(Graphs!$A:$A)='Annual rises'!$A69)*(MONTH(Graphs!$A:$A)=1),0))</f>
        <v>0.30433012533624859</v>
      </c>
      <c r="J69">
        <f t="shared" si="13"/>
        <v>0</v>
      </c>
      <c r="K69">
        <f t="shared" si="14"/>
        <v>0</v>
      </c>
      <c r="L69">
        <f t="shared" si="15"/>
        <v>3.6239999999999606E-3</v>
      </c>
      <c r="M69">
        <f t="shared" si="16"/>
        <v>0</v>
      </c>
      <c r="N69">
        <f t="shared" si="17"/>
        <v>-5.5139671318724659E-3</v>
      </c>
      <c r="O69">
        <f t="shared" si="18"/>
        <v>-2.3334556604886619E-3</v>
      </c>
      <c r="P69">
        <f t="shared" si="19"/>
        <v>-2.5756528349616392E-3</v>
      </c>
      <c r="Q69">
        <f t="shared" si="20"/>
        <v>-8.302467657462842E-3</v>
      </c>
    </row>
    <row r="70" spans="1:17">
      <c r="A70">
        <v>2018</v>
      </c>
      <c r="B70">
        <f t="array" ref="B70">INDEX(Graphs!$F:$F,MATCH(1,(YEAR(Graphs!$A:$A)='Annual rises'!A70)*(MONTH(Graphs!$A:$A)=1),0))</f>
        <v>0.19079999999999997</v>
      </c>
      <c r="C70">
        <f t="array" ref="C70">INDEX(Graphs!$G:$G,MATCH(1,(YEAR(Graphs!$A:$A)='Annual rises'!A70)*(MONTH(Graphs!$A:$A)=1),0))</f>
        <v>8.0759999999999998E-2</v>
      </c>
      <c r="D70">
        <f t="array" ref="D70">INDEX(Graphs!$H:$H,MATCH(1,(YEAR(Graphs!$A:$A)='Annual rises'!$A70)*(MONTH(Graphs!$A:$A)=1),0))</f>
        <v>0.23091999999999999</v>
      </c>
      <c r="E70">
        <f t="array" ref="E70">INDEX(Graphs!$I:$I,MATCH(1,(YEAR(Graphs!$A:$A)='Annual rises'!$A70)*(MONTH(Graphs!$A:$A)=1),0))</f>
        <v>0.28739999999999999</v>
      </c>
      <c r="F70">
        <f t="array" ref="F70">INDEX(Graphs!$L:$L,MATCH(1,(YEAR(Graphs!$A:$A)='Annual rises'!$A70)*(MONTH(Graphs!$A:$A)=1),0))</f>
        <v>0.20213721691587305</v>
      </c>
      <c r="G70">
        <f t="array" ref="G70">INDEX(Graphs!$M:$M,MATCH(1,(YEAR(Graphs!$A:$A)='Annual rises'!$A70)*(MONTH(Graphs!$A:$A)=1),0))</f>
        <v>8.5558708795209173E-2</v>
      </c>
      <c r="H70">
        <f t="array" ref="H70">INDEX(Graphs!$N:$N,MATCH(1,(YEAR(Graphs!$A:$A)='Annual rises'!$A70)*(MONTH(Graphs!$A:$A)=1),0))</f>
        <v>0.24464112227575163</v>
      </c>
      <c r="I70">
        <f t="array" ref="I70">INDEX(Graphs!$O:$O,MATCH(1,(YEAR(Graphs!$A:$A)='Annual rises'!$A70)*(MONTH(Graphs!$A:$A)=1),0))</f>
        <v>0.30447712862485282</v>
      </c>
      <c r="J70">
        <f t="shared" si="13"/>
        <v>7.0999999999999674E-3</v>
      </c>
      <c r="K70">
        <f t="shared" si="14"/>
        <v>3.0200000000000088E-3</v>
      </c>
      <c r="L70">
        <f t="shared" si="15"/>
        <v>8.6480000000000168E-3</v>
      </c>
      <c r="M70">
        <f t="shared" si="16"/>
        <v>1.0799999999999976E-2</v>
      </c>
      <c r="N70">
        <f t="shared" si="17"/>
        <v>2.064416002031666E-5</v>
      </c>
      <c r="O70">
        <f t="shared" si="18"/>
        <v>2.4999671420458669E-5</v>
      </c>
      <c r="P70">
        <f t="shared" si="19"/>
        <v>8.5570508800703049E-5</v>
      </c>
      <c r="Q70">
        <f t="shared" si="20"/>
        <v>1.4700328860423051E-4</v>
      </c>
    </row>
    <row r="71" spans="1:17">
      <c r="A71">
        <v>2019</v>
      </c>
      <c r="B71">
        <f t="array" ref="B71">INDEX(Graphs!$F:$F,MATCH(1,(YEAR(Graphs!$A:$A)='Annual rises'!A71)*(MONTH(Graphs!$A:$A)=1),0))</f>
        <v>0.19079999999999997</v>
      </c>
      <c r="C71">
        <f t="array" ref="C71">INDEX(Graphs!$G:$G,MATCH(1,(YEAR(Graphs!$A:$A)='Annual rises'!A71)*(MONTH(Graphs!$A:$A)=1),0))</f>
        <v>8.0759999999999998E-2</v>
      </c>
      <c r="D71">
        <f t="array" ref="D71">INDEX(Graphs!$H:$H,MATCH(1,(YEAR(Graphs!$A:$A)='Annual rises'!$A71)*(MONTH(Graphs!$A:$A)=1),0))</f>
        <v>0.23091999999999999</v>
      </c>
      <c r="E71">
        <f t="array" ref="E71">INDEX(Graphs!$I:$I,MATCH(1,(YEAR(Graphs!$A:$A)='Annual rises'!$A71)*(MONTH(Graphs!$A:$A)=1),0))</f>
        <v>0.28739999999999999</v>
      </c>
      <c r="F71">
        <f t="array" ref="F71">INDEX(Graphs!$L:$L,MATCH(1,(YEAR(Graphs!$A:$A)='Annual rises'!$A71)*(MONTH(Graphs!$A:$A)=1),0))</f>
        <v>0.19678150431299318</v>
      </c>
      <c r="G71">
        <f t="array" ref="G71">INDEX(Graphs!$M:$M,MATCH(1,(YEAR(Graphs!$A:$A)='Annual rises'!$A71)*(MONTH(Graphs!$A:$A)=1),0))</f>
        <v>8.3291793963927316E-2</v>
      </c>
      <c r="H71">
        <f t="array" ref="H71">INDEX(Graphs!$N:$N,MATCH(1,(YEAR(Graphs!$A:$A)='Annual rises'!$A71)*(MONTH(Graphs!$A:$A)=1),0))</f>
        <v>0.2381592503980943</v>
      </c>
      <c r="I71">
        <f t="array" ref="I71">INDEX(Graphs!$O:$O,MATCH(1,(YEAR(Graphs!$A:$A)='Annual rises'!$A71)*(MONTH(Graphs!$A:$A)=1),0))</f>
        <v>0.29640987599347091</v>
      </c>
      <c r="J71">
        <f t="shared" si="13"/>
        <v>0</v>
      </c>
      <c r="K71">
        <f t="shared" si="14"/>
        <v>0</v>
      </c>
      <c r="L71">
        <f t="shared" si="15"/>
        <v>0</v>
      </c>
      <c r="M71">
        <f t="shared" si="16"/>
        <v>0</v>
      </c>
      <c r="N71">
        <f t="shared" si="17"/>
        <v>-5.3557126028798696E-3</v>
      </c>
      <c r="O71">
        <f t="shared" si="18"/>
        <v>-2.2669148312818577E-3</v>
      </c>
      <c r="P71">
        <f t="shared" si="19"/>
        <v>-6.4818718776573359E-3</v>
      </c>
      <c r="Q71">
        <f t="shared" si="20"/>
        <v>-8.067252631381916E-3</v>
      </c>
    </row>
    <row r="72" spans="1:17">
      <c r="A72">
        <v>2020</v>
      </c>
      <c r="B72">
        <f t="array" ref="B72">INDEX(Graphs!$F:$F,MATCH(1,(YEAR(Graphs!$A:$A)='Annual rises'!A72)*(MONTH(Graphs!$A:$A)=1),0))</f>
        <v>0.19079999999999997</v>
      </c>
      <c r="C72">
        <f t="array" ref="C72">INDEX(Graphs!$G:$G,MATCH(1,(YEAR(Graphs!$A:$A)='Annual rises'!A72)*(MONTH(Graphs!$A:$A)=1),0))</f>
        <v>8.0759999999999998E-2</v>
      </c>
      <c r="D72">
        <f t="array" ref="D72">INDEX(Graphs!$H:$H,MATCH(1,(YEAR(Graphs!$A:$A)='Annual rises'!$A72)*(MONTH(Graphs!$A:$A)=1),0))</f>
        <v>0.23805599999999999</v>
      </c>
      <c r="E72">
        <f t="array" ref="E72">INDEX(Graphs!$I:$I,MATCH(1,(YEAR(Graphs!$A:$A)='Annual rises'!$A72)*(MONTH(Graphs!$A:$A)=1),0))</f>
        <v>0.28739999999999999</v>
      </c>
      <c r="F72">
        <f t="array" ref="F72">INDEX(Graphs!$L:$L,MATCH(1,(YEAR(Graphs!$A:$A)='Annual rises'!$A72)*(MONTH(Graphs!$A:$A)=1),0))</f>
        <v>0.19079999999999997</v>
      </c>
      <c r="G72">
        <f t="array" ref="G72">INDEX(Graphs!$M:$M,MATCH(1,(YEAR(Graphs!$A:$A)='Annual rises'!$A72)*(MONTH(Graphs!$A:$A)=1),0))</f>
        <v>8.0759999999999998E-2</v>
      </c>
      <c r="H72">
        <f t="array" ref="H72">INDEX(Graphs!$N:$N,MATCH(1,(YEAR(Graphs!$A:$A)='Annual rises'!$A72)*(MONTH(Graphs!$A:$A)=1),0))</f>
        <v>0.23805599999999999</v>
      </c>
      <c r="I72">
        <f t="array" ref="I72">INDEX(Graphs!$O:$O,MATCH(1,(YEAR(Graphs!$A:$A)='Annual rises'!$A72)*(MONTH(Graphs!$A:$A)=1),0))</f>
        <v>0.28739999999999999</v>
      </c>
      <c r="J72">
        <f t="shared" si="13"/>
        <v>0</v>
      </c>
      <c r="K72">
        <f t="shared" si="14"/>
        <v>0</v>
      </c>
      <c r="L72">
        <f t="shared" si="15"/>
        <v>7.1360000000000035E-3</v>
      </c>
      <c r="M72">
        <f t="shared" si="16"/>
        <v>0</v>
      </c>
      <c r="N72">
        <f t="shared" si="17"/>
        <v>-5.9815043129932133E-3</v>
      </c>
      <c r="O72">
        <f t="shared" si="18"/>
        <v>-2.5317939639273174E-3</v>
      </c>
      <c r="P72">
        <f t="shared" si="19"/>
        <v>-1.0325039809430669E-4</v>
      </c>
      <c r="Q72">
        <f t="shared" si="20"/>
        <v>-9.0098759934709172E-3</v>
      </c>
    </row>
    <row r="74" spans="1:17">
      <c r="H74" s="2" t="s">
        <v>35</v>
      </c>
      <c r="I74" t="s">
        <v>24</v>
      </c>
      <c r="J74">
        <f>COUNTIF(J33:J72,"&lt;0")</f>
        <v>3</v>
      </c>
      <c r="K74">
        <f t="shared" ref="K74:Q74" si="21">COUNTIF(K33:K72,"&lt;0")</f>
        <v>2</v>
      </c>
      <c r="L74">
        <f t="shared" si="21"/>
        <v>1</v>
      </c>
      <c r="M74">
        <f t="shared" si="21"/>
        <v>3</v>
      </c>
      <c r="N74">
        <f t="shared" si="21"/>
        <v>22</v>
      </c>
      <c r="O74">
        <f t="shared" si="21"/>
        <v>28</v>
      </c>
      <c r="P74">
        <f t="shared" si="21"/>
        <v>21</v>
      </c>
      <c r="Q74">
        <f>COUNTIF(Q33:Q72,"&lt;0")</f>
        <v>28</v>
      </c>
    </row>
    <row r="75" spans="1:17">
      <c r="H75" s="2"/>
      <c r="I75" t="s">
        <v>25</v>
      </c>
      <c r="J75">
        <f>COUNTIF(J33:J74,"&gt;0")</f>
        <v>27</v>
      </c>
      <c r="K75">
        <f t="shared" ref="K75:Q75" si="22">COUNTIF(K33:K74,"&gt;0")</f>
        <v>17</v>
      </c>
      <c r="L75">
        <f t="shared" si="22"/>
        <v>30</v>
      </c>
      <c r="M75">
        <f t="shared" si="22"/>
        <v>19</v>
      </c>
      <c r="N75">
        <f t="shared" si="22"/>
        <v>19</v>
      </c>
      <c r="O75">
        <f t="shared" si="22"/>
        <v>13</v>
      </c>
      <c r="P75">
        <f t="shared" si="22"/>
        <v>20</v>
      </c>
      <c r="Q75">
        <f t="shared" si="22"/>
        <v>13</v>
      </c>
    </row>
    <row r="76" spans="1:17">
      <c r="H76" s="2"/>
      <c r="I76" t="s">
        <v>34</v>
      </c>
      <c r="J76">
        <f>COUNTIF(J33:J72,0)</f>
        <v>11</v>
      </c>
      <c r="K76">
        <f t="shared" ref="K76:Q76" si="23">COUNTIF(K33:K72,0)</f>
        <v>22</v>
      </c>
      <c r="L76">
        <f t="shared" si="23"/>
        <v>10</v>
      </c>
      <c r="M76">
        <f t="shared" si="23"/>
        <v>19</v>
      </c>
      <c r="N76">
        <f t="shared" si="23"/>
        <v>0</v>
      </c>
      <c r="O76">
        <f t="shared" si="23"/>
        <v>0</v>
      </c>
      <c r="P76">
        <f t="shared" si="23"/>
        <v>0</v>
      </c>
      <c r="Q76">
        <f t="shared" si="23"/>
        <v>0</v>
      </c>
    </row>
    <row r="77" spans="1:17">
      <c r="H77" s="2" t="s">
        <v>36</v>
      </c>
      <c r="I77" t="s">
        <v>24</v>
      </c>
      <c r="J77">
        <f>COUNTIF(J$38:J$72,"&lt;0")</f>
        <v>3</v>
      </c>
      <c r="K77">
        <f t="shared" ref="K77:Q77" si="24">COUNTIF(K$38:K$72,"&lt;0")</f>
        <v>2</v>
      </c>
      <c r="L77">
        <f t="shared" si="24"/>
        <v>0</v>
      </c>
      <c r="M77">
        <f t="shared" si="24"/>
        <v>3</v>
      </c>
      <c r="N77">
        <f t="shared" si="24"/>
        <v>22</v>
      </c>
      <c r="O77">
        <f t="shared" si="24"/>
        <v>24</v>
      </c>
      <c r="P77">
        <f t="shared" si="24"/>
        <v>20</v>
      </c>
      <c r="Q77">
        <f t="shared" si="24"/>
        <v>26</v>
      </c>
    </row>
    <row r="78" spans="1:17">
      <c r="H78" s="2"/>
      <c r="I78" t="s">
        <v>25</v>
      </c>
      <c r="J78">
        <f>COUNTIF(J$38:J$72,"&gt;0")</f>
        <v>21</v>
      </c>
      <c r="K78">
        <f t="shared" ref="K78:Q78" si="25">COUNTIF(K$38:K$72,"&gt;0")</f>
        <v>15</v>
      </c>
      <c r="L78">
        <f t="shared" si="25"/>
        <v>25</v>
      </c>
      <c r="M78">
        <f t="shared" si="25"/>
        <v>13</v>
      </c>
      <c r="N78">
        <f t="shared" si="25"/>
        <v>13</v>
      </c>
      <c r="O78">
        <f t="shared" si="25"/>
        <v>11</v>
      </c>
      <c r="P78">
        <f t="shared" si="25"/>
        <v>15</v>
      </c>
      <c r="Q78">
        <f t="shared" si="25"/>
        <v>9</v>
      </c>
    </row>
    <row r="79" spans="1:17">
      <c r="H79" s="2"/>
      <c r="I79" t="s">
        <v>34</v>
      </c>
      <c r="J79">
        <f>COUNTIF(J$38:J$72,0)</f>
        <v>11</v>
      </c>
      <c r="K79">
        <f>COUNTIF(K$38:K$72,0)</f>
        <v>18</v>
      </c>
      <c r="L79">
        <f>COUNTIF(L$38:L$72,0)</f>
        <v>10</v>
      </c>
      <c r="M79">
        <f>COUNTIF(M$38:M$72,0)</f>
        <v>19</v>
      </c>
      <c r="N79">
        <f>COUNTIF(N$38:N$72,0)</f>
        <v>0</v>
      </c>
      <c r="O79">
        <f>COUNTIF(O$38:O$72,0)</f>
        <v>0</v>
      </c>
      <c r="P79">
        <f>COUNTIF(P$38:P$72,0)</f>
        <v>0</v>
      </c>
      <c r="Q79">
        <f>COUNTIF(Q$38:Q$72,0)</f>
        <v>0</v>
      </c>
    </row>
  </sheetData>
  <mergeCells count="6">
    <mergeCell ref="B1:E1"/>
    <mergeCell ref="F1:I1"/>
    <mergeCell ref="J1:M1"/>
    <mergeCell ref="N1:Q1"/>
    <mergeCell ref="H74:H76"/>
    <mergeCell ref="H77:H79"/>
  </mergeCells>
  <conditionalFormatting sqref="J3:Q72">
    <cfRule type="cellIs" dxfId="2" priority="2" operator="lessThan">
      <formula>0</formula>
    </cfRule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workbookViewId="0">
      <selection activeCell="F2" sqref="F2"/>
    </sheetView>
  </sheetViews>
  <sheetFormatPr defaultRowHeight="15"/>
  <cols>
    <col min="1" max="1" width="10.5703125" bestFit="1" customWidth="1"/>
  </cols>
  <sheetData>
    <row r="1" spans="1:9">
      <c r="A1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26</v>
      </c>
      <c r="G1" t="s">
        <v>27</v>
      </c>
      <c r="H1" t="s">
        <v>28</v>
      </c>
      <c r="I1" t="s">
        <v>29</v>
      </c>
    </row>
    <row r="2" spans="1:9">
      <c r="A2" s="1">
        <f>Graphs!A3</f>
        <v>18264</v>
      </c>
      <c r="B2">
        <f>Graphs!F3</f>
        <v>0</v>
      </c>
      <c r="C2">
        <f>Graphs!G3</f>
        <v>0</v>
      </c>
      <c r="D2">
        <f>Graphs!H3</f>
        <v>0</v>
      </c>
      <c r="E2">
        <f>Graphs!I3</f>
        <v>0</v>
      </c>
      <c r="F2">
        <f>Graphs!L3</f>
        <v>0</v>
      </c>
      <c r="G2">
        <f>Graphs!M3</f>
        <v>0</v>
      </c>
      <c r="H2">
        <f>Graphs!N3</f>
        <v>0</v>
      </c>
      <c r="I2">
        <f>Graphs!O3</f>
        <v>0</v>
      </c>
    </row>
    <row r="3" spans="1:9">
      <c r="A3" s="1">
        <f>Graphs!A4</f>
        <v>18295</v>
      </c>
      <c r="B3">
        <f>Graphs!F4</f>
        <v>0</v>
      </c>
      <c r="C3">
        <f>Graphs!G4</f>
        <v>0</v>
      </c>
      <c r="D3">
        <f>Graphs!H4</f>
        <v>0</v>
      </c>
      <c r="E3">
        <f>Graphs!I4</f>
        <v>0</v>
      </c>
      <c r="F3">
        <f>Graphs!L4</f>
        <v>0</v>
      </c>
      <c r="G3">
        <f>Graphs!M4</f>
        <v>0</v>
      </c>
      <c r="H3">
        <f>Graphs!N4</f>
        <v>0</v>
      </c>
      <c r="I3">
        <f>Graphs!O4</f>
        <v>0</v>
      </c>
    </row>
    <row r="4" spans="1:9">
      <c r="A4" s="1">
        <f>Graphs!A5</f>
        <v>18323</v>
      </c>
      <c r="B4">
        <f>Graphs!F5</f>
        <v>0</v>
      </c>
      <c r="C4">
        <f>Graphs!G5</f>
        <v>0</v>
      </c>
      <c r="D4">
        <f>Graphs!H5</f>
        <v>0</v>
      </c>
      <c r="E4">
        <f>Graphs!I5</f>
        <v>0</v>
      </c>
      <c r="F4">
        <f>Graphs!L5</f>
        <v>0</v>
      </c>
      <c r="G4">
        <f>Graphs!M5</f>
        <v>0</v>
      </c>
      <c r="H4">
        <f>Graphs!N5</f>
        <v>0</v>
      </c>
      <c r="I4">
        <f>Graphs!O5</f>
        <v>0</v>
      </c>
    </row>
    <row r="5" spans="1:9">
      <c r="A5" s="1">
        <f>Graphs!A6</f>
        <v>18354</v>
      </c>
      <c r="B5">
        <f>Graphs!F6</f>
        <v>1.4484764983078477E-2</v>
      </c>
      <c r="C5">
        <f>Graphs!G6</f>
        <v>0</v>
      </c>
      <c r="D5">
        <f>Graphs!H6</f>
        <v>0</v>
      </c>
      <c r="E5">
        <f>Graphs!I6</f>
        <v>0</v>
      </c>
      <c r="F5">
        <f>Graphs!L6</f>
        <v>0.51393239085538533</v>
      </c>
      <c r="G5">
        <f>Graphs!M6</f>
        <v>0</v>
      </c>
      <c r="H5">
        <f>Graphs!N6</f>
        <v>0</v>
      </c>
      <c r="I5">
        <f>Graphs!O6</f>
        <v>0</v>
      </c>
    </row>
    <row r="6" spans="1:9">
      <c r="A6" s="1">
        <f>Graphs!A7</f>
        <v>18384</v>
      </c>
      <c r="B6">
        <f>Graphs!F7</f>
        <v>1.4484764983078477E-2</v>
      </c>
      <c r="C6">
        <f>Graphs!G7</f>
        <v>0</v>
      </c>
      <c r="D6">
        <f>Graphs!H7</f>
        <v>0</v>
      </c>
      <c r="E6">
        <f>Graphs!I7</f>
        <v>0</v>
      </c>
      <c r="F6">
        <f>Graphs!L7</f>
        <v>0.51239520523966642</v>
      </c>
      <c r="G6">
        <f>Graphs!M7</f>
        <v>0</v>
      </c>
      <c r="H6">
        <f>Graphs!N7</f>
        <v>0</v>
      </c>
      <c r="I6">
        <f>Graphs!O7</f>
        <v>0</v>
      </c>
    </row>
    <row r="7" spans="1:9">
      <c r="A7" s="1">
        <f>Graphs!A8</f>
        <v>18415</v>
      </c>
      <c r="B7">
        <f>Graphs!F8</f>
        <v>1.4484764983078477E-2</v>
      </c>
      <c r="C7">
        <f>Graphs!G8</f>
        <v>0</v>
      </c>
      <c r="D7">
        <f>Graphs!H8</f>
        <v>0</v>
      </c>
      <c r="E7">
        <f>Graphs!I8</f>
        <v>0</v>
      </c>
      <c r="F7">
        <f>Graphs!L8</f>
        <v>0.51497005551725272</v>
      </c>
      <c r="G7">
        <f>Graphs!M8</f>
        <v>0</v>
      </c>
      <c r="H7">
        <f>Graphs!N8</f>
        <v>0</v>
      </c>
      <c r="I7">
        <f>Graphs!O8</f>
        <v>0</v>
      </c>
    </row>
    <row r="8" spans="1:9">
      <c r="A8" s="1">
        <f>Graphs!A9</f>
        <v>18445</v>
      </c>
      <c r="B8">
        <f>Graphs!F9</f>
        <v>1.4484764983078477E-2</v>
      </c>
      <c r="C8">
        <f>Graphs!G9</f>
        <v>0</v>
      </c>
      <c r="D8">
        <f>Graphs!H9</f>
        <v>0</v>
      </c>
      <c r="E8">
        <f>Graphs!I9</f>
        <v>0</v>
      </c>
      <c r="F8">
        <f>Graphs!L9</f>
        <v>0.51497005551725272</v>
      </c>
      <c r="G8">
        <f>Graphs!M9</f>
        <v>0</v>
      </c>
      <c r="H8">
        <f>Graphs!N9</f>
        <v>0</v>
      </c>
      <c r="I8">
        <f>Graphs!O9</f>
        <v>0</v>
      </c>
    </row>
    <row r="9" spans="1:9">
      <c r="A9" s="1">
        <f>Graphs!A10</f>
        <v>18476</v>
      </c>
      <c r="B9">
        <f>Graphs!F10</f>
        <v>1.4484764983078477E-2</v>
      </c>
      <c r="C9">
        <f>Graphs!G10</f>
        <v>0</v>
      </c>
      <c r="D9">
        <f>Graphs!H10</f>
        <v>0</v>
      </c>
      <c r="E9">
        <f>Graphs!I10</f>
        <v>0</v>
      </c>
      <c r="F9">
        <f>Graphs!L10</f>
        <v>0.51703820835065528</v>
      </c>
      <c r="G9">
        <f>Graphs!M10</f>
        <v>0</v>
      </c>
      <c r="H9">
        <f>Graphs!N10</f>
        <v>0</v>
      </c>
      <c r="I9">
        <f>Graphs!O10</f>
        <v>0</v>
      </c>
    </row>
    <row r="10" spans="1:9">
      <c r="A10" s="1">
        <f>Graphs!A11</f>
        <v>18507</v>
      </c>
      <c r="B10">
        <f>Graphs!F11</f>
        <v>1.4484764983078477E-2</v>
      </c>
      <c r="C10">
        <f>Graphs!G11</f>
        <v>0</v>
      </c>
      <c r="D10">
        <f>Graphs!H11</f>
        <v>0</v>
      </c>
      <c r="E10">
        <f>Graphs!I11</f>
        <v>0</v>
      </c>
      <c r="F10">
        <f>Graphs!L11</f>
        <v>0.51395448146188405</v>
      </c>
      <c r="G10">
        <f>Graphs!M11</f>
        <v>0</v>
      </c>
      <c r="H10">
        <f>Graphs!N11</f>
        <v>0</v>
      </c>
      <c r="I10">
        <f>Graphs!O11</f>
        <v>0</v>
      </c>
    </row>
    <row r="11" spans="1:9">
      <c r="A11" s="1">
        <f>Graphs!A12</f>
        <v>18537</v>
      </c>
      <c r="B11">
        <f>Graphs!F12</f>
        <v>1.4484764983078477E-2</v>
      </c>
      <c r="C11">
        <f>Graphs!G12</f>
        <v>0</v>
      </c>
      <c r="D11">
        <f>Graphs!H12</f>
        <v>0</v>
      </c>
      <c r="E11">
        <f>Graphs!I12</f>
        <v>0</v>
      </c>
      <c r="F11">
        <f>Graphs!L12</f>
        <v>0.5083624940275806</v>
      </c>
      <c r="G11">
        <f>Graphs!M12</f>
        <v>0</v>
      </c>
      <c r="H11">
        <f>Graphs!N12</f>
        <v>0</v>
      </c>
      <c r="I11">
        <f>Graphs!O12</f>
        <v>0</v>
      </c>
    </row>
    <row r="12" spans="1:9">
      <c r="A12" s="1">
        <f>Graphs!A13</f>
        <v>18568</v>
      </c>
      <c r="B12">
        <f>Graphs!F13</f>
        <v>1.4484764983078477E-2</v>
      </c>
      <c r="C12">
        <f>Graphs!G13</f>
        <v>0</v>
      </c>
      <c r="D12">
        <f>Graphs!H13</f>
        <v>0</v>
      </c>
      <c r="E12">
        <f>Graphs!I13</f>
        <v>0</v>
      </c>
      <c r="F12">
        <f>Graphs!L13</f>
        <v>0.50633714544579744</v>
      </c>
      <c r="G12">
        <f>Graphs!M13</f>
        <v>0</v>
      </c>
      <c r="H12">
        <f>Graphs!N13</f>
        <v>0</v>
      </c>
      <c r="I12">
        <f>Graphs!O13</f>
        <v>0</v>
      </c>
    </row>
    <row r="13" spans="1:9">
      <c r="A13" s="1">
        <f>Graphs!A14</f>
        <v>18598</v>
      </c>
      <c r="B13">
        <f>Graphs!F14</f>
        <v>1.4484764983078477E-2</v>
      </c>
      <c r="C13">
        <f>Graphs!G14</f>
        <v>0</v>
      </c>
      <c r="D13">
        <f>Graphs!H14</f>
        <v>0</v>
      </c>
      <c r="E13">
        <f>Graphs!I14</f>
        <v>0</v>
      </c>
      <c r="F13">
        <f>Graphs!L14</f>
        <v>0.50381805516994782</v>
      </c>
      <c r="G13">
        <f>Graphs!M14</f>
        <v>0</v>
      </c>
      <c r="H13">
        <f>Graphs!N14</f>
        <v>0</v>
      </c>
      <c r="I13">
        <f>Graphs!O14</f>
        <v>0</v>
      </c>
    </row>
    <row r="14" spans="1:9">
      <c r="A14" s="1">
        <f>Graphs!A15</f>
        <v>18629</v>
      </c>
      <c r="B14">
        <f>Graphs!F15</f>
        <v>1.4484764983078477E-2</v>
      </c>
      <c r="C14">
        <f>Graphs!G15</f>
        <v>0</v>
      </c>
      <c r="D14">
        <f>Graphs!H15</f>
        <v>0</v>
      </c>
      <c r="E14">
        <f>Graphs!I15</f>
        <v>0</v>
      </c>
      <c r="F14">
        <f>Graphs!L15</f>
        <v>0.49932413792859054</v>
      </c>
      <c r="G14">
        <f>Graphs!M15</f>
        <v>0</v>
      </c>
      <c r="H14">
        <f>Graphs!N15</f>
        <v>0</v>
      </c>
      <c r="I14">
        <f>Graphs!O15</f>
        <v>0</v>
      </c>
    </row>
    <row r="15" spans="1:9">
      <c r="A15" s="1">
        <f>Graphs!A16</f>
        <v>18660</v>
      </c>
      <c r="B15">
        <f>Graphs!F16</f>
        <v>1.4484764983078477E-2</v>
      </c>
      <c r="C15">
        <f>Graphs!G16</f>
        <v>0</v>
      </c>
      <c r="D15">
        <f>Graphs!H16</f>
        <v>0</v>
      </c>
      <c r="E15">
        <f>Graphs!I16</f>
        <v>0</v>
      </c>
      <c r="F15">
        <f>Graphs!L16</f>
        <v>0.49487030518195302</v>
      </c>
      <c r="G15">
        <f>Graphs!M16</f>
        <v>0</v>
      </c>
      <c r="H15">
        <f>Graphs!N16</f>
        <v>0</v>
      </c>
      <c r="I15">
        <f>Graphs!O16</f>
        <v>0</v>
      </c>
    </row>
    <row r="16" spans="1:9">
      <c r="A16" s="1">
        <f>Graphs!A17</f>
        <v>18688</v>
      </c>
      <c r="B16">
        <f>Graphs!F17</f>
        <v>1.4484764983078477E-2</v>
      </c>
      <c r="C16">
        <f>Graphs!G17</f>
        <v>0</v>
      </c>
      <c r="D16">
        <f>Graphs!H17</f>
        <v>0</v>
      </c>
      <c r="E16">
        <f>Graphs!I17</f>
        <v>0</v>
      </c>
      <c r="F16">
        <f>Graphs!L17</f>
        <v>0.49143029313004277</v>
      </c>
      <c r="G16">
        <f>Graphs!M17</f>
        <v>0</v>
      </c>
      <c r="H16">
        <f>Graphs!N17</f>
        <v>0</v>
      </c>
      <c r="I16">
        <f>Graphs!O17</f>
        <v>0</v>
      </c>
    </row>
    <row r="17" spans="1:9">
      <c r="A17" s="1">
        <f>Graphs!A18</f>
        <v>18719</v>
      </c>
      <c r="B17">
        <f>Graphs!F18</f>
        <v>1.4484764983078477E-2</v>
      </c>
      <c r="C17">
        <f>Graphs!G18</f>
        <v>0</v>
      </c>
      <c r="D17">
        <f>Graphs!H18</f>
        <v>0</v>
      </c>
      <c r="E17">
        <f>Graphs!I18</f>
        <v>0</v>
      </c>
      <c r="F17">
        <f>Graphs!L18</f>
        <v>0.48369123339571135</v>
      </c>
      <c r="G17">
        <f>Graphs!M18</f>
        <v>0</v>
      </c>
      <c r="H17">
        <f>Graphs!N18</f>
        <v>0</v>
      </c>
      <c r="I17">
        <f>Graphs!O18</f>
        <v>0</v>
      </c>
    </row>
    <row r="18" spans="1:9">
      <c r="A18" s="1">
        <f>Graphs!A19</f>
        <v>18749</v>
      </c>
      <c r="B18">
        <f>Graphs!F19</f>
        <v>1.4484764983078477E-2</v>
      </c>
      <c r="C18">
        <f>Graphs!G19</f>
        <v>0</v>
      </c>
      <c r="D18">
        <f>Graphs!H19</f>
        <v>0</v>
      </c>
      <c r="E18">
        <f>Graphs!I19</f>
        <v>0</v>
      </c>
      <c r="F18">
        <f>Graphs!L19</f>
        <v>0.47189388623971845</v>
      </c>
      <c r="G18">
        <f>Graphs!M19</f>
        <v>0</v>
      </c>
      <c r="H18">
        <f>Graphs!N19</f>
        <v>0</v>
      </c>
      <c r="I18">
        <f>Graphs!O19</f>
        <v>0</v>
      </c>
    </row>
    <row r="19" spans="1:9">
      <c r="A19" s="1">
        <f>Graphs!A20</f>
        <v>18780</v>
      </c>
      <c r="B19">
        <f>Graphs!F20</f>
        <v>1.4484764983078477E-2</v>
      </c>
      <c r="C19">
        <f>Graphs!G20</f>
        <v>0</v>
      </c>
      <c r="D19">
        <f>Graphs!H20</f>
        <v>0</v>
      </c>
      <c r="E19">
        <f>Graphs!I20</f>
        <v>0</v>
      </c>
      <c r="F19">
        <f>Graphs!L20</f>
        <v>0.47048243892294966</v>
      </c>
      <c r="G19">
        <f>Graphs!M20</f>
        <v>0</v>
      </c>
      <c r="H19">
        <f>Graphs!N20</f>
        <v>0</v>
      </c>
      <c r="I19">
        <f>Graphs!O20</f>
        <v>0</v>
      </c>
    </row>
    <row r="20" spans="1:9">
      <c r="A20" s="1">
        <f>Graphs!A21</f>
        <v>18810</v>
      </c>
      <c r="B20">
        <f>Graphs!F21</f>
        <v>1.4484764983078477E-2</v>
      </c>
      <c r="C20">
        <f>Graphs!G21</f>
        <v>0</v>
      </c>
      <c r="D20">
        <f>Graphs!H21</f>
        <v>0</v>
      </c>
      <c r="E20">
        <f>Graphs!I21</f>
        <v>0</v>
      </c>
      <c r="F20">
        <f>Graphs!L21</f>
        <v>0.46352949647581254</v>
      </c>
      <c r="G20">
        <f>Graphs!M21</f>
        <v>0</v>
      </c>
      <c r="H20">
        <f>Graphs!N21</f>
        <v>0</v>
      </c>
      <c r="I20">
        <f>Graphs!O21</f>
        <v>0</v>
      </c>
    </row>
    <row r="21" spans="1:9">
      <c r="A21" s="1">
        <f>Graphs!A22</f>
        <v>18841</v>
      </c>
      <c r="B21">
        <f>Graphs!F22</f>
        <v>1.4484764983078477E-2</v>
      </c>
      <c r="C21">
        <f>Graphs!G22</f>
        <v>0</v>
      </c>
      <c r="D21">
        <f>Graphs!H22</f>
        <v>0</v>
      </c>
      <c r="E21">
        <f>Graphs!I22</f>
        <v>0</v>
      </c>
      <c r="F21">
        <f>Graphs!L22</f>
        <v>0.46122337957792298</v>
      </c>
      <c r="G21">
        <f>Graphs!M22</f>
        <v>0</v>
      </c>
      <c r="H21">
        <f>Graphs!N22</f>
        <v>0</v>
      </c>
      <c r="I21">
        <f>Graphs!O22</f>
        <v>0</v>
      </c>
    </row>
    <row r="22" spans="1:9">
      <c r="A22" s="1">
        <f>Graphs!A23</f>
        <v>18872</v>
      </c>
      <c r="B22">
        <f>Graphs!F23</f>
        <v>1.4484764983078477E-2</v>
      </c>
      <c r="C22">
        <f>Graphs!G23</f>
        <v>0</v>
      </c>
      <c r="D22">
        <f>Graphs!H23</f>
        <v>0</v>
      </c>
      <c r="E22">
        <f>Graphs!I23</f>
        <v>0</v>
      </c>
      <c r="F22">
        <f>Graphs!L23</f>
        <v>0.45801725876655713</v>
      </c>
      <c r="G22">
        <f>Graphs!M23</f>
        <v>0</v>
      </c>
      <c r="H22">
        <f>Graphs!N23</f>
        <v>0</v>
      </c>
      <c r="I22">
        <f>Graphs!O23</f>
        <v>0</v>
      </c>
    </row>
    <row r="23" spans="1:9">
      <c r="A23" s="1">
        <f>Graphs!A24</f>
        <v>18902</v>
      </c>
      <c r="B23">
        <f>Graphs!F24</f>
        <v>1.4484764983078477E-2</v>
      </c>
      <c r="C23">
        <f>Graphs!G24</f>
        <v>0</v>
      </c>
      <c r="D23">
        <f>Graphs!H24</f>
        <v>0</v>
      </c>
      <c r="E23">
        <f>Graphs!I24</f>
        <v>0</v>
      </c>
      <c r="F23">
        <f>Graphs!L24</f>
        <v>0.4548334247930062</v>
      </c>
      <c r="G23">
        <f>Graphs!M24</f>
        <v>0</v>
      </c>
      <c r="H23">
        <f>Graphs!N24</f>
        <v>0</v>
      </c>
      <c r="I23">
        <f>Graphs!O24</f>
        <v>0</v>
      </c>
    </row>
    <row r="24" spans="1:9">
      <c r="A24" s="1">
        <f>Graphs!A25</f>
        <v>18933</v>
      </c>
      <c r="B24">
        <f>Graphs!F25</f>
        <v>1.4484764983078477E-2</v>
      </c>
      <c r="C24">
        <f>Graphs!G25</f>
        <v>0</v>
      </c>
      <c r="D24">
        <f>Graphs!H25</f>
        <v>0</v>
      </c>
      <c r="E24">
        <f>Graphs!I25</f>
        <v>0</v>
      </c>
      <c r="F24">
        <f>Graphs!L25</f>
        <v>0.45302133943526512</v>
      </c>
      <c r="G24">
        <f>Graphs!M25</f>
        <v>0</v>
      </c>
      <c r="H24">
        <f>Graphs!N25</f>
        <v>0</v>
      </c>
      <c r="I24">
        <f>Graphs!O25</f>
        <v>0</v>
      </c>
    </row>
    <row r="25" spans="1:9">
      <c r="A25" s="1">
        <f>Graphs!A26</f>
        <v>18963</v>
      </c>
      <c r="B25">
        <f>Graphs!F26</f>
        <v>1.4484764983078477E-2</v>
      </c>
      <c r="C25">
        <f>Graphs!G26</f>
        <v>0</v>
      </c>
      <c r="D25">
        <f>Graphs!H26</f>
        <v>0</v>
      </c>
      <c r="E25">
        <f>Graphs!I26</f>
        <v>0</v>
      </c>
      <c r="F25">
        <f>Graphs!L26</f>
        <v>0.44987223379867447</v>
      </c>
      <c r="G25">
        <f>Graphs!M26</f>
        <v>0</v>
      </c>
      <c r="H25">
        <f>Graphs!N26</f>
        <v>0</v>
      </c>
      <c r="I25">
        <f>Graphs!O26</f>
        <v>0</v>
      </c>
    </row>
    <row r="26" spans="1:9">
      <c r="A26" s="1">
        <f>Graphs!A27</f>
        <v>18994</v>
      </c>
      <c r="B26">
        <f>Graphs!F27</f>
        <v>1.4484764983078477E-2</v>
      </c>
      <c r="C26">
        <f>Graphs!G27</f>
        <v>0</v>
      </c>
      <c r="D26">
        <f>Graphs!H27</f>
        <v>0</v>
      </c>
      <c r="E26">
        <f>Graphs!I27</f>
        <v>0</v>
      </c>
      <c r="F26">
        <f>Graphs!L27</f>
        <v>0.44191771492993559</v>
      </c>
      <c r="G26">
        <f>Graphs!M27</f>
        <v>0</v>
      </c>
      <c r="H26">
        <f>Graphs!N27</f>
        <v>0</v>
      </c>
      <c r="I26">
        <f>Graphs!O27</f>
        <v>0</v>
      </c>
    </row>
    <row r="27" spans="1:9">
      <c r="A27" s="1">
        <f>Graphs!A28</f>
        <v>19025</v>
      </c>
      <c r="B27">
        <f>Graphs!F28</f>
        <v>1.4484764983078477E-2</v>
      </c>
      <c r="C27">
        <f>Graphs!G28</f>
        <v>0</v>
      </c>
      <c r="D27">
        <f>Graphs!H28</f>
        <v>0</v>
      </c>
      <c r="E27">
        <f>Graphs!I28</f>
        <v>0</v>
      </c>
      <c r="F27">
        <f>Graphs!L28</f>
        <v>0.44147623869124442</v>
      </c>
      <c r="G27">
        <f>Graphs!M28</f>
        <v>0</v>
      </c>
      <c r="H27">
        <f>Graphs!N28</f>
        <v>0</v>
      </c>
      <c r="I27">
        <f>Graphs!O28</f>
        <v>0</v>
      </c>
    </row>
    <row r="28" spans="1:9">
      <c r="A28" s="1">
        <f>Graphs!A29</f>
        <v>19054</v>
      </c>
      <c r="B28">
        <f>Graphs!F29</f>
        <v>1.4484764983078477E-2</v>
      </c>
      <c r="C28">
        <f>Graphs!G29</f>
        <v>0</v>
      </c>
      <c r="D28">
        <f>Graphs!H29</f>
        <v>0</v>
      </c>
      <c r="E28">
        <f>Graphs!I29</f>
        <v>0</v>
      </c>
      <c r="F28">
        <f>Graphs!L29</f>
        <v>0.43927983949377558</v>
      </c>
      <c r="G28">
        <f>Graphs!M29</f>
        <v>0</v>
      </c>
      <c r="H28">
        <f>Graphs!N29</f>
        <v>0</v>
      </c>
      <c r="I28">
        <f>Graphs!O29</f>
        <v>0</v>
      </c>
    </row>
    <row r="29" spans="1:9">
      <c r="A29" s="1">
        <f>Graphs!A30</f>
        <v>19085</v>
      </c>
      <c r="B29">
        <f>Graphs!F30</f>
        <v>1.4484764983078477E-2</v>
      </c>
      <c r="C29">
        <f>Graphs!G30</f>
        <v>0</v>
      </c>
      <c r="D29">
        <f>Graphs!H30</f>
        <v>0</v>
      </c>
      <c r="E29">
        <f>Graphs!I30</f>
        <v>0</v>
      </c>
      <c r="F29">
        <f>Graphs!L30</f>
        <v>0.43236204674584205</v>
      </c>
      <c r="G29">
        <f>Graphs!M30</f>
        <v>0</v>
      </c>
      <c r="H29">
        <f>Graphs!N30</f>
        <v>0</v>
      </c>
      <c r="I29">
        <f>Graphs!O30</f>
        <v>0</v>
      </c>
    </row>
    <row r="30" spans="1:9">
      <c r="A30" s="1">
        <f>Graphs!A31</f>
        <v>19115</v>
      </c>
      <c r="B30">
        <f>Graphs!F31</f>
        <v>1.4484764983078477E-2</v>
      </c>
      <c r="C30">
        <f>Graphs!G31</f>
        <v>0</v>
      </c>
      <c r="D30">
        <f>Graphs!H31</f>
        <v>0</v>
      </c>
      <c r="E30">
        <f>Graphs!I31</f>
        <v>0</v>
      </c>
      <c r="F30">
        <f>Graphs!L31</f>
        <v>0.43236204674584205</v>
      </c>
      <c r="G30">
        <f>Graphs!M31</f>
        <v>0</v>
      </c>
      <c r="H30">
        <f>Graphs!N31</f>
        <v>0</v>
      </c>
      <c r="I30">
        <f>Graphs!O31</f>
        <v>0</v>
      </c>
    </row>
    <row r="31" spans="1:9">
      <c r="A31" s="1">
        <f>Graphs!A32</f>
        <v>19146</v>
      </c>
      <c r="B31">
        <f>Graphs!F32</f>
        <v>1.4484764983078477E-2</v>
      </c>
      <c r="C31">
        <f>Graphs!G32</f>
        <v>0</v>
      </c>
      <c r="D31">
        <f>Graphs!H32</f>
        <v>0</v>
      </c>
      <c r="E31">
        <f>Graphs!I32</f>
        <v>0</v>
      </c>
      <c r="F31">
        <f>Graphs!L32</f>
        <v>0.42513475589561661</v>
      </c>
      <c r="G31">
        <f>Graphs!M32</f>
        <v>0</v>
      </c>
      <c r="H31">
        <f>Graphs!N32</f>
        <v>0</v>
      </c>
      <c r="I31">
        <f>Graphs!O32</f>
        <v>0</v>
      </c>
    </row>
    <row r="32" spans="1:9">
      <c r="A32" s="1">
        <f>Graphs!A33</f>
        <v>19176</v>
      </c>
      <c r="B32">
        <f>Graphs!F33</f>
        <v>1.4484764983078477E-2</v>
      </c>
      <c r="C32">
        <f>Graphs!G33</f>
        <v>0</v>
      </c>
      <c r="D32">
        <f>Graphs!H33</f>
        <v>0</v>
      </c>
      <c r="E32">
        <f>Graphs!I33</f>
        <v>0</v>
      </c>
      <c r="F32">
        <f>Graphs!L33</f>
        <v>0.42556031621182849</v>
      </c>
      <c r="G32">
        <f>Graphs!M33</f>
        <v>0</v>
      </c>
      <c r="H32">
        <f>Graphs!N33</f>
        <v>0</v>
      </c>
      <c r="I32">
        <f>Graphs!O33</f>
        <v>0</v>
      </c>
    </row>
    <row r="33" spans="1:9">
      <c r="A33" s="1">
        <f>Graphs!A34</f>
        <v>19207</v>
      </c>
      <c r="B33">
        <f>Graphs!F34</f>
        <v>1.4484764983078477E-2</v>
      </c>
      <c r="C33">
        <f>Graphs!G34</f>
        <v>0</v>
      </c>
      <c r="D33">
        <f>Graphs!H34</f>
        <v>0</v>
      </c>
      <c r="E33">
        <f>Graphs!I34</f>
        <v>0</v>
      </c>
      <c r="F33">
        <f>Graphs!L34</f>
        <v>0.42812909075636668</v>
      </c>
      <c r="G33">
        <f>Graphs!M34</f>
        <v>0</v>
      </c>
      <c r="H33">
        <f>Graphs!N34</f>
        <v>0</v>
      </c>
      <c r="I33">
        <f>Graphs!O34</f>
        <v>0</v>
      </c>
    </row>
    <row r="34" spans="1:9">
      <c r="A34" s="1">
        <f>Graphs!A35</f>
        <v>19238</v>
      </c>
      <c r="B34">
        <f>Graphs!F35</f>
        <v>1.4484764983078477E-2</v>
      </c>
      <c r="C34">
        <f>Graphs!G35</f>
        <v>0</v>
      </c>
      <c r="D34">
        <f>Graphs!H35</f>
        <v>0</v>
      </c>
      <c r="E34">
        <f>Graphs!I35</f>
        <v>0</v>
      </c>
      <c r="F34">
        <f>Graphs!L35</f>
        <v>0.42898706488613897</v>
      </c>
      <c r="G34">
        <f>Graphs!M35</f>
        <v>0</v>
      </c>
      <c r="H34">
        <f>Graphs!N35</f>
        <v>0</v>
      </c>
      <c r="I34">
        <f>Graphs!O35</f>
        <v>0</v>
      </c>
    </row>
    <row r="35" spans="1:9">
      <c r="A35" s="1">
        <f>Graphs!A36</f>
        <v>19268</v>
      </c>
      <c r="B35">
        <f>Graphs!F36</f>
        <v>1.4484764983078477E-2</v>
      </c>
      <c r="C35">
        <f>Graphs!G36</f>
        <v>0</v>
      </c>
      <c r="D35">
        <f>Graphs!H36</f>
        <v>0</v>
      </c>
      <c r="E35">
        <f>Graphs!I36</f>
        <v>0</v>
      </c>
      <c r="F35">
        <f>Graphs!L36</f>
        <v>0.42516061931232807</v>
      </c>
      <c r="G35">
        <f>Graphs!M36</f>
        <v>0</v>
      </c>
      <c r="H35">
        <f>Graphs!N36</f>
        <v>0</v>
      </c>
      <c r="I35">
        <f>Graphs!O36</f>
        <v>0</v>
      </c>
    </row>
    <row r="36" spans="1:9">
      <c r="A36" s="1">
        <f>Graphs!A37</f>
        <v>19299</v>
      </c>
      <c r="B36">
        <f>Graphs!F37</f>
        <v>1.4484764983078477E-2</v>
      </c>
      <c r="C36">
        <f>Graphs!G37</f>
        <v>0</v>
      </c>
      <c r="D36">
        <f>Graphs!H37</f>
        <v>0</v>
      </c>
      <c r="E36">
        <f>Graphs!I37</f>
        <v>0</v>
      </c>
      <c r="F36">
        <f>Graphs!L37</f>
        <v>0.42558620551784593</v>
      </c>
      <c r="G36">
        <f>Graphs!M37</f>
        <v>0</v>
      </c>
      <c r="H36">
        <f>Graphs!N37</f>
        <v>0</v>
      </c>
      <c r="I36">
        <f>Graphs!O37</f>
        <v>0</v>
      </c>
    </row>
    <row r="37" spans="1:9">
      <c r="A37" s="1">
        <f>Graphs!A38</f>
        <v>19329</v>
      </c>
      <c r="B37">
        <f>Graphs!F38</f>
        <v>1.4484764983078477E-2</v>
      </c>
      <c r="C37">
        <f>Graphs!G38</f>
        <v>0</v>
      </c>
      <c r="D37">
        <f>Graphs!H38</f>
        <v>0</v>
      </c>
      <c r="E37">
        <f>Graphs!I38</f>
        <v>0</v>
      </c>
      <c r="F37">
        <f>Graphs!L38</f>
        <v>0.42262781084195233</v>
      </c>
      <c r="G37">
        <f>Graphs!M38</f>
        <v>0</v>
      </c>
      <c r="H37">
        <f>Graphs!N38</f>
        <v>0</v>
      </c>
      <c r="I37">
        <f>Graphs!O38</f>
        <v>0</v>
      </c>
    </row>
    <row r="38" spans="1:9">
      <c r="A38" s="1">
        <f>Graphs!A39</f>
        <v>19360</v>
      </c>
      <c r="B38">
        <f>Graphs!F39</f>
        <v>1.4484764983078477E-2</v>
      </c>
      <c r="C38">
        <f>Graphs!G39</f>
        <v>0</v>
      </c>
      <c r="D38">
        <f>Graphs!H39</f>
        <v>0</v>
      </c>
      <c r="E38">
        <f>Graphs!I39</f>
        <v>0</v>
      </c>
      <c r="F38">
        <f>Graphs!L39</f>
        <v>0.42305086170365597</v>
      </c>
      <c r="G38">
        <f>Graphs!M39</f>
        <v>0</v>
      </c>
      <c r="H38">
        <f>Graphs!N39</f>
        <v>0</v>
      </c>
      <c r="I38">
        <f>Graphs!O39</f>
        <v>0</v>
      </c>
    </row>
    <row r="39" spans="1:9">
      <c r="A39" s="1">
        <f>Graphs!A40</f>
        <v>19391</v>
      </c>
      <c r="B39">
        <f>Graphs!F40</f>
        <v>1.4484764983078477E-2</v>
      </c>
      <c r="C39">
        <f>Graphs!G40</f>
        <v>0</v>
      </c>
      <c r="D39">
        <f>Graphs!H40</f>
        <v>0</v>
      </c>
      <c r="E39">
        <f>Graphs!I40</f>
        <v>0</v>
      </c>
      <c r="F39">
        <f>Graphs!L40</f>
        <v>0.42178550518809177</v>
      </c>
      <c r="G39">
        <f>Graphs!M40</f>
        <v>0</v>
      </c>
      <c r="H39">
        <f>Graphs!N40</f>
        <v>0</v>
      </c>
      <c r="I39">
        <f>Graphs!O40</f>
        <v>0</v>
      </c>
    </row>
    <row r="40" spans="1:9">
      <c r="A40" s="1">
        <f>Graphs!A41</f>
        <v>19419</v>
      </c>
      <c r="B40">
        <f>Graphs!F41</f>
        <v>1.4484764983078477E-2</v>
      </c>
      <c r="C40">
        <f>Graphs!G41</f>
        <v>0</v>
      </c>
      <c r="D40">
        <f>Graphs!H41</f>
        <v>0</v>
      </c>
      <c r="E40">
        <f>Graphs!I41</f>
        <v>0</v>
      </c>
      <c r="F40">
        <f>Graphs!L41</f>
        <v>0.41885353047476842</v>
      </c>
      <c r="G40">
        <f>Graphs!M41</f>
        <v>0</v>
      </c>
      <c r="H40">
        <f>Graphs!N41</f>
        <v>0</v>
      </c>
      <c r="I40">
        <f>Graphs!O41</f>
        <v>0</v>
      </c>
    </row>
    <row r="41" spans="1:9">
      <c r="A41" s="1">
        <f>Graphs!A42</f>
        <v>19450</v>
      </c>
      <c r="B41">
        <f>Graphs!F42</f>
        <v>1.4484764983078477E-2</v>
      </c>
      <c r="C41">
        <f>Graphs!G42</f>
        <v>0</v>
      </c>
      <c r="D41">
        <f>Graphs!H42</f>
        <v>0</v>
      </c>
      <c r="E41">
        <f>Graphs!I42</f>
        <v>0</v>
      </c>
      <c r="F41">
        <f>Graphs!L42</f>
        <v>0.41511747321582604</v>
      </c>
      <c r="G41">
        <f>Graphs!M42</f>
        <v>0</v>
      </c>
      <c r="H41">
        <f>Graphs!N42</f>
        <v>0</v>
      </c>
      <c r="I41">
        <f>Graphs!O42</f>
        <v>0</v>
      </c>
    </row>
    <row r="42" spans="1:9">
      <c r="A42" s="1">
        <f>Graphs!A43</f>
        <v>19480</v>
      </c>
      <c r="B42">
        <f>Graphs!F43</f>
        <v>1.4484764983078477E-2</v>
      </c>
      <c r="C42">
        <f>Graphs!G43</f>
        <v>0</v>
      </c>
      <c r="D42">
        <f>Graphs!H43</f>
        <v>0</v>
      </c>
      <c r="E42">
        <f>Graphs!I43</f>
        <v>0</v>
      </c>
      <c r="F42">
        <f>Graphs!L43</f>
        <v>0.41678461166247593</v>
      </c>
      <c r="G42">
        <f>Graphs!M43</f>
        <v>0</v>
      </c>
      <c r="H42">
        <f>Graphs!N43</f>
        <v>0</v>
      </c>
      <c r="I42">
        <f>Graphs!O43</f>
        <v>0</v>
      </c>
    </row>
    <row r="43" spans="1:9">
      <c r="A43" s="1">
        <f>Graphs!A44</f>
        <v>19511</v>
      </c>
      <c r="B43">
        <f>Graphs!F44</f>
        <v>1.4484764983078477E-2</v>
      </c>
      <c r="C43">
        <f>Graphs!G44</f>
        <v>0</v>
      </c>
      <c r="D43">
        <f>Graphs!H44</f>
        <v>0</v>
      </c>
      <c r="E43">
        <f>Graphs!I44</f>
        <v>0</v>
      </c>
      <c r="F43">
        <f>Graphs!L44</f>
        <v>0.41429881874997609</v>
      </c>
      <c r="G43">
        <f>Graphs!M44</f>
        <v>0</v>
      </c>
      <c r="H43">
        <f>Graphs!N44</f>
        <v>0</v>
      </c>
      <c r="I43">
        <f>Graphs!O44</f>
        <v>0</v>
      </c>
    </row>
    <row r="44" spans="1:9">
      <c r="A44" s="1">
        <f>Graphs!A45</f>
        <v>19541</v>
      </c>
      <c r="B44">
        <f>Graphs!F45</f>
        <v>1.4484764983078477E-2</v>
      </c>
      <c r="C44">
        <f>Graphs!G45</f>
        <v>0</v>
      </c>
      <c r="D44">
        <f>Graphs!H45</f>
        <v>0</v>
      </c>
      <c r="E44">
        <f>Graphs!I45</f>
        <v>0</v>
      </c>
      <c r="F44">
        <f>Graphs!L45</f>
        <v>0.41429881874997609</v>
      </c>
      <c r="G44">
        <f>Graphs!M45</f>
        <v>0</v>
      </c>
      <c r="H44">
        <f>Graphs!N45</f>
        <v>0</v>
      </c>
      <c r="I44">
        <f>Graphs!O45</f>
        <v>0</v>
      </c>
    </row>
    <row r="45" spans="1:9">
      <c r="A45" s="1">
        <f>Graphs!A46</f>
        <v>19572</v>
      </c>
      <c r="B45">
        <f>Graphs!F46</f>
        <v>1.4484764983078477E-2</v>
      </c>
      <c r="C45">
        <f>Graphs!G46</f>
        <v>0</v>
      </c>
      <c r="D45">
        <f>Graphs!H46</f>
        <v>0</v>
      </c>
      <c r="E45">
        <f>Graphs!I46</f>
        <v>0</v>
      </c>
      <c r="F45">
        <f>Graphs!L46</f>
        <v>0.41721935422958317</v>
      </c>
      <c r="G45">
        <f>Graphs!M46</f>
        <v>0</v>
      </c>
      <c r="H45">
        <f>Graphs!N46</f>
        <v>0</v>
      </c>
      <c r="I45">
        <f>Graphs!O46</f>
        <v>0</v>
      </c>
    </row>
    <row r="46" spans="1:9">
      <c r="A46" s="1">
        <f>Graphs!A47</f>
        <v>19603</v>
      </c>
      <c r="B46">
        <f>Graphs!F47</f>
        <v>1.4484764983078477E-2</v>
      </c>
      <c r="C46">
        <f>Graphs!G47</f>
        <v>0</v>
      </c>
      <c r="D46">
        <f>Graphs!H47</f>
        <v>0</v>
      </c>
      <c r="E46">
        <f>Graphs!I47</f>
        <v>0</v>
      </c>
      <c r="F46">
        <f>Graphs!L47</f>
        <v>0.41805546515990299</v>
      </c>
      <c r="G46">
        <f>Graphs!M47</f>
        <v>0</v>
      </c>
      <c r="H46">
        <f>Graphs!N47</f>
        <v>0</v>
      </c>
      <c r="I46">
        <f>Graphs!O47</f>
        <v>0</v>
      </c>
    </row>
    <row r="47" spans="1:9">
      <c r="A47" s="1">
        <f>Graphs!A48</f>
        <v>19633</v>
      </c>
      <c r="B47">
        <f>Graphs!F48</f>
        <v>1.4484764983078477E-2</v>
      </c>
      <c r="C47">
        <f>Graphs!G48</f>
        <v>0</v>
      </c>
      <c r="D47">
        <f>Graphs!H48</f>
        <v>0</v>
      </c>
      <c r="E47">
        <f>Graphs!I48</f>
        <v>0</v>
      </c>
      <c r="F47">
        <f>Graphs!L48</f>
        <v>0.41805546515990299</v>
      </c>
      <c r="G47">
        <f>Graphs!M48</f>
        <v>0</v>
      </c>
      <c r="H47">
        <f>Graphs!N48</f>
        <v>0</v>
      </c>
      <c r="I47">
        <f>Graphs!O48</f>
        <v>0</v>
      </c>
    </row>
    <row r="48" spans="1:9">
      <c r="A48" s="1">
        <f>Graphs!A49</f>
        <v>19664</v>
      </c>
      <c r="B48">
        <f>Graphs!F49</f>
        <v>1.4484764983078477E-2</v>
      </c>
      <c r="C48">
        <f>Graphs!G49</f>
        <v>0</v>
      </c>
      <c r="D48">
        <f>Graphs!H49</f>
        <v>0</v>
      </c>
      <c r="E48">
        <f>Graphs!I49</f>
        <v>0</v>
      </c>
      <c r="F48">
        <f>Graphs!L49</f>
        <v>0.41680505000987339</v>
      </c>
      <c r="G48">
        <f>Graphs!M49</f>
        <v>0</v>
      </c>
      <c r="H48">
        <f>Graphs!N49</f>
        <v>0</v>
      </c>
      <c r="I48">
        <f>Graphs!O49</f>
        <v>0</v>
      </c>
    </row>
    <row r="49" spans="1:9">
      <c r="A49" s="1">
        <f>Graphs!A50</f>
        <v>19694</v>
      </c>
      <c r="B49">
        <f>Graphs!F50</f>
        <v>1.4484764983078477E-2</v>
      </c>
      <c r="C49">
        <f>Graphs!G50</f>
        <v>0</v>
      </c>
      <c r="D49">
        <f>Graphs!H50</f>
        <v>0</v>
      </c>
      <c r="E49">
        <f>Graphs!I50</f>
        <v>0</v>
      </c>
      <c r="F49">
        <f>Graphs!L50</f>
        <v>0.41847896587336686</v>
      </c>
      <c r="G49">
        <f>Graphs!M50</f>
        <v>0</v>
      </c>
      <c r="H49">
        <f>Graphs!N50</f>
        <v>0</v>
      </c>
      <c r="I49">
        <f>Graphs!O50</f>
        <v>0</v>
      </c>
    </row>
    <row r="50" spans="1:9">
      <c r="A50" s="1">
        <f>Graphs!A51</f>
        <v>19725</v>
      </c>
      <c r="B50">
        <f>Graphs!F51</f>
        <v>1.4484764983078477E-2</v>
      </c>
      <c r="C50">
        <f>Graphs!G51</f>
        <v>0</v>
      </c>
      <c r="D50">
        <f>Graphs!H51</f>
        <v>0</v>
      </c>
      <c r="E50">
        <f>Graphs!I51</f>
        <v>0</v>
      </c>
      <c r="F50">
        <f>Graphs!L51</f>
        <v>0.41764367851633422</v>
      </c>
      <c r="G50">
        <f>Graphs!M51</f>
        <v>0</v>
      </c>
      <c r="H50">
        <f>Graphs!N51</f>
        <v>0</v>
      </c>
      <c r="I50">
        <f>Graphs!O51</f>
        <v>0</v>
      </c>
    </row>
    <row r="51" spans="1:9">
      <c r="A51" s="1">
        <f>Graphs!A52</f>
        <v>19756</v>
      </c>
      <c r="B51">
        <f>Graphs!F52</f>
        <v>1.4484764983078477E-2</v>
      </c>
      <c r="C51">
        <f>Graphs!G52</f>
        <v>0</v>
      </c>
      <c r="D51">
        <f>Graphs!H52</f>
        <v>0</v>
      </c>
      <c r="E51">
        <f>Graphs!I52</f>
        <v>0</v>
      </c>
      <c r="F51">
        <f>Graphs!L52</f>
        <v>0.41848063979592603</v>
      </c>
      <c r="G51">
        <f>Graphs!M52</f>
        <v>0</v>
      </c>
      <c r="H51">
        <f>Graphs!N52</f>
        <v>0</v>
      </c>
      <c r="I51">
        <f>Graphs!O52</f>
        <v>0</v>
      </c>
    </row>
    <row r="52" spans="1:9">
      <c r="A52" s="1">
        <f>Graphs!A53</f>
        <v>19784</v>
      </c>
      <c r="B52">
        <f>Graphs!F53</f>
        <v>1.4484764983078477E-2</v>
      </c>
      <c r="C52">
        <f>Graphs!G53</f>
        <v>0</v>
      </c>
      <c r="D52">
        <f>Graphs!H53</f>
        <v>0</v>
      </c>
      <c r="E52">
        <f>Graphs!I53</f>
        <v>0</v>
      </c>
      <c r="F52">
        <f>Graphs!L53</f>
        <v>0.41474790861836086</v>
      </c>
      <c r="G52">
        <f>Graphs!M53</f>
        <v>0</v>
      </c>
      <c r="H52">
        <f>Graphs!N53</f>
        <v>0</v>
      </c>
      <c r="I52">
        <f>Graphs!O53</f>
        <v>0</v>
      </c>
    </row>
    <row r="53" spans="1:9">
      <c r="A53" s="1">
        <f>Graphs!A54</f>
        <v>19815</v>
      </c>
      <c r="B53">
        <f>Graphs!F54</f>
        <v>1.4484764983078477E-2</v>
      </c>
      <c r="C53">
        <f>Graphs!G54</f>
        <v>0</v>
      </c>
      <c r="D53">
        <f>Graphs!H54</f>
        <v>0</v>
      </c>
      <c r="E53">
        <f>Graphs!I54</f>
        <v>0</v>
      </c>
      <c r="F53">
        <f>Graphs!L54</f>
        <v>0.41309552651231157</v>
      </c>
      <c r="G53">
        <f>Graphs!M54</f>
        <v>0</v>
      </c>
      <c r="H53">
        <f>Graphs!N54</f>
        <v>0</v>
      </c>
      <c r="I53">
        <f>Graphs!O54</f>
        <v>0</v>
      </c>
    </row>
    <row r="54" spans="1:9">
      <c r="A54" s="1">
        <f>Graphs!A55</f>
        <v>19845</v>
      </c>
      <c r="B54">
        <f>Graphs!F55</f>
        <v>1.4484764983078477E-2</v>
      </c>
      <c r="C54">
        <f>Graphs!G55</f>
        <v>0</v>
      </c>
      <c r="D54">
        <f>Graphs!H55</f>
        <v>0</v>
      </c>
      <c r="E54">
        <f>Graphs!I55</f>
        <v>0</v>
      </c>
      <c r="F54">
        <f>Graphs!L55</f>
        <v>0.41433854213872778</v>
      </c>
      <c r="G54">
        <f>Graphs!M55</f>
        <v>0</v>
      </c>
      <c r="H54">
        <f>Graphs!N55</f>
        <v>0</v>
      </c>
      <c r="I54">
        <f>Graphs!O55</f>
        <v>0</v>
      </c>
    </row>
    <row r="55" spans="1:9">
      <c r="A55" s="1">
        <f>Graphs!A56</f>
        <v>19876</v>
      </c>
      <c r="B55">
        <f>Graphs!F56</f>
        <v>1.4484764983078477E-2</v>
      </c>
      <c r="C55">
        <f>Graphs!G56</f>
        <v>0</v>
      </c>
      <c r="D55">
        <f>Graphs!H56</f>
        <v>0</v>
      </c>
      <c r="E55">
        <f>Graphs!I56</f>
        <v>0</v>
      </c>
      <c r="F55">
        <f>Graphs!L56</f>
        <v>0.41186733811006737</v>
      </c>
      <c r="G55">
        <f>Graphs!M56</f>
        <v>0</v>
      </c>
      <c r="H55">
        <f>Graphs!N56</f>
        <v>0</v>
      </c>
      <c r="I55">
        <f>Graphs!O56</f>
        <v>0</v>
      </c>
    </row>
    <row r="56" spans="1:9">
      <c r="A56" s="1">
        <f>Graphs!A57</f>
        <v>19906</v>
      </c>
      <c r="B56">
        <f>Graphs!F57</f>
        <v>1.4484764983078477E-2</v>
      </c>
      <c r="C56">
        <f>Graphs!G57</f>
        <v>0</v>
      </c>
      <c r="D56">
        <f>Graphs!H57</f>
        <v>0</v>
      </c>
      <c r="E56">
        <f>Graphs!I57</f>
        <v>0</v>
      </c>
      <c r="F56">
        <f>Graphs!L57</f>
        <v>0.40498263334323242</v>
      </c>
      <c r="G56">
        <f>Graphs!M57</f>
        <v>0</v>
      </c>
      <c r="H56">
        <f>Graphs!N57</f>
        <v>0</v>
      </c>
      <c r="I56">
        <f>Graphs!O57</f>
        <v>0</v>
      </c>
    </row>
    <row r="57" spans="1:9">
      <c r="A57" s="1">
        <f>Graphs!A58</f>
        <v>19937</v>
      </c>
      <c r="B57">
        <f>Graphs!F58</f>
        <v>1.4484764983078477E-2</v>
      </c>
      <c r="C57">
        <f>Graphs!G58</f>
        <v>0</v>
      </c>
      <c r="D57">
        <f>Graphs!H58</f>
        <v>0</v>
      </c>
      <c r="E57">
        <f>Graphs!I58</f>
        <v>0</v>
      </c>
      <c r="F57">
        <f>Graphs!L58</f>
        <v>0.40742719652236659</v>
      </c>
      <c r="G57">
        <f>Graphs!M58</f>
        <v>0</v>
      </c>
      <c r="H57">
        <f>Graphs!N58</f>
        <v>0</v>
      </c>
      <c r="I57">
        <f>Graphs!O58</f>
        <v>0</v>
      </c>
    </row>
    <row r="58" spans="1:9">
      <c r="A58" s="1">
        <f>Graphs!A59</f>
        <v>19968</v>
      </c>
      <c r="B58">
        <f>Graphs!F59</f>
        <v>1.4484764983078477E-2</v>
      </c>
      <c r="C58">
        <f>Graphs!G59</f>
        <v>0</v>
      </c>
      <c r="D58">
        <f>Graphs!H59</f>
        <v>0</v>
      </c>
      <c r="E58">
        <f>Graphs!I59</f>
        <v>0</v>
      </c>
      <c r="F58">
        <f>Graphs!L59</f>
        <v>0.40824368389014692</v>
      </c>
      <c r="G58">
        <f>Graphs!M59</f>
        <v>0</v>
      </c>
      <c r="H58">
        <f>Graphs!N59</f>
        <v>0</v>
      </c>
      <c r="I58">
        <f>Graphs!O59</f>
        <v>0</v>
      </c>
    </row>
    <row r="59" spans="1:9">
      <c r="A59" s="1">
        <f>Graphs!A60</f>
        <v>19998</v>
      </c>
      <c r="B59">
        <f>Graphs!F60</f>
        <v>1.4484764983078477E-2</v>
      </c>
      <c r="C59">
        <f>Graphs!G60</f>
        <v>0</v>
      </c>
      <c r="D59">
        <f>Graphs!H60</f>
        <v>0</v>
      </c>
      <c r="E59">
        <f>Graphs!I60</f>
        <v>0</v>
      </c>
      <c r="F59">
        <f>Graphs!L60</f>
        <v>0.40621262078621589</v>
      </c>
      <c r="G59">
        <f>Graphs!M60</f>
        <v>0</v>
      </c>
      <c r="H59">
        <f>Graphs!N60</f>
        <v>0</v>
      </c>
      <c r="I59">
        <f>Graphs!O60</f>
        <v>0</v>
      </c>
    </row>
    <row r="60" spans="1:9">
      <c r="A60" s="1">
        <f>Graphs!A61</f>
        <v>20029</v>
      </c>
      <c r="B60">
        <f>Graphs!F61</f>
        <v>1.4484764983078477E-2</v>
      </c>
      <c r="C60">
        <f>Graphs!G61</f>
        <v>0</v>
      </c>
      <c r="D60">
        <f>Graphs!H61</f>
        <v>0</v>
      </c>
      <c r="E60">
        <f>Graphs!I61</f>
        <v>0</v>
      </c>
      <c r="F60">
        <f>Graphs!L61</f>
        <v>0.40419166247384669</v>
      </c>
      <c r="G60">
        <f>Graphs!M61</f>
        <v>0</v>
      </c>
      <c r="H60">
        <f>Graphs!N61</f>
        <v>0</v>
      </c>
      <c r="I60">
        <f>Graphs!O61</f>
        <v>0</v>
      </c>
    </row>
    <row r="61" spans="1:9">
      <c r="A61" s="1">
        <f>Graphs!A62</f>
        <v>20059</v>
      </c>
      <c r="B61">
        <f>Graphs!F62</f>
        <v>1.4484764983078477E-2</v>
      </c>
      <c r="C61">
        <f>Graphs!G62</f>
        <v>0</v>
      </c>
      <c r="D61">
        <f>Graphs!H62</f>
        <v>0</v>
      </c>
      <c r="E61">
        <f>Graphs!I62</f>
        <v>0</v>
      </c>
      <c r="F61">
        <f>Graphs!L62</f>
        <v>0.40218075868044451</v>
      </c>
      <c r="G61">
        <f>Graphs!M62</f>
        <v>0</v>
      </c>
      <c r="H61">
        <f>Graphs!N62</f>
        <v>0</v>
      </c>
      <c r="I61">
        <f>Graphs!O62</f>
        <v>0</v>
      </c>
    </row>
    <row r="62" spans="1:9">
      <c r="A62" s="1">
        <f>Graphs!A63</f>
        <v>20090</v>
      </c>
      <c r="B62">
        <f>Graphs!F63</f>
        <v>1.4484764983078477E-2</v>
      </c>
      <c r="C62">
        <f>Graphs!G63</f>
        <v>0</v>
      </c>
      <c r="D62">
        <f>Graphs!H63</f>
        <v>0</v>
      </c>
      <c r="E62">
        <f>Graphs!I63</f>
        <v>0</v>
      </c>
      <c r="F62">
        <f>Graphs!L63</f>
        <v>0.4005784449008411</v>
      </c>
      <c r="G62">
        <f>Graphs!M63</f>
        <v>0</v>
      </c>
      <c r="H62">
        <f>Graphs!N63</f>
        <v>0</v>
      </c>
      <c r="I62">
        <f>Graphs!O63</f>
        <v>0</v>
      </c>
    </row>
    <row r="63" spans="1:9">
      <c r="A63" s="1">
        <f>Graphs!A64</f>
        <v>20121</v>
      </c>
      <c r="B63">
        <f>Graphs!F64</f>
        <v>1.4484764983078477E-2</v>
      </c>
      <c r="C63">
        <f>Graphs!G64</f>
        <v>0</v>
      </c>
      <c r="D63">
        <f>Graphs!H64</f>
        <v>0</v>
      </c>
      <c r="E63">
        <f>Graphs!I64</f>
        <v>0</v>
      </c>
      <c r="F63">
        <f>Graphs!L64</f>
        <v>0.4005784449008411</v>
      </c>
      <c r="G63">
        <f>Graphs!M64</f>
        <v>0</v>
      </c>
      <c r="H63">
        <f>Graphs!N64</f>
        <v>0</v>
      </c>
      <c r="I63">
        <f>Graphs!O64</f>
        <v>0</v>
      </c>
    </row>
    <row r="64" spans="1:9">
      <c r="A64" s="1">
        <f>Graphs!A65</f>
        <v>20149</v>
      </c>
      <c r="B64">
        <f>Graphs!F65</f>
        <v>1.4484764983078477E-2</v>
      </c>
      <c r="C64">
        <f>Graphs!G65</f>
        <v>0</v>
      </c>
      <c r="D64">
        <f>Graphs!H65</f>
        <v>0</v>
      </c>
      <c r="E64">
        <f>Graphs!I65</f>
        <v>0</v>
      </c>
      <c r="F64">
        <f>Graphs!L65</f>
        <v>0.4005784449008411</v>
      </c>
      <c r="G64">
        <f>Graphs!M65</f>
        <v>0</v>
      </c>
      <c r="H64">
        <f>Graphs!N65</f>
        <v>0</v>
      </c>
      <c r="I64">
        <f>Graphs!O65</f>
        <v>0</v>
      </c>
    </row>
    <row r="65" spans="1:9">
      <c r="A65" s="1">
        <f>Graphs!A66</f>
        <v>20180</v>
      </c>
      <c r="B65">
        <f>Graphs!F66</f>
        <v>1.4484764983078477E-2</v>
      </c>
      <c r="C65">
        <f>Graphs!G66</f>
        <v>0</v>
      </c>
      <c r="D65">
        <f>Graphs!H66</f>
        <v>0</v>
      </c>
      <c r="E65">
        <f>Graphs!I66</f>
        <v>0</v>
      </c>
      <c r="F65">
        <f>Graphs!L66</f>
        <v>0.39858551731426978</v>
      </c>
      <c r="G65">
        <f>Graphs!M66</f>
        <v>0</v>
      </c>
      <c r="H65">
        <f>Graphs!N66</f>
        <v>0</v>
      </c>
      <c r="I65">
        <f>Graphs!O66</f>
        <v>0</v>
      </c>
    </row>
    <row r="66" spans="1:9">
      <c r="A66" s="1">
        <f>Graphs!A67</f>
        <v>20210</v>
      </c>
      <c r="B66">
        <f>Graphs!F67</f>
        <v>1.4484764983078477E-2</v>
      </c>
      <c r="C66">
        <f>Graphs!G67</f>
        <v>0</v>
      </c>
      <c r="D66">
        <f>Graphs!H67</f>
        <v>0</v>
      </c>
      <c r="E66">
        <f>Graphs!I67</f>
        <v>0</v>
      </c>
      <c r="F66">
        <f>Graphs!L67</f>
        <v>0.39938428588604191</v>
      </c>
      <c r="G66">
        <f>Graphs!M67</f>
        <v>0</v>
      </c>
      <c r="H66">
        <f>Graphs!N67</f>
        <v>0</v>
      </c>
      <c r="I66">
        <f>Graphs!O67</f>
        <v>0</v>
      </c>
    </row>
    <row r="67" spans="1:9">
      <c r="A67" s="1">
        <f>Graphs!A68</f>
        <v>20241</v>
      </c>
      <c r="B67">
        <f>Graphs!F68</f>
        <v>1.4484764983078477E-2</v>
      </c>
      <c r="C67">
        <f>Graphs!G68</f>
        <v>0</v>
      </c>
      <c r="D67">
        <f>Graphs!H68</f>
        <v>0</v>
      </c>
      <c r="E67">
        <f>Graphs!I68</f>
        <v>0</v>
      </c>
      <c r="F67">
        <f>Graphs!L68</f>
        <v>0.39116972172971781</v>
      </c>
      <c r="G67">
        <f>Graphs!M68</f>
        <v>0</v>
      </c>
      <c r="H67">
        <f>Graphs!N68</f>
        <v>0</v>
      </c>
      <c r="I67">
        <f>Graphs!O68</f>
        <v>0</v>
      </c>
    </row>
    <row r="68" spans="1:9">
      <c r="A68" s="1">
        <f>Graphs!A69</f>
        <v>20271</v>
      </c>
      <c r="B68">
        <f>Graphs!F69</f>
        <v>1.4484764983078477E-2</v>
      </c>
      <c r="C68">
        <f>Graphs!G69</f>
        <v>0</v>
      </c>
      <c r="D68">
        <f>Graphs!H69</f>
        <v>0</v>
      </c>
      <c r="E68">
        <f>Graphs!I69</f>
        <v>0</v>
      </c>
      <c r="F68">
        <f>Graphs!L69</f>
        <v>0.38961127662322492</v>
      </c>
      <c r="G68">
        <f>Graphs!M69</f>
        <v>0</v>
      </c>
      <c r="H68">
        <f>Graphs!N69</f>
        <v>0</v>
      </c>
      <c r="I68">
        <f>Graphs!O69</f>
        <v>0</v>
      </c>
    </row>
    <row r="69" spans="1:9">
      <c r="A69" s="1">
        <f>Graphs!A70</f>
        <v>20302</v>
      </c>
      <c r="B69">
        <f>Graphs!F70</f>
        <v>1.4484764983078477E-2</v>
      </c>
      <c r="C69">
        <f>Graphs!G70</f>
        <v>0</v>
      </c>
      <c r="D69">
        <f>Graphs!H70</f>
        <v>0</v>
      </c>
      <c r="E69">
        <f>Graphs!I70</f>
        <v>0</v>
      </c>
      <c r="F69">
        <f>Graphs!L70</f>
        <v>0.39235778109086095</v>
      </c>
      <c r="G69">
        <f>Graphs!M70</f>
        <v>0</v>
      </c>
      <c r="H69">
        <f>Graphs!N70</f>
        <v>0</v>
      </c>
      <c r="I69">
        <f>Graphs!O70</f>
        <v>0</v>
      </c>
    </row>
    <row r="70" spans="1:9">
      <c r="A70" s="1">
        <f>Graphs!A71</f>
        <v>20333</v>
      </c>
      <c r="B70">
        <f>Graphs!F71</f>
        <v>1.4484764983078477E-2</v>
      </c>
      <c r="C70">
        <f>Graphs!G71</f>
        <v>0</v>
      </c>
      <c r="D70">
        <f>Graphs!H71</f>
        <v>0</v>
      </c>
      <c r="E70">
        <f>Graphs!I71</f>
        <v>0</v>
      </c>
      <c r="F70">
        <f>Graphs!L71</f>
        <v>0.39001767504061724</v>
      </c>
      <c r="G70">
        <f>Graphs!M71</f>
        <v>0</v>
      </c>
      <c r="H70">
        <f>Graphs!N71</f>
        <v>0</v>
      </c>
      <c r="I70">
        <f>Graphs!O71</f>
        <v>0</v>
      </c>
    </row>
    <row r="71" spans="1:9">
      <c r="A71" s="1">
        <f>Graphs!A72</f>
        <v>20363</v>
      </c>
      <c r="B71">
        <f>Graphs!F72</f>
        <v>1.4484764983078477E-2</v>
      </c>
      <c r="C71">
        <f>Graphs!G72</f>
        <v>0</v>
      </c>
      <c r="D71">
        <f>Graphs!H72</f>
        <v>0</v>
      </c>
      <c r="E71">
        <f>Graphs!I72</f>
        <v>0</v>
      </c>
      <c r="F71">
        <f>Graphs!L72</f>
        <v>0.38577415928844438</v>
      </c>
      <c r="G71">
        <f>Graphs!M72</f>
        <v>0</v>
      </c>
      <c r="H71">
        <f>Graphs!N72</f>
        <v>0</v>
      </c>
      <c r="I71">
        <f>Graphs!O72</f>
        <v>0</v>
      </c>
    </row>
    <row r="72" spans="1:9">
      <c r="A72" s="1">
        <f>Graphs!A73</f>
        <v>20394</v>
      </c>
      <c r="B72">
        <f>Graphs!F73</f>
        <v>1.4484764983078477E-2</v>
      </c>
      <c r="C72">
        <f>Graphs!G73</f>
        <v>0</v>
      </c>
      <c r="D72">
        <f>Graphs!H73</f>
        <v>0</v>
      </c>
      <c r="E72">
        <f>Graphs!I73</f>
        <v>0</v>
      </c>
      <c r="F72">
        <f>Graphs!L73</f>
        <v>0.37969897567760275</v>
      </c>
      <c r="G72">
        <f>Graphs!M73</f>
        <v>0</v>
      </c>
      <c r="H72">
        <f>Graphs!N73</f>
        <v>0</v>
      </c>
      <c r="I72">
        <f>Graphs!O73</f>
        <v>0</v>
      </c>
    </row>
    <row r="73" spans="1:9">
      <c r="A73" s="1">
        <f>Graphs!A74</f>
        <v>20424</v>
      </c>
      <c r="B73">
        <f>Graphs!F74</f>
        <v>1.4484764983078477E-2</v>
      </c>
      <c r="C73">
        <f>Graphs!G74</f>
        <v>0</v>
      </c>
      <c r="D73">
        <f>Graphs!H74</f>
        <v>0</v>
      </c>
      <c r="E73">
        <f>Graphs!I74</f>
        <v>0</v>
      </c>
      <c r="F73">
        <f>Graphs!L74</f>
        <v>0.37969897567760275</v>
      </c>
      <c r="G73">
        <f>Graphs!M74</f>
        <v>0</v>
      </c>
      <c r="H73">
        <f>Graphs!N74</f>
        <v>0</v>
      </c>
      <c r="I73">
        <f>Graphs!O74</f>
        <v>0</v>
      </c>
    </row>
    <row r="74" spans="1:9">
      <c r="A74" s="1">
        <f>Graphs!A75</f>
        <v>20455</v>
      </c>
      <c r="B74">
        <f>Graphs!F75</f>
        <v>1.4484764983078477E-2</v>
      </c>
      <c r="C74">
        <f>Graphs!G75</f>
        <v>0</v>
      </c>
      <c r="D74">
        <f>Graphs!H75</f>
        <v>0</v>
      </c>
      <c r="E74">
        <f>Graphs!I75</f>
        <v>0</v>
      </c>
      <c r="F74">
        <f>Graphs!L75</f>
        <v>0.38084150017813717</v>
      </c>
      <c r="G74">
        <f>Graphs!M75</f>
        <v>0</v>
      </c>
      <c r="H74">
        <f>Graphs!N75</f>
        <v>0</v>
      </c>
      <c r="I74">
        <f>Graphs!O75</f>
        <v>0</v>
      </c>
    </row>
    <row r="75" spans="1:9">
      <c r="A75" s="1">
        <f>Graphs!A76</f>
        <v>20486</v>
      </c>
      <c r="B75">
        <f>Graphs!F76</f>
        <v>1.4484764983078477E-2</v>
      </c>
      <c r="C75">
        <f>Graphs!G76</f>
        <v>0</v>
      </c>
      <c r="D75">
        <f>Graphs!H76</f>
        <v>0</v>
      </c>
      <c r="E75">
        <f>Graphs!I76</f>
        <v>0</v>
      </c>
      <c r="F75">
        <f>Graphs!L76</f>
        <v>0.38084150017813717</v>
      </c>
      <c r="G75">
        <f>Graphs!M76</f>
        <v>0</v>
      </c>
      <c r="H75">
        <f>Graphs!N76</f>
        <v>0</v>
      </c>
      <c r="I75">
        <f>Graphs!O76</f>
        <v>0</v>
      </c>
    </row>
    <row r="76" spans="1:9">
      <c r="A76" s="1">
        <f>Graphs!A77</f>
        <v>20515</v>
      </c>
      <c r="B76">
        <f>Graphs!F77</f>
        <v>1.4484764983078477E-2</v>
      </c>
      <c r="C76">
        <f>Graphs!G77</f>
        <v>0</v>
      </c>
      <c r="D76">
        <f>Graphs!H77</f>
        <v>0</v>
      </c>
      <c r="E76">
        <f>Graphs!I77</f>
        <v>0</v>
      </c>
      <c r="F76">
        <f>Graphs!L77</f>
        <v>0.37595409691820059</v>
      </c>
      <c r="G76">
        <f>Graphs!M77</f>
        <v>0</v>
      </c>
      <c r="H76">
        <f>Graphs!N77</f>
        <v>0</v>
      </c>
      <c r="I76">
        <f>Graphs!O77</f>
        <v>0</v>
      </c>
    </row>
    <row r="77" spans="1:9">
      <c r="A77" s="1">
        <f>Graphs!A78</f>
        <v>20546</v>
      </c>
      <c r="B77">
        <f>Graphs!F78</f>
        <v>1.4484764983078477E-2</v>
      </c>
      <c r="C77">
        <f>Graphs!G78</f>
        <v>0</v>
      </c>
      <c r="D77">
        <f>Graphs!H78</f>
        <v>0</v>
      </c>
      <c r="E77">
        <f>Graphs!I78</f>
        <v>0</v>
      </c>
      <c r="F77">
        <f>Graphs!L78</f>
        <v>0.37076340918954692</v>
      </c>
      <c r="G77">
        <f>Graphs!M78</f>
        <v>0</v>
      </c>
      <c r="H77">
        <f>Graphs!N78</f>
        <v>0</v>
      </c>
      <c r="I77">
        <f>Graphs!O78</f>
        <v>0</v>
      </c>
    </row>
    <row r="78" spans="1:9">
      <c r="A78" s="1">
        <f>Graphs!A79</f>
        <v>20576</v>
      </c>
      <c r="B78">
        <f>Graphs!F79</f>
        <v>1.4484764983078477E-2</v>
      </c>
      <c r="C78">
        <f>Graphs!G79</f>
        <v>0</v>
      </c>
      <c r="D78">
        <f>Graphs!H79</f>
        <v>0</v>
      </c>
      <c r="E78">
        <f>Graphs!I79</f>
        <v>0</v>
      </c>
      <c r="F78">
        <f>Graphs!L79</f>
        <v>0.37150642203361411</v>
      </c>
      <c r="G78">
        <f>Graphs!M79</f>
        <v>0</v>
      </c>
      <c r="H78">
        <f>Graphs!N79</f>
        <v>0</v>
      </c>
      <c r="I78">
        <f>Graphs!O79</f>
        <v>0</v>
      </c>
    </row>
    <row r="79" spans="1:9">
      <c r="A79" s="1">
        <f>Graphs!A80</f>
        <v>20607</v>
      </c>
      <c r="B79">
        <f>Graphs!F80</f>
        <v>1.4484764983078477E-2</v>
      </c>
      <c r="C79">
        <f>Graphs!G80</f>
        <v>0</v>
      </c>
      <c r="D79">
        <f>Graphs!H80</f>
        <v>0</v>
      </c>
      <c r="E79">
        <f>Graphs!I80</f>
        <v>0</v>
      </c>
      <c r="F79">
        <f>Graphs!L80</f>
        <v>0.37187830033394803</v>
      </c>
      <c r="G79">
        <f>Graphs!M80</f>
        <v>0</v>
      </c>
      <c r="H79">
        <f>Graphs!N80</f>
        <v>0</v>
      </c>
      <c r="I79">
        <f>Graphs!O80</f>
        <v>0</v>
      </c>
    </row>
    <row r="80" spans="1:9">
      <c r="A80" s="1">
        <f>Graphs!A81</f>
        <v>20637</v>
      </c>
      <c r="B80">
        <f>Graphs!F81</f>
        <v>1.4484764983078477E-2</v>
      </c>
      <c r="C80">
        <f>Graphs!G81</f>
        <v>0</v>
      </c>
      <c r="D80">
        <f>Graphs!H81</f>
        <v>0</v>
      </c>
      <c r="E80">
        <f>Graphs!I81</f>
        <v>0</v>
      </c>
      <c r="F80">
        <f>Graphs!L81</f>
        <v>0.37337178748388361</v>
      </c>
      <c r="G80">
        <f>Graphs!M81</f>
        <v>0</v>
      </c>
      <c r="H80">
        <f>Graphs!N81</f>
        <v>0</v>
      </c>
      <c r="I80">
        <f>Graphs!O81</f>
        <v>0</v>
      </c>
    </row>
    <row r="81" spans="1:9">
      <c r="A81" s="1">
        <f>Graphs!A82</f>
        <v>20668</v>
      </c>
      <c r="B81">
        <f>Graphs!F82</f>
        <v>1.4484764983078477E-2</v>
      </c>
      <c r="C81">
        <f>Graphs!G82</f>
        <v>0</v>
      </c>
      <c r="D81">
        <f>Graphs!H82</f>
        <v>0</v>
      </c>
      <c r="E81">
        <f>Graphs!I82</f>
        <v>0</v>
      </c>
      <c r="F81">
        <f>Graphs!L82</f>
        <v>0.37225502241663377</v>
      </c>
      <c r="G81">
        <f>Graphs!M82</f>
        <v>0</v>
      </c>
      <c r="H81">
        <f>Graphs!N82</f>
        <v>0</v>
      </c>
      <c r="I81">
        <f>Graphs!O82</f>
        <v>0</v>
      </c>
    </row>
    <row r="82" spans="1:9">
      <c r="A82" s="1">
        <f>Graphs!A83</f>
        <v>20699</v>
      </c>
      <c r="B82">
        <f>Graphs!F83</f>
        <v>1.4484764983078477E-2</v>
      </c>
      <c r="C82">
        <f>Graphs!G83</f>
        <v>0</v>
      </c>
      <c r="D82">
        <f>Graphs!H83</f>
        <v>0</v>
      </c>
      <c r="E82">
        <f>Graphs!I83</f>
        <v>0</v>
      </c>
      <c r="F82">
        <f>Graphs!L83</f>
        <v>0.37300102446556488</v>
      </c>
      <c r="G82">
        <f>Graphs!M83</f>
        <v>0</v>
      </c>
      <c r="H82">
        <f>Graphs!N83</f>
        <v>0</v>
      </c>
      <c r="I82">
        <f>Graphs!O83</f>
        <v>0</v>
      </c>
    </row>
    <row r="83" spans="1:9">
      <c r="A83" s="1">
        <f>Graphs!A84</f>
        <v>20729</v>
      </c>
      <c r="B83">
        <f>Graphs!F84</f>
        <v>1.4484764983078477E-2</v>
      </c>
      <c r="C83">
        <f>Graphs!G84</f>
        <v>0</v>
      </c>
      <c r="D83">
        <f>Graphs!H84</f>
        <v>0</v>
      </c>
      <c r="E83">
        <f>Graphs!I84</f>
        <v>0</v>
      </c>
      <c r="F83">
        <f>Graphs!L84</f>
        <v>0.37077636626795707</v>
      </c>
      <c r="G83">
        <f>Graphs!M84</f>
        <v>0</v>
      </c>
      <c r="H83">
        <f>Graphs!N84</f>
        <v>0</v>
      </c>
      <c r="I83">
        <f>Graphs!O84</f>
        <v>0</v>
      </c>
    </row>
    <row r="84" spans="1:9">
      <c r="A84" s="1">
        <f>Graphs!A85</f>
        <v>20760</v>
      </c>
      <c r="B84">
        <f>Graphs!F85</f>
        <v>1.4484764983078477E-2</v>
      </c>
      <c r="C84">
        <f>Graphs!G85</f>
        <v>0</v>
      </c>
      <c r="D84">
        <f>Graphs!H85</f>
        <v>0</v>
      </c>
      <c r="E84">
        <f>Graphs!I85</f>
        <v>0</v>
      </c>
      <c r="F84">
        <f>Graphs!L85</f>
        <v>0.36929916958959863</v>
      </c>
      <c r="G84">
        <f>Graphs!M85</f>
        <v>0</v>
      </c>
      <c r="H84">
        <f>Graphs!N85</f>
        <v>0</v>
      </c>
      <c r="I84">
        <f>Graphs!O85</f>
        <v>0</v>
      </c>
    </row>
    <row r="85" spans="1:9">
      <c r="A85" s="1">
        <f>Graphs!A86</f>
        <v>20790</v>
      </c>
      <c r="B85">
        <f>Graphs!F86</f>
        <v>1.4484764983078477E-2</v>
      </c>
      <c r="C85">
        <f>Graphs!G86</f>
        <v>0</v>
      </c>
      <c r="D85">
        <f>Graphs!H86</f>
        <v>0</v>
      </c>
      <c r="E85">
        <f>Graphs!I86</f>
        <v>0</v>
      </c>
      <c r="F85">
        <f>Graphs!L86</f>
        <v>0.36819458583210235</v>
      </c>
      <c r="G85">
        <f>Graphs!M86</f>
        <v>0</v>
      </c>
      <c r="H85">
        <f>Graphs!N86</f>
        <v>0</v>
      </c>
      <c r="I85">
        <f>Graphs!O86</f>
        <v>0</v>
      </c>
    </row>
    <row r="86" spans="1:9">
      <c r="A86" s="1">
        <f>Graphs!A87</f>
        <v>20821</v>
      </c>
      <c r="B86">
        <f>Graphs!F87</f>
        <v>1.4484764983078477E-2</v>
      </c>
      <c r="C86">
        <f>Graphs!G87</f>
        <v>0</v>
      </c>
      <c r="D86">
        <f>Graphs!H87</f>
        <v>0</v>
      </c>
      <c r="E86">
        <f>Graphs!I87</f>
        <v>0</v>
      </c>
      <c r="F86">
        <f>Graphs!L87</f>
        <v>0.36454909488326964</v>
      </c>
      <c r="G86">
        <f>Graphs!M87</f>
        <v>0</v>
      </c>
      <c r="H86">
        <f>Graphs!N87</f>
        <v>0</v>
      </c>
      <c r="I86">
        <f>Graphs!O87</f>
        <v>0</v>
      </c>
    </row>
    <row r="87" spans="1:9">
      <c r="A87" s="1">
        <f>Graphs!A88</f>
        <v>20852</v>
      </c>
      <c r="B87">
        <f>Graphs!F88</f>
        <v>1.4484764983078477E-2</v>
      </c>
      <c r="C87">
        <f>Graphs!G88</f>
        <v>0</v>
      </c>
      <c r="D87">
        <f>Graphs!H88</f>
        <v>0</v>
      </c>
      <c r="E87">
        <f>Graphs!I88</f>
        <v>0</v>
      </c>
      <c r="F87">
        <f>Graphs!L88</f>
        <v>0.3649140088921618</v>
      </c>
      <c r="G87">
        <f>Graphs!M88</f>
        <v>0</v>
      </c>
      <c r="H87">
        <f>Graphs!N88</f>
        <v>0</v>
      </c>
      <c r="I87">
        <f>Graphs!O88</f>
        <v>0</v>
      </c>
    </row>
    <row r="88" spans="1:9">
      <c r="A88" s="1">
        <f>Graphs!A89</f>
        <v>20880</v>
      </c>
      <c r="B88">
        <f>Graphs!F89</f>
        <v>1.4484764983078477E-2</v>
      </c>
      <c r="C88">
        <f>Graphs!G89</f>
        <v>0</v>
      </c>
      <c r="D88">
        <f>Graphs!H89</f>
        <v>0</v>
      </c>
      <c r="E88">
        <f>Graphs!I89</f>
        <v>0</v>
      </c>
      <c r="F88">
        <f>Graphs!L89</f>
        <v>0.3656452994911441</v>
      </c>
      <c r="G88">
        <f>Graphs!M89</f>
        <v>0</v>
      </c>
      <c r="H88">
        <f>Graphs!N89</f>
        <v>0</v>
      </c>
      <c r="I88">
        <f>Graphs!O89</f>
        <v>0</v>
      </c>
    </row>
    <row r="89" spans="1:9">
      <c r="A89" s="1">
        <f>Graphs!A90</f>
        <v>20911</v>
      </c>
      <c r="B89">
        <f>Graphs!F90</f>
        <v>1.4484764983078477E-2</v>
      </c>
      <c r="C89">
        <f>Graphs!G90</f>
        <v>0</v>
      </c>
      <c r="D89">
        <f>Graphs!H90</f>
        <v>0</v>
      </c>
      <c r="E89">
        <f>Graphs!I90</f>
        <v>0</v>
      </c>
      <c r="F89">
        <f>Graphs!L90</f>
        <v>0.36418854530990447</v>
      </c>
      <c r="G89">
        <f>Graphs!M90</f>
        <v>0</v>
      </c>
      <c r="H89">
        <f>Graphs!N90</f>
        <v>0</v>
      </c>
      <c r="I89">
        <f>Graphs!O90</f>
        <v>0</v>
      </c>
    </row>
    <row r="90" spans="1:9">
      <c r="A90" s="1">
        <f>Graphs!A91</f>
        <v>20941</v>
      </c>
      <c r="B90">
        <f>Graphs!F91</f>
        <v>1.4484764983078477E-2</v>
      </c>
      <c r="C90">
        <f>Graphs!G91</f>
        <v>0</v>
      </c>
      <c r="D90">
        <f>Graphs!H91</f>
        <v>0</v>
      </c>
      <c r="E90">
        <f>Graphs!I91</f>
        <v>0</v>
      </c>
      <c r="F90">
        <f>Graphs!L91</f>
        <v>0.36382472058931525</v>
      </c>
      <c r="G90">
        <f>Graphs!M91</f>
        <v>0</v>
      </c>
      <c r="H90">
        <f>Graphs!N91</f>
        <v>0</v>
      </c>
      <c r="I90">
        <f>Graphs!O91</f>
        <v>0</v>
      </c>
    </row>
    <row r="91" spans="1:9">
      <c r="A91" s="1">
        <f>Graphs!A92</f>
        <v>20972</v>
      </c>
      <c r="B91">
        <f>Graphs!F92</f>
        <v>1.4484764983078477E-2</v>
      </c>
      <c r="C91">
        <f>Graphs!G92</f>
        <v>0</v>
      </c>
      <c r="D91">
        <f>Graphs!H92</f>
        <v>0</v>
      </c>
      <c r="E91">
        <f>Graphs!I92</f>
        <v>0</v>
      </c>
      <c r="F91">
        <f>Graphs!L92</f>
        <v>0.35986619247212193</v>
      </c>
      <c r="G91">
        <f>Graphs!M92</f>
        <v>0</v>
      </c>
      <c r="H91">
        <f>Graphs!N92</f>
        <v>0</v>
      </c>
      <c r="I91">
        <f>Graphs!O92</f>
        <v>0</v>
      </c>
    </row>
    <row r="92" spans="1:9">
      <c r="A92" s="1">
        <f>Graphs!A93</f>
        <v>21002</v>
      </c>
      <c r="B92">
        <f>Graphs!F93</f>
        <v>1.4484764983078477E-2</v>
      </c>
      <c r="C92">
        <f>Graphs!G93</f>
        <v>0</v>
      </c>
      <c r="D92">
        <f>Graphs!H93</f>
        <v>0</v>
      </c>
      <c r="E92">
        <f>Graphs!I93</f>
        <v>0</v>
      </c>
      <c r="F92">
        <f>Graphs!L93</f>
        <v>0.3566562858990307</v>
      </c>
      <c r="G92">
        <f>Graphs!M93</f>
        <v>0</v>
      </c>
      <c r="H92">
        <f>Graphs!N93</f>
        <v>0</v>
      </c>
      <c r="I92">
        <f>Graphs!O93</f>
        <v>0</v>
      </c>
    </row>
    <row r="93" spans="1:9">
      <c r="A93" s="1">
        <f>Graphs!A94</f>
        <v>21033</v>
      </c>
      <c r="B93">
        <f>Graphs!F94</f>
        <v>1.4484764983078477E-2</v>
      </c>
      <c r="C93">
        <f>Graphs!G94</f>
        <v>0</v>
      </c>
      <c r="D93">
        <f>Graphs!H94</f>
        <v>0</v>
      </c>
      <c r="E93">
        <f>Graphs!I94</f>
        <v>0</v>
      </c>
      <c r="F93">
        <f>Graphs!L94</f>
        <v>0.35737102795494058</v>
      </c>
      <c r="G93">
        <f>Graphs!M94</f>
        <v>0</v>
      </c>
      <c r="H93">
        <f>Graphs!N94</f>
        <v>0</v>
      </c>
      <c r="I93">
        <f>Graphs!O94</f>
        <v>0</v>
      </c>
    </row>
    <row r="94" spans="1:9">
      <c r="A94" s="1">
        <f>Graphs!A95</f>
        <v>21064</v>
      </c>
      <c r="B94">
        <f>Graphs!F95</f>
        <v>1.4484764983078477E-2</v>
      </c>
      <c r="C94">
        <f>Graphs!G95</f>
        <v>0</v>
      </c>
      <c r="D94">
        <f>Graphs!H95</f>
        <v>0</v>
      </c>
      <c r="E94">
        <f>Graphs!I95</f>
        <v>0</v>
      </c>
      <c r="F94">
        <f>Graphs!L95</f>
        <v>0.35844636705610894</v>
      </c>
      <c r="G94">
        <f>Graphs!M95</f>
        <v>0</v>
      </c>
      <c r="H94">
        <f>Graphs!N95</f>
        <v>0</v>
      </c>
      <c r="I94">
        <f>Graphs!O95</f>
        <v>0</v>
      </c>
    </row>
    <row r="95" spans="1:9">
      <c r="A95" s="1">
        <f>Graphs!A96</f>
        <v>21094</v>
      </c>
      <c r="B95">
        <f>Graphs!F96</f>
        <v>1.4484764983078477E-2</v>
      </c>
      <c r="C95">
        <f>Graphs!G96</f>
        <v>0</v>
      </c>
      <c r="D95">
        <f>Graphs!H96</f>
        <v>0</v>
      </c>
      <c r="E95">
        <f>Graphs!I96</f>
        <v>0</v>
      </c>
      <c r="F95">
        <f>Graphs!L96</f>
        <v>0.35524912493172345</v>
      </c>
      <c r="G95">
        <f>Graphs!M96</f>
        <v>0</v>
      </c>
      <c r="H95">
        <f>Graphs!N96</f>
        <v>0</v>
      </c>
      <c r="I95">
        <f>Graphs!O96</f>
        <v>0</v>
      </c>
    </row>
    <row r="96" spans="1:9">
      <c r="A96" s="1">
        <f>Graphs!A97</f>
        <v>21125</v>
      </c>
      <c r="B96">
        <f>Graphs!F97</f>
        <v>1.4484764983078477E-2</v>
      </c>
      <c r="C96">
        <f>Graphs!G97</f>
        <v>0</v>
      </c>
      <c r="D96">
        <f>Graphs!H97</f>
        <v>0</v>
      </c>
      <c r="E96">
        <f>Graphs!I97</f>
        <v>0</v>
      </c>
      <c r="F96">
        <f>Graphs!L97</f>
        <v>0.35313034287447659</v>
      </c>
      <c r="G96">
        <f>Graphs!M97</f>
        <v>0</v>
      </c>
      <c r="H96">
        <f>Graphs!N97</f>
        <v>0</v>
      </c>
      <c r="I96">
        <f>Graphs!O97</f>
        <v>0</v>
      </c>
    </row>
    <row r="97" spans="1:9">
      <c r="A97" s="1">
        <f>Graphs!A98</f>
        <v>21155</v>
      </c>
      <c r="B97">
        <f>Graphs!F98</f>
        <v>1.4484764983078477E-2</v>
      </c>
      <c r="C97">
        <f>Graphs!G98</f>
        <v>0</v>
      </c>
      <c r="D97">
        <f>Graphs!H98</f>
        <v>0</v>
      </c>
      <c r="E97">
        <f>Graphs!I98</f>
        <v>0</v>
      </c>
      <c r="F97">
        <f>Graphs!L98</f>
        <v>0.35137347549699161</v>
      </c>
      <c r="G97">
        <f>Graphs!M98</f>
        <v>0</v>
      </c>
      <c r="H97">
        <f>Graphs!N98</f>
        <v>0</v>
      </c>
      <c r="I97">
        <f>Graphs!O98</f>
        <v>0</v>
      </c>
    </row>
    <row r="98" spans="1:9">
      <c r="A98" s="1">
        <f>Graphs!A99</f>
        <v>21186</v>
      </c>
      <c r="B98">
        <f>Graphs!F99</f>
        <v>1.4484764983078477E-2</v>
      </c>
      <c r="C98">
        <f>Graphs!G99</f>
        <v>0</v>
      </c>
      <c r="D98">
        <f>Graphs!H99</f>
        <v>0</v>
      </c>
      <c r="E98">
        <f>Graphs!I99</f>
        <v>0</v>
      </c>
      <c r="F98">
        <f>Graphs!L99</f>
        <v>0.35172520069768931</v>
      </c>
      <c r="G98">
        <f>Graphs!M99</f>
        <v>0</v>
      </c>
      <c r="H98">
        <f>Graphs!N99</f>
        <v>0</v>
      </c>
      <c r="I98">
        <f>Graphs!O99</f>
        <v>0</v>
      </c>
    </row>
    <row r="99" spans="1:9">
      <c r="A99" s="1">
        <f>Graphs!A100</f>
        <v>21217</v>
      </c>
      <c r="B99">
        <f>Graphs!F100</f>
        <v>1.4484764983078477E-2</v>
      </c>
      <c r="C99">
        <f>Graphs!G100</f>
        <v>0</v>
      </c>
      <c r="D99">
        <f>Graphs!H100</f>
        <v>0</v>
      </c>
      <c r="E99">
        <f>Graphs!I100</f>
        <v>0</v>
      </c>
      <c r="F99">
        <f>Graphs!L100</f>
        <v>0.35349266401777818</v>
      </c>
      <c r="G99">
        <f>Graphs!M100</f>
        <v>0</v>
      </c>
      <c r="H99">
        <f>Graphs!N100</f>
        <v>0</v>
      </c>
      <c r="I99">
        <f>Graphs!O100</f>
        <v>0</v>
      </c>
    </row>
    <row r="100" spans="1:9">
      <c r="A100" s="1">
        <f>Graphs!A101</f>
        <v>21245</v>
      </c>
      <c r="B100">
        <f>Graphs!F101</f>
        <v>1.4484764983078477E-2</v>
      </c>
      <c r="C100">
        <f>Graphs!G101</f>
        <v>0</v>
      </c>
      <c r="D100">
        <f>Graphs!H101</f>
        <v>0</v>
      </c>
      <c r="E100">
        <f>Graphs!I101</f>
        <v>0</v>
      </c>
      <c r="F100">
        <f>Graphs!L101</f>
        <v>0.35103541610504291</v>
      </c>
      <c r="G100">
        <f>Graphs!M101</f>
        <v>0</v>
      </c>
      <c r="H100">
        <f>Graphs!N101</f>
        <v>0</v>
      </c>
      <c r="I100">
        <f>Graphs!O101</f>
        <v>0</v>
      </c>
    </row>
    <row r="101" spans="1:9">
      <c r="A101" s="1">
        <f>Graphs!A102</f>
        <v>21276</v>
      </c>
      <c r="B101">
        <f>Graphs!F102</f>
        <v>1.4484764983078477E-2</v>
      </c>
      <c r="C101">
        <f>Graphs!G102</f>
        <v>0</v>
      </c>
      <c r="D101">
        <f>Graphs!H102</f>
        <v>0</v>
      </c>
      <c r="E101">
        <f>Graphs!I102</f>
        <v>0</v>
      </c>
      <c r="F101">
        <f>Graphs!L102</f>
        <v>0.34721603966868742</v>
      </c>
      <c r="G101">
        <f>Graphs!M102</f>
        <v>0</v>
      </c>
      <c r="H101">
        <f>Graphs!N102</f>
        <v>0</v>
      </c>
      <c r="I101">
        <f>Graphs!O102</f>
        <v>0</v>
      </c>
    </row>
    <row r="102" spans="1:9">
      <c r="A102" s="1">
        <f>Graphs!A103</f>
        <v>21306</v>
      </c>
      <c r="B102">
        <f>Graphs!F103</f>
        <v>1.4484764983078477E-2</v>
      </c>
      <c r="C102">
        <f>Graphs!G103</f>
        <v>0</v>
      </c>
      <c r="D102">
        <f>Graphs!H103</f>
        <v>0</v>
      </c>
      <c r="E102">
        <f>Graphs!I103</f>
        <v>0</v>
      </c>
      <c r="F102">
        <f>Graphs!L103</f>
        <v>0.34861048159506769</v>
      </c>
      <c r="G102">
        <f>Graphs!M103</f>
        <v>0</v>
      </c>
      <c r="H102">
        <f>Graphs!N103</f>
        <v>0</v>
      </c>
      <c r="I102">
        <f>Graphs!O103</f>
        <v>0</v>
      </c>
    </row>
    <row r="103" spans="1:9">
      <c r="A103" s="1">
        <f>Graphs!A104</f>
        <v>21337</v>
      </c>
      <c r="B103">
        <f>Graphs!F104</f>
        <v>1.4484764983078477E-2</v>
      </c>
      <c r="C103">
        <f>Graphs!G104</f>
        <v>0</v>
      </c>
      <c r="D103">
        <f>Graphs!H104</f>
        <v>0</v>
      </c>
      <c r="E103">
        <f>Graphs!I104</f>
        <v>0</v>
      </c>
      <c r="F103">
        <f>Graphs!L104</f>
        <v>0.34550097283951214</v>
      </c>
      <c r="G103">
        <f>Graphs!M104</f>
        <v>0</v>
      </c>
      <c r="H103">
        <f>Graphs!N104</f>
        <v>0</v>
      </c>
      <c r="I103">
        <f>Graphs!O104</f>
        <v>0</v>
      </c>
    </row>
    <row r="104" spans="1:9">
      <c r="A104" s="1">
        <f>Graphs!A105</f>
        <v>21367</v>
      </c>
      <c r="B104">
        <f>Graphs!F105</f>
        <v>1.4484764983078477E-2</v>
      </c>
      <c r="C104">
        <f>Graphs!G105</f>
        <v>0</v>
      </c>
      <c r="D104">
        <f>Graphs!H105</f>
        <v>0</v>
      </c>
      <c r="E104">
        <f>Graphs!I105</f>
        <v>0</v>
      </c>
      <c r="F104">
        <f>Graphs!L105</f>
        <v>0.35076240897412403</v>
      </c>
      <c r="G104">
        <f>Graphs!M105</f>
        <v>0</v>
      </c>
      <c r="H104">
        <f>Graphs!N105</f>
        <v>0</v>
      </c>
      <c r="I104">
        <f>Graphs!O105</f>
        <v>0</v>
      </c>
    </row>
    <row r="105" spans="1:9">
      <c r="A105" s="1">
        <f>Graphs!A106</f>
        <v>21398</v>
      </c>
      <c r="B105">
        <f>Graphs!F106</f>
        <v>1.4484764983078477E-2</v>
      </c>
      <c r="C105">
        <f>Graphs!G106</f>
        <v>0</v>
      </c>
      <c r="D105">
        <f>Graphs!H106</f>
        <v>0</v>
      </c>
      <c r="E105">
        <f>Graphs!I106</f>
        <v>0</v>
      </c>
      <c r="F105">
        <f>Graphs!L106</f>
        <v>0.35146533965343091</v>
      </c>
      <c r="G105">
        <f>Graphs!M106</f>
        <v>0</v>
      </c>
      <c r="H105">
        <f>Graphs!N106</f>
        <v>0</v>
      </c>
      <c r="I105">
        <f>Graphs!O106</f>
        <v>0</v>
      </c>
    </row>
    <row r="106" spans="1:9">
      <c r="A106" s="1">
        <f>Graphs!A107</f>
        <v>21429</v>
      </c>
      <c r="B106">
        <f>Graphs!F107</f>
        <v>1.4484764983078477E-2</v>
      </c>
      <c r="C106">
        <f>Graphs!G107</f>
        <v>0</v>
      </c>
      <c r="D106">
        <f>Graphs!H107</f>
        <v>0</v>
      </c>
      <c r="E106">
        <f>Graphs!I107</f>
        <v>0</v>
      </c>
      <c r="F106">
        <f>Graphs!L107</f>
        <v>0.35111422542800297</v>
      </c>
      <c r="G106">
        <f>Graphs!M107</f>
        <v>0</v>
      </c>
      <c r="H106">
        <f>Graphs!N107</f>
        <v>0</v>
      </c>
      <c r="I106">
        <f>Graphs!O107</f>
        <v>0</v>
      </c>
    </row>
    <row r="107" spans="1:9">
      <c r="A107" s="1">
        <f>Graphs!A108</f>
        <v>21459</v>
      </c>
      <c r="B107">
        <f>Graphs!F108</f>
        <v>1.4484764983078477E-2</v>
      </c>
      <c r="C107">
        <f>Graphs!G108</f>
        <v>0</v>
      </c>
      <c r="D107">
        <f>Graphs!H108</f>
        <v>0</v>
      </c>
      <c r="E107">
        <f>Graphs!I108</f>
        <v>0</v>
      </c>
      <c r="F107">
        <f>Graphs!L108</f>
        <v>0.34798238397225267</v>
      </c>
      <c r="G107">
        <f>Graphs!M108</f>
        <v>0</v>
      </c>
      <c r="H107">
        <f>Graphs!N108</f>
        <v>0</v>
      </c>
      <c r="I107">
        <f>Graphs!O108</f>
        <v>0</v>
      </c>
    </row>
    <row r="108" spans="1:9">
      <c r="A108" s="1">
        <f>Graphs!A109</f>
        <v>21490</v>
      </c>
      <c r="B108">
        <f>Graphs!F109</f>
        <v>1.4484764983078477E-2</v>
      </c>
      <c r="C108">
        <f>Graphs!G109</f>
        <v>0</v>
      </c>
      <c r="D108">
        <f>Graphs!H109</f>
        <v>0</v>
      </c>
      <c r="E108">
        <f>Graphs!I109</f>
        <v>0</v>
      </c>
      <c r="F108">
        <f>Graphs!L109</f>
        <v>0.34659599997236323</v>
      </c>
      <c r="G108">
        <f>Graphs!M109</f>
        <v>0</v>
      </c>
      <c r="H108">
        <f>Graphs!N109</f>
        <v>0</v>
      </c>
      <c r="I108">
        <f>Graphs!O109</f>
        <v>0</v>
      </c>
    </row>
    <row r="109" spans="1:9">
      <c r="A109" s="1">
        <f>Graphs!A110</f>
        <v>21520</v>
      </c>
      <c r="B109">
        <f>Graphs!F110</f>
        <v>1.4484764983078477E-2</v>
      </c>
      <c r="C109">
        <f>Graphs!G110</f>
        <v>0</v>
      </c>
      <c r="D109">
        <f>Graphs!H110</f>
        <v>0</v>
      </c>
      <c r="E109">
        <f>Graphs!I110</f>
        <v>0</v>
      </c>
      <c r="F109">
        <f>Graphs!L110</f>
        <v>0.34521513941470439</v>
      </c>
      <c r="G109">
        <f>Graphs!M110</f>
        <v>0</v>
      </c>
      <c r="H109">
        <f>Graphs!N110</f>
        <v>0</v>
      </c>
      <c r="I109">
        <f>Graphs!O110</f>
        <v>0</v>
      </c>
    </row>
    <row r="110" spans="1:9">
      <c r="A110" s="1">
        <f>Graphs!A111</f>
        <v>21551</v>
      </c>
      <c r="B110">
        <f>Graphs!F111</f>
        <v>1.4484764983078477E-2</v>
      </c>
      <c r="C110">
        <f>Graphs!G111</f>
        <v>0</v>
      </c>
      <c r="D110">
        <f>Graphs!H111</f>
        <v>0</v>
      </c>
      <c r="E110">
        <f>Graphs!I111</f>
        <v>0</v>
      </c>
      <c r="F110">
        <f>Graphs!L111</f>
        <v>0.34452608724022399</v>
      </c>
      <c r="G110">
        <f>Graphs!M111</f>
        <v>0</v>
      </c>
      <c r="H110">
        <f>Graphs!N111</f>
        <v>0</v>
      </c>
      <c r="I110">
        <f>Graphs!O111</f>
        <v>0</v>
      </c>
    </row>
    <row r="111" spans="1:9">
      <c r="A111" s="1">
        <f>Graphs!A112</f>
        <v>21582</v>
      </c>
      <c r="B111">
        <f>Graphs!F112</f>
        <v>1.4484764983078477E-2</v>
      </c>
      <c r="C111">
        <f>Graphs!G112</f>
        <v>0</v>
      </c>
      <c r="D111">
        <f>Graphs!H112</f>
        <v>0</v>
      </c>
      <c r="E111">
        <f>Graphs!I112</f>
        <v>0</v>
      </c>
      <c r="F111">
        <f>Graphs!L112</f>
        <v>0.34487095819842239</v>
      </c>
      <c r="G111">
        <f>Graphs!M112</f>
        <v>0</v>
      </c>
      <c r="H111">
        <f>Graphs!N112</f>
        <v>0</v>
      </c>
      <c r="I111">
        <f>Graphs!O112</f>
        <v>0</v>
      </c>
    </row>
    <row r="112" spans="1:9">
      <c r="A112" s="1">
        <f>Graphs!A113</f>
        <v>21610</v>
      </c>
      <c r="B112">
        <f>Graphs!F113</f>
        <v>1.4484764983078477E-2</v>
      </c>
      <c r="C112">
        <f>Graphs!G113</f>
        <v>0</v>
      </c>
      <c r="D112">
        <f>Graphs!H113</f>
        <v>0</v>
      </c>
      <c r="E112">
        <f>Graphs!I113</f>
        <v>0</v>
      </c>
      <c r="F112">
        <f>Graphs!L113</f>
        <v>0.34487095819842239</v>
      </c>
      <c r="G112">
        <f>Graphs!M113</f>
        <v>0</v>
      </c>
      <c r="H112">
        <f>Graphs!N113</f>
        <v>0</v>
      </c>
      <c r="I112">
        <f>Graphs!O113</f>
        <v>0</v>
      </c>
    </row>
    <row r="113" spans="1:9">
      <c r="A113" s="1">
        <f>Graphs!A114</f>
        <v>21641</v>
      </c>
      <c r="B113">
        <f>Graphs!F114</f>
        <v>1.135567235815851E-2</v>
      </c>
      <c r="C113">
        <f>Graphs!G114</f>
        <v>0</v>
      </c>
      <c r="D113">
        <f>Graphs!H114</f>
        <v>0</v>
      </c>
      <c r="E113">
        <f>Graphs!I114</f>
        <v>0</v>
      </c>
      <c r="F113">
        <f>Graphs!L114</f>
        <v>0.27227563247188358</v>
      </c>
      <c r="G113">
        <f>Graphs!M114</f>
        <v>0</v>
      </c>
      <c r="H113">
        <f>Graphs!N114</f>
        <v>0</v>
      </c>
      <c r="I113">
        <f>Graphs!O114</f>
        <v>0</v>
      </c>
    </row>
    <row r="114" spans="1:9">
      <c r="A114" s="1">
        <f>Graphs!A115</f>
        <v>21671</v>
      </c>
      <c r="B114">
        <f>Graphs!F115</f>
        <v>1.135567235815851E-2</v>
      </c>
      <c r="C114">
        <f>Graphs!G115</f>
        <v>0</v>
      </c>
      <c r="D114">
        <f>Graphs!H115</f>
        <v>0</v>
      </c>
      <c r="E114">
        <f>Graphs!I115</f>
        <v>0</v>
      </c>
      <c r="F114">
        <f>Graphs!L115</f>
        <v>0.27336910890751359</v>
      </c>
      <c r="G114">
        <f>Graphs!M115</f>
        <v>0</v>
      </c>
      <c r="H114">
        <f>Graphs!N115</f>
        <v>0</v>
      </c>
      <c r="I114">
        <f>Graphs!O115</f>
        <v>0</v>
      </c>
    </row>
    <row r="115" spans="1:9">
      <c r="A115" s="1">
        <f>Graphs!A116</f>
        <v>21702</v>
      </c>
      <c r="B115">
        <f>Graphs!F116</f>
        <v>1.135567235815851E-2</v>
      </c>
      <c r="C115">
        <f>Graphs!G116</f>
        <v>0</v>
      </c>
      <c r="D115">
        <f>Graphs!H116</f>
        <v>0</v>
      </c>
      <c r="E115">
        <f>Graphs!I116</f>
        <v>0</v>
      </c>
      <c r="F115">
        <f>Graphs!L116</f>
        <v>0.27282346198354651</v>
      </c>
      <c r="G115">
        <f>Graphs!M116</f>
        <v>0</v>
      </c>
      <c r="H115">
        <f>Graphs!N116</f>
        <v>0</v>
      </c>
      <c r="I115">
        <f>Graphs!O116</f>
        <v>0</v>
      </c>
    </row>
    <row r="116" spans="1:9">
      <c r="A116" s="1">
        <f>Graphs!A117</f>
        <v>21732</v>
      </c>
      <c r="B116">
        <f>Graphs!F117</f>
        <v>1.135567235815851E-2</v>
      </c>
      <c r="C116">
        <f>Graphs!G117</f>
        <v>0</v>
      </c>
      <c r="D116">
        <f>Graphs!H117</f>
        <v>0</v>
      </c>
      <c r="E116">
        <f>Graphs!I117</f>
        <v>0</v>
      </c>
      <c r="F116">
        <f>Graphs!L117</f>
        <v>0.2736443951690537</v>
      </c>
      <c r="G116">
        <f>Graphs!M117</f>
        <v>0</v>
      </c>
      <c r="H116">
        <f>Graphs!N117</f>
        <v>0</v>
      </c>
      <c r="I116">
        <f>Graphs!O117</f>
        <v>0</v>
      </c>
    </row>
    <row r="117" spans="1:9">
      <c r="A117" s="1">
        <f>Graphs!A118</f>
        <v>21763</v>
      </c>
      <c r="B117">
        <f>Graphs!F118</f>
        <v>1.135567235815851E-2</v>
      </c>
      <c r="C117">
        <f>Graphs!G118</f>
        <v>0</v>
      </c>
      <c r="D117">
        <f>Graphs!H118</f>
        <v>0</v>
      </c>
      <c r="E117">
        <f>Graphs!I118</f>
        <v>0</v>
      </c>
      <c r="F117">
        <f>Graphs!L118</f>
        <v>0.27282591741680334</v>
      </c>
      <c r="G117">
        <f>Graphs!M118</f>
        <v>0</v>
      </c>
      <c r="H117">
        <f>Graphs!N118</f>
        <v>0</v>
      </c>
      <c r="I117">
        <f>Graphs!O118</f>
        <v>0</v>
      </c>
    </row>
    <row r="118" spans="1:9">
      <c r="A118" s="1">
        <f>Graphs!A119</f>
        <v>21794</v>
      </c>
      <c r="B118">
        <f>Graphs!F119</f>
        <v>1.135567235815851E-2</v>
      </c>
      <c r="C118">
        <f>Graphs!G119</f>
        <v>0</v>
      </c>
      <c r="D118">
        <f>Graphs!H119</f>
        <v>0</v>
      </c>
      <c r="E118">
        <f>Graphs!I119</f>
        <v>0</v>
      </c>
      <c r="F118">
        <f>Graphs!L119</f>
        <v>0.27419690192643553</v>
      </c>
      <c r="G118">
        <f>Graphs!M119</f>
        <v>0</v>
      </c>
      <c r="H118">
        <f>Graphs!N119</f>
        <v>0</v>
      </c>
      <c r="I118">
        <f>Graphs!O119</f>
        <v>0</v>
      </c>
    </row>
    <row r="119" spans="1:9">
      <c r="A119" s="1">
        <f>Graphs!A120</f>
        <v>21824</v>
      </c>
      <c r="B119">
        <f>Graphs!F120</f>
        <v>1.135567235815851E-2</v>
      </c>
      <c r="C119">
        <f>Graphs!G120</f>
        <v>0</v>
      </c>
      <c r="D119">
        <f>Graphs!H120</f>
        <v>0</v>
      </c>
      <c r="E119">
        <f>Graphs!I120</f>
        <v>0</v>
      </c>
      <c r="F119">
        <f>Graphs!L120</f>
        <v>0.27283273823525928</v>
      </c>
      <c r="G119">
        <f>Graphs!M120</f>
        <v>0</v>
      </c>
      <c r="H119">
        <f>Graphs!N120</f>
        <v>0</v>
      </c>
      <c r="I119">
        <f>Graphs!O120</f>
        <v>0</v>
      </c>
    </row>
    <row r="120" spans="1:9">
      <c r="A120" s="1">
        <f>Graphs!A121</f>
        <v>21855</v>
      </c>
      <c r="B120">
        <f>Graphs!F121</f>
        <v>1.135567235815851E-2</v>
      </c>
      <c r="C120">
        <f>Graphs!G121</f>
        <v>0</v>
      </c>
      <c r="D120">
        <f>Graphs!H121</f>
        <v>0</v>
      </c>
      <c r="E120">
        <f>Graphs!I121</f>
        <v>0</v>
      </c>
      <c r="F120">
        <f>Graphs!L121</f>
        <v>0.27093618494067462</v>
      </c>
      <c r="G120">
        <f>Graphs!M121</f>
        <v>0</v>
      </c>
      <c r="H120">
        <f>Graphs!N121</f>
        <v>0</v>
      </c>
      <c r="I120">
        <f>Graphs!O121</f>
        <v>0</v>
      </c>
    </row>
    <row r="121" spans="1:9">
      <c r="A121" s="1">
        <f>Graphs!A122</f>
        <v>21885</v>
      </c>
      <c r="B121">
        <f>Graphs!F122</f>
        <v>1.135567235815851E-2</v>
      </c>
      <c r="C121">
        <f>Graphs!G122</f>
        <v>0</v>
      </c>
      <c r="D121">
        <f>Graphs!H122</f>
        <v>0</v>
      </c>
      <c r="E121">
        <f>Graphs!I122</f>
        <v>0</v>
      </c>
      <c r="F121">
        <f>Graphs!L122</f>
        <v>0.27039539415236985</v>
      </c>
      <c r="G121">
        <f>Graphs!M122</f>
        <v>0</v>
      </c>
      <c r="H121">
        <f>Graphs!N122</f>
        <v>0</v>
      </c>
      <c r="I121">
        <f>Graphs!O122</f>
        <v>0</v>
      </c>
    </row>
    <row r="122" spans="1:9">
      <c r="A122" s="1">
        <f>Graphs!A123</f>
        <v>21916</v>
      </c>
      <c r="B122">
        <f>Graphs!F123</f>
        <v>1.135567235815851E-2</v>
      </c>
      <c r="C122">
        <f>Graphs!G123</f>
        <v>0</v>
      </c>
      <c r="D122">
        <f>Graphs!H123</f>
        <v>0</v>
      </c>
      <c r="E122">
        <f>Graphs!I123</f>
        <v>0</v>
      </c>
      <c r="F122">
        <f>Graphs!L123</f>
        <v>0.27120902121601792</v>
      </c>
      <c r="G122">
        <f>Graphs!M123</f>
        <v>0</v>
      </c>
      <c r="H122">
        <f>Graphs!N123</f>
        <v>0</v>
      </c>
      <c r="I122">
        <f>Graphs!O123</f>
        <v>0</v>
      </c>
    </row>
    <row r="123" spans="1:9">
      <c r="A123" s="1">
        <f>Graphs!A124</f>
        <v>21947</v>
      </c>
      <c r="B123">
        <f>Graphs!F124</f>
        <v>1.135567235815851E-2</v>
      </c>
      <c r="C123">
        <f>Graphs!G124</f>
        <v>0</v>
      </c>
      <c r="D123">
        <f>Graphs!H124</f>
        <v>0</v>
      </c>
      <c r="E123">
        <f>Graphs!I124</f>
        <v>0</v>
      </c>
      <c r="F123">
        <f>Graphs!L124</f>
        <v>0.27120902121601792</v>
      </c>
      <c r="G123">
        <f>Graphs!M124</f>
        <v>0</v>
      </c>
      <c r="H123">
        <f>Graphs!N124</f>
        <v>0</v>
      </c>
      <c r="I123">
        <f>Graphs!O124</f>
        <v>0</v>
      </c>
    </row>
    <row r="124" spans="1:9">
      <c r="A124" s="1">
        <f>Graphs!A125</f>
        <v>21976</v>
      </c>
      <c r="B124">
        <f>Graphs!F125</f>
        <v>1.135567235815851E-2</v>
      </c>
      <c r="C124">
        <f>Graphs!G125</f>
        <v>0</v>
      </c>
      <c r="D124">
        <f>Graphs!H125</f>
        <v>0</v>
      </c>
      <c r="E124">
        <f>Graphs!I125</f>
        <v>0</v>
      </c>
      <c r="F124">
        <f>Graphs!L125</f>
        <v>0.27175252626855506</v>
      </c>
      <c r="G124">
        <f>Graphs!M125</f>
        <v>0</v>
      </c>
      <c r="H124">
        <f>Graphs!N125</f>
        <v>0</v>
      </c>
      <c r="I124">
        <f>Graphs!O125</f>
        <v>0</v>
      </c>
    </row>
    <row r="125" spans="1:9">
      <c r="A125" s="1">
        <f>Graphs!A126</f>
        <v>22007</v>
      </c>
      <c r="B125">
        <f>Graphs!F126</f>
        <v>1.135567235815851E-2</v>
      </c>
      <c r="C125">
        <f>Graphs!G126</f>
        <v>0</v>
      </c>
      <c r="D125">
        <f>Graphs!H126</f>
        <v>0</v>
      </c>
      <c r="E125">
        <f>Graphs!I126</f>
        <v>0</v>
      </c>
      <c r="F125">
        <f>Graphs!L126</f>
        <v>0.27040052365030354</v>
      </c>
      <c r="G125">
        <f>Graphs!M126</f>
        <v>0</v>
      </c>
      <c r="H125">
        <f>Graphs!N126</f>
        <v>0</v>
      </c>
      <c r="I125">
        <f>Graphs!O126</f>
        <v>0</v>
      </c>
    </row>
    <row r="126" spans="1:9">
      <c r="A126" s="1">
        <f>Graphs!A127</f>
        <v>22037</v>
      </c>
      <c r="B126">
        <f>Graphs!F127</f>
        <v>1.135567235815851E-2</v>
      </c>
      <c r="C126">
        <f>Graphs!G127</f>
        <v>0</v>
      </c>
      <c r="D126">
        <f>Graphs!H127</f>
        <v>0</v>
      </c>
      <c r="E126">
        <f>Graphs!I127</f>
        <v>0</v>
      </c>
      <c r="F126">
        <f>Graphs!L127</f>
        <v>0.27040052365030354</v>
      </c>
      <c r="G126">
        <f>Graphs!M127</f>
        <v>0</v>
      </c>
      <c r="H126">
        <f>Graphs!N127</f>
        <v>0</v>
      </c>
      <c r="I126">
        <f>Graphs!O127</f>
        <v>0</v>
      </c>
    </row>
    <row r="127" spans="1:9">
      <c r="A127" s="1">
        <f>Graphs!A128</f>
        <v>22068</v>
      </c>
      <c r="B127">
        <f>Graphs!F128</f>
        <v>1.135567235815851E-2</v>
      </c>
      <c r="C127">
        <f>Graphs!G128</f>
        <v>0</v>
      </c>
      <c r="D127">
        <f>Graphs!H128</f>
        <v>0</v>
      </c>
      <c r="E127">
        <f>Graphs!I128</f>
        <v>0</v>
      </c>
      <c r="F127">
        <f>Graphs!L128</f>
        <v>0.26905524741323739</v>
      </c>
      <c r="G127">
        <f>Graphs!M128</f>
        <v>0</v>
      </c>
      <c r="H127">
        <f>Graphs!N128</f>
        <v>0</v>
      </c>
      <c r="I127">
        <f>Graphs!O128</f>
        <v>0</v>
      </c>
    </row>
    <row r="128" spans="1:9">
      <c r="A128" s="1">
        <f>Graphs!A129</f>
        <v>22098</v>
      </c>
      <c r="B128">
        <f>Graphs!F129</f>
        <v>1.135567235815851E-2</v>
      </c>
      <c r="C128">
        <f>Graphs!G129</f>
        <v>0</v>
      </c>
      <c r="D128">
        <f>Graphs!H129</f>
        <v>0</v>
      </c>
      <c r="E128">
        <f>Graphs!I129</f>
        <v>0</v>
      </c>
      <c r="F128">
        <f>Graphs!L129</f>
        <v>0.26851821099125484</v>
      </c>
      <c r="G128">
        <f>Graphs!M129</f>
        <v>0</v>
      </c>
      <c r="H128">
        <f>Graphs!N129</f>
        <v>0</v>
      </c>
      <c r="I128">
        <f>Graphs!O129</f>
        <v>0</v>
      </c>
    </row>
    <row r="129" spans="1:9">
      <c r="A129" s="1">
        <f>Graphs!A130</f>
        <v>22129</v>
      </c>
      <c r="B129">
        <f>Graphs!F130</f>
        <v>1.135567235815851E-2</v>
      </c>
      <c r="C129">
        <f>Graphs!G130</f>
        <v>0</v>
      </c>
      <c r="D129">
        <f>Graphs!H130</f>
        <v>0</v>
      </c>
      <c r="E129">
        <f>Graphs!I130</f>
        <v>0</v>
      </c>
      <c r="F129">
        <f>Graphs!L130</f>
        <v>0.27013904526283183</v>
      </c>
      <c r="G129">
        <f>Graphs!M130</f>
        <v>0</v>
      </c>
      <c r="H129">
        <f>Graphs!N130</f>
        <v>0</v>
      </c>
      <c r="I129">
        <f>Graphs!O130</f>
        <v>0</v>
      </c>
    </row>
    <row r="130" spans="1:9">
      <c r="A130" s="1">
        <f>Graphs!A131</f>
        <v>22160</v>
      </c>
      <c r="B130">
        <f>Graphs!F131</f>
        <v>1.135567235815851E-2</v>
      </c>
      <c r="C130">
        <f>Graphs!G131</f>
        <v>0</v>
      </c>
      <c r="D130">
        <f>Graphs!H131</f>
        <v>0</v>
      </c>
      <c r="E130">
        <f>Graphs!I131</f>
        <v>0</v>
      </c>
      <c r="F130">
        <f>Graphs!L131</f>
        <v>0.26986917608674516</v>
      </c>
      <c r="G130">
        <f>Graphs!M131</f>
        <v>0</v>
      </c>
      <c r="H130">
        <f>Graphs!N131</f>
        <v>0</v>
      </c>
      <c r="I130">
        <f>Graphs!O131</f>
        <v>0</v>
      </c>
    </row>
    <row r="131" spans="1:9">
      <c r="A131" s="1">
        <f>Graphs!A132</f>
        <v>22190</v>
      </c>
      <c r="B131">
        <f>Graphs!F132</f>
        <v>1.135567235815851E-2</v>
      </c>
      <c r="C131">
        <f>Graphs!G132</f>
        <v>0</v>
      </c>
      <c r="D131">
        <f>Graphs!H132</f>
        <v>0</v>
      </c>
      <c r="E131">
        <f>Graphs!I132</f>
        <v>0</v>
      </c>
      <c r="F131">
        <f>Graphs!L132</f>
        <v>0.26772735722891383</v>
      </c>
      <c r="G131">
        <f>Graphs!M132</f>
        <v>0</v>
      </c>
      <c r="H131">
        <f>Graphs!N132</f>
        <v>0</v>
      </c>
      <c r="I131">
        <f>Graphs!O132</f>
        <v>0</v>
      </c>
    </row>
    <row r="132" spans="1:9">
      <c r="A132" s="1">
        <f>Graphs!A133</f>
        <v>22221</v>
      </c>
      <c r="B132">
        <f>Graphs!F133</f>
        <v>1.135567235815851E-2</v>
      </c>
      <c r="C132">
        <f>Graphs!G133</f>
        <v>0</v>
      </c>
      <c r="D132">
        <f>Graphs!H133</f>
        <v>0</v>
      </c>
      <c r="E132">
        <f>Graphs!I133</f>
        <v>0</v>
      </c>
      <c r="F132">
        <f>Graphs!L133</f>
        <v>0.26666071437142808</v>
      </c>
      <c r="G132">
        <f>Graphs!M133</f>
        <v>0</v>
      </c>
      <c r="H132">
        <f>Graphs!N133</f>
        <v>0</v>
      </c>
      <c r="I132">
        <f>Graphs!O133</f>
        <v>0</v>
      </c>
    </row>
    <row r="133" spans="1:9">
      <c r="A133" s="1">
        <f>Graphs!A134</f>
        <v>22251</v>
      </c>
      <c r="B133">
        <f>Graphs!F134</f>
        <v>1.135567235815851E-2</v>
      </c>
      <c r="C133">
        <f>Graphs!G134</f>
        <v>0</v>
      </c>
      <c r="D133">
        <f>Graphs!H134</f>
        <v>0</v>
      </c>
      <c r="E133">
        <f>Graphs!I134</f>
        <v>0</v>
      </c>
      <c r="F133">
        <f>Graphs!L134</f>
        <v>0.26586312499643883</v>
      </c>
      <c r="G133">
        <f>Graphs!M134</f>
        <v>0</v>
      </c>
      <c r="H133">
        <f>Graphs!N134</f>
        <v>0</v>
      </c>
      <c r="I133">
        <f>Graphs!O134</f>
        <v>0</v>
      </c>
    </row>
    <row r="134" spans="1:9">
      <c r="A134" s="1">
        <f>Graphs!A135</f>
        <v>22282</v>
      </c>
      <c r="B134">
        <f>Graphs!F135</f>
        <v>1.135567235815851E-2</v>
      </c>
      <c r="C134">
        <f>Graphs!G135</f>
        <v>0</v>
      </c>
      <c r="D134">
        <f>Graphs!H135</f>
        <v>0</v>
      </c>
      <c r="E134">
        <f>Graphs!I135</f>
        <v>0</v>
      </c>
      <c r="F134">
        <f>Graphs!L135</f>
        <v>0.26559752746896986</v>
      </c>
      <c r="G134">
        <f>Graphs!M135</f>
        <v>0</v>
      </c>
      <c r="H134">
        <f>Graphs!N135</f>
        <v>0</v>
      </c>
      <c r="I134">
        <f>Graphs!O135</f>
        <v>0</v>
      </c>
    </row>
    <row r="135" spans="1:9">
      <c r="A135" s="1">
        <f>Graphs!A136</f>
        <v>22313</v>
      </c>
      <c r="B135">
        <f>Graphs!F136</f>
        <v>1.135567235815851E-2</v>
      </c>
      <c r="C135">
        <f>Graphs!G136</f>
        <v>0</v>
      </c>
      <c r="D135">
        <f>Graphs!H136</f>
        <v>0</v>
      </c>
      <c r="E135">
        <f>Graphs!I136</f>
        <v>0</v>
      </c>
      <c r="F135">
        <f>Graphs!L136</f>
        <v>0.26559752746896986</v>
      </c>
      <c r="G135">
        <f>Graphs!M136</f>
        <v>0</v>
      </c>
      <c r="H135">
        <f>Graphs!N136</f>
        <v>0</v>
      </c>
      <c r="I135">
        <f>Graphs!O136</f>
        <v>0</v>
      </c>
    </row>
    <row r="136" spans="1:9">
      <c r="A136" s="1">
        <f>Graphs!A137</f>
        <v>22341</v>
      </c>
      <c r="B136">
        <f>Graphs!F137</f>
        <v>1.135567235815851E-2</v>
      </c>
      <c r="C136">
        <f>Graphs!G137</f>
        <v>0</v>
      </c>
      <c r="D136">
        <f>Graphs!H137</f>
        <v>0</v>
      </c>
      <c r="E136">
        <f>Graphs!I137</f>
        <v>0</v>
      </c>
      <c r="F136">
        <f>Graphs!L137</f>
        <v>0.26453936998901384</v>
      </c>
      <c r="G136">
        <f>Graphs!M137</f>
        <v>0</v>
      </c>
      <c r="H136">
        <f>Graphs!N137</f>
        <v>0</v>
      </c>
      <c r="I136">
        <f>Graphs!O137</f>
        <v>0</v>
      </c>
    </row>
    <row r="137" spans="1:9">
      <c r="A137" s="1">
        <f>Graphs!A138</f>
        <v>22372</v>
      </c>
      <c r="B137">
        <f>Graphs!F138</f>
        <v>1.135567235815851E-2</v>
      </c>
      <c r="C137">
        <f>Graphs!G138</f>
        <v>0</v>
      </c>
      <c r="D137">
        <f>Graphs!H138</f>
        <v>0</v>
      </c>
      <c r="E137">
        <f>Graphs!I138</f>
        <v>0</v>
      </c>
      <c r="F137">
        <f>Graphs!L138</f>
        <v>0.26322325372041178</v>
      </c>
      <c r="G137">
        <f>Graphs!M138</f>
        <v>0</v>
      </c>
      <c r="H137">
        <f>Graphs!N138</f>
        <v>0</v>
      </c>
      <c r="I137">
        <f>Graphs!O138</f>
        <v>0</v>
      </c>
    </row>
    <row r="138" spans="1:9">
      <c r="A138" s="1">
        <f>Graphs!A139</f>
        <v>22402</v>
      </c>
      <c r="B138">
        <f>Graphs!F139</f>
        <v>1.135567235815851E-2</v>
      </c>
      <c r="C138">
        <f>Graphs!G139</f>
        <v>0</v>
      </c>
      <c r="D138">
        <f>Graphs!H139</f>
        <v>0</v>
      </c>
      <c r="E138">
        <f>Graphs!I139</f>
        <v>0</v>
      </c>
      <c r="F138">
        <f>Graphs!L139</f>
        <v>0.26243594588276353</v>
      </c>
      <c r="G138">
        <f>Graphs!M139</f>
        <v>0</v>
      </c>
      <c r="H138">
        <f>Graphs!N139</f>
        <v>0</v>
      </c>
      <c r="I138">
        <f>Graphs!O139</f>
        <v>0</v>
      </c>
    </row>
    <row r="139" spans="1:9">
      <c r="A139" s="1">
        <f>Graphs!A140</f>
        <v>22433</v>
      </c>
      <c r="B139">
        <f>Graphs!F140</f>
        <v>1.135567235815851E-2</v>
      </c>
      <c r="C139">
        <f>Graphs!G140</f>
        <v>0</v>
      </c>
      <c r="D139">
        <f>Graphs!H140</f>
        <v>0</v>
      </c>
      <c r="E139">
        <f>Graphs!I140</f>
        <v>0</v>
      </c>
      <c r="F139">
        <f>Graphs!L140</f>
        <v>0.26009509007211457</v>
      </c>
      <c r="G139">
        <f>Graphs!M140</f>
        <v>0</v>
      </c>
      <c r="H139">
        <f>Graphs!N140</f>
        <v>0</v>
      </c>
      <c r="I139">
        <f>Graphs!O140</f>
        <v>0</v>
      </c>
    </row>
    <row r="140" spans="1:9">
      <c r="A140" s="1">
        <f>Graphs!A141</f>
        <v>22463</v>
      </c>
      <c r="B140">
        <f>Graphs!F141</f>
        <v>1.2495424847456017E-2</v>
      </c>
      <c r="C140">
        <f>Graphs!G141</f>
        <v>0</v>
      </c>
      <c r="D140">
        <f>Graphs!H141</f>
        <v>0</v>
      </c>
      <c r="E140">
        <f>Graphs!I141</f>
        <v>0</v>
      </c>
      <c r="F140">
        <f>Graphs!L141</f>
        <v>0.28620045988324427</v>
      </c>
      <c r="G140">
        <f>Graphs!M141</f>
        <v>0</v>
      </c>
      <c r="H140">
        <f>Graphs!N141</f>
        <v>0</v>
      </c>
      <c r="I140">
        <f>Graphs!O141</f>
        <v>0</v>
      </c>
    </row>
    <row r="141" spans="1:9">
      <c r="A141" s="1">
        <f>Graphs!A142</f>
        <v>22494</v>
      </c>
      <c r="B141">
        <f>Graphs!F142</f>
        <v>1.2495424847456017E-2</v>
      </c>
      <c r="C141">
        <f>Graphs!G142</f>
        <v>0</v>
      </c>
      <c r="D141">
        <f>Graphs!H142</f>
        <v>0</v>
      </c>
      <c r="E141">
        <f>Graphs!I142</f>
        <v>0</v>
      </c>
      <c r="F141">
        <f>Graphs!L142</f>
        <v>0.2833667919636082</v>
      </c>
      <c r="G141">
        <f>Graphs!M142</f>
        <v>0</v>
      </c>
      <c r="H141">
        <f>Graphs!N142</f>
        <v>0</v>
      </c>
      <c r="I141">
        <f>Graphs!O142</f>
        <v>0</v>
      </c>
    </row>
    <row r="142" spans="1:9">
      <c r="A142" s="1">
        <f>Graphs!A143</f>
        <v>22525</v>
      </c>
      <c r="B142">
        <f>Graphs!F143</f>
        <v>1.2495424847456017E-2</v>
      </c>
      <c r="C142">
        <f>Graphs!G143</f>
        <v>0</v>
      </c>
      <c r="D142">
        <f>Graphs!H143</f>
        <v>0</v>
      </c>
      <c r="E142">
        <f>Graphs!I143</f>
        <v>0</v>
      </c>
      <c r="F142">
        <f>Graphs!L143</f>
        <v>0.2839346612861805</v>
      </c>
      <c r="G142">
        <f>Graphs!M143</f>
        <v>0</v>
      </c>
      <c r="H142">
        <f>Graphs!N143</f>
        <v>0</v>
      </c>
      <c r="I142">
        <f>Graphs!O143</f>
        <v>0</v>
      </c>
    </row>
    <row r="143" spans="1:9">
      <c r="A143" s="1">
        <f>Graphs!A144</f>
        <v>22555</v>
      </c>
      <c r="B143">
        <f>Graphs!F144</f>
        <v>1.2495424847456017E-2</v>
      </c>
      <c r="C143">
        <f>Graphs!G144</f>
        <v>0</v>
      </c>
      <c r="D143">
        <f>Graphs!H144</f>
        <v>0</v>
      </c>
      <c r="E143">
        <f>Graphs!I144</f>
        <v>0</v>
      </c>
      <c r="F143">
        <f>Graphs!L144</f>
        <v>0.28336792543530992</v>
      </c>
      <c r="G143">
        <f>Graphs!M144</f>
        <v>0</v>
      </c>
      <c r="H143">
        <f>Graphs!N144</f>
        <v>0</v>
      </c>
      <c r="I143">
        <f>Graphs!O144</f>
        <v>0</v>
      </c>
    </row>
    <row r="144" spans="1:9">
      <c r="A144" s="1">
        <f>Graphs!A145</f>
        <v>22586</v>
      </c>
      <c r="B144">
        <f>Graphs!F145</f>
        <v>1.2495424847456017E-2</v>
      </c>
      <c r="C144">
        <f>Graphs!G145</f>
        <v>0</v>
      </c>
      <c r="D144">
        <f>Graphs!H145</f>
        <v>0</v>
      </c>
      <c r="E144">
        <f>Graphs!I145</f>
        <v>0</v>
      </c>
      <c r="F144">
        <f>Graphs!L145</f>
        <v>0.28056230241119789</v>
      </c>
      <c r="G144">
        <f>Graphs!M145</f>
        <v>0</v>
      </c>
      <c r="H144">
        <f>Graphs!N145</f>
        <v>0</v>
      </c>
      <c r="I144">
        <f>Graphs!O145</f>
        <v>0</v>
      </c>
    </row>
    <row r="145" spans="1:9">
      <c r="A145" s="1">
        <f>Graphs!A146</f>
        <v>22616</v>
      </c>
      <c r="B145">
        <f>Graphs!F146</f>
        <v>1.2495424847456017E-2</v>
      </c>
      <c r="C145">
        <f>Graphs!G146</f>
        <v>0</v>
      </c>
      <c r="D145">
        <f>Graphs!H146</f>
        <v>0</v>
      </c>
      <c r="E145">
        <f>Graphs!I146</f>
        <v>0</v>
      </c>
      <c r="F145">
        <f>Graphs!L146</f>
        <v>0.28000229781556679</v>
      </c>
      <c r="G145">
        <f>Graphs!M146</f>
        <v>0</v>
      </c>
      <c r="H145">
        <f>Graphs!N146</f>
        <v>0</v>
      </c>
      <c r="I145">
        <f>Graphs!O146</f>
        <v>0</v>
      </c>
    </row>
    <row r="146" spans="1:9">
      <c r="A146" s="1">
        <f>Graphs!A147</f>
        <v>22647</v>
      </c>
      <c r="B146">
        <f>Graphs!F147</f>
        <v>1.2495424847456017E-2</v>
      </c>
      <c r="C146">
        <f>Graphs!G147</f>
        <v>0</v>
      </c>
      <c r="D146">
        <f>Graphs!H147</f>
        <v>0</v>
      </c>
      <c r="E146">
        <f>Graphs!I147</f>
        <v>0</v>
      </c>
      <c r="F146">
        <f>Graphs!L147</f>
        <v>0.27916480340535077</v>
      </c>
      <c r="G146">
        <f>Graphs!M147</f>
        <v>0</v>
      </c>
      <c r="H146">
        <f>Graphs!N147</f>
        <v>0</v>
      </c>
      <c r="I146">
        <f>Graphs!O147</f>
        <v>0</v>
      </c>
    </row>
    <row r="147" spans="1:9">
      <c r="A147" s="1">
        <f>Graphs!A148</f>
        <v>22678</v>
      </c>
      <c r="B147">
        <f>Graphs!F148</f>
        <v>1.2495424847456017E-2</v>
      </c>
      <c r="C147">
        <f>Graphs!G148</f>
        <v>0</v>
      </c>
      <c r="D147">
        <f>Graphs!H148</f>
        <v>0</v>
      </c>
      <c r="E147">
        <f>Graphs!I148</f>
        <v>0</v>
      </c>
      <c r="F147">
        <f>Graphs!L148</f>
        <v>0.27888591748786296</v>
      </c>
      <c r="G147">
        <f>Graphs!M148</f>
        <v>0</v>
      </c>
      <c r="H147">
        <f>Graphs!N148</f>
        <v>0</v>
      </c>
      <c r="I147">
        <f>Graphs!O148</f>
        <v>0</v>
      </c>
    </row>
    <row r="148" spans="1:9">
      <c r="A148" s="1">
        <f>Graphs!A149</f>
        <v>22706</v>
      </c>
      <c r="B148">
        <f>Graphs!F149</f>
        <v>1.2495424847456017E-2</v>
      </c>
      <c r="C148">
        <f>Graphs!G149</f>
        <v>0</v>
      </c>
      <c r="D148">
        <f>Graphs!H149</f>
        <v>0</v>
      </c>
      <c r="E148">
        <f>Graphs!I149</f>
        <v>0</v>
      </c>
      <c r="F148">
        <f>Graphs!L149</f>
        <v>0.27777481821500294</v>
      </c>
      <c r="G148">
        <f>Graphs!M149</f>
        <v>0</v>
      </c>
      <c r="H148">
        <f>Graphs!N149</f>
        <v>0</v>
      </c>
      <c r="I148">
        <f>Graphs!O149</f>
        <v>0</v>
      </c>
    </row>
    <row r="149" spans="1:9">
      <c r="A149" s="1">
        <f>Graphs!A150</f>
        <v>22737</v>
      </c>
      <c r="B149">
        <f>Graphs!F150</f>
        <v>1.2495424847456017E-2</v>
      </c>
      <c r="C149">
        <f>Graphs!G150</f>
        <v>0</v>
      </c>
      <c r="D149">
        <f>Graphs!H150</f>
        <v>0</v>
      </c>
      <c r="E149">
        <f>Graphs!I150</f>
        <v>0</v>
      </c>
      <c r="F149">
        <f>Graphs!L150</f>
        <v>0.27393966293392796</v>
      </c>
      <c r="G149">
        <f>Graphs!M150</f>
        <v>0</v>
      </c>
      <c r="H149">
        <f>Graphs!N150</f>
        <v>0</v>
      </c>
      <c r="I149">
        <f>Graphs!O150</f>
        <v>0</v>
      </c>
    </row>
    <row r="150" spans="1:9">
      <c r="A150" s="1">
        <f>Graphs!A151</f>
        <v>22767</v>
      </c>
      <c r="B150">
        <f>Graphs!F151</f>
        <v>1.2495424847456017E-2</v>
      </c>
      <c r="C150">
        <f>Graphs!G151</f>
        <v>0</v>
      </c>
      <c r="D150">
        <f>Graphs!H151</f>
        <v>0</v>
      </c>
      <c r="E150">
        <f>Graphs!I151</f>
        <v>0</v>
      </c>
      <c r="F150">
        <f>Graphs!L151</f>
        <v>0.27312030202784443</v>
      </c>
      <c r="G150">
        <f>Graphs!M151</f>
        <v>0</v>
      </c>
      <c r="H150">
        <f>Graphs!N151</f>
        <v>0</v>
      </c>
      <c r="I150">
        <f>Graphs!O151</f>
        <v>0</v>
      </c>
    </row>
    <row r="151" spans="1:9">
      <c r="A151" s="1">
        <f>Graphs!A152</f>
        <v>22798</v>
      </c>
      <c r="B151">
        <f>Graphs!F152</f>
        <v>1.2495424847456017E-2</v>
      </c>
      <c r="C151">
        <f>Graphs!G152</f>
        <v>0</v>
      </c>
      <c r="D151">
        <f>Graphs!H152</f>
        <v>0</v>
      </c>
      <c r="E151">
        <f>Graphs!I152</f>
        <v>0</v>
      </c>
      <c r="F151">
        <f>Graphs!L152</f>
        <v>0.27122174977938873</v>
      </c>
      <c r="G151">
        <f>Graphs!M152</f>
        <v>0</v>
      </c>
      <c r="H151">
        <f>Graphs!N152</f>
        <v>0</v>
      </c>
      <c r="I151">
        <f>Graphs!O152</f>
        <v>0</v>
      </c>
    </row>
    <row r="152" spans="1:9">
      <c r="A152" s="1">
        <f>Graphs!A153</f>
        <v>22828</v>
      </c>
      <c r="B152">
        <f>Graphs!F153</f>
        <v>1.2495424847456017E-2</v>
      </c>
      <c r="C152">
        <f>Graphs!G153</f>
        <v>0</v>
      </c>
      <c r="D152">
        <f>Graphs!H153</f>
        <v>0</v>
      </c>
      <c r="E152">
        <f>Graphs!I153</f>
        <v>0</v>
      </c>
      <c r="F152">
        <f>Graphs!L153</f>
        <v>0.27231099375440637</v>
      </c>
      <c r="G152">
        <f>Graphs!M153</f>
        <v>0</v>
      </c>
      <c r="H152">
        <f>Graphs!N153</f>
        <v>0</v>
      </c>
      <c r="I152">
        <f>Graphs!O153</f>
        <v>0</v>
      </c>
    </row>
    <row r="153" spans="1:9">
      <c r="A153" s="1">
        <f>Graphs!A154</f>
        <v>22859</v>
      </c>
      <c r="B153">
        <f>Graphs!F154</f>
        <v>1.2495424847456017E-2</v>
      </c>
      <c r="C153">
        <f>Graphs!G154</f>
        <v>0</v>
      </c>
      <c r="D153">
        <f>Graphs!H154</f>
        <v>0</v>
      </c>
      <c r="E153">
        <f>Graphs!I154</f>
        <v>0</v>
      </c>
      <c r="F153">
        <f>Graphs!L154</f>
        <v>0.27478405020626273</v>
      </c>
      <c r="G153">
        <f>Graphs!M154</f>
        <v>0</v>
      </c>
      <c r="H153">
        <f>Graphs!N154</f>
        <v>0</v>
      </c>
      <c r="I153">
        <f>Graphs!O154</f>
        <v>0</v>
      </c>
    </row>
    <row r="154" spans="1:9">
      <c r="A154" s="1">
        <f>Graphs!A155</f>
        <v>22890</v>
      </c>
      <c r="B154">
        <f>Graphs!F155</f>
        <v>1.2495424847456017E-2</v>
      </c>
      <c r="C154">
        <f>Graphs!G155</f>
        <v>0</v>
      </c>
      <c r="D154">
        <f>Graphs!H155</f>
        <v>0</v>
      </c>
      <c r="E154">
        <f>Graphs!I155</f>
        <v>0</v>
      </c>
      <c r="F154">
        <f>Graphs!L155</f>
        <v>0.27505910931557831</v>
      </c>
      <c r="G154">
        <f>Graphs!M155</f>
        <v>0</v>
      </c>
      <c r="H154">
        <f>Graphs!N155</f>
        <v>0</v>
      </c>
      <c r="I154">
        <f>Graphs!O155</f>
        <v>0</v>
      </c>
    </row>
    <row r="155" spans="1:9">
      <c r="A155" s="1">
        <f>Graphs!A156</f>
        <v>22920</v>
      </c>
      <c r="B155">
        <f>Graphs!F156</f>
        <v>1.2495424847456017E-2</v>
      </c>
      <c r="C155">
        <f>Graphs!G156</f>
        <v>0</v>
      </c>
      <c r="D155">
        <f>Graphs!H156</f>
        <v>0</v>
      </c>
      <c r="E155">
        <f>Graphs!I156</f>
        <v>0</v>
      </c>
      <c r="F155">
        <f>Graphs!L156</f>
        <v>0.27533444375933769</v>
      </c>
      <c r="G155">
        <f>Graphs!M156</f>
        <v>0</v>
      </c>
      <c r="H155">
        <f>Graphs!N156</f>
        <v>0</v>
      </c>
      <c r="I155">
        <f>Graphs!O156</f>
        <v>0</v>
      </c>
    </row>
    <row r="156" spans="1:9">
      <c r="A156" s="1">
        <f>Graphs!A157</f>
        <v>22951</v>
      </c>
      <c r="B156">
        <f>Graphs!F157</f>
        <v>1.2495424847456017E-2</v>
      </c>
      <c r="C156">
        <f>Graphs!G157</f>
        <v>0</v>
      </c>
      <c r="D156">
        <f>Graphs!H157</f>
        <v>0</v>
      </c>
      <c r="E156">
        <f>Graphs!I157</f>
        <v>0</v>
      </c>
      <c r="F156">
        <f>Graphs!L157</f>
        <v>0.27423749378420087</v>
      </c>
      <c r="G156">
        <f>Graphs!M157</f>
        <v>0</v>
      </c>
      <c r="H156">
        <f>Graphs!N157</f>
        <v>0</v>
      </c>
      <c r="I156">
        <f>Graphs!O157</f>
        <v>0</v>
      </c>
    </row>
    <row r="157" spans="1:9">
      <c r="A157" s="1">
        <f>Graphs!A158</f>
        <v>22981</v>
      </c>
      <c r="B157">
        <f>Graphs!F158</f>
        <v>1.2495424847456017E-2</v>
      </c>
      <c r="C157">
        <f>Graphs!G158</f>
        <v>0</v>
      </c>
      <c r="D157">
        <f>Graphs!H158</f>
        <v>0</v>
      </c>
      <c r="E157">
        <f>Graphs!I158</f>
        <v>0</v>
      </c>
      <c r="F157">
        <f>Graphs!L158</f>
        <v>0.27287312814348347</v>
      </c>
      <c r="G157">
        <f>Graphs!M158</f>
        <v>0</v>
      </c>
      <c r="H157">
        <f>Graphs!N158</f>
        <v>0</v>
      </c>
      <c r="I157">
        <f>Graphs!O158</f>
        <v>0</v>
      </c>
    </row>
    <row r="158" spans="1:9">
      <c r="A158" s="1">
        <f>Graphs!A159</f>
        <v>23012</v>
      </c>
      <c r="B158">
        <f>Graphs!F159</f>
        <v>1.2495424847456017E-2</v>
      </c>
      <c r="C158">
        <f>Graphs!G159</f>
        <v>0</v>
      </c>
      <c r="D158">
        <f>Graphs!H159</f>
        <v>0</v>
      </c>
      <c r="E158">
        <f>Graphs!I159</f>
        <v>0</v>
      </c>
      <c r="F158">
        <f>Graphs!L159</f>
        <v>0.27178598420665684</v>
      </c>
      <c r="G158">
        <f>Graphs!M159</f>
        <v>0</v>
      </c>
      <c r="H158">
        <f>Graphs!N159</f>
        <v>0</v>
      </c>
      <c r="I158">
        <f>Graphs!O159</f>
        <v>0</v>
      </c>
    </row>
    <row r="159" spans="1:9">
      <c r="A159" s="1">
        <f>Graphs!A160</f>
        <v>23043</v>
      </c>
      <c r="B159">
        <f>Graphs!F160</f>
        <v>1.2495424847456017E-2</v>
      </c>
      <c r="C159">
        <f>Graphs!G160</f>
        <v>0</v>
      </c>
      <c r="D159">
        <f>Graphs!H160</f>
        <v>0</v>
      </c>
      <c r="E159">
        <f>Graphs!I160</f>
        <v>0</v>
      </c>
      <c r="F159">
        <f>Graphs!L160</f>
        <v>0.26936172864881752</v>
      </c>
      <c r="G159">
        <f>Graphs!M160</f>
        <v>0</v>
      </c>
      <c r="H159">
        <f>Graphs!N160</f>
        <v>0</v>
      </c>
      <c r="I159">
        <f>Graphs!O160</f>
        <v>0</v>
      </c>
    </row>
    <row r="160" spans="1:9">
      <c r="A160" s="1">
        <f>Graphs!A161</f>
        <v>23071</v>
      </c>
      <c r="B160">
        <f>Graphs!F161</f>
        <v>1.2495424847456017E-2</v>
      </c>
      <c r="C160">
        <f>Graphs!G161</f>
        <v>0</v>
      </c>
      <c r="D160">
        <f>Graphs!H161</f>
        <v>0</v>
      </c>
      <c r="E160">
        <f>Graphs!I161</f>
        <v>0</v>
      </c>
      <c r="F160">
        <f>Graphs!L161</f>
        <v>0.2690926360128047</v>
      </c>
      <c r="G160">
        <f>Graphs!M161</f>
        <v>0</v>
      </c>
      <c r="H160">
        <f>Graphs!N161</f>
        <v>0</v>
      </c>
      <c r="I160">
        <f>Graphs!O161</f>
        <v>0</v>
      </c>
    </row>
    <row r="161" spans="1:9">
      <c r="A161" s="1">
        <f>Graphs!A162</f>
        <v>23102</v>
      </c>
      <c r="B161">
        <f>Graphs!F162</f>
        <v>1.2495424847456017E-2</v>
      </c>
      <c r="C161">
        <f>Graphs!G162</f>
        <v>0</v>
      </c>
      <c r="D161">
        <f>Graphs!H162</f>
        <v>0</v>
      </c>
      <c r="E161">
        <f>Graphs!I162</f>
        <v>0</v>
      </c>
      <c r="F161">
        <f>Graphs!L162</f>
        <v>0.26828777269472059</v>
      </c>
      <c r="G161">
        <f>Graphs!M162</f>
        <v>0</v>
      </c>
      <c r="H161">
        <f>Graphs!N162</f>
        <v>0</v>
      </c>
      <c r="I161">
        <f>Graphs!O162</f>
        <v>0</v>
      </c>
    </row>
    <row r="162" spans="1:9">
      <c r="A162" s="1">
        <f>Graphs!A163</f>
        <v>23132</v>
      </c>
      <c r="B162">
        <f>Graphs!F163</f>
        <v>1.2495424847456017E-2</v>
      </c>
      <c r="C162">
        <f>Graphs!G163</f>
        <v>0</v>
      </c>
      <c r="D162">
        <f>Graphs!H163</f>
        <v>0</v>
      </c>
      <c r="E162">
        <f>Graphs!I163</f>
        <v>0</v>
      </c>
      <c r="F162">
        <f>Graphs!L163</f>
        <v>0.26855632902374432</v>
      </c>
      <c r="G162">
        <f>Graphs!M163</f>
        <v>0</v>
      </c>
      <c r="H162">
        <f>Graphs!N163</f>
        <v>0</v>
      </c>
      <c r="I162">
        <f>Graphs!O163</f>
        <v>0</v>
      </c>
    </row>
    <row r="163" spans="1:9">
      <c r="A163" s="1">
        <f>Graphs!A164</f>
        <v>23163</v>
      </c>
      <c r="B163">
        <f>Graphs!F164</f>
        <v>1.2495424847456017E-2</v>
      </c>
      <c r="C163">
        <f>Graphs!G164</f>
        <v>0</v>
      </c>
      <c r="D163">
        <f>Graphs!H164</f>
        <v>0</v>
      </c>
      <c r="E163">
        <f>Graphs!I164</f>
        <v>0</v>
      </c>
      <c r="F163">
        <f>Graphs!L164</f>
        <v>0.26855632902374432</v>
      </c>
      <c r="G163">
        <f>Graphs!M164</f>
        <v>0</v>
      </c>
      <c r="H163">
        <f>Graphs!N164</f>
        <v>0</v>
      </c>
      <c r="I163">
        <f>Graphs!O164</f>
        <v>0</v>
      </c>
    </row>
    <row r="164" spans="1:9">
      <c r="A164" s="1">
        <f>Graphs!A165</f>
        <v>23193</v>
      </c>
      <c r="B164">
        <f>Graphs!F165</f>
        <v>1.2495424847456017E-2</v>
      </c>
      <c r="C164">
        <f>Graphs!G165</f>
        <v>0</v>
      </c>
      <c r="D164">
        <f>Graphs!H165</f>
        <v>0</v>
      </c>
      <c r="E164">
        <f>Graphs!I165</f>
        <v>0</v>
      </c>
      <c r="F164">
        <f>Graphs!L165</f>
        <v>0.27017739338404861</v>
      </c>
      <c r="G164">
        <f>Graphs!M165</f>
        <v>0</v>
      </c>
      <c r="H164">
        <f>Graphs!N165</f>
        <v>0</v>
      </c>
      <c r="I164">
        <f>Graphs!O165</f>
        <v>0</v>
      </c>
    </row>
    <row r="165" spans="1:9">
      <c r="A165" s="1">
        <f>Graphs!A166</f>
        <v>23224</v>
      </c>
      <c r="B165">
        <f>Graphs!F166</f>
        <v>1.2495424847456017E-2</v>
      </c>
      <c r="C165">
        <f>Graphs!G166</f>
        <v>0</v>
      </c>
      <c r="D165">
        <f>Graphs!H166</f>
        <v>0</v>
      </c>
      <c r="E165">
        <f>Graphs!I166</f>
        <v>0</v>
      </c>
      <c r="F165">
        <f>Graphs!L166</f>
        <v>0.27099036447748104</v>
      </c>
      <c r="G165">
        <f>Graphs!M166</f>
        <v>0</v>
      </c>
      <c r="H165">
        <f>Graphs!N166</f>
        <v>0</v>
      </c>
      <c r="I165">
        <f>Graphs!O166</f>
        <v>0</v>
      </c>
    </row>
    <row r="166" spans="1:9">
      <c r="A166" s="1">
        <f>Graphs!A167</f>
        <v>23255</v>
      </c>
      <c r="B166">
        <f>Graphs!F167</f>
        <v>1.2495424847456017E-2</v>
      </c>
      <c r="C166">
        <f>Graphs!G167</f>
        <v>0</v>
      </c>
      <c r="D166">
        <f>Graphs!H167</f>
        <v>0</v>
      </c>
      <c r="E166">
        <f>Graphs!I167</f>
        <v>0</v>
      </c>
      <c r="F166">
        <f>Graphs!L167</f>
        <v>0.27017982500247367</v>
      </c>
      <c r="G166">
        <f>Graphs!M167</f>
        <v>0</v>
      </c>
      <c r="H166">
        <f>Graphs!N167</f>
        <v>0</v>
      </c>
      <c r="I166">
        <f>Graphs!O167</f>
        <v>0</v>
      </c>
    </row>
    <row r="167" spans="1:9">
      <c r="A167" s="1">
        <f>Graphs!A168</f>
        <v>23285</v>
      </c>
      <c r="B167">
        <f>Graphs!F168</f>
        <v>1.2495424847456017E-2</v>
      </c>
      <c r="C167">
        <f>Graphs!G168</f>
        <v>0</v>
      </c>
      <c r="D167">
        <f>Graphs!H168</f>
        <v>0</v>
      </c>
      <c r="E167">
        <f>Graphs!I168</f>
        <v>0</v>
      </c>
      <c r="F167">
        <f>Graphs!L168</f>
        <v>0.26910341135704552</v>
      </c>
      <c r="G167">
        <f>Graphs!M168</f>
        <v>0</v>
      </c>
      <c r="H167">
        <f>Graphs!N168</f>
        <v>0</v>
      </c>
      <c r="I167">
        <f>Graphs!O168</f>
        <v>0</v>
      </c>
    </row>
    <row r="168" spans="1:9">
      <c r="A168" s="1">
        <f>Graphs!A169</f>
        <v>23316</v>
      </c>
      <c r="B168">
        <f>Graphs!F169</f>
        <v>1.2495424847456017E-2</v>
      </c>
      <c r="C168">
        <f>Graphs!G169</f>
        <v>0</v>
      </c>
      <c r="D168">
        <f>Graphs!H169</f>
        <v>0</v>
      </c>
      <c r="E168">
        <f>Graphs!I169</f>
        <v>0</v>
      </c>
      <c r="F168">
        <f>Graphs!L169</f>
        <v>0.26829851580961667</v>
      </c>
      <c r="G168">
        <f>Graphs!M169</f>
        <v>0</v>
      </c>
      <c r="H168">
        <f>Graphs!N169</f>
        <v>0</v>
      </c>
      <c r="I168">
        <f>Graphs!O169</f>
        <v>0</v>
      </c>
    </row>
    <row r="169" spans="1:9">
      <c r="A169" s="1">
        <f>Graphs!A170</f>
        <v>23346</v>
      </c>
      <c r="B169">
        <f>Graphs!F170</f>
        <v>1.2495424847456017E-2</v>
      </c>
      <c r="C169">
        <f>Graphs!G170</f>
        <v>0</v>
      </c>
      <c r="D169">
        <f>Graphs!H170</f>
        <v>0</v>
      </c>
      <c r="E169">
        <f>Graphs!I170</f>
        <v>0</v>
      </c>
      <c r="F169">
        <f>Graphs!L170</f>
        <v>0.26776298982995678</v>
      </c>
      <c r="G169">
        <f>Graphs!M170</f>
        <v>0</v>
      </c>
      <c r="H169">
        <f>Graphs!N170</f>
        <v>0</v>
      </c>
      <c r="I169">
        <f>Graphs!O170</f>
        <v>0</v>
      </c>
    </row>
    <row r="170" spans="1:9">
      <c r="A170" s="1">
        <f>Graphs!A171</f>
        <v>23377</v>
      </c>
      <c r="B170">
        <f>Graphs!F171</f>
        <v>1.2495424847456017E-2</v>
      </c>
      <c r="C170">
        <f>Graphs!G171</f>
        <v>0</v>
      </c>
      <c r="D170">
        <f>Graphs!H171</f>
        <v>0</v>
      </c>
      <c r="E170">
        <f>Graphs!I171</f>
        <v>0</v>
      </c>
      <c r="F170">
        <f>Graphs!L171</f>
        <v>0.26643083565169828</v>
      </c>
      <c r="G170">
        <f>Graphs!M171</f>
        <v>0</v>
      </c>
      <c r="H170">
        <f>Graphs!N171</f>
        <v>0</v>
      </c>
      <c r="I170">
        <f>Graphs!O171</f>
        <v>0</v>
      </c>
    </row>
    <row r="171" spans="1:9">
      <c r="A171" s="1">
        <f>Graphs!A172</f>
        <v>23408</v>
      </c>
      <c r="B171">
        <f>Graphs!F172</f>
        <v>1.2495424847456017E-2</v>
      </c>
      <c r="C171">
        <f>Graphs!G172</f>
        <v>0</v>
      </c>
      <c r="D171">
        <f>Graphs!H172</f>
        <v>0</v>
      </c>
      <c r="E171">
        <f>Graphs!I172</f>
        <v>0</v>
      </c>
      <c r="F171">
        <f>Graphs!L172</f>
        <v>0.26616467098071761</v>
      </c>
      <c r="G171">
        <f>Graphs!M172</f>
        <v>0</v>
      </c>
      <c r="H171">
        <f>Graphs!N172</f>
        <v>0</v>
      </c>
      <c r="I171">
        <f>Graphs!O172</f>
        <v>0</v>
      </c>
    </row>
    <row r="172" spans="1:9">
      <c r="A172" s="1">
        <f>Graphs!A173</f>
        <v>23437</v>
      </c>
      <c r="B172">
        <f>Graphs!F173</f>
        <v>1.2495424847456017E-2</v>
      </c>
      <c r="C172">
        <f>Graphs!G173</f>
        <v>0</v>
      </c>
      <c r="D172">
        <f>Graphs!H173</f>
        <v>0</v>
      </c>
      <c r="E172">
        <f>Graphs!I173</f>
        <v>0</v>
      </c>
      <c r="F172">
        <f>Graphs!L173</f>
        <v>0.26510425396485821</v>
      </c>
      <c r="G172">
        <f>Graphs!M173</f>
        <v>0</v>
      </c>
      <c r="H172">
        <f>Graphs!N173</f>
        <v>0</v>
      </c>
      <c r="I172">
        <f>Graphs!O173</f>
        <v>0</v>
      </c>
    </row>
    <row r="173" spans="1:9">
      <c r="A173" s="1">
        <f>Graphs!A174</f>
        <v>23468</v>
      </c>
      <c r="B173">
        <f>Graphs!F174</f>
        <v>1.4218519566632639E-2</v>
      </c>
      <c r="C173">
        <f>Graphs!G174</f>
        <v>0</v>
      </c>
      <c r="D173">
        <f>Graphs!H174</f>
        <v>0</v>
      </c>
      <c r="E173">
        <f>Graphs!I174</f>
        <v>0</v>
      </c>
      <c r="F173">
        <f>Graphs!L174</f>
        <v>0.29897087572612918</v>
      </c>
      <c r="G173">
        <f>Graphs!M174</f>
        <v>0</v>
      </c>
      <c r="H173">
        <f>Graphs!N174</f>
        <v>0</v>
      </c>
      <c r="I173">
        <f>Graphs!O174</f>
        <v>0</v>
      </c>
    </row>
    <row r="174" spans="1:9">
      <c r="A174" s="1">
        <f>Graphs!A175</f>
        <v>23498</v>
      </c>
      <c r="B174">
        <f>Graphs!F175</f>
        <v>1.4218519566632639E-2</v>
      </c>
      <c r="C174">
        <f>Graphs!G175</f>
        <v>0</v>
      </c>
      <c r="D174">
        <f>Graphs!H175</f>
        <v>0</v>
      </c>
      <c r="E174">
        <f>Graphs!I175</f>
        <v>0</v>
      </c>
      <c r="F174">
        <f>Graphs!L175</f>
        <v>0.29659809099814405</v>
      </c>
      <c r="G174">
        <f>Graphs!M175</f>
        <v>0</v>
      </c>
      <c r="H174">
        <f>Graphs!N175</f>
        <v>0</v>
      </c>
      <c r="I174">
        <f>Graphs!O175</f>
        <v>0</v>
      </c>
    </row>
    <row r="175" spans="1:9">
      <c r="A175" s="1">
        <f>Graphs!A176</f>
        <v>23529</v>
      </c>
      <c r="B175">
        <f>Graphs!F176</f>
        <v>1.4218519566632639E-2</v>
      </c>
      <c r="C175">
        <f>Graphs!G176</f>
        <v>0</v>
      </c>
      <c r="D175">
        <f>Graphs!H176</f>
        <v>0</v>
      </c>
      <c r="E175">
        <f>Graphs!I176</f>
        <v>0</v>
      </c>
      <c r="F175">
        <f>Graphs!L176</f>
        <v>0.29541642529695622</v>
      </c>
      <c r="G175">
        <f>Graphs!M176</f>
        <v>0</v>
      </c>
      <c r="H175">
        <f>Graphs!N176</f>
        <v>0</v>
      </c>
      <c r="I175">
        <f>Graphs!O176</f>
        <v>0</v>
      </c>
    </row>
    <row r="176" spans="1:9">
      <c r="A176" s="1">
        <f>Graphs!A177</f>
        <v>23559</v>
      </c>
      <c r="B176">
        <f>Graphs!F177</f>
        <v>1.4218519566632639E-2</v>
      </c>
      <c r="C176">
        <f>Graphs!G177</f>
        <v>0</v>
      </c>
      <c r="D176">
        <f>Graphs!H177</f>
        <v>0</v>
      </c>
      <c r="E176">
        <f>Graphs!I177</f>
        <v>0</v>
      </c>
      <c r="F176">
        <f>Graphs!L177</f>
        <v>0.29541642529695622</v>
      </c>
      <c r="G176">
        <f>Graphs!M177</f>
        <v>0</v>
      </c>
      <c r="H176">
        <f>Graphs!N177</f>
        <v>0</v>
      </c>
      <c r="I176">
        <f>Graphs!O177</f>
        <v>0</v>
      </c>
    </row>
    <row r="177" spans="1:9">
      <c r="A177" s="1">
        <f>Graphs!A178</f>
        <v>23590</v>
      </c>
      <c r="B177">
        <f>Graphs!F178</f>
        <v>1.4218519566632639E-2</v>
      </c>
      <c r="C177">
        <f>Graphs!G178</f>
        <v>0</v>
      </c>
      <c r="D177">
        <f>Graphs!H178</f>
        <v>0</v>
      </c>
      <c r="E177">
        <f>Graphs!I178</f>
        <v>0</v>
      </c>
      <c r="F177">
        <f>Graphs!L178</f>
        <v>0.29423946742724721</v>
      </c>
      <c r="G177">
        <f>Graphs!M178</f>
        <v>0</v>
      </c>
      <c r="H177">
        <f>Graphs!N178</f>
        <v>0</v>
      </c>
      <c r="I177">
        <f>Graphs!O178</f>
        <v>0</v>
      </c>
    </row>
    <row r="178" spans="1:9">
      <c r="A178" s="1">
        <f>Graphs!A179</f>
        <v>23621</v>
      </c>
      <c r="B178">
        <f>Graphs!F179</f>
        <v>1.4218519566632639E-2</v>
      </c>
      <c r="C178">
        <f>Graphs!G179</f>
        <v>0</v>
      </c>
      <c r="D178">
        <f>Graphs!H179</f>
        <v>0</v>
      </c>
      <c r="E178">
        <f>Graphs!I179</f>
        <v>0</v>
      </c>
      <c r="F178">
        <f>Graphs!L179</f>
        <v>0.29423946742724721</v>
      </c>
      <c r="G178">
        <f>Graphs!M179</f>
        <v>0</v>
      </c>
      <c r="H178">
        <f>Graphs!N179</f>
        <v>0</v>
      </c>
      <c r="I178">
        <f>Graphs!O179</f>
        <v>0</v>
      </c>
    </row>
    <row r="179" spans="1:9">
      <c r="A179" s="1">
        <f>Graphs!A180</f>
        <v>23651</v>
      </c>
      <c r="B179">
        <f>Graphs!F180</f>
        <v>1.4218519566632639E-2</v>
      </c>
      <c r="C179">
        <f>Graphs!G180</f>
        <v>0</v>
      </c>
      <c r="D179">
        <f>Graphs!H180</f>
        <v>0</v>
      </c>
      <c r="E179">
        <f>Graphs!I180</f>
        <v>0</v>
      </c>
      <c r="F179">
        <f>Graphs!L180</f>
        <v>0.2939455219053419</v>
      </c>
      <c r="G179">
        <f>Graphs!M180</f>
        <v>0</v>
      </c>
      <c r="H179">
        <f>Graphs!N180</f>
        <v>0</v>
      </c>
      <c r="I179">
        <f>Graphs!O180</f>
        <v>0</v>
      </c>
    </row>
    <row r="180" spans="1:9">
      <c r="A180" s="1">
        <f>Graphs!A181</f>
        <v>23682</v>
      </c>
      <c r="B180">
        <f>Graphs!F181</f>
        <v>1.4218519566632639E-2</v>
      </c>
      <c r="C180">
        <f>Graphs!G181</f>
        <v>0</v>
      </c>
      <c r="D180">
        <f>Graphs!H181</f>
        <v>0</v>
      </c>
      <c r="E180">
        <f>Graphs!I181</f>
        <v>0</v>
      </c>
      <c r="F180">
        <f>Graphs!L181</f>
        <v>0.29161262093783918</v>
      </c>
      <c r="G180">
        <f>Graphs!M181</f>
        <v>0</v>
      </c>
      <c r="H180">
        <f>Graphs!N181</f>
        <v>0</v>
      </c>
      <c r="I180">
        <f>Graphs!O181</f>
        <v>0</v>
      </c>
    </row>
    <row r="181" spans="1:9">
      <c r="A181" s="1">
        <f>Graphs!A182</f>
        <v>23712</v>
      </c>
      <c r="B181">
        <f>Graphs!F182</f>
        <v>1.4218519566632639E-2</v>
      </c>
      <c r="C181">
        <f>Graphs!G182</f>
        <v>0</v>
      </c>
      <c r="D181">
        <f>Graphs!H182</f>
        <v>0</v>
      </c>
      <c r="E181">
        <f>Graphs!I182</f>
        <v>0</v>
      </c>
      <c r="F181">
        <f>Graphs!L182</f>
        <v>0.29045081766717051</v>
      </c>
      <c r="G181">
        <f>Graphs!M182</f>
        <v>0</v>
      </c>
      <c r="H181">
        <f>Graphs!N182</f>
        <v>0</v>
      </c>
      <c r="I181">
        <f>Graphs!O182</f>
        <v>0</v>
      </c>
    </row>
    <row r="182" spans="1:9">
      <c r="A182" s="1">
        <f>Graphs!A183</f>
        <v>23743</v>
      </c>
      <c r="B182">
        <f>Graphs!F183</f>
        <v>1.4218519566632639E-2</v>
      </c>
      <c r="C182">
        <f>Graphs!G183</f>
        <v>0</v>
      </c>
      <c r="D182">
        <f>Graphs!H183</f>
        <v>0</v>
      </c>
      <c r="E182">
        <f>Graphs!I183</f>
        <v>0</v>
      </c>
      <c r="F182">
        <f>Graphs!L183</f>
        <v>0.28958207145281212</v>
      </c>
      <c r="G182">
        <f>Graphs!M183</f>
        <v>0</v>
      </c>
      <c r="H182">
        <f>Graphs!N183</f>
        <v>0</v>
      </c>
      <c r="I182">
        <f>Graphs!O183</f>
        <v>0</v>
      </c>
    </row>
    <row r="183" spans="1:9">
      <c r="A183" s="1">
        <f>Graphs!A184</f>
        <v>23774</v>
      </c>
      <c r="B183">
        <f>Graphs!F184</f>
        <v>1.4218519566632639E-2</v>
      </c>
      <c r="C183">
        <f>Graphs!G184</f>
        <v>0</v>
      </c>
      <c r="D183">
        <f>Graphs!H184</f>
        <v>0</v>
      </c>
      <c r="E183">
        <f>Graphs!I184</f>
        <v>0</v>
      </c>
      <c r="F183">
        <f>Graphs!L184</f>
        <v>0.28958207145281212</v>
      </c>
      <c r="G183">
        <f>Graphs!M184</f>
        <v>0</v>
      </c>
      <c r="H183">
        <f>Graphs!N184</f>
        <v>0</v>
      </c>
      <c r="I183">
        <f>Graphs!O184</f>
        <v>0</v>
      </c>
    </row>
    <row r="184" spans="1:9">
      <c r="A184" s="1">
        <f>Graphs!A185</f>
        <v>23802</v>
      </c>
      <c r="B184">
        <f>Graphs!F185</f>
        <v>1.4218519566632639E-2</v>
      </c>
      <c r="C184">
        <f>Graphs!G185</f>
        <v>0</v>
      </c>
      <c r="D184">
        <f>Graphs!H185</f>
        <v>0</v>
      </c>
      <c r="E184">
        <f>Graphs!I185</f>
        <v>0</v>
      </c>
      <c r="F184">
        <f>Graphs!L185</f>
        <v>0.28842835802072919</v>
      </c>
      <c r="G184">
        <f>Graphs!M185</f>
        <v>0</v>
      </c>
      <c r="H184">
        <f>Graphs!N185</f>
        <v>0</v>
      </c>
      <c r="I184">
        <f>Graphs!O185</f>
        <v>0</v>
      </c>
    </row>
    <row r="185" spans="1:9">
      <c r="A185" s="1">
        <f>Graphs!A186</f>
        <v>23833</v>
      </c>
      <c r="B185">
        <f>Graphs!F186</f>
        <v>1.5941614285809261E-2</v>
      </c>
      <c r="C185">
        <f>Graphs!G186</f>
        <v>0</v>
      </c>
      <c r="D185">
        <f>Graphs!H186</f>
        <v>0</v>
      </c>
      <c r="E185">
        <f>Graphs!I186</f>
        <v>0</v>
      </c>
      <c r="F185">
        <f>Graphs!L186</f>
        <v>0.31735232952207487</v>
      </c>
      <c r="G185">
        <f>Graphs!M186</f>
        <v>0</v>
      </c>
      <c r="H185">
        <f>Graphs!N186</f>
        <v>0</v>
      </c>
      <c r="I185">
        <f>Graphs!O186</f>
        <v>0</v>
      </c>
    </row>
    <row r="186" spans="1:9">
      <c r="A186" s="1">
        <f>Graphs!A187</f>
        <v>23863</v>
      </c>
      <c r="B186">
        <f>Graphs!F187</f>
        <v>1.5941614285809261E-2</v>
      </c>
      <c r="C186">
        <f>Graphs!G187</f>
        <v>0</v>
      </c>
      <c r="D186">
        <f>Graphs!H187</f>
        <v>0</v>
      </c>
      <c r="E186">
        <f>Graphs!I187</f>
        <v>0</v>
      </c>
      <c r="F186">
        <f>Graphs!L187</f>
        <v>0.31608797761162832</v>
      </c>
      <c r="G186">
        <f>Graphs!M187</f>
        <v>0</v>
      </c>
      <c r="H186">
        <f>Graphs!N187</f>
        <v>0</v>
      </c>
      <c r="I186">
        <f>Graphs!O187</f>
        <v>0</v>
      </c>
    </row>
    <row r="187" spans="1:9">
      <c r="A187" s="1">
        <f>Graphs!A188</f>
        <v>23894</v>
      </c>
      <c r="B187">
        <f>Graphs!F188</f>
        <v>1.5941614285809261E-2</v>
      </c>
      <c r="C187">
        <f>Graphs!G188</f>
        <v>0</v>
      </c>
      <c r="D187">
        <f>Graphs!H188</f>
        <v>0</v>
      </c>
      <c r="E187">
        <f>Graphs!I188</f>
        <v>0</v>
      </c>
      <c r="F187">
        <f>Graphs!L188</f>
        <v>0.31514254996174312</v>
      </c>
      <c r="G187">
        <f>Graphs!M188</f>
        <v>0</v>
      </c>
      <c r="H187">
        <f>Graphs!N188</f>
        <v>0</v>
      </c>
      <c r="I187">
        <f>Graphs!O188</f>
        <v>0</v>
      </c>
    </row>
    <row r="188" spans="1:9">
      <c r="A188" s="1">
        <f>Graphs!A189</f>
        <v>23924</v>
      </c>
      <c r="B188">
        <f>Graphs!F189</f>
        <v>1.5941614285809261E-2</v>
      </c>
      <c r="C188">
        <f>Graphs!G189</f>
        <v>0</v>
      </c>
      <c r="D188">
        <f>Graphs!H189</f>
        <v>0</v>
      </c>
      <c r="E188">
        <f>Graphs!I189</f>
        <v>0</v>
      </c>
      <c r="F188">
        <f>Graphs!L189</f>
        <v>0.31514254996174312</v>
      </c>
      <c r="G188">
        <f>Graphs!M189</f>
        <v>0</v>
      </c>
      <c r="H188">
        <f>Graphs!N189</f>
        <v>0</v>
      </c>
      <c r="I188">
        <f>Graphs!O189</f>
        <v>0</v>
      </c>
    </row>
    <row r="189" spans="1:9">
      <c r="A189" s="1">
        <f>Graphs!A190</f>
        <v>23955</v>
      </c>
      <c r="B189">
        <f>Graphs!F190</f>
        <v>1.5941614285809261E-2</v>
      </c>
      <c r="C189">
        <f>Graphs!G190</f>
        <v>0</v>
      </c>
      <c r="D189">
        <f>Graphs!H190</f>
        <v>0</v>
      </c>
      <c r="E189">
        <f>Graphs!I190</f>
        <v>0</v>
      </c>
      <c r="F189">
        <f>Graphs!L190</f>
        <v>0.31451352291591134</v>
      </c>
      <c r="G189">
        <f>Graphs!M190</f>
        <v>0</v>
      </c>
      <c r="H189">
        <f>Graphs!N190</f>
        <v>0</v>
      </c>
      <c r="I189">
        <f>Graphs!O190</f>
        <v>0</v>
      </c>
    </row>
    <row r="190" spans="1:9">
      <c r="A190" s="1">
        <f>Graphs!A191</f>
        <v>23986</v>
      </c>
      <c r="B190">
        <f>Graphs!F191</f>
        <v>1.5941614285809261E-2</v>
      </c>
      <c r="C190">
        <f>Graphs!G191</f>
        <v>0</v>
      </c>
      <c r="D190">
        <f>Graphs!H191</f>
        <v>0</v>
      </c>
      <c r="E190">
        <f>Graphs!I191</f>
        <v>0</v>
      </c>
      <c r="F190">
        <f>Graphs!L191</f>
        <v>0.314199323592319</v>
      </c>
      <c r="G190">
        <f>Graphs!M191</f>
        <v>0</v>
      </c>
      <c r="H190">
        <f>Graphs!N191</f>
        <v>0</v>
      </c>
      <c r="I190">
        <f>Graphs!O191</f>
        <v>0</v>
      </c>
    </row>
    <row r="191" spans="1:9">
      <c r="A191" s="1">
        <f>Graphs!A192</f>
        <v>24016</v>
      </c>
      <c r="B191">
        <f>Graphs!F192</f>
        <v>1.5941614285809261E-2</v>
      </c>
      <c r="C191">
        <f>Graphs!G192</f>
        <v>0</v>
      </c>
      <c r="D191">
        <f>Graphs!H192</f>
        <v>0</v>
      </c>
      <c r="E191">
        <f>Graphs!I192</f>
        <v>0</v>
      </c>
      <c r="F191">
        <f>Graphs!L192</f>
        <v>0.31388543815416492</v>
      </c>
      <c r="G191">
        <f>Graphs!M192</f>
        <v>0</v>
      </c>
      <c r="H191">
        <f>Graphs!N192</f>
        <v>0</v>
      </c>
      <c r="I191">
        <f>Graphs!O192</f>
        <v>0</v>
      </c>
    </row>
    <row r="192" spans="1:9">
      <c r="A192" s="1">
        <f>Graphs!A193</f>
        <v>24047</v>
      </c>
      <c r="B192">
        <f>Graphs!F193</f>
        <v>1.5941614285809261E-2</v>
      </c>
      <c r="C192">
        <f>Graphs!G193</f>
        <v>0</v>
      </c>
      <c r="D192">
        <f>Graphs!H193</f>
        <v>0</v>
      </c>
      <c r="E192">
        <f>Graphs!I193</f>
        <v>0</v>
      </c>
      <c r="F192">
        <f>Graphs!L193</f>
        <v>0.31263489855992516</v>
      </c>
      <c r="G192">
        <f>Graphs!M193</f>
        <v>0</v>
      </c>
      <c r="H192">
        <f>Graphs!N193</f>
        <v>0</v>
      </c>
      <c r="I192">
        <f>Graphs!O193</f>
        <v>0</v>
      </c>
    </row>
    <row r="193" spans="1:9">
      <c r="A193" s="1">
        <f>Graphs!A194</f>
        <v>24077</v>
      </c>
      <c r="B193">
        <f>Graphs!F194</f>
        <v>1.5941614285809261E-2</v>
      </c>
      <c r="C193">
        <f>Graphs!G194</f>
        <v>0</v>
      </c>
      <c r="D193">
        <f>Graphs!H194</f>
        <v>0</v>
      </c>
      <c r="E193">
        <f>Graphs!I194</f>
        <v>0</v>
      </c>
      <c r="F193">
        <f>Graphs!L194</f>
        <v>0.31138934119514461</v>
      </c>
      <c r="G193">
        <f>Graphs!M194</f>
        <v>0</v>
      </c>
      <c r="H193">
        <f>Graphs!N194</f>
        <v>0</v>
      </c>
      <c r="I193">
        <f>Graphs!O194</f>
        <v>0</v>
      </c>
    </row>
    <row r="194" spans="1:9">
      <c r="A194" s="1">
        <f>Graphs!A195</f>
        <v>24108</v>
      </c>
      <c r="B194">
        <f>Graphs!F195</f>
        <v>1.5941614285809261E-2</v>
      </c>
      <c r="C194">
        <f>Graphs!G195</f>
        <v>0</v>
      </c>
      <c r="D194">
        <f>Graphs!H195</f>
        <v>0</v>
      </c>
      <c r="E194">
        <f>Graphs!I195</f>
        <v>0</v>
      </c>
      <c r="F194">
        <f>Graphs!L195</f>
        <v>0.31076780558397665</v>
      </c>
      <c r="G194">
        <f>Graphs!M195</f>
        <v>0</v>
      </c>
      <c r="H194">
        <f>Graphs!N195</f>
        <v>0</v>
      </c>
      <c r="I194">
        <f>Graphs!O195</f>
        <v>0</v>
      </c>
    </row>
    <row r="195" spans="1:9">
      <c r="A195" s="1">
        <f>Graphs!A196</f>
        <v>24139</v>
      </c>
      <c r="B195">
        <f>Graphs!F196</f>
        <v>1.5941614285809261E-2</v>
      </c>
      <c r="C195">
        <f>Graphs!G196</f>
        <v>0</v>
      </c>
      <c r="D195">
        <f>Graphs!H196</f>
        <v>0</v>
      </c>
      <c r="E195">
        <f>Graphs!I196</f>
        <v>0</v>
      </c>
      <c r="F195">
        <f>Graphs!L196</f>
        <v>0.31045734823574095</v>
      </c>
      <c r="G195">
        <f>Graphs!M196</f>
        <v>0</v>
      </c>
      <c r="H195">
        <f>Graphs!N196</f>
        <v>0</v>
      </c>
      <c r="I195">
        <f>Graphs!O196</f>
        <v>0</v>
      </c>
    </row>
    <row r="196" spans="1:9">
      <c r="A196" s="1">
        <f>Graphs!A197</f>
        <v>24167</v>
      </c>
      <c r="B196">
        <f>Graphs!F197</f>
        <v>1.5941614285809261E-2</v>
      </c>
      <c r="C196">
        <f>Graphs!G197</f>
        <v>0</v>
      </c>
      <c r="D196">
        <f>Graphs!H197</f>
        <v>0</v>
      </c>
      <c r="E196">
        <f>Graphs!I197</f>
        <v>0</v>
      </c>
      <c r="F196">
        <f>Graphs!L197</f>
        <v>0.309837672889961</v>
      </c>
      <c r="G196">
        <f>Graphs!M197</f>
        <v>0</v>
      </c>
      <c r="H196">
        <f>Graphs!N197</f>
        <v>0</v>
      </c>
      <c r="I196">
        <f>Graphs!O197</f>
        <v>0</v>
      </c>
    </row>
    <row r="197" spans="1:9">
      <c r="A197" s="1">
        <f>Graphs!A198</f>
        <v>24198</v>
      </c>
      <c r="B197">
        <f>Graphs!F198</f>
        <v>1.5941614285809261E-2</v>
      </c>
      <c r="C197">
        <f>Graphs!G198</f>
        <v>0</v>
      </c>
      <c r="D197">
        <f>Graphs!H198</f>
        <v>0</v>
      </c>
      <c r="E197">
        <f>Graphs!I198</f>
        <v>0</v>
      </c>
      <c r="F197">
        <f>Graphs!L198</f>
        <v>0.30616370838928952</v>
      </c>
      <c r="G197">
        <f>Graphs!M198</f>
        <v>0</v>
      </c>
      <c r="H197">
        <f>Graphs!N198</f>
        <v>0</v>
      </c>
      <c r="I197">
        <f>Graphs!O198</f>
        <v>0</v>
      </c>
    </row>
    <row r="198" spans="1:9">
      <c r="A198" s="1">
        <f>Graphs!A199</f>
        <v>24228</v>
      </c>
      <c r="B198">
        <f>Graphs!F199</f>
        <v>1.5941614285809261E-2</v>
      </c>
      <c r="C198">
        <f>Graphs!G199</f>
        <v>0</v>
      </c>
      <c r="D198">
        <f>Graphs!H199</f>
        <v>0</v>
      </c>
      <c r="E198">
        <f>Graphs!I199</f>
        <v>0</v>
      </c>
      <c r="F198">
        <f>Graphs!L199</f>
        <v>0.30403546016811278</v>
      </c>
      <c r="G198">
        <f>Graphs!M199</f>
        <v>0</v>
      </c>
      <c r="H198">
        <f>Graphs!N199</f>
        <v>0</v>
      </c>
      <c r="I198">
        <f>Graphs!O199</f>
        <v>0</v>
      </c>
    </row>
    <row r="199" spans="1:9">
      <c r="A199" s="1">
        <f>Graphs!A200</f>
        <v>24259</v>
      </c>
      <c r="B199">
        <f>Graphs!F200</f>
        <v>1.5941614285809261E-2</v>
      </c>
      <c r="C199">
        <f>Graphs!G200</f>
        <v>0</v>
      </c>
      <c r="D199">
        <f>Graphs!H200</f>
        <v>0</v>
      </c>
      <c r="E199">
        <f>Graphs!I200</f>
        <v>0</v>
      </c>
      <c r="F199">
        <f>Graphs!L200</f>
        <v>0.3031260819223458</v>
      </c>
      <c r="G199">
        <f>Graphs!M200</f>
        <v>0</v>
      </c>
      <c r="H199">
        <f>Graphs!N200</f>
        <v>0</v>
      </c>
      <c r="I199">
        <f>Graphs!O200</f>
        <v>0</v>
      </c>
    </row>
    <row r="200" spans="1:9">
      <c r="A200" s="1">
        <f>Graphs!A201</f>
        <v>24289</v>
      </c>
      <c r="B200">
        <f>Graphs!F201</f>
        <v>1.7535772698974429E-2</v>
      </c>
      <c r="C200">
        <f>Graphs!G201</f>
        <v>0</v>
      </c>
      <c r="D200">
        <f>Graphs!H201</f>
        <v>0</v>
      </c>
      <c r="E200">
        <f>Graphs!I201</f>
        <v>0</v>
      </c>
      <c r="F200">
        <f>Graphs!L201</f>
        <v>0.33477774375216079</v>
      </c>
      <c r="G200">
        <f>Graphs!M201</f>
        <v>0</v>
      </c>
      <c r="H200">
        <f>Graphs!N201</f>
        <v>0</v>
      </c>
      <c r="I200">
        <f>Graphs!O201</f>
        <v>0</v>
      </c>
    </row>
    <row r="201" spans="1:9">
      <c r="A201" s="1">
        <f>Graphs!A202</f>
        <v>24320</v>
      </c>
      <c r="B201">
        <f>Graphs!F202</f>
        <v>1.7535772698974429E-2</v>
      </c>
      <c r="C201">
        <f>Graphs!G202</f>
        <v>0</v>
      </c>
      <c r="D201">
        <f>Graphs!H202</f>
        <v>0</v>
      </c>
      <c r="E201">
        <f>Graphs!I202</f>
        <v>0</v>
      </c>
      <c r="F201">
        <f>Graphs!L202</f>
        <v>0.33278105740771452</v>
      </c>
      <c r="G201">
        <f>Graphs!M202</f>
        <v>0</v>
      </c>
      <c r="H201">
        <f>Graphs!N202</f>
        <v>0</v>
      </c>
      <c r="I201">
        <f>Graphs!O202</f>
        <v>0</v>
      </c>
    </row>
    <row r="202" spans="1:9">
      <c r="A202" s="1">
        <f>Graphs!A203</f>
        <v>24351</v>
      </c>
      <c r="B202">
        <f>Graphs!F203</f>
        <v>1.7535772698974429E-2</v>
      </c>
      <c r="C202">
        <f>Graphs!G203</f>
        <v>0</v>
      </c>
      <c r="D202">
        <f>Graphs!H203</f>
        <v>0</v>
      </c>
      <c r="E202">
        <f>Graphs!I203</f>
        <v>0</v>
      </c>
      <c r="F202">
        <f>Graphs!L203</f>
        <v>0.33344795331434318</v>
      </c>
      <c r="G202">
        <f>Graphs!M203</f>
        <v>0</v>
      </c>
      <c r="H202">
        <f>Graphs!N203</f>
        <v>0</v>
      </c>
      <c r="I202">
        <f>Graphs!O203</f>
        <v>0</v>
      </c>
    </row>
    <row r="203" spans="1:9">
      <c r="A203" s="1">
        <f>Graphs!A204</f>
        <v>24381</v>
      </c>
      <c r="B203">
        <f>Graphs!F204</f>
        <v>1.7535772698974429E-2</v>
      </c>
      <c r="C203">
        <f>Graphs!G204</f>
        <v>0</v>
      </c>
      <c r="D203">
        <f>Graphs!H204</f>
        <v>0</v>
      </c>
      <c r="E203">
        <f>Graphs!I204</f>
        <v>0</v>
      </c>
      <c r="F203">
        <f>Graphs!L204</f>
        <v>0.33245060150981381</v>
      </c>
      <c r="G203">
        <f>Graphs!M204</f>
        <v>0</v>
      </c>
      <c r="H203">
        <f>Graphs!N204</f>
        <v>0</v>
      </c>
      <c r="I203">
        <f>Graphs!O204</f>
        <v>0</v>
      </c>
    </row>
    <row r="204" spans="1:9">
      <c r="A204" s="1">
        <f>Graphs!A205</f>
        <v>24412</v>
      </c>
      <c r="B204">
        <f>Graphs!F205</f>
        <v>1.7535772698974429E-2</v>
      </c>
      <c r="C204">
        <f>Graphs!G205</f>
        <v>0</v>
      </c>
      <c r="D204">
        <f>Graphs!H205</f>
        <v>0</v>
      </c>
      <c r="E204">
        <f>Graphs!I205</f>
        <v>0</v>
      </c>
      <c r="F204">
        <f>Graphs!L205</f>
        <v>0.33046779474136562</v>
      </c>
      <c r="G204">
        <f>Graphs!M205</f>
        <v>0</v>
      </c>
      <c r="H204">
        <f>Graphs!N205</f>
        <v>0</v>
      </c>
      <c r="I204">
        <f>Graphs!O205</f>
        <v>0</v>
      </c>
    </row>
    <row r="205" spans="1:9">
      <c r="A205" s="1">
        <f>Graphs!A206</f>
        <v>24442</v>
      </c>
      <c r="B205">
        <f>Graphs!F206</f>
        <v>1.7535772698974429E-2</v>
      </c>
      <c r="C205">
        <f>Graphs!G206</f>
        <v>0</v>
      </c>
      <c r="D205">
        <f>Graphs!H206</f>
        <v>0</v>
      </c>
      <c r="E205">
        <f>Graphs!I206</f>
        <v>0</v>
      </c>
      <c r="F205">
        <f>Graphs!L206</f>
        <v>0.32980817838459642</v>
      </c>
      <c r="G205">
        <f>Graphs!M206</f>
        <v>0</v>
      </c>
      <c r="H205">
        <f>Graphs!N206</f>
        <v>0</v>
      </c>
      <c r="I205">
        <f>Graphs!O206</f>
        <v>0</v>
      </c>
    </row>
    <row r="206" spans="1:9">
      <c r="A206" s="1">
        <f>Graphs!A207</f>
        <v>24473</v>
      </c>
      <c r="B206">
        <f>Graphs!F207</f>
        <v>1.7535772698974429E-2</v>
      </c>
      <c r="C206">
        <f>Graphs!G207</f>
        <v>0</v>
      </c>
      <c r="D206">
        <f>Graphs!H207</f>
        <v>0</v>
      </c>
      <c r="E206">
        <f>Graphs!I207</f>
        <v>0</v>
      </c>
      <c r="F206">
        <f>Graphs!L207</f>
        <v>0.32914987862734169</v>
      </c>
      <c r="G206">
        <f>Graphs!M207</f>
        <v>0</v>
      </c>
      <c r="H206">
        <f>Graphs!N207</f>
        <v>0</v>
      </c>
      <c r="I206">
        <f>Graphs!O207</f>
        <v>0</v>
      </c>
    </row>
    <row r="207" spans="1:9">
      <c r="A207" s="1">
        <f>Graphs!A208</f>
        <v>24504</v>
      </c>
      <c r="B207">
        <f>Graphs!F208</f>
        <v>1.7535772698974429E-2</v>
      </c>
      <c r="C207">
        <f>Graphs!G208</f>
        <v>0</v>
      </c>
      <c r="D207">
        <f>Graphs!H208</f>
        <v>0</v>
      </c>
      <c r="E207">
        <f>Graphs!I208</f>
        <v>0</v>
      </c>
      <c r="F207">
        <f>Graphs!L208</f>
        <v>0.32882105756977198</v>
      </c>
      <c r="G207">
        <f>Graphs!M208</f>
        <v>0</v>
      </c>
      <c r="H207">
        <f>Graphs!N208</f>
        <v>0</v>
      </c>
      <c r="I207">
        <f>Graphs!O208</f>
        <v>0</v>
      </c>
    </row>
    <row r="208" spans="1:9">
      <c r="A208" s="1">
        <f>Graphs!A209</f>
        <v>24532</v>
      </c>
      <c r="B208">
        <f>Graphs!F209</f>
        <v>1.7535772698974429E-2</v>
      </c>
      <c r="C208">
        <f>Graphs!G209</f>
        <v>0</v>
      </c>
      <c r="D208">
        <f>Graphs!H209</f>
        <v>0</v>
      </c>
      <c r="E208">
        <f>Graphs!I209</f>
        <v>0</v>
      </c>
      <c r="F208">
        <f>Graphs!L209</f>
        <v>0.32882105756977198</v>
      </c>
      <c r="G208">
        <f>Graphs!M209</f>
        <v>0</v>
      </c>
      <c r="H208">
        <f>Graphs!N209</f>
        <v>0</v>
      </c>
      <c r="I208">
        <f>Graphs!O209</f>
        <v>0</v>
      </c>
    </row>
    <row r="209" spans="1:9">
      <c r="A209" s="1">
        <f>Graphs!A210</f>
        <v>24563</v>
      </c>
      <c r="B209">
        <f>Graphs!F210</f>
        <v>1.7565945523419474E-2</v>
      </c>
      <c r="C209">
        <f>Graphs!G210</f>
        <v>0</v>
      </c>
      <c r="D209">
        <f>Graphs!H210</f>
        <v>0</v>
      </c>
      <c r="E209">
        <f>Graphs!I210</f>
        <v>0</v>
      </c>
      <c r="F209">
        <f>Graphs!L210</f>
        <v>0.32677266031141244</v>
      </c>
      <c r="G209">
        <f>Graphs!M210</f>
        <v>0</v>
      </c>
      <c r="H209">
        <f>Graphs!N210</f>
        <v>0</v>
      </c>
      <c r="I209">
        <f>Graphs!O210</f>
        <v>0</v>
      </c>
    </row>
    <row r="210" spans="1:9">
      <c r="A210" s="1">
        <f>Graphs!A211</f>
        <v>24593</v>
      </c>
      <c r="B210">
        <f>Graphs!F211</f>
        <v>1.7565945523419474E-2</v>
      </c>
      <c r="C210">
        <f>Graphs!G211</f>
        <v>0</v>
      </c>
      <c r="D210">
        <f>Graphs!H211</f>
        <v>0</v>
      </c>
      <c r="E210">
        <f>Graphs!I211</f>
        <v>0</v>
      </c>
      <c r="F210">
        <f>Graphs!L211</f>
        <v>0.32709976007148395</v>
      </c>
      <c r="G210">
        <f>Graphs!M211</f>
        <v>0</v>
      </c>
      <c r="H210">
        <f>Graphs!N211</f>
        <v>0</v>
      </c>
      <c r="I210">
        <f>Graphs!O211</f>
        <v>0</v>
      </c>
    </row>
    <row r="211" spans="1:9">
      <c r="A211" s="1">
        <f>Graphs!A212</f>
        <v>24624</v>
      </c>
      <c r="B211">
        <f>Graphs!F212</f>
        <v>1.7565945523419474E-2</v>
      </c>
      <c r="C211">
        <f>Graphs!G212</f>
        <v>0</v>
      </c>
      <c r="D211">
        <f>Graphs!H212</f>
        <v>0</v>
      </c>
      <c r="E211">
        <f>Graphs!I212</f>
        <v>0</v>
      </c>
      <c r="F211">
        <f>Graphs!L212</f>
        <v>0.32579657377637844</v>
      </c>
      <c r="G211">
        <f>Graphs!M212</f>
        <v>0</v>
      </c>
      <c r="H211">
        <f>Graphs!N212</f>
        <v>0</v>
      </c>
      <c r="I211">
        <f>Graphs!O212</f>
        <v>0</v>
      </c>
    </row>
    <row r="212" spans="1:9">
      <c r="A212" s="1">
        <f>Graphs!A213</f>
        <v>24654</v>
      </c>
      <c r="B212">
        <f>Graphs!F213</f>
        <v>1.7565945523419474E-2</v>
      </c>
      <c r="C212">
        <f>Graphs!G213</f>
        <v>0</v>
      </c>
      <c r="D212">
        <f>Graphs!H213</f>
        <v>0</v>
      </c>
      <c r="E212">
        <f>Graphs!I213</f>
        <v>0</v>
      </c>
      <c r="F212">
        <f>Graphs!L213</f>
        <v>0.32776315269253364</v>
      </c>
      <c r="G212">
        <f>Graphs!M213</f>
        <v>0</v>
      </c>
      <c r="H212">
        <f>Graphs!N213</f>
        <v>0</v>
      </c>
      <c r="I212">
        <f>Graphs!O213</f>
        <v>0</v>
      </c>
    </row>
    <row r="213" spans="1:9">
      <c r="A213" s="1">
        <f>Graphs!A214</f>
        <v>24685</v>
      </c>
      <c r="B213">
        <f>Graphs!F214</f>
        <v>1.7565945523419474E-2</v>
      </c>
      <c r="C213">
        <f>Graphs!G214</f>
        <v>0</v>
      </c>
      <c r="D213">
        <f>Graphs!H214</f>
        <v>0</v>
      </c>
      <c r="E213">
        <f>Graphs!I214</f>
        <v>0</v>
      </c>
      <c r="F213">
        <f>Graphs!L214</f>
        <v>0.32874940089521931</v>
      </c>
      <c r="G213">
        <f>Graphs!M214</f>
        <v>0</v>
      </c>
      <c r="H213">
        <f>Graphs!N214</f>
        <v>0</v>
      </c>
      <c r="I213">
        <f>Graphs!O214</f>
        <v>0</v>
      </c>
    </row>
    <row r="214" spans="1:9">
      <c r="A214" s="1">
        <f>Graphs!A215</f>
        <v>24716</v>
      </c>
      <c r="B214">
        <f>Graphs!F215</f>
        <v>1.7565945523419474E-2</v>
      </c>
      <c r="C214">
        <f>Graphs!G215</f>
        <v>0</v>
      </c>
      <c r="D214">
        <f>Graphs!H215</f>
        <v>0</v>
      </c>
      <c r="E214">
        <f>Graphs!I215</f>
        <v>0</v>
      </c>
      <c r="F214">
        <f>Graphs!L215</f>
        <v>0.32907847937459389</v>
      </c>
      <c r="G214">
        <f>Graphs!M215</f>
        <v>0</v>
      </c>
      <c r="H214">
        <f>Graphs!N215</f>
        <v>0</v>
      </c>
      <c r="I214">
        <f>Graphs!O215</f>
        <v>0</v>
      </c>
    </row>
    <row r="215" spans="1:9">
      <c r="A215" s="1">
        <f>Graphs!A216</f>
        <v>24746</v>
      </c>
      <c r="B215">
        <f>Graphs!F216</f>
        <v>1.7565945523419474E-2</v>
      </c>
      <c r="C215">
        <f>Graphs!G216</f>
        <v>0</v>
      </c>
      <c r="D215">
        <f>Graphs!H216</f>
        <v>0</v>
      </c>
      <c r="E215">
        <f>Graphs!I216</f>
        <v>0</v>
      </c>
      <c r="F215">
        <f>Graphs!L216</f>
        <v>0.32646674541130344</v>
      </c>
      <c r="G215">
        <f>Graphs!M216</f>
        <v>0</v>
      </c>
      <c r="H215">
        <f>Graphs!N216</f>
        <v>0</v>
      </c>
      <c r="I215">
        <f>Graphs!O216</f>
        <v>0</v>
      </c>
    </row>
    <row r="216" spans="1:9">
      <c r="A216" s="1">
        <f>Graphs!A217</f>
        <v>24777</v>
      </c>
      <c r="B216">
        <f>Graphs!F217</f>
        <v>1.7565945523419474E-2</v>
      </c>
      <c r="C216">
        <f>Graphs!G217</f>
        <v>0</v>
      </c>
      <c r="D216">
        <f>Graphs!H217</f>
        <v>0</v>
      </c>
      <c r="E216">
        <f>Graphs!I217</f>
        <v>0</v>
      </c>
      <c r="F216">
        <f>Graphs!L217</f>
        <v>0.32451962764543085</v>
      </c>
      <c r="G216">
        <f>Graphs!M217</f>
        <v>0</v>
      </c>
      <c r="H216">
        <f>Graphs!N217</f>
        <v>0</v>
      </c>
      <c r="I216">
        <f>Graphs!O217</f>
        <v>0</v>
      </c>
    </row>
    <row r="217" spans="1:9">
      <c r="A217" s="1">
        <f>Graphs!A218</f>
        <v>24807</v>
      </c>
      <c r="B217">
        <f>Graphs!F218</f>
        <v>1.7565945523419474E-2</v>
      </c>
      <c r="C217">
        <f>Graphs!G218</f>
        <v>0</v>
      </c>
      <c r="D217">
        <f>Graphs!H218</f>
        <v>0</v>
      </c>
      <c r="E217">
        <f>Graphs!I218</f>
        <v>0</v>
      </c>
      <c r="F217">
        <f>Graphs!L218</f>
        <v>0.32226378117719057</v>
      </c>
      <c r="G217">
        <f>Graphs!M218</f>
        <v>0</v>
      </c>
      <c r="H217">
        <f>Graphs!N218</f>
        <v>0</v>
      </c>
      <c r="I217">
        <f>Graphs!O218</f>
        <v>0</v>
      </c>
    </row>
    <row r="218" spans="1:9">
      <c r="A218" s="1">
        <f>Graphs!A219</f>
        <v>24838</v>
      </c>
      <c r="B218">
        <f>Graphs!F219</f>
        <v>1.7565945523419474E-2</v>
      </c>
      <c r="C218">
        <f>Graphs!G219</f>
        <v>0</v>
      </c>
      <c r="D218">
        <f>Graphs!H219</f>
        <v>0</v>
      </c>
      <c r="E218">
        <f>Graphs!I219</f>
        <v>0</v>
      </c>
      <c r="F218">
        <f>Graphs!L219</f>
        <v>0.32129988153259281</v>
      </c>
      <c r="G218">
        <f>Graphs!M219</f>
        <v>0</v>
      </c>
      <c r="H218">
        <f>Graphs!N219</f>
        <v>0</v>
      </c>
      <c r="I218">
        <f>Graphs!O219</f>
        <v>0</v>
      </c>
    </row>
    <row r="219" spans="1:9">
      <c r="A219" s="1">
        <f>Graphs!A220</f>
        <v>24869</v>
      </c>
      <c r="B219">
        <f>Graphs!F220</f>
        <v>1.7565945523419474E-2</v>
      </c>
      <c r="C219">
        <f>Graphs!G220</f>
        <v>0</v>
      </c>
      <c r="D219">
        <f>Graphs!H220</f>
        <v>0</v>
      </c>
      <c r="E219">
        <f>Graphs!I220</f>
        <v>0</v>
      </c>
      <c r="F219">
        <f>Graphs!L220</f>
        <v>0.31970137465929638</v>
      </c>
      <c r="G219">
        <f>Graphs!M220</f>
        <v>0</v>
      </c>
      <c r="H219">
        <f>Graphs!N220</f>
        <v>0</v>
      </c>
      <c r="I219">
        <f>Graphs!O220</f>
        <v>0</v>
      </c>
    </row>
    <row r="220" spans="1:9">
      <c r="A220" s="1">
        <f>Graphs!A221</f>
        <v>24898</v>
      </c>
      <c r="B220">
        <f>Graphs!F221</f>
        <v>1.7565945523419474E-2</v>
      </c>
      <c r="C220">
        <f>Graphs!G221</f>
        <v>0</v>
      </c>
      <c r="D220">
        <f>Graphs!H221</f>
        <v>0</v>
      </c>
      <c r="E220">
        <f>Graphs!I221</f>
        <v>0</v>
      </c>
      <c r="F220">
        <f>Graphs!L221</f>
        <v>0.31874513924157172</v>
      </c>
      <c r="G220">
        <f>Graphs!M221</f>
        <v>0</v>
      </c>
      <c r="H220">
        <f>Graphs!N221</f>
        <v>0</v>
      </c>
      <c r="I220">
        <f>Graphs!O221</f>
        <v>0</v>
      </c>
    </row>
    <row r="221" spans="1:9">
      <c r="A221" s="1">
        <f>Graphs!A222</f>
        <v>24929</v>
      </c>
      <c r="B221">
        <f>Graphs!F222</f>
        <v>1.7565945523419474E-2</v>
      </c>
      <c r="C221">
        <f>Graphs!G222</f>
        <v>0</v>
      </c>
      <c r="D221">
        <f>Graphs!H222</f>
        <v>0</v>
      </c>
      <c r="E221">
        <f>Graphs!I222</f>
        <v>0</v>
      </c>
      <c r="F221">
        <f>Graphs!L222</f>
        <v>0.31310917410763434</v>
      </c>
      <c r="G221">
        <f>Graphs!M222</f>
        <v>0</v>
      </c>
      <c r="H221">
        <f>Graphs!N222</f>
        <v>0</v>
      </c>
      <c r="I221">
        <f>Graphs!O222</f>
        <v>0</v>
      </c>
    </row>
    <row r="222" spans="1:9">
      <c r="A222" s="1">
        <f>Graphs!A223</f>
        <v>24959</v>
      </c>
      <c r="B222">
        <f>Graphs!F223</f>
        <v>1.7565945523419474E-2</v>
      </c>
      <c r="C222">
        <f>Graphs!G223</f>
        <v>0</v>
      </c>
      <c r="D222">
        <f>Graphs!H223</f>
        <v>0</v>
      </c>
      <c r="E222">
        <f>Graphs!I223</f>
        <v>0</v>
      </c>
      <c r="F222">
        <f>Graphs!L223</f>
        <v>0.31279637772990443</v>
      </c>
      <c r="G222">
        <f>Graphs!M223</f>
        <v>0</v>
      </c>
      <c r="H222">
        <f>Graphs!N223</f>
        <v>0</v>
      </c>
      <c r="I222">
        <f>Graphs!O223</f>
        <v>0</v>
      </c>
    </row>
    <row r="223" spans="1:9">
      <c r="A223" s="1">
        <f>Graphs!A224</f>
        <v>24990</v>
      </c>
      <c r="B223">
        <f>Graphs!F224</f>
        <v>1.7565945523419474E-2</v>
      </c>
      <c r="C223">
        <f>Graphs!G224</f>
        <v>0</v>
      </c>
      <c r="D223">
        <f>Graphs!H224</f>
        <v>0</v>
      </c>
      <c r="E223">
        <f>Graphs!I224</f>
        <v>0</v>
      </c>
      <c r="F223">
        <f>Graphs!L224</f>
        <v>0.31155017702181714</v>
      </c>
      <c r="G223">
        <f>Graphs!M224</f>
        <v>0</v>
      </c>
      <c r="H223">
        <f>Graphs!N224</f>
        <v>0</v>
      </c>
      <c r="I223">
        <f>Graphs!O224</f>
        <v>0</v>
      </c>
    </row>
    <row r="224" spans="1:9">
      <c r="A224" s="1">
        <f>Graphs!A225</f>
        <v>25020</v>
      </c>
      <c r="B224">
        <f>Graphs!F225</f>
        <v>1.7565945523419474E-2</v>
      </c>
      <c r="C224">
        <f>Graphs!G225</f>
        <v>0</v>
      </c>
      <c r="D224">
        <f>Graphs!H225</f>
        <v>0</v>
      </c>
      <c r="E224">
        <f>Graphs!I225</f>
        <v>0</v>
      </c>
      <c r="F224">
        <f>Graphs!L225</f>
        <v>0.31123893808373343</v>
      </c>
      <c r="G224">
        <f>Graphs!M225</f>
        <v>0</v>
      </c>
      <c r="H224">
        <f>Graphs!N225</f>
        <v>0</v>
      </c>
      <c r="I224">
        <f>Graphs!O225</f>
        <v>0</v>
      </c>
    </row>
    <row r="225" spans="1:9">
      <c r="A225" s="1">
        <f>Graphs!A226</f>
        <v>25051</v>
      </c>
      <c r="B225">
        <f>Graphs!F226</f>
        <v>1.7565945523419474E-2</v>
      </c>
      <c r="C225">
        <f>Graphs!G226</f>
        <v>0</v>
      </c>
      <c r="D225">
        <f>Graphs!H226</f>
        <v>0</v>
      </c>
      <c r="E225">
        <f>Graphs!I226</f>
        <v>0</v>
      </c>
      <c r="F225">
        <f>Graphs!L226</f>
        <v>0.31061770267837674</v>
      </c>
      <c r="G225">
        <f>Graphs!M226</f>
        <v>0</v>
      </c>
      <c r="H225">
        <f>Graphs!N226</f>
        <v>0</v>
      </c>
      <c r="I225">
        <f>Graphs!O226</f>
        <v>0</v>
      </c>
    </row>
    <row r="226" spans="1:9">
      <c r="A226" s="1">
        <f>Graphs!A227</f>
        <v>25082</v>
      </c>
      <c r="B226">
        <f>Graphs!F227</f>
        <v>1.7565945523419474E-2</v>
      </c>
      <c r="C226">
        <f>Graphs!G227</f>
        <v>0</v>
      </c>
      <c r="D226">
        <f>Graphs!H227</f>
        <v>0</v>
      </c>
      <c r="E226">
        <f>Graphs!I227</f>
        <v>0</v>
      </c>
      <c r="F226">
        <f>Graphs!L227</f>
        <v>0.31030739528309365</v>
      </c>
      <c r="G226">
        <f>Graphs!M227</f>
        <v>0</v>
      </c>
      <c r="H226">
        <f>Graphs!N227</f>
        <v>0</v>
      </c>
      <c r="I226">
        <f>Graphs!O227</f>
        <v>0</v>
      </c>
    </row>
    <row r="227" spans="1:9">
      <c r="A227" s="1">
        <f>Graphs!A228</f>
        <v>25112</v>
      </c>
      <c r="B227">
        <f>Graphs!F228</f>
        <v>1.7565945523419474E-2</v>
      </c>
      <c r="C227">
        <f>Graphs!G228</f>
        <v>0</v>
      </c>
      <c r="D227">
        <f>Graphs!H228</f>
        <v>0</v>
      </c>
      <c r="E227">
        <f>Graphs!I228</f>
        <v>0</v>
      </c>
      <c r="F227">
        <f>Graphs!L228</f>
        <v>0.30876357739611315</v>
      </c>
      <c r="G227">
        <f>Graphs!M228</f>
        <v>0</v>
      </c>
      <c r="H227">
        <f>Graphs!N228</f>
        <v>0</v>
      </c>
      <c r="I227">
        <f>Graphs!O228</f>
        <v>0</v>
      </c>
    </row>
    <row r="228" spans="1:9">
      <c r="A228" s="1">
        <f>Graphs!A229</f>
        <v>25143</v>
      </c>
      <c r="B228">
        <f>Graphs!F229</f>
        <v>1.9320199538767874E-2</v>
      </c>
      <c r="C228">
        <f>Graphs!G229</f>
        <v>0</v>
      </c>
      <c r="D228">
        <f>Graphs!H229</f>
        <v>0</v>
      </c>
      <c r="E228">
        <f>Graphs!I229</f>
        <v>0</v>
      </c>
      <c r="F228">
        <f>Graphs!L229</f>
        <v>0.33892095268519001</v>
      </c>
      <c r="G228">
        <f>Graphs!M229</f>
        <v>0</v>
      </c>
      <c r="H228">
        <f>Graphs!N229</f>
        <v>0</v>
      </c>
      <c r="I228">
        <f>Graphs!O229</f>
        <v>0</v>
      </c>
    </row>
    <row r="229" spans="1:9">
      <c r="A229" s="1">
        <f>Graphs!A230</f>
        <v>25173</v>
      </c>
      <c r="B229">
        <f>Graphs!F230</f>
        <v>1.9320199538767874E-2</v>
      </c>
      <c r="C229">
        <f>Graphs!G230</f>
        <v>0</v>
      </c>
      <c r="D229">
        <f>Graphs!H230</f>
        <v>0</v>
      </c>
      <c r="E229">
        <f>Graphs!I230</f>
        <v>0</v>
      </c>
      <c r="F229">
        <f>Graphs!L230</f>
        <v>0.33457152288765057</v>
      </c>
      <c r="G229">
        <f>Graphs!M230</f>
        <v>0</v>
      </c>
      <c r="H229">
        <f>Graphs!N230</f>
        <v>0</v>
      </c>
      <c r="I229">
        <f>Graphs!O230</f>
        <v>0</v>
      </c>
    </row>
    <row r="230" spans="1:9">
      <c r="A230" s="1">
        <f>Graphs!A231</f>
        <v>25204</v>
      </c>
      <c r="B230">
        <f>Graphs!F231</f>
        <v>1.9320199538767874E-2</v>
      </c>
      <c r="C230">
        <f>Graphs!G231</f>
        <v>0</v>
      </c>
      <c r="D230">
        <f>Graphs!H231</f>
        <v>0</v>
      </c>
      <c r="E230">
        <f>Graphs!I231</f>
        <v>0</v>
      </c>
      <c r="F230">
        <f>Graphs!L231</f>
        <v>0.33290698794791107</v>
      </c>
      <c r="G230">
        <f>Graphs!M231</f>
        <v>0</v>
      </c>
      <c r="H230">
        <f>Graphs!N231</f>
        <v>0</v>
      </c>
      <c r="I230">
        <f>Graphs!O231</f>
        <v>0</v>
      </c>
    </row>
    <row r="231" spans="1:9">
      <c r="A231" s="1">
        <f>Graphs!A232</f>
        <v>25235</v>
      </c>
      <c r="B231">
        <f>Graphs!F232</f>
        <v>1.9320199538767874E-2</v>
      </c>
      <c r="C231">
        <f>Graphs!G232</f>
        <v>0</v>
      </c>
      <c r="D231">
        <f>Graphs!H232</f>
        <v>0</v>
      </c>
      <c r="E231">
        <f>Graphs!I232</f>
        <v>0</v>
      </c>
      <c r="F231">
        <f>Graphs!L232</f>
        <v>0.33125073427652846</v>
      </c>
      <c r="G231">
        <f>Graphs!M232</f>
        <v>0</v>
      </c>
      <c r="H231">
        <f>Graphs!N232</f>
        <v>0</v>
      </c>
      <c r="I231">
        <f>Graphs!O232</f>
        <v>0</v>
      </c>
    </row>
    <row r="232" spans="1:9">
      <c r="A232" s="1">
        <f>Graphs!A233</f>
        <v>25263</v>
      </c>
      <c r="B232">
        <f>Graphs!F233</f>
        <v>1.9320199538767874E-2</v>
      </c>
      <c r="C232">
        <f>Graphs!G233</f>
        <v>0</v>
      </c>
      <c r="D232">
        <f>Graphs!H233</f>
        <v>0</v>
      </c>
      <c r="E232">
        <f>Graphs!I233</f>
        <v>0</v>
      </c>
      <c r="F232">
        <f>Graphs!L233</f>
        <v>0.32993101023558613</v>
      </c>
      <c r="G232">
        <f>Graphs!M233</f>
        <v>0</v>
      </c>
      <c r="H232">
        <f>Graphs!N233</f>
        <v>0</v>
      </c>
      <c r="I232">
        <f>Graphs!O233</f>
        <v>0</v>
      </c>
    </row>
    <row r="233" spans="1:9">
      <c r="A233" s="1">
        <f>Graphs!A234</f>
        <v>25294</v>
      </c>
      <c r="B233">
        <f>Graphs!F234</f>
        <v>1.9320199538767874E-2</v>
      </c>
      <c r="C233">
        <f>Graphs!G234</f>
        <v>0</v>
      </c>
      <c r="D233">
        <f>Graphs!H234</f>
        <v>0</v>
      </c>
      <c r="E233">
        <f>Graphs!I234</f>
        <v>0</v>
      </c>
      <c r="F233">
        <f>Graphs!L234</f>
        <v>0.32634125641502093</v>
      </c>
      <c r="G233">
        <f>Graphs!M234</f>
        <v>0</v>
      </c>
      <c r="H233">
        <f>Graphs!N234</f>
        <v>0</v>
      </c>
      <c r="I233">
        <f>Graphs!O234</f>
        <v>0</v>
      </c>
    </row>
    <row r="234" spans="1:9">
      <c r="A234" s="1">
        <f>Graphs!A235</f>
        <v>25324</v>
      </c>
      <c r="B234">
        <f>Graphs!F235</f>
        <v>1.9320199538767874E-2</v>
      </c>
      <c r="C234">
        <f>Graphs!G235</f>
        <v>0</v>
      </c>
      <c r="D234">
        <f>Graphs!H235</f>
        <v>0</v>
      </c>
      <c r="E234">
        <f>Graphs!I235</f>
        <v>0</v>
      </c>
      <c r="F234">
        <f>Graphs!L235</f>
        <v>0.32699524690883863</v>
      </c>
      <c r="G234">
        <f>Graphs!M235</f>
        <v>0</v>
      </c>
      <c r="H234">
        <f>Graphs!N235</f>
        <v>0</v>
      </c>
      <c r="I234">
        <f>Graphs!O235</f>
        <v>0</v>
      </c>
    </row>
    <row r="235" spans="1:9">
      <c r="A235" s="1">
        <f>Graphs!A236</f>
        <v>25355</v>
      </c>
      <c r="B235">
        <f>Graphs!F236</f>
        <v>1.9320199538767874E-2</v>
      </c>
      <c r="C235">
        <f>Graphs!G236</f>
        <v>0</v>
      </c>
      <c r="D235">
        <f>Graphs!H236</f>
        <v>0</v>
      </c>
      <c r="E235">
        <f>Graphs!I236</f>
        <v>0</v>
      </c>
      <c r="F235">
        <f>Graphs!L236</f>
        <v>0.3253684048844166</v>
      </c>
      <c r="G235">
        <f>Graphs!M236</f>
        <v>0</v>
      </c>
      <c r="H235">
        <f>Graphs!N236</f>
        <v>0</v>
      </c>
      <c r="I235">
        <f>Graphs!O236</f>
        <v>0</v>
      </c>
    </row>
    <row r="236" spans="1:9">
      <c r="A236" s="1">
        <f>Graphs!A237</f>
        <v>25385</v>
      </c>
      <c r="B236">
        <f>Graphs!F237</f>
        <v>1.9320199538767874E-2</v>
      </c>
      <c r="C236">
        <f>Graphs!G237</f>
        <v>0</v>
      </c>
      <c r="D236">
        <f>Graphs!H237</f>
        <v>0</v>
      </c>
      <c r="E236">
        <f>Graphs!I237</f>
        <v>0</v>
      </c>
      <c r="F236">
        <f>Graphs!L237</f>
        <v>0.3253684048844166</v>
      </c>
      <c r="G236">
        <f>Graphs!M237</f>
        <v>0</v>
      </c>
      <c r="H236">
        <f>Graphs!N237</f>
        <v>0</v>
      </c>
      <c r="I236">
        <f>Graphs!O237</f>
        <v>0</v>
      </c>
    </row>
    <row r="237" spans="1:9">
      <c r="A237" s="1">
        <f>Graphs!A238</f>
        <v>25416</v>
      </c>
      <c r="B237">
        <f>Graphs!F238</f>
        <v>1.9320199538767874E-2</v>
      </c>
      <c r="C237">
        <f>Graphs!G238</f>
        <v>0</v>
      </c>
      <c r="D237">
        <f>Graphs!H238</f>
        <v>0</v>
      </c>
      <c r="E237">
        <f>Graphs!I238</f>
        <v>0</v>
      </c>
      <c r="F237">
        <f>Graphs!L238</f>
        <v>0.3260204457759685</v>
      </c>
      <c r="G237">
        <f>Graphs!M238</f>
        <v>0</v>
      </c>
      <c r="H237">
        <f>Graphs!N238</f>
        <v>0</v>
      </c>
      <c r="I237">
        <f>Graphs!O238</f>
        <v>0</v>
      </c>
    </row>
    <row r="238" spans="1:9">
      <c r="A238" s="1">
        <f>Graphs!A239</f>
        <v>25447</v>
      </c>
      <c r="B238">
        <f>Graphs!F239</f>
        <v>1.9320199538767874E-2</v>
      </c>
      <c r="C238">
        <f>Graphs!G239</f>
        <v>0</v>
      </c>
      <c r="D238">
        <f>Graphs!H239</f>
        <v>0</v>
      </c>
      <c r="E238">
        <f>Graphs!I239</f>
        <v>0</v>
      </c>
      <c r="F238">
        <f>Graphs!L239</f>
        <v>0.32504530984642926</v>
      </c>
      <c r="G238">
        <f>Graphs!M239</f>
        <v>0</v>
      </c>
      <c r="H238">
        <f>Graphs!N239</f>
        <v>0</v>
      </c>
      <c r="I238">
        <f>Graphs!O239</f>
        <v>0</v>
      </c>
    </row>
    <row r="239" spans="1:9">
      <c r="A239" s="1">
        <f>Graphs!A240</f>
        <v>25477</v>
      </c>
      <c r="B239">
        <f>Graphs!F240</f>
        <v>1.9320199538767874E-2</v>
      </c>
      <c r="C239">
        <f>Graphs!G240</f>
        <v>0</v>
      </c>
      <c r="D239">
        <f>Graphs!H240</f>
        <v>0</v>
      </c>
      <c r="E239">
        <f>Graphs!I240</f>
        <v>0</v>
      </c>
      <c r="F239">
        <f>Graphs!L240</f>
        <v>0.32246558516510843</v>
      </c>
      <c r="G239">
        <f>Graphs!M240</f>
        <v>0</v>
      </c>
      <c r="H239">
        <f>Graphs!N240</f>
        <v>0</v>
      </c>
      <c r="I239">
        <f>Graphs!O240</f>
        <v>0</v>
      </c>
    </row>
    <row r="240" spans="1:9">
      <c r="A240" s="1">
        <f>Graphs!A241</f>
        <v>25508</v>
      </c>
      <c r="B240">
        <f>Graphs!F241</f>
        <v>1.9320199538767874E-2</v>
      </c>
      <c r="C240">
        <f>Graphs!G241</f>
        <v>0</v>
      </c>
      <c r="D240">
        <f>Graphs!H241</f>
        <v>0</v>
      </c>
      <c r="E240">
        <f>Graphs!I241</f>
        <v>0</v>
      </c>
      <c r="F240">
        <f>Graphs!L241</f>
        <v>0.32182194128254332</v>
      </c>
      <c r="G240">
        <f>Graphs!M241</f>
        <v>0</v>
      </c>
      <c r="H240">
        <f>Graphs!N241</f>
        <v>0</v>
      </c>
      <c r="I240">
        <f>Graphs!O241</f>
        <v>0</v>
      </c>
    </row>
    <row r="241" spans="1:9">
      <c r="A241" s="1">
        <f>Graphs!A242</f>
        <v>25538</v>
      </c>
      <c r="B241">
        <f>Graphs!F242</f>
        <v>1.9320199538767874E-2</v>
      </c>
      <c r="C241">
        <f>Graphs!G242</f>
        <v>0</v>
      </c>
      <c r="D241">
        <f>Graphs!H242</f>
        <v>0</v>
      </c>
      <c r="E241">
        <f>Graphs!I242</f>
        <v>0</v>
      </c>
      <c r="F241">
        <f>Graphs!L242</f>
        <v>0.31958484735108572</v>
      </c>
      <c r="G241">
        <f>Graphs!M242</f>
        <v>0</v>
      </c>
      <c r="H241">
        <f>Graphs!N242</f>
        <v>0</v>
      </c>
      <c r="I241">
        <f>Graphs!O242</f>
        <v>0</v>
      </c>
    </row>
    <row r="242" spans="1:9">
      <c r="A242" s="1">
        <f>Graphs!A243</f>
        <v>25569</v>
      </c>
      <c r="B242">
        <f>Graphs!F243</f>
        <v>1.9320199538767874E-2</v>
      </c>
      <c r="C242">
        <f>Graphs!G243</f>
        <v>0</v>
      </c>
      <c r="D242">
        <f>Graphs!H243</f>
        <v>0</v>
      </c>
      <c r="E242">
        <f>Graphs!I243</f>
        <v>0</v>
      </c>
      <c r="F242">
        <f>Graphs!L243</f>
        <v>0.31704845967369616</v>
      </c>
      <c r="G242">
        <f>Graphs!M243</f>
        <v>0</v>
      </c>
      <c r="H242">
        <f>Graphs!N243</f>
        <v>0</v>
      </c>
      <c r="I242">
        <f>Graphs!O243</f>
        <v>0</v>
      </c>
    </row>
    <row r="243" spans="1:9">
      <c r="A243" s="1">
        <f>Graphs!A244</f>
        <v>25600</v>
      </c>
      <c r="B243">
        <f>Graphs!F244</f>
        <v>1.9320199538767874E-2</v>
      </c>
      <c r="C243">
        <f>Graphs!G244</f>
        <v>0</v>
      </c>
      <c r="D243">
        <f>Graphs!H244</f>
        <v>0</v>
      </c>
      <c r="E243">
        <f>Graphs!I244</f>
        <v>0</v>
      </c>
      <c r="F243">
        <f>Graphs!L244</f>
        <v>0.31547110415293156</v>
      </c>
      <c r="G243">
        <f>Graphs!M244</f>
        <v>0</v>
      </c>
      <c r="H243">
        <f>Graphs!N244</f>
        <v>0</v>
      </c>
      <c r="I243">
        <f>Graphs!O244</f>
        <v>0</v>
      </c>
    </row>
    <row r="244" spans="1:9">
      <c r="A244" s="1">
        <f>Graphs!A245</f>
        <v>25628</v>
      </c>
      <c r="B244">
        <f>Graphs!F245</f>
        <v>1.9320199538767874E-2</v>
      </c>
      <c r="C244">
        <f>Graphs!G245</f>
        <v>0</v>
      </c>
      <c r="D244">
        <f>Graphs!H245</f>
        <v>0</v>
      </c>
      <c r="E244">
        <f>Graphs!I245</f>
        <v>0</v>
      </c>
      <c r="F244">
        <f>Graphs!L245</f>
        <v>0.31358956675241706</v>
      </c>
      <c r="G244">
        <f>Graphs!M245</f>
        <v>0</v>
      </c>
      <c r="H244">
        <f>Graphs!N245</f>
        <v>0</v>
      </c>
      <c r="I244">
        <f>Graphs!O245</f>
        <v>0</v>
      </c>
    </row>
    <row r="245" spans="1:9">
      <c r="A245" s="1">
        <f>Graphs!A246</f>
        <v>25659</v>
      </c>
      <c r="B245">
        <f>Graphs!F246</f>
        <v>1.9320199538767874E-2</v>
      </c>
      <c r="C245">
        <f>Graphs!G246</f>
        <v>0</v>
      </c>
      <c r="D245">
        <f>Graphs!H246</f>
        <v>0</v>
      </c>
      <c r="E245">
        <f>Graphs!I246</f>
        <v>0</v>
      </c>
      <c r="F245">
        <f>Graphs!L246</f>
        <v>0.30895523817972126</v>
      </c>
      <c r="G245">
        <f>Graphs!M246</f>
        <v>0</v>
      </c>
      <c r="H245">
        <f>Graphs!N246</f>
        <v>0</v>
      </c>
      <c r="I245">
        <f>Graphs!O246</f>
        <v>0</v>
      </c>
    </row>
    <row r="246" spans="1:9">
      <c r="A246" s="1">
        <f>Graphs!A247</f>
        <v>25689</v>
      </c>
      <c r="B246">
        <f>Graphs!F247</f>
        <v>1.9320199538767874E-2</v>
      </c>
      <c r="C246">
        <f>Graphs!G247</f>
        <v>0</v>
      </c>
      <c r="D246">
        <f>Graphs!H247</f>
        <v>0</v>
      </c>
      <c r="E246">
        <f>Graphs!I247</f>
        <v>0</v>
      </c>
      <c r="F246">
        <f>Graphs!L247</f>
        <v>0.30803114474548488</v>
      </c>
      <c r="G246">
        <f>Graphs!M247</f>
        <v>0</v>
      </c>
      <c r="H246">
        <f>Graphs!N247</f>
        <v>0</v>
      </c>
      <c r="I246">
        <f>Graphs!O247</f>
        <v>0</v>
      </c>
    </row>
    <row r="247" spans="1:9">
      <c r="A247" s="1">
        <f>Graphs!A248</f>
        <v>25720</v>
      </c>
      <c r="B247">
        <f>Graphs!F248</f>
        <v>1.9320199538767874E-2</v>
      </c>
      <c r="C247">
        <f>Graphs!G248</f>
        <v>0</v>
      </c>
      <c r="D247">
        <f>Graphs!H248</f>
        <v>0</v>
      </c>
      <c r="E247">
        <f>Graphs!I248</f>
        <v>0</v>
      </c>
      <c r="F247">
        <f>Graphs!L248</f>
        <v>0.30710981529958614</v>
      </c>
      <c r="G247">
        <f>Graphs!M248</f>
        <v>0</v>
      </c>
      <c r="H247">
        <f>Graphs!N248</f>
        <v>0</v>
      </c>
      <c r="I247">
        <f>Graphs!O248</f>
        <v>0</v>
      </c>
    </row>
    <row r="248" spans="1:9">
      <c r="A248" s="1">
        <f>Graphs!A249</f>
        <v>25750</v>
      </c>
      <c r="B248">
        <f>Graphs!F249</f>
        <v>1.9320199538767874E-2</v>
      </c>
      <c r="C248">
        <f>Graphs!G249</f>
        <v>0</v>
      </c>
      <c r="D248">
        <f>Graphs!H249</f>
        <v>0</v>
      </c>
      <c r="E248">
        <f>Graphs!I249</f>
        <v>0</v>
      </c>
      <c r="F248">
        <f>Graphs!L249</f>
        <v>0.30497499036701703</v>
      </c>
      <c r="G248">
        <f>Graphs!M249</f>
        <v>0</v>
      </c>
      <c r="H248">
        <f>Graphs!N249</f>
        <v>0</v>
      </c>
      <c r="I248">
        <f>Graphs!O249</f>
        <v>0</v>
      </c>
    </row>
    <row r="249" spans="1:9">
      <c r="A249" s="1">
        <f>Graphs!A250</f>
        <v>25781</v>
      </c>
      <c r="B249">
        <f>Graphs!F250</f>
        <v>1.9320199538767874E-2</v>
      </c>
      <c r="C249">
        <f>Graphs!G250</f>
        <v>0</v>
      </c>
      <c r="D249">
        <f>Graphs!H250</f>
        <v>0</v>
      </c>
      <c r="E249">
        <f>Graphs!I250</f>
        <v>0</v>
      </c>
      <c r="F249">
        <f>Graphs!L250</f>
        <v>0.30528027063765473</v>
      </c>
      <c r="G249">
        <f>Graphs!M250</f>
        <v>0</v>
      </c>
      <c r="H249">
        <f>Graphs!N250</f>
        <v>0</v>
      </c>
      <c r="I249">
        <f>Graphs!O250</f>
        <v>0</v>
      </c>
    </row>
    <row r="250" spans="1:9">
      <c r="A250" s="1">
        <f>Graphs!A251</f>
        <v>25812</v>
      </c>
      <c r="B250">
        <f>Graphs!F251</f>
        <v>1.9320199538767874E-2</v>
      </c>
      <c r="C250">
        <f>Graphs!G251</f>
        <v>0</v>
      </c>
      <c r="D250">
        <f>Graphs!H251</f>
        <v>0</v>
      </c>
      <c r="E250">
        <f>Graphs!I251</f>
        <v>0</v>
      </c>
      <c r="F250">
        <f>Graphs!L251</f>
        <v>0.30376146332104947</v>
      </c>
      <c r="G250">
        <f>Graphs!M251</f>
        <v>0</v>
      </c>
      <c r="H250">
        <f>Graphs!N251</f>
        <v>0</v>
      </c>
      <c r="I250">
        <f>Graphs!O251</f>
        <v>0</v>
      </c>
    </row>
    <row r="251" spans="1:9">
      <c r="A251" s="1">
        <f>Graphs!A252</f>
        <v>25842</v>
      </c>
      <c r="B251">
        <f>Graphs!F252</f>
        <v>1.9320199538767874E-2</v>
      </c>
      <c r="C251">
        <f>Graphs!G252</f>
        <v>0</v>
      </c>
      <c r="D251">
        <f>Graphs!H252</f>
        <v>0</v>
      </c>
      <c r="E251">
        <f>Graphs!I252</f>
        <v>0</v>
      </c>
      <c r="F251">
        <f>Graphs!L252</f>
        <v>0.3004564424540549</v>
      </c>
      <c r="G251">
        <f>Graphs!M252</f>
        <v>0</v>
      </c>
      <c r="H251">
        <f>Graphs!N252</f>
        <v>0</v>
      </c>
      <c r="I251">
        <f>Graphs!O252</f>
        <v>0</v>
      </c>
    </row>
    <row r="252" spans="1:9">
      <c r="A252" s="1">
        <f>Graphs!A253</f>
        <v>25873</v>
      </c>
      <c r="B252">
        <f>Graphs!F253</f>
        <v>1.9320199538767874E-2</v>
      </c>
      <c r="C252">
        <f>Graphs!G253</f>
        <v>0</v>
      </c>
      <c r="D252">
        <f>Graphs!H253</f>
        <v>0</v>
      </c>
      <c r="E252">
        <f>Graphs!I253</f>
        <v>0</v>
      </c>
      <c r="F252">
        <f>Graphs!L253</f>
        <v>0.2983678673823783</v>
      </c>
      <c r="G252">
        <f>Graphs!M253</f>
        <v>0</v>
      </c>
      <c r="H252">
        <f>Graphs!N253</f>
        <v>0</v>
      </c>
      <c r="I252">
        <f>Graphs!O253</f>
        <v>0</v>
      </c>
    </row>
    <row r="253" spans="1:9">
      <c r="A253" s="1">
        <f>Graphs!A254</f>
        <v>25903</v>
      </c>
      <c r="B253">
        <f>Graphs!F254</f>
        <v>1.9320199538767874E-2</v>
      </c>
      <c r="C253">
        <f>Graphs!G254</f>
        <v>0</v>
      </c>
      <c r="D253">
        <f>Graphs!H254</f>
        <v>0</v>
      </c>
      <c r="E253">
        <f>Graphs!I254</f>
        <v>0</v>
      </c>
      <c r="F253">
        <f>Graphs!L254</f>
        <v>0.29629381070742633</v>
      </c>
      <c r="G253">
        <f>Graphs!M254</f>
        <v>0</v>
      </c>
      <c r="H253">
        <f>Graphs!N254</f>
        <v>0</v>
      </c>
      <c r="I253">
        <f>Graphs!O254</f>
        <v>0</v>
      </c>
    </row>
    <row r="254" spans="1:9">
      <c r="A254" s="1">
        <f>Graphs!A255</f>
        <v>25934</v>
      </c>
      <c r="B254">
        <f>Graphs!F255</f>
        <v>1.9320199538767874E-2</v>
      </c>
      <c r="C254">
        <f>Graphs!G255</f>
        <v>0</v>
      </c>
      <c r="D254">
        <f>Graphs!H255</f>
        <v>0</v>
      </c>
      <c r="E254">
        <f>Graphs!I255</f>
        <v>0</v>
      </c>
      <c r="F254">
        <f>Graphs!L255</f>
        <v>0.29220296913947369</v>
      </c>
      <c r="G254">
        <f>Graphs!M255</f>
        <v>0</v>
      </c>
      <c r="H254">
        <f>Graphs!N255</f>
        <v>0</v>
      </c>
      <c r="I254">
        <f>Graphs!O255</f>
        <v>0</v>
      </c>
    </row>
    <row r="255" spans="1:9">
      <c r="A255" s="1">
        <f>Graphs!A256</f>
        <v>25965</v>
      </c>
      <c r="B255">
        <f>Graphs!F256</f>
        <v>1.9320199538767874E-2</v>
      </c>
      <c r="C255">
        <f>Graphs!G256</f>
        <v>0</v>
      </c>
      <c r="D255">
        <f>Graphs!H256</f>
        <v>0</v>
      </c>
      <c r="E255">
        <f>Graphs!I256</f>
        <v>0</v>
      </c>
      <c r="F255">
        <f>Graphs!L256</f>
        <v>0.29074922302435197</v>
      </c>
      <c r="G255">
        <f>Graphs!M256</f>
        <v>0</v>
      </c>
      <c r="H255">
        <f>Graphs!N256</f>
        <v>0</v>
      </c>
      <c r="I255">
        <f>Graphs!O256</f>
        <v>0</v>
      </c>
    </row>
    <row r="256" spans="1:9">
      <c r="A256" s="1">
        <f>Graphs!A257</f>
        <v>25993</v>
      </c>
      <c r="B256">
        <f>Graphs!F257</f>
        <v>1.9320199538767874E-2</v>
      </c>
      <c r="C256">
        <f>Graphs!G257</f>
        <v>0</v>
      </c>
      <c r="D256">
        <f>Graphs!H257</f>
        <v>0</v>
      </c>
      <c r="E256">
        <f>Graphs!I257</f>
        <v>0</v>
      </c>
      <c r="F256">
        <f>Graphs!L257</f>
        <v>0.28844168950828569</v>
      </c>
      <c r="G256">
        <f>Graphs!M257</f>
        <v>0</v>
      </c>
      <c r="H256">
        <f>Graphs!N257</f>
        <v>0</v>
      </c>
      <c r="I256">
        <f>Graphs!O257</f>
        <v>0</v>
      </c>
    </row>
    <row r="257" spans="1:9">
      <c r="A257" s="1">
        <f>Graphs!A258</f>
        <v>26024</v>
      </c>
      <c r="B257">
        <f>Graphs!F258</f>
        <v>1.9320199538767874E-2</v>
      </c>
      <c r="C257">
        <f>Graphs!G258</f>
        <v>0</v>
      </c>
      <c r="D257">
        <f>Graphs!H258</f>
        <v>0</v>
      </c>
      <c r="E257">
        <f>Graphs!I258</f>
        <v>0</v>
      </c>
      <c r="F257">
        <f>Graphs!L258</f>
        <v>0.28250900049783123</v>
      </c>
      <c r="G257">
        <f>Graphs!M258</f>
        <v>0</v>
      </c>
      <c r="H257">
        <f>Graphs!N258</f>
        <v>0</v>
      </c>
      <c r="I257">
        <f>Graphs!O258</f>
        <v>0</v>
      </c>
    </row>
    <row r="258" spans="1:9">
      <c r="A258" s="1">
        <f>Graphs!A259</f>
        <v>26054</v>
      </c>
      <c r="B258">
        <f>Graphs!F259</f>
        <v>1.9320199538767874E-2</v>
      </c>
      <c r="C258">
        <f>Graphs!G259</f>
        <v>0</v>
      </c>
      <c r="D258">
        <f>Graphs!H259</f>
        <v>0</v>
      </c>
      <c r="E258">
        <f>Graphs!I259</f>
        <v>0</v>
      </c>
      <c r="F258">
        <f>Graphs!L259</f>
        <v>0.28054518420837266</v>
      </c>
      <c r="G258">
        <f>Graphs!M259</f>
        <v>0</v>
      </c>
      <c r="H258">
        <f>Graphs!N259</f>
        <v>0</v>
      </c>
      <c r="I258">
        <f>Graphs!O259</f>
        <v>0</v>
      </c>
    </row>
    <row r="259" spans="1:9">
      <c r="A259" s="1">
        <f>Graphs!A260</f>
        <v>26085</v>
      </c>
      <c r="B259">
        <f>Graphs!F260</f>
        <v>1.9320199538767874E-2</v>
      </c>
      <c r="C259">
        <f>Graphs!G260</f>
        <v>0</v>
      </c>
      <c r="D259">
        <f>Graphs!H260</f>
        <v>0</v>
      </c>
      <c r="E259">
        <f>Graphs!I260</f>
        <v>0</v>
      </c>
      <c r="F259">
        <f>Graphs!L260</f>
        <v>0.27859501907484879</v>
      </c>
      <c r="G259">
        <f>Graphs!M260</f>
        <v>0</v>
      </c>
      <c r="H259">
        <f>Graphs!N260</f>
        <v>0</v>
      </c>
      <c r="I259">
        <f>Graphs!O260</f>
        <v>0</v>
      </c>
    </row>
    <row r="260" spans="1:9">
      <c r="A260" s="1">
        <f>Graphs!A261</f>
        <v>26115</v>
      </c>
      <c r="B260">
        <f>Graphs!F261</f>
        <v>1.9320199538767874E-2</v>
      </c>
      <c r="C260">
        <f>Graphs!G261</f>
        <v>0</v>
      </c>
      <c r="D260">
        <f>Graphs!H261</f>
        <v>0</v>
      </c>
      <c r="E260">
        <f>Graphs!I261</f>
        <v>0</v>
      </c>
      <c r="F260">
        <f>Graphs!L261</f>
        <v>0.27693341856346798</v>
      </c>
      <c r="G260">
        <f>Graphs!M261</f>
        <v>0</v>
      </c>
      <c r="H260">
        <f>Graphs!N261</f>
        <v>0</v>
      </c>
      <c r="I260">
        <f>Graphs!O261</f>
        <v>0</v>
      </c>
    </row>
    <row r="261" spans="1:9">
      <c r="A261" s="1">
        <f>Graphs!A262</f>
        <v>26146</v>
      </c>
      <c r="B261">
        <f>Graphs!F262</f>
        <v>1.9320199538767874E-2</v>
      </c>
      <c r="C261">
        <f>Graphs!G262</f>
        <v>0</v>
      </c>
      <c r="D261">
        <f>Graphs!H262</f>
        <v>0</v>
      </c>
      <c r="E261">
        <f>Graphs!I262</f>
        <v>0</v>
      </c>
      <c r="F261">
        <f>Graphs!L262</f>
        <v>0.27665676180166637</v>
      </c>
      <c r="G261">
        <f>Graphs!M262</f>
        <v>0</v>
      </c>
      <c r="H261">
        <f>Graphs!N262</f>
        <v>0</v>
      </c>
      <c r="I261">
        <f>Graphs!O262</f>
        <v>0</v>
      </c>
    </row>
    <row r="262" spans="1:9">
      <c r="A262" s="1">
        <f>Graphs!A263</f>
        <v>26177</v>
      </c>
      <c r="B262">
        <f>Graphs!F263</f>
        <v>1.9320199538767874E-2</v>
      </c>
      <c r="C262">
        <f>Graphs!G263</f>
        <v>0</v>
      </c>
      <c r="D262">
        <f>Graphs!H263</f>
        <v>0</v>
      </c>
      <c r="E262">
        <f>Graphs!I263</f>
        <v>0</v>
      </c>
      <c r="F262">
        <f>Graphs!L263</f>
        <v>0.27638038142024612</v>
      </c>
      <c r="G262">
        <f>Graphs!M263</f>
        <v>0</v>
      </c>
      <c r="H262">
        <f>Graphs!N263</f>
        <v>0</v>
      </c>
      <c r="I262">
        <f>Graphs!O263</f>
        <v>0</v>
      </c>
    </row>
    <row r="263" spans="1:9">
      <c r="A263" s="1">
        <f>Graphs!A264</f>
        <v>26207</v>
      </c>
      <c r="B263">
        <f>Graphs!F264</f>
        <v>1.9320199538767874E-2</v>
      </c>
      <c r="C263">
        <f>Graphs!G264</f>
        <v>0</v>
      </c>
      <c r="D263">
        <f>Graphs!H264</f>
        <v>0</v>
      </c>
      <c r="E263">
        <f>Graphs!I264</f>
        <v>0</v>
      </c>
      <c r="F263">
        <f>Graphs!L264</f>
        <v>0.27473198948334604</v>
      </c>
      <c r="G263">
        <f>Graphs!M264</f>
        <v>0</v>
      </c>
      <c r="H263">
        <f>Graphs!N264</f>
        <v>0</v>
      </c>
      <c r="I263">
        <f>Graphs!O264</f>
        <v>0</v>
      </c>
    </row>
    <row r="264" spans="1:9">
      <c r="A264" s="1">
        <f>Graphs!A265</f>
        <v>26238</v>
      </c>
      <c r="B264">
        <f>Graphs!F265</f>
        <v>1.9320199538767874E-2</v>
      </c>
      <c r="C264">
        <f>Graphs!G265</f>
        <v>0</v>
      </c>
      <c r="D264">
        <f>Graphs!H265</f>
        <v>0</v>
      </c>
      <c r="E264">
        <f>Graphs!I265</f>
        <v>0</v>
      </c>
      <c r="F264">
        <f>Graphs!L265</f>
        <v>0.27309342890988675</v>
      </c>
      <c r="G264">
        <f>Graphs!M265</f>
        <v>0</v>
      </c>
      <c r="H264">
        <f>Graphs!N265</f>
        <v>0</v>
      </c>
      <c r="I264">
        <f>Graphs!O265</f>
        <v>0</v>
      </c>
    </row>
    <row r="265" spans="1:9">
      <c r="A265" s="1">
        <f>Graphs!A266</f>
        <v>26268</v>
      </c>
      <c r="B265">
        <f>Graphs!F266</f>
        <v>1.9320199538767874E-2</v>
      </c>
      <c r="C265">
        <f>Graphs!G266</f>
        <v>0</v>
      </c>
      <c r="D265">
        <f>Graphs!H266</f>
        <v>0</v>
      </c>
      <c r="E265">
        <f>Graphs!I266</f>
        <v>0</v>
      </c>
      <c r="F265">
        <f>Graphs!L266</f>
        <v>0.27173475513421569</v>
      </c>
      <c r="G265">
        <f>Graphs!M266</f>
        <v>0</v>
      </c>
      <c r="H265">
        <f>Graphs!N266</f>
        <v>0</v>
      </c>
      <c r="I265">
        <f>Graphs!O266</f>
        <v>0</v>
      </c>
    </row>
    <row r="266" spans="1:9">
      <c r="A266" s="1">
        <f>Graphs!A267</f>
        <v>26299</v>
      </c>
      <c r="B266">
        <f>Graphs!F267</f>
        <v>1.9320199538767874E-2</v>
      </c>
      <c r="C266">
        <f>Graphs!G267</f>
        <v>0</v>
      </c>
      <c r="D266">
        <f>Graphs!H267</f>
        <v>0</v>
      </c>
      <c r="E266">
        <f>Graphs!I267</f>
        <v>0</v>
      </c>
      <c r="F266">
        <f>Graphs!L267</f>
        <v>0.27011407070995591</v>
      </c>
      <c r="G266">
        <f>Graphs!M267</f>
        <v>0</v>
      </c>
      <c r="H266">
        <f>Graphs!N267</f>
        <v>0</v>
      </c>
      <c r="I266">
        <f>Graphs!O267</f>
        <v>0</v>
      </c>
    </row>
    <row r="267" spans="1:9">
      <c r="A267" s="1">
        <f>Graphs!A268</f>
        <v>26330</v>
      </c>
      <c r="B267">
        <f>Graphs!F268</f>
        <v>1.9320199538767874E-2</v>
      </c>
      <c r="C267">
        <f>Graphs!G268</f>
        <v>0</v>
      </c>
      <c r="D267">
        <f>Graphs!H268</f>
        <v>0</v>
      </c>
      <c r="E267">
        <f>Graphs!I268</f>
        <v>0</v>
      </c>
      <c r="F267">
        <f>Graphs!L268</f>
        <v>0.26877021961189651</v>
      </c>
      <c r="G267">
        <f>Graphs!M268</f>
        <v>0</v>
      </c>
      <c r="H267">
        <f>Graphs!N268</f>
        <v>0</v>
      </c>
      <c r="I267">
        <f>Graphs!O268</f>
        <v>0</v>
      </c>
    </row>
    <row r="268" spans="1:9">
      <c r="A268" s="1">
        <f>Graphs!A269</f>
        <v>26359</v>
      </c>
      <c r="B268">
        <f>Graphs!F269</f>
        <v>1.9320199538767874E-2</v>
      </c>
      <c r="C268">
        <f>Graphs!G269</f>
        <v>0</v>
      </c>
      <c r="D268">
        <f>Graphs!H269</f>
        <v>0</v>
      </c>
      <c r="E268">
        <f>Graphs!I269</f>
        <v>0</v>
      </c>
      <c r="F268">
        <f>Graphs!L269</f>
        <v>0.26796632064994669</v>
      </c>
      <c r="G268">
        <f>Graphs!M269</f>
        <v>0</v>
      </c>
      <c r="H268">
        <f>Graphs!N269</f>
        <v>0</v>
      </c>
      <c r="I268">
        <f>Graphs!O269</f>
        <v>0</v>
      </c>
    </row>
    <row r="269" spans="1:9">
      <c r="A269" s="1">
        <f>Graphs!A270</f>
        <v>26390</v>
      </c>
      <c r="B269">
        <f>Graphs!F270</f>
        <v>1.9320199538767874E-2</v>
      </c>
      <c r="C269">
        <f>Graphs!G270</f>
        <v>0</v>
      </c>
      <c r="D269">
        <f>Graphs!H270</f>
        <v>0</v>
      </c>
      <c r="E269">
        <f>Graphs!I270</f>
        <v>0</v>
      </c>
      <c r="F269">
        <f>Graphs!L270</f>
        <v>0.26557613543106712</v>
      </c>
      <c r="G269">
        <f>Graphs!M270</f>
        <v>0</v>
      </c>
      <c r="H269">
        <f>Graphs!N270</f>
        <v>0</v>
      </c>
      <c r="I269">
        <f>Graphs!O270</f>
        <v>0</v>
      </c>
    </row>
    <row r="270" spans="1:9">
      <c r="A270" s="1">
        <f>Graphs!A271</f>
        <v>26420</v>
      </c>
      <c r="B270">
        <f>Graphs!F271</f>
        <v>1.9320199538767874E-2</v>
      </c>
      <c r="C270">
        <f>Graphs!G271</f>
        <v>0</v>
      </c>
      <c r="D270">
        <f>Graphs!H271</f>
        <v>0</v>
      </c>
      <c r="E270">
        <f>Graphs!I271</f>
        <v>0</v>
      </c>
      <c r="F270">
        <f>Graphs!L271</f>
        <v>0.26425486112543994</v>
      </c>
      <c r="G270">
        <f>Graphs!M271</f>
        <v>0</v>
      </c>
      <c r="H270">
        <f>Graphs!N271</f>
        <v>0</v>
      </c>
      <c r="I270">
        <f>Graphs!O271</f>
        <v>0</v>
      </c>
    </row>
    <row r="271" spans="1:9">
      <c r="A271" s="1">
        <f>Graphs!A272</f>
        <v>26451</v>
      </c>
      <c r="B271">
        <f>Graphs!F272</f>
        <v>1.9320199538767874E-2</v>
      </c>
      <c r="C271">
        <f>Graphs!G272</f>
        <v>0</v>
      </c>
      <c r="D271">
        <f>Graphs!H272</f>
        <v>0</v>
      </c>
      <c r="E271">
        <f>Graphs!I272</f>
        <v>0</v>
      </c>
      <c r="F271">
        <f>Graphs!L272</f>
        <v>0.26241793557640514</v>
      </c>
      <c r="G271">
        <f>Graphs!M272</f>
        <v>0</v>
      </c>
      <c r="H271">
        <f>Graphs!N272</f>
        <v>0</v>
      </c>
      <c r="I271">
        <f>Graphs!O272</f>
        <v>0</v>
      </c>
    </row>
    <row r="272" spans="1:9">
      <c r="A272" s="1">
        <f>Graphs!A273</f>
        <v>26481</v>
      </c>
      <c r="B272">
        <f>Graphs!F273</f>
        <v>1.9320199538767874E-2</v>
      </c>
      <c r="C272">
        <f>Graphs!G273</f>
        <v>0</v>
      </c>
      <c r="D272">
        <f>Graphs!H273</f>
        <v>0</v>
      </c>
      <c r="E272">
        <f>Graphs!I273</f>
        <v>0</v>
      </c>
      <c r="F272">
        <f>Graphs!L273</f>
        <v>0.26163303646700414</v>
      </c>
      <c r="G272">
        <f>Graphs!M273</f>
        <v>0</v>
      </c>
      <c r="H272">
        <f>Graphs!N273</f>
        <v>0</v>
      </c>
      <c r="I272">
        <f>Graphs!O273</f>
        <v>0</v>
      </c>
    </row>
    <row r="273" spans="1:9">
      <c r="A273" s="1">
        <f>Graphs!A274</f>
        <v>26512</v>
      </c>
      <c r="B273">
        <f>Graphs!F274</f>
        <v>1.9320199538767874E-2</v>
      </c>
      <c r="C273">
        <f>Graphs!G274</f>
        <v>0</v>
      </c>
      <c r="D273">
        <f>Graphs!H274</f>
        <v>0</v>
      </c>
      <c r="E273">
        <f>Graphs!I274</f>
        <v>0</v>
      </c>
      <c r="F273">
        <f>Graphs!L274</f>
        <v>0.2595565837966311</v>
      </c>
      <c r="G273">
        <f>Graphs!M274</f>
        <v>0</v>
      </c>
      <c r="H273">
        <f>Graphs!N274</f>
        <v>0</v>
      </c>
      <c r="I273">
        <f>Graphs!O274</f>
        <v>0</v>
      </c>
    </row>
    <row r="274" spans="1:9">
      <c r="A274" s="1">
        <f>Graphs!A275</f>
        <v>26543</v>
      </c>
      <c r="B274">
        <f>Graphs!F275</f>
        <v>1.9320199538767874E-2</v>
      </c>
      <c r="C274">
        <f>Graphs!G275</f>
        <v>0</v>
      </c>
      <c r="D274">
        <f>Graphs!H275</f>
        <v>0</v>
      </c>
      <c r="E274">
        <f>Graphs!I275</f>
        <v>0</v>
      </c>
      <c r="F274">
        <f>Graphs!L275</f>
        <v>0.25826525750908574</v>
      </c>
      <c r="G274">
        <f>Graphs!M275</f>
        <v>0</v>
      </c>
      <c r="H274">
        <f>Graphs!N275</f>
        <v>0</v>
      </c>
      <c r="I274">
        <f>Graphs!O275</f>
        <v>0</v>
      </c>
    </row>
    <row r="275" spans="1:9">
      <c r="A275" s="1">
        <f>Graphs!A276</f>
        <v>26573</v>
      </c>
      <c r="B275">
        <f>Graphs!F276</f>
        <v>1.9320199538767874E-2</v>
      </c>
      <c r="C275">
        <f>Graphs!G276</f>
        <v>0</v>
      </c>
      <c r="D275">
        <f>Graphs!H276</f>
        <v>0</v>
      </c>
      <c r="E275">
        <f>Graphs!I276</f>
        <v>0</v>
      </c>
      <c r="F275">
        <f>Graphs!L276</f>
        <v>0.25469946499909835</v>
      </c>
      <c r="G275">
        <f>Graphs!M276</f>
        <v>0</v>
      </c>
      <c r="H275">
        <f>Graphs!N276</f>
        <v>0</v>
      </c>
      <c r="I275">
        <f>Graphs!O276</f>
        <v>0</v>
      </c>
    </row>
    <row r="276" spans="1:9">
      <c r="A276" s="1">
        <f>Graphs!A277</f>
        <v>26604</v>
      </c>
      <c r="B276">
        <f>Graphs!F277</f>
        <v>1.9320199538767874E-2</v>
      </c>
      <c r="C276">
        <f>Graphs!G277</f>
        <v>0</v>
      </c>
      <c r="D276">
        <f>Graphs!H277</f>
        <v>0</v>
      </c>
      <c r="E276">
        <f>Graphs!I277</f>
        <v>0</v>
      </c>
      <c r="F276">
        <f>Graphs!L277</f>
        <v>0.25368472609471948</v>
      </c>
      <c r="G276">
        <f>Graphs!M277</f>
        <v>0</v>
      </c>
      <c r="H276">
        <f>Graphs!N277</f>
        <v>0</v>
      </c>
      <c r="I276">
        <f>Graphs!O277</f>
        <v>0</v>
      </c>
    </row>
    <row r="277" spans="1:9">
      <c r="A277" s="1">
        <f>Graphs!A278</f>
        <v>26634</v>
      </c>
      <c r="B277">
        <f>Graphs!F278</f>
        <v>1.9320199538767874E-2</v>
      </c>
      <c r="C277">
        <f>Graphs!G278</f>
        <v>0</v>
      </c>
      <c r="D277">
        <f>Graphs!H278</f>
        <v>0</v>
      </c>
      <c r="E277">
        <f>Graphs!I278</f>
        <v>0</v>
      </c>
      <c r="F277">
        <f>Graphs!L278</f>
        <v>0.25242261302957164</v>
      </c>
      <c r="G277">
        <f>Graphs!M278</f>
        <v>0</v>
      </c>
      <c r="H277">
        <f>Graphs!N278</f>
        <v>0</v>
      </c>
      <c r="I277">
        <f>Graphs!O278</f>
        <v>0</v>
      </c>
    </row>
    <row r="278" spans="1:9">
      <c r="A278" s="1">
        <f>Graphs!A279</f>
        <v>26665</v>
      </c>
      <c r="B278">
        <f>Graphs!F279</f>
        <v>1.9320199538767874E-2</v>
      </c>
      <c r="C278">
        <f>Graphs!G279</f>
        <v>0</v>
      </c>
      <c r="D278">
        <f>Graphs!H279</f>
        <v>0</v>
      </c>
      <c r="E278">
        <f>Graphs!I279</f>
        <v>0</v>
      </c>
      <c r="F278">
        <f>Graphs!L279</f>
        <v>0.25091711036736741</v>
      </c>
      <c r="G278">
        <f>Graphs!M279</f>
        <v>0</v>
      </c>
      <c r="H278">
        <f>Graphs!N279</f>
        <v>0</v>
      </c>
      <c r="I278">
        <f>Graphs!O279</f>
        <v>0</v>
      </c>
    </row>
    <row r="279" spans="1:9">
      <c r="A279" s="1">
        <f>Graphs!A280</f>
        <v>26696</v>
      </c>
      <c r="B279">
        <f>Graphs!F280</f>
        <v>1.9320199538767874E-2</v>
      </c>
      <c r="C279">
        <f>Graphs!G280</f>
        <v>0</v>
      </c>
      <c r="D279">
        <f>Graphs!H280</f>
        <v>0</v>
      </c>
      <c r="E279">
        <f>Graphs!I280</f>
        <v>0</v>
      </c>
      <c r="F279">
        <f>Graphs!L280</f>
        <v>0.24942058684628968</v>
      </c>
      <c r="G279">
        <f>Graphs!M280</f>
        <v>0</v>
      </c>
      <c r="H279">
        <f>Graphs!N280</f>
        <v>0</v>
      </c>
      <c r="I279">
        <f>Graphs!O280</f>
        <v>0</v>
      </c>
    </row>
    <row r="280" spans="1:9">
      <c r="A280" s="1">
        <f>Graphs!A281</f>
        <v>26724</v>
      </c>
      <c r="B280">
        <f>Graphs!F281</f>
        <v>1.9320199538767874E-2</v>
      </c>
      <c r="C280">
        <f>Graphs!G281</f>
        <v>0</v>
      </c>
      <c r="D280">
        <f>Graphs!H281</f>
        <v>0</v>
      </c>
      <c r="E280">
        <f>Graphs!I281</f>
        <v>0</v>
      </c>
      <c r="F280">
        <f>Graphs!L281</f>
        <v>0.24793298891281279</v>
      </c>
      <c r="G280">
        <f>Graphs!M281</f>
        <v>0</v>
      </c>
      <c r="H280">
        <f>Graphs!N281</f>
        <v>0</v>
      </c>
      <c r="I280">
        <f>Graphs!O281</f>
        <v>0</v>
      </c>
    </row>
    <row r="281" spans="1:9">
      <c r="A281" s="1">
        <f>Graphs!A282</f>
        <v>26755</v>
      </c>
      <c r="B281">
        <f>Graphs!F282</f>
        <v>1.2822068024919911E-2</v>
      </c>
      <c r="C281">
        <f>Graphs!G282</f>
        <v>0</v>
      </c>
      <c r="D281">
        <f>Graphs!H282</f>
        <v>1.2768E-2</v>
      </c>
      <c r="E281">
        <f>Graphs!I282</f>
        <v>5.9619000000000005E-2</v>
      </c>
      <c r="F281">
        <f>Graphs!L282</f>
        <v>0.16147548629103206</v>
      </c>
      <c r="G281">
        <f>Graphs!M282</f>
        <v>0</v>
      </c>
      <c r="H281">
        <f>Graphs!N282</f>
        <v>0.16079457736122682</v>
      </c>
      <c r="I281">
        <f>Graphs!O282</f>
        <v>0.75081546896138662</v>
      </c>
    </row>
    <row r="282" spans="1:9">
      <c r="A282" s="1">
        <f>Graphs!A283</f>
        <v>26785</v>
      </c>
      <c r="B282">
        <f>Graphs!F283</f>
        <v>1.2822068024919911E-2</v>
      </c>
      <c r="C282">
        <f>Graphs!G283</f>
        <v>0</v>
      </c>
      <c r="D282">
        <f>Graphs!H283</f>
        <v>1.2768E-2</v>
      </c>
      <c r="E282">
        <f>Graphs!I283</f>
        <v>5.9619000000000005E-2</v>
      </c>
      <c r="F282">
        <f>Graphs!L283</f>
        <v>0.16035301518473893</v>
      </c>
      <c r="G282">
        <f>Graphs!M283</f>
        <v>0</v>
      </c>
      <c r="H282">
        <f>Graphs!N283</f>
        <v>0.15967683948483302</v>
      </c>
      <c r="I282">
        <f>Graphs!O283</f>
        <v>0.74559629489710699</v>
      </c>
    </row>
    <row r="283" spans="1:9">
      <c r="A283" s="1">
        <f>Graphs!A284</f>
        <v>26816</v>
      </c>
      <c r="B283">
        <f>Graphs!F284</f>
        <v>1.2822068024919911E-2</v>
      </c>
      <c r="C283">
        <f>Graphs!G284</f>
        <v>0</v>
      </c>
      <c r="D283">
        <f>Graphs!H284</f>
        <v>1.2768E-2</v>
      </c>
      <c r="E283">
        <f>Graphs!I284</f>
        <v>5.9619000000000005E-2</v>
      </c>
      <c r="F283">
        <f>Graphs!L284</f>
        <v>0.15955523898979002</v>
      </c>
      <c r="G283">
        <f>Graphs!M284</f>
        <v>0</v>
      </c>
      <c r="H283">
        <f>Graphs!N284</f>
        <v>0.1588824273480926</v>
      </c>
      <c r="I283">
        <f>Graphs!O284</f>
        <v>0.74188686059413644</v>
      </c>
    </row>
    <row r="284" spans="1:9">
      <c r="A284" s="1">
        <f>Graphs!A285</f>
        <v>26846</v>
      </c>
      <c r="B284">
        <f>Graphs!F285</f>
        <v>1.2822068024919911E-2</v>
      </c>
      <c r="C284">
        <f>Graphs!G285</f>
        <v>0</v>
      </c>
      <c r="D284">
        <f>Graphs!H285</f>
        <v>1.2768E-2</v>
      </c>
      <c r="E284">
        <f>Graphs!I285</f>
        <v>5.9619000000000005E-2</v>
      </c>
      <c r="F284">
        <f>Graphs!L285</f>
        <v>0.1589195607468028</v>
      </c>
      <c r="G284">
        <f>Graphs!M285</f>
        <v>0</v>
      </c>
      <c r="H284">
        <f>Graphs!N285</f>
        <v>0.15824942962957431</v>
      </c>
      <c r="I284">
        <f>Graphs!O285</f>
        <v>0.73893113604993665</v>
      </c>
    </row>
    <row r="285" spans="1:9">
      <c r="A285" s="1">
        <f>Graphs!A286</f>
        <v>26877</v>
      </c>
      <c r="B285">
        <f>Graphs!F286</f>
        <v>1.2822068024919911E-2</v>
      </c>
      <c r="C285">
        <f>Graphs!G286</f>
        <v>0</v>
      </c>
      <c r="D285">
        <f>Graphs!H286</f>
        <v>1.2768E-2</v>
      </c>
      <c r="E285">
        <f>Graphs!I286</f>
        <v>5.9619000000000005E-2</v>
      </c>
      <c r="F285">
        <f>Graphs!L286</f>
        <v>0.15844422806261496</v>
      </c>
      <c r="G285">
        <f>Graphs!M286</f>
        <v>0</v>
      </c>
      <c r="H285">
        <f>Graphs!N286</f>
        <v>0.15777610132559752</v>
      </c>
      <c r="I285">
        <f>Graphs!O286</f>
        <v>0.73672097313054508</v>
      </c>
    </row>
    <row r="286" spans="1:9">
      <c r="A286" s="1">
        <f>Graphs!A287</f>
        <v>26908</v>
      </c>
      <c r="B286">
        <f>Graphs!F287</f>
        <v>1.2822068024919911E-2</v>
      </c>
      <c r="C286">
        <f>Graphs!G287</f>
        <v>0</v>
      </c>
      <c r="D286">
        <f>Graphs!H287</f>
        <v>1.2768E-2</v>
      </c>
      <c r="E286">
        <f>Graphs!I287</f>
        <v>5.9619000000000005E-2</v>
      </c>
      <c r="F286">
        <f>Graphs!L287</f>
        <v>0.15703094951696231</v>
      </c>
      <c r="G286">
        <f>Graphs!M287</f>
        <v>0</v>
      </c>
      <c r="H286">
        <f>Graphs!N287</f>
        <v>0.15636878228503223</v>
      </c>
      <c r="I286">
        <f>Graphs!O287</f>
        <v>0.73014962649211612</v>
      </c>
    </row>
    <row r="287" spans="1:9">
      <c r="A287" s="1">
        <f>Graphs!A288</f>
        <v>26938</v>
      </c>
      <c r="B287">
        <f>Graphs!F288</f>
        <v>1.2822068024919911E-2</v>
      </c>
      <c r="C287">
        <f>Graphs!G288</f>
        <v>0</v>
      </c>
      <c r="D287">
        <f>Graphs!H288</f>
        <v>1.2768E-2</v>
      </c>
      <c r="E287">
        <f>Graphs!I288</f>
        <v>5.9619000000000005E-2</v>
      </c>
      <c r="F287">
        <f>Graphs!L288</f>
        <v>0.15395191129113953</v>
      </c>
      <c r="G287">
        <f>Graphs!M288</f>
        <v>0</v>
      </c>
      <c r="H287">
        <f>Graphs!N288</f>
        <v>0.15330272773042375</v>
      </c>
      <c r="I287">
        <f>Graphs!O288</f>
        <v>0.71583296714913336</v>
      </c>
    </row>
    <row r="288" spans="1:9">
      <c r="A288" s="1">
        <f>Graphs!A289</f>
        <v>26969</v>
      </c>
      <c r="B288">
        <f>Graphs!F289</f>
        <v>1.2822068024919911E-2</v>
      </c>
      <c r="C288">
        <f>Graphs!G289</f>
        <v>0</v>
      </c>
      <c r="D288">
        <f>Graphs!H289</f>
        <v>1.2768E-2</v>
      </c>
      <c r="E288">
        <f>Graphs!I289</f>
        <v>5.9619000000000005E-2</v>
      </c>
      <c r="F288">
        <f>Graphs!L289</f>
        <v>0.15273007072533684</v>
      </c>
      <c r="G288">
        <f>Graphs!M289</f>
        <v>0</v>
      </c>
      <c r="H288">
        <f>Graphs!N289</f>
        <v>0.15208603941510293</v>
      </c>
      <c r="I288">
        <f>Graphs!O289</f>
        <v>0.71015175312414036</v>
      </c>
    </row>
    <row r="289" spans="1:9">
      <c r="A289" s="1">
        <f>Graphs!A290</f>
        <v>26999</v>
      </c>
      <c r="B289">
        <f>Graphs!F290</f>
        <v>1.2822068024919911E-2</v>
      </c>
      <c r="C289">
        <f>Graphs!G290</f>
        <v>0</v>
      </c>
      <c r="D289">
        <f>Graphs!H290</f>
        <v>1.2768E-2</v>
      </c>
      <c r="E289">
        <f>Graphs!I290</f>
        <v>5.9619000000000005E-2</v>
      </c>
      <c r="F289">
        <f>Graphs!L290</f>
        <v>0.15166839198146659</v>
      </c>
      <c r="G289">
        <f>Graphs!M290</f>
        <v>0</v>
      </c>
      <c r="H289">
        <f>Graphs!N290</f>
        <v>0.15102883755223731</v>
      </c>
      <c r="I289">
        <f>Graphs!O290</f>
        <v>0.70521524639934496</v>
      </c>
    </row>
    <row r="290" spans="1:9">
      <c r="A290" s="1">
        <f>Graphs!A291</f>
        <v>27030</v>
      </c>
      <c r="B290">
        <f>Graphs!F291</f>
        <v>1.2822068024919911E-2</v>
      </c>
      <c r="C290">
        <f>Graphs!G291</f>
        <v>0</v>
      </c>
      <c r="D290">
        <f>Graphs!H291</f>
        <v>1.2768E-2</v>
      </c>
      <c r="E290">
        <f>Graphs!I291</f>
        <v>5.9619000000000005E-2</v>
      </c>
      <c r="F290">
        <f>Graphs!L291</f>
        <v>0.14884042392685634</v>
      </c>
      <c r="G290">
        <f>Graphs!M291</f>
        <v>0</v>
      </c>
      <c r="H290">
        <f>Graphs!N291</f>
        <v>0.14821279445754398</v>
      </c>
      <c r="I290">
        <f>Graphs!O291</f>
        <v>0.69206599254106482</v>
      </c>
    </row>
    <row r="291" spans="1:9">
      <c r="A291" s="1">
        <f>Graphs!A292</f>
        <v>27061</v>
      </c>
      <c r="B291">
        <f>Graphs!F292</f>
        <v>1.2822068024919911E-2</v>
      </c>
      <c r="C291">
        <f>Graphs!G292</f>
        <v>0</v>
      </c>
      <c r="D291">
        <f>Graphs!H292</f>
        <v>1.2768E-2</v>
      </c>
      <c r="E291">
        <f>Graphs!I292</f>
        <v>5.9619000000000005E-2</v>
      </c>
      <c r="F291">
        <f>Graphs!L292</f>
        <v>0.14635243257311342</v>
      </c>
      <c r="G291">
        <f>Graphs!M292</f>
        <v>0</v>
      </c>
      <c r="H291">
        <f>Graphs!N292</f>
        <v>0.14573529445186234</v>
      </c>
      <c r="I291">
        <f>Graphs!O292</f>
        <v>0.68049753445532435</v>
      </c>
    </row>
    <row r="292" spans="1:9">
      <c r="A292" s="1">
        <f>Graphs!A293</f>
        <v>27089</v>
      </c>
      <c r="B292">
        <f>Graphs!F293</f>
        <v>1.6574409902750005E-2</v>
      </c>
      <c r="C292">
        <f>Graphs!G293</f>
        <v>0</v>
      </c>
      <c r="D292">
        <f>Graphs!H293</f>
        <v>2.2343999999999999E-2</v>
      </c>
      <c r="E292">
        <f>Graphs!I293</f>
        <v>6.6045000000000006E-2</v>
      </c>
      <c r="F292">
        <f>Graphs!L293</f>
        <v>0.18749460584246289</v>
      </c>
      <c r="G292">
        <f>Graphs!M293</f>
        <v>0</v>
      </c>
      <c r="H292">
        <f>Graphs!N293</f>
        <v>0.25276190811769977</v>
      </c>
      <c r="I292">
        <f>Graphs!O293</f>
        <v>0.74712048969000566</v>
      </c>
    </row>
    <row r="293" spans="1:9">
      <c r="A293" s="1">
        <f>Graphs!A294</f>
        <v>27120</v>
      </c>
      <c r="B293">
        <f>Graphs!F294</f>
        <v>1.6574409902750005E-2</v>
      </c>
      <c r="C293">
        <f>Graphs!G294</f>
        <v>0</v>
      </c>
      <c r="D293">
        <f>Graphs!H294</f>
        <v>2.2343999999999999E-2</v>
      </c>
      <c r="E293">
        <f>Graphs!I294</f>
        <v>6.6045000000000006E-2</v>
      </c>
      <c r="F293">
        <f>Graphs!L294</f>
        <v>0.18132940603719816</v>
      </c>
      <c r="G293">
        <f>Graphs!M294</f>
        <v>0</v>
      </c>
      <c r="H293">
        <f>Graphs!N294</f>
        <v>0.24445058812156653</v>
      </c>
      <c r="I293">
        <f>Graphs!O294</f>
        <v>0.72255366507737495</v>
      </c>
    </row>
    <row r="294" spans="1:9">
      <c r="A294" s="1">
        <f>Graphs!A295</f>
        <v>27150</v>
      </c>
      <c r="B294">
        <f>Graphs!F295</f>
        <v>1.6574409902750005E-2</v>
      </c>
      <c r="C294">
        <f>Graphs!G295</f>
        <v>0</v>
      </c>
      <c r="D294">
        <f>Graphs!H295</f>
        <v>2.2343999999999999E-2</v>
      </c>
      <c r="E294">
        <f>Graphs!I295</f>
        <v>6.6045000000000006E-2</v>
      </c>
      <c r="F294">
        <f>Graphs!L295</f>
        <v>0.17882584421814415</v>
      </c>
      <c r="G294">
        <f>Graphs!M295</f>
        <v>0</v>
      </c>
      <c r="H294">
        <f>Graphs!N295</f>
        <v>0.24107553069188023</v>
      </c>
      <c r="I294">
        <f>Graphs!O295</f>
        <v>0.71257757897177021</v>
      </c>
    </row>
    <row r="295" spans="1:9">
      <c r="A295" s="1">
        <f>Graphs!A296</f>
        <v>27181</v>
      </c>
      <c r="B295">
        <f>Graphs!F296</f>
        <v>1.6574409902750005E-2</v>
      </c>
      <c r="C295">
        <f>Graphs!G296</f>
        <v>0</v>
      </c>
      <c r="D295">
        <f>Graphs!H296</f>
        <v>2.2343999999999999E-2</v>
      </c>
      <c r="E295">
        <f>Graphs!I296</f>
        <v>6.6045000000000006E-2</v>
      </c>
      <c r="F295">
        <f>Graphs!L296</f>
        <v>0.1770552913050932</v>
      </c>
      <c r="G295">
        <f>Graphs!M296</f>
        <v>0</v>
      </c>
      <c r="H295">
        <f>Graphs!N296</f>
        <v>0.23868864424938635</v>
      </c>
      <c r="I295">
        <f>Graphs!O296</f>
        <v>0.70552235541759423</v>
      </c>
    </row>
    <row r="296" spans="1:9">
      <c r="A296" s="1">
        <f>Graphs!A297</f>
        <v>27211</v>
      </c>
      <c r="B296">
        <f>Graphs!F297</f>
        <v>1.6574409902750005E-2</v>
      </c>
      <c r="C296">
        <f>Graphs!G297</f>
        <v>0</v>
      </c>
      <c r="D296">
        <f>Graphs!H297</f>
        <v>2.2343999999999999E-2</v>
      </c>
      <c r="E296">
        <f>Graphs!I297</f>
        <v>6.6045000000000006E-2</v>
      </c>
      <c r="F296">
        <f>Graphs!L297</f>
        <v>0.17547600723993381</v>
      </c>
      <c r="G296">
        <f>Graphs!M297</f>
        <v>0</v>
      </c>
      <c r="H296">
        <f>Graphs!N297</f>
        <v>0.23655960777937202</v>
      </c>
      <c r="I296">
        <f>Graphs!O297</f>
        <v>0.69922929179147097</v>
      </c>
    </row>
    <row r="297" spans="1:9">
      <c r="A297" s="1">
        <f>Graphs!A298</f>
        <v>27242</v>
      </c>
      <c r="B297">
        <f>Graphs!F298</f>
        <v>1.6574409902750005E-2</v>
      </c>
      <c r="C297">
        <f>Graphs!G298</f>
        <v>0</v>
      </c>
      <c r="D297">
        <f>Graphs!H298</f>
        <v>2.2343999999999999E-2</v>
      </c>
      <c r="E297">
        <f>Graphs!I298</f>
        <v>6.6045000000000006E-2</v>
      </c>
      <c r="F297">
        <f>Graphs!L298</f>
        <v>0.17530070653340044</v>
      </c>
      <c r="G297">
        <f>Graphs!M298</f>
        <v>0</v>
      </c>
      <c r="H297">
        <f>Graphs!N298</f>
        <v>0.23632328449487716</v>
      </c>
      <c r="I297">
        <f>Graphs!O298</f>
        <v>0.69853076103044065</v>
      </c>
    </row>
    <row r="298" spans="1:9">
      <c r="A298" s="1">
        <f>Graphs!A299</f>
        <v>27273</v>
      </c>
      <c r="B298">
        <f>Graphs!F299</f>
        <v>1.6574409902750005E-2</v>
      </c>
      <c r="C298">
        <f>Graphs!G299</f>
        <v>0</v>
      </c>
      <c r="D298">
        <f>Graphs!H299</f>
        <v>2.2343999999999999E-2</v>
      </c>
      <c r="E298">
        <f>Graphs!I299</f>
        <v>6.6045000000000006E-2</v>
      </c>
      <c r="F298">
        <f>Graphs!L299</f>
        <v>0.17339337936043567</v>
      </c>
      <c r="G298">
        <f>Graphs!M299</f>
        <v>0</v>
      </c>
      <c r="H298">
        <f>Graphs!N299</f>
        <v>0.23375201235892898</v>
      </c>
      <c r="I298">
        <f>Graphs!O299</f>
        <v>0.69093052525266141</v>
      </c>
    </row>
    <row r="299" spans="1:9">
      <c r="A299" s="1">
        <f>Graphs!A300</f>
        <v>27303</v>
      </c>
      <c r="B299">
        <f>Graphs!F300</f>
        <v>1.6574409902750005E-2</v>
      </c>
      <c r="C299">
        <f>Graphs!G300</f>
        <v>0</v>
      </c>
      <c r="D299">
        <f>Graphs!H300</f>
        <v>2.2343999999999999E-2</v>
      </c>
      <c r="E299">
        <f>Graphs!I300</f>
        <v>6.6045000000000006E-2</v>
      </c>
      <c r="F299">
        <f>Graphs!L300</f>
        <v>0.16999350917689771</v>
      </c>
      <c r="G299">
        <f>Graphs!M300</f>
        <v>0</v>
      </c>
      <c r="H299">
        <f>Graphs!N300</f>
        <v>0.22916863956757744</v>
      </c>
      <c r="I299">
        <f>Graphs!O300</f>
        <v>0.67738286789476609</v>
      </c>
    </row>
    <row r="300" spans="1:9">
      <c r="A300" s="1">
        <f>Graphs!A301</f>
        <v>27334</v>
      </c>
      <c r="B300">
        <f>Graphs!F301</f>
        <v>1.6574409902750005E-2</v>
      </c>
      <c r="C300">
        <f>Graphs!G301</f>
        <v>0</v>
      </c>
      <c r="D300">
        <f>Graphs!H301</f>
        <v>2.2343999999999999E-2</v>
      </c>
      <c r="E300">
        <f>Graphs!I301</f>
        <v>6.6045000000000006E-2</v>
      </c>
      <c r="F300">
        <f>Graphs!L301</f>
        <v>0.16698773003624531</v>
      </c>
      <c r="G300">
        <f>Graphs!M301</f>
        <v>0</v>
      </c>
      <c r="H300">
        <f>Graphs!N301</f>
        <v>0.22511654181490909</v>
      </c>
      <c r="I300">
        <f>Graphs!O301</f>
        <v>0.66540556767658754</v>
      </c>
    </row>
    <row r="301" spans="1:9">
      <c r="A301" s="1">
        <f>Graphs!A302</f>
        <v>27364</v>
      </c>
      <c r="B301">
        <f>Graphs!F302</f>
        <v>1.6574409902750005E-2</v>
      </c>
      <c r="C301">
        <f>Graphs!G302</f>
        <v>0</v>
      </c>
      <c r="D301">
        <f>Graphs!H302</f>
        <v>2.2343999999999999E-2</v>
      </c>
      <c r="E301">
        <f>Graphs!I302</f>
        <v>6.6045000000000006E-2</v>
      </c>
      <c r="F301">
        <f>Graphs!L302</f>
        <v>0.16451993107019244</v>
      </c>
      <c r="G301">
        <f>Graphs!M302</f>
        <v>0</v>
      </c>
      <c r="H301">
        <f>Graphs!N302</f>
        <v>0.22178969636936857</v>
      </c>
      <c r="I301">
        <f>Graphs!O302</f>
        <v>0.65557198785870707</v>
      </c>
    </row>
    <row r="302" spans="1:9">
      <c r="A302" s="1">
        <f>Graphs!A303</f>
        <v>27395</v>
      </c>
      <c r="B302">
        <f>Graphs!F303</f>
        <v>1.6574409902750005E-2</v>
      </c>
      <c r="C302">
        <f>Graphs!G303</f>
        <v>0</v>
      </c>
      <c r="D302">
        <f>Graphs!H303</f>
        <v>2.2343999999999999E-2</v>
      </c>
      <c r="E302">
        <f>Graphs!I303</f>
        <v>6.6045000000000006E-2</v>
      </c>
      <c r="F302">
        <f>Graphs!L303</f>
        <v>0.16035081000993415</v>
      </c>
      <c r="G302">
        <f>Graphs!M303</f>
        <v>0</v>
      </c>
      <c r="H302">
        <f>Graphs!N303</f>
        <v>0.2161692947069869</v>
      </c>
      <c r="I302">
        <f>Graphs!O303</f>
        <v>0.63895905249386653</v>
      </c>
    </row>
    <row r="303" spans="1:9">
      <c r="A303" s="1">
        <f>Graphs!A304</f>
        <v>27426</v>
      </c>
      <c r="B303">
        <f>Graphs!F304</f>
        <v>1.6574409902750005E-2</v>
      </c>
      <c r="C303">
        <f>Graphs!G304</f>
        <v>0</v>
      </c>
      <c r="D303">
        <f>Graphs!H304</f>
        <v>2.2343999999999999E-2</v>
      </c>
      <c r="E303">
        <f>Graphs!I304</f>
        <v>6.6045000000000006E-2</v>
      </c>
      <c r="F303">
        <f>Graphs!L304</f>
        <v>0.15767041298911913</v>
      </c>
      <c r="G303">
        <f>Graphs!M304</f>
        <v>0</v>
      </c>
      <c r="H303">
        <f>Graphs!N304</f>
        <v>0.21255584533627034</v>
      </c>
      <c r="I303">
        <f>Graphs!O304</f>
        <v>0.62827832103625036</v>
      </c>
    </row>
    <row r="304" spans="1:9">
      <c r="A304" s="1">
        <f>Graphs!A305</f>
        <v>27454</v>
      </c>
      <c r="B304">
        <f>Graphs!F305</f>
        <v>1.6574409902750005E-2</v>
      </c>
      <c r="C304">
        <f>Graphs!G305</f>
        <v>0</v>
      </c>
      <c r="D304">
        <f>Graphs!H305</f>
        <v>2.2343999999999999E-2</v>
      </c>
      <c r="E304">
        <f>Graphs!I305</f>
        <v>6.6045000000000006E-2</v>
      </c>
      <c r="F304">
        <f>Graphs!L305</f>
        <v>0.15457883626384228</v>
      </c>
      <c r="G304">
        <f>Graphs!M305</f>
        <v>0</v>
      </c>
      <c r="H304">
        <f>Graphs!N305</f>
        <v>0.20838808366301012</v>
      </c>
      <c r="I304">
        <f>Graphs!O305</f>
        <v>0.61595913827083359</v>
      </c>
    </row>
    <row r="305" spans="1:9">
      <c r="A305" s="1">
        <f>Graphs!A306</f>
        <v>27485</v>
      </c>
      <c r="B305">
        <f>Graphs!F306</f>
        <v>2.4225728260850444E-2</v>
      </c>
      <c r="C305">
        <f>Graphs!G306</f>
        <v>0</v>
      </c>
      <c r="D305">
        <f>Graphs!H306</f>
        <v>4.6816000000000003E-2</v>
      </c>
      <c r="E305">
        <f>Graphs!I306</f>
        <v>8.4966000000000014E-2</v>
      </c>
      <c r="F305">
        <f>Graphs!L306</f>
        <v>0.21745692980989237</v>
      </c>
      <c r="G305">
        <f>Graphs!M306</f>
        <v>0</v>
      </c>
      <c r="H305">
        <f>Graphs!N306</f>
        <v>0.4202335432958636</v>
      </c>
      <c r="I305">
        <f>Graphs!O306</f>
        <v>0.762678640628767</v>
      </c>
    </row>
    <row r="306" spans="1:9">
      <c r="A306" s="1">
        <f>Graphs!A307</f>
        <v>27515</v>
      </c>
      <c r="B306">
        <f>Graphs!F307</f>
        <v>2.4225728260850444E-2</v>
      </c>
      <c r="C306">
        <f>Graphs!G307</f>
        <v>0</v>
      </c>
      <c r="D306">
        <f>Graphs!H307</f>
        <v>4.6816000000000003E-2</v>
      </c>
      <c r="E306">
        <f>Graphs!I307</f>
        <v>8.4966000000000014E-2</v>
      </c>
      <c r="F306">
        <f>Graphs!L307</f>
        <v>0.20869187121870669</v>
      </c>
      <c r="G306">
        <f>Graphs!M307</f>
        <v>0</v>
      </c>
      <c r="H306">
        <f>Graphs!N307</f>
        <v>0.40329514711695164</v>
      </c>
      <c r="I306">
        <f>Graphs!O307</f>
        <v>0.73193727507559203</v>
      </c>
    </row>
    <row r="307" spans="1:9">
      <c r="A307" s="1">
        <f>Graphs!A308</f>
        <v>27546</v>
      </c>
      <c r="B307">
        <f>Graphs!F308</f>
        <v>2.4225728260850444E-2</v>
      </c>
      <c r="C307">
        <f>Graphs!G308</f>
        <v>0</v>
      </c>
      <c r="D307">
        <f>Graphs!H308</f>
        <v>4.6816000000000003E-2</v>
      </c>
      <c r="E307">
        <f>Graphs!I308</f>
        <v>8.4966000000000014E-2</v>
      </c>
      <c r="F307">
        <f>Graphs!L308</f>
        <v>0.20480065870334319</v>
      </c>
      <c r="G307">
        <f>Graphs!M308</f>
        <v>0</v>
      </c>
      <c r="H307">
        <f>Graphs!N308</f>
        <v>0.39577541424627249</v>
      </c>
      <c r="I307">
        <f>Graphs!O308</f>
        <v>0.71828976945592948</v>
      </c>
    </row>
    <row r="308" spans="1:9">
      <c r="A308" s="1">
        <f>Graphs!A309</f>
        <v>27576</v>
      </c>
      <c r="B308">
        <f>Graphs!F309</f>
        <v>2.4225728260850444E-2</v>
      </c>
      <c r="C308">
        <f>Graphs!G309</f>
        <v>0</v>
      </c>
      <c r="D308">
        <f>Graphs!H309</f>
        <v>4.6816000000000003E-2</v>
      </c>
      <c r="E308">
        <f>Graphs!I309</f>
        <v>8.4966000000000014E-2</v>
      </c>
      <c r="F308">
        <f>Graphs!L309</f>
        <v>0.20277292940925068</v>
      </c>
      <c r="G308">
        <f>Graphs!M309</f>
        <v>0</v>
      </c>
      <c r="H308">
        <f>Graphs!N309</f>
        <v>0.39185684578838859</v>
      </c>
      <c r="I308">
        <f>Graphs!O309</f>
        <v>0.71117798956032618</v>
      </c>
    </row>
    <row r="309" spans="1:9">
      <c r="A309" s="1">
        <f>Graphs!A310</f>
        <v>27607</v>
      </c>
      <c r="B309">
        <f>Graphs!F310</f>
        <v>2.4225728260850444E-2</v>
      </c>
      <c r="C309">
        <f>Graphs!G310</f>
        <v>0</v>
      </c>
      <c r="D309">
        <f>Graphs!H310</f>
        <v>4.6816000000000003E-2</v>
      </c>
      <c r="E309">
        <f>Graphs!I310</f>
        <v>8.4966000000000014E-2</v>
      </c>
      <c r="F309">
        <f>Graphs!L310</f>
        <v>0.20156354812052751</v>
      </c>
      <c r="G309">
        <f>Graphs!M310</f>
        <v>0</v>
      </c>
      <c r="H309">
        <f>Graphs!N310</f>
        <v>0.3895197274238455</v>
      </c>
      <c r="I309">
        <f>Graphs!O310</f>
        <v>0.70693637133233223</v>
      </c>
    </row>
    <row r="310" spans="1:9">
      <c r="A310" s="1">
        <f>Graphs!A311</f>
        <v>27638</v>
      </c>
      <c r="B310">
        <f>Graphs!F311</f>
        <v>2.4225728260850444E-2</v>
      </c>
      <c r="C310">
        <f>Graphs!G311</f>
        <v>0</v>
      </c>
      <c r="D310">
        <f>Graphs!H311</f>
        <v>4.6816000000000003E-2</v>
      </c>
      <c r="E310">
        <f>Graphs!I311</f>
        <v>8.4966000000000014E-2</v>
      </c>
      <c r="F310">
        <f>Graphs!L311</f>
        <v>0.19976565720567643</v>
      </c>
      <c r="G310">
        <f>Graphs!M311</f>
        <v>0</v>
      </c>
      <c r="H310">
        <f>Graphs!N311</f>
        <v>0.38604531954791432</v>
      </c>
      <c r="I310">
        <f>Graphs!O311</f>
        <v>0.70063069507664244</v>
      </c>
    </row>
    <row r="311" spans="1:9">
      <c r="A311" s="1">
        <f>Graphs!A312</f>
        <v>27668</v>
      </c>
      <c r="B311">
        <f>Graphs!F312</f>
        <v>2.4225728260850444E-2</v>
      </c>
      <c r="C311">
        <f>Graphs!G312</f>
        <v>0</v>
      </c>
      <c r="D311">
        <f>Graphs!H312</f>
        <v>4.6816000000000003E-2</v>
      </c>
      <c r="E311">
        <f>Graphs!I312</f>
        <v>8.4966000000000014E-2</v>
      </c>
      <c r="F311">
        <f>Graphs!L312</f>
        <v>0.19700755148488799</v>
      </c>
      <c r="G311">
        <f>Graphs!M312</f>
        <v>0</v>
      </c>
      <c r="H311">
        <f>Graphs!N312</f>
        <v>0.38071530527407721</v>
      </c>
      <c r="I311">
        <f>Graphs!O312</f>
        <v>0.69095729297499253</v>
      </c>
    </row>
    <row r="312" spans="1:9">
      <c r="A312" s="1">
        <f>Graphs!A313</f>
        <v>27699</v>
      </c>
      <c r="B312">
        <f>Graphs!F313</f>
        <v>2.4225728260850444E-2</v>
      </c>
      <c r="C312">
        <f>Graphs!G313</f>
        <v>0</v>
      </c>
      <c r="D312">
        <f>Graphs!H313</f>
        <v>4.6816000000000003E-2</v>
      </c>
      <c r="E312">
        <f>Graphs!I313</f>
        <v>8.4966000000000014E-2</v>
      </c>
      <c r="F312">
        <f>Graphs!L313</f>
        <v>0.19467149356214225</v>
      </c>
      <c r="G312">
        <f>Graphs!M313</f>
        <v>0</v>
      </c>
      <c r="H312">
        <f>Graphs!N313</f>
        <v>0.37620089453960198</v>
      </c>
      <c r="I312">
        <f>Graphs!O313</f>
        <v>0.68276412349307558</v>
      </c>
    </row>
    <row r="313" spans="1:9">
      <c r="A313" s="1">
        <f>Graphs!A314</f>
        <v>27729</v>
      </c>
      <c r="B313">
        <f>Graphs!F314</f>
        <v>2.4225728260850444E-2</v>
      </c>
      <c r="C313">
        <f>Graphs!G314</f>
        <v>0</v>
      </c>
      <c r="D313">
        <f>Graphs!H314</f>
        <v>4.6816000000000003E-2</v>
      </c>
      <c r="E313">
        <f>Graphs!I314</f>
        <v>8.4966000000000014E-2</v>
      </c>
      <c r="F313">
        <f>Graphs!L314</f>
        <v>0.19236313593097062</v>
      </c>
      <c r="G313">
        <f>Graphs!M314</f>
        <v>0</v>
      </c>
      <c r="H313">
        <f>Graphs!N314</f>
        <v>0.37174001436719561</v>
      </c>
      <c r="I313">
        <f>Graphs!O314</f>
        <v>0.67466810621845408</v>
      </c>
    </row>
    <row r="314" spans="1:9">
      <c r="A314" s="1">
        <f>Graphs!A315</f>
        <v>27760</v>
      </c>
      <c r="B314">
        <f>Graphs!F315</f>
        <v>2.4225728260850444E-2</v>
      </c>
      <c r="C314">
        <f>Graphs!G315</f>
        <v>0</v>
      </c>
      <c r="D314">
        <f>Graphs!H315</f>
        <v>4.6199999999999998E-2</v>
      </c>
      <c r="E314">
        <f>Graphs!I315</f>
        <v>8.4966000000000014E-2</v>
      </c>
      <c r="F314">
        <f>Graphs!L315</f>
        <v>0.18989450733560773</v>
      </c>
      <c r="G314">
        <f>Graphs!M315</f>
        <v>0</v>
      </c>
      <c r="H314">
        <f>Graphs!N315</f>
        <v>0.36214086711616966</v>
      </c>
      <c r="I314">
        <f>Graphs!O315</f>
        <v>0.66600997652364669</v>
      </c>
    </row>
    <row r="315" spans="1:9">
      <c r="A315" s="1">
        <f>Graphs!A316</f>
        <v>27791</v>
      </c>
      <c r="B315">
        <f>Graphs!F316</f>
        <v>2.4225728260850444E-2</v>
      </c>
      <c r="C315">
        <f>Graphs!G316</f>
        <v>0</v>
      </c>
      <c r="D315">
        <f>Graphs!H316</f>
        <v>4.6199999999999998E-2</v>
      </c>
      <c r="E315">
        <f>Graphs!I316</f>
        <v>8.4966000000000014E-2</v>
      </c>
      <c r="F315">
        <f>Graphs!L316</f>
        <v>0.18745755906772729</v>
      </c>
      <c r="G315">
        <f>Graphs!M316</f>
        <v>0</v>
      </c>
      <c r="H315">
        <f>Graphs!N316</f>
        <v>0.35749345223708756</v>
      </c>
      <c r="I315">
        <f>Graphs!O316</f>
        <v>0.65746295806875299</v>
      </c>
    </row>
    <row r="316" spans="1:9">
      <c r="A316" s="1">
        <f>Graphs!A317</f>
        <v>27820</v>
      </c>
      <c r="B316">
        <f>Graphs!F317</f>
        <v>2.4225728260850444E-2</v>
      </c>
      <c r="C316">
        <f>Graphs!G317</f>
        <v>0</v>
      </c>
      <c r="D316">
        <f>Graphs!H317</f>
        <v>4.6199999999999998E-2</v>
      </c>
      <c r="E316">
        <f>Graphs!I317</f>
        <v>8.4966000000000014E-2</v>
      </c>
      <c r="F316">
        <f>Graphs!L317</f>
        <v>0.18652493439574855</v>
      </c>
      <c r="G316">
        <f>Graphs!M317</f>
        <v>0</v>
      </c>
      <c r="H316">
        <f>Graphs!N317</f>
        <v>0.35571487784784833</v>
      </c>
      <c r="I316">
        <f>Graphs!O317</f>
        <v>0.65419199807836126</v>
      </c>
    </row>
    <row r="317" spans="1:9">
      <c r="A317" s="1">
        <f>Graphs!A318</f>
        <v>27851</v>
      </c>
      <c r="B317">
        <f>Graphs!F318</f>
        <v>2.8051387439900665E-2</v>
      </c>
      <c r="C317">
        <f>Graphs!G318</f>
        <v>0</v>
      </c>
      <c r="D317">
        <f>Graphs!H318</f>
        <v>5.2008000000000006E-2</v>
      </c>
      <c r="E317">
        <f>Graphs!I318</f>
        <v>9.4605000000000009E-2</v>
      </c>
      <c r="F317">
        <f>Graphs!L318</f>
        <v>0.21195331677875628</v>
      </c>
      <c r="G317">
        <f>Graphs!M318</f>
        <v>0</v>
      </c>
      <c r="H317">
        <f>Graphs!N318</f>
        <v>0.39296694762947498</v>
      </c>
      <c r="I317">
        <f>Graphs!O318</f>
        <v>0.71482537456711437</v>
      </c>
    </row>
    <row r="318" spans="1:9">
      <c r="A318" s="1">
        <f>Graphs!A319</f>
        <v>27881</v>
      </c>
      <c r="B318">
        <f>Graphs!F319</f>
        <v>2.8051387439900665E-2</v>
      </c>
      <c r="C318">
        <f>Graphs!G319</f>
        <v>0</v>
      </c>
      <c r="D318">
        <f>Graphs!H319</f>
        <v>5.2008000000000006E-2</v>
      </c>
      <c r="E318">
        <f>Graphs!I319</f>
        <v>9.4605000000000009E-2</v>
      </c>
      <c r="F318">
        <f>Graphs!L319</f>
        <v>0.2096471976051002</v>
      </c>
      <c r="G318">
        <f>Graphs!M319</f>
        <v>0</v>
      </c>
      <c r="H318">
        <f>Graphs!N319</f>
        <v>0.38869134285803669</v>
      </c>
      <c r="I318">
        <f>Graphs!O319</f>
        <v>0.70704784823651279</v>
      </c>
    </row>
    <row r="319" spans="1:9">
      <c r="A319" s="1">
        <f>Graphs!A320</f>
        <v>27912</v>
      </c>
      <c r="B319">
        <f>Graphs!F320</f>
        <v>2.8051387439900665E-2</v>
      </c>
      <c r="C319">
        <f>Graphs!G320</f>
        <v>0</v>
      </c>
      <c r="D319">
        <f>Graphs!H320</f>
        <v>5.2008000000000006E-2</v>
      </c>
      <c r="E319">
        <f>Graphs!I320</f>
        <v>9.4605000000000009E-2</v>
      </c>
      <c r="F319">
        <f>Graphs!L320</f>
        <v>0.20860417672149276</v>
      </c>
      <c r="G319">
        <f>Graphs!M320</f>
        <v>0</v>
      </c>
      <c r="H319">
        <f>Graphs!N320</f>
        <v>0.38675755508262361</v>
      </c>
      <c r="I319">
        <f>Graphs!O320</f>
        <v>0.70353019725026156</v>
      </c>
    </row>
    <row r="320" spans="1:9">
      <c r="A320" s="1">
        <f>Graphs!A321</f>
        <v>27942</v>
      </c>
      <c r="B320">
        <f>Graphs!F321</f>
        <v>2.8051387439900665E-2</v>
      </c>
      <c r="C320">
        <f>Graphs!G321</f>
        <v>0</v>
      </c>
      <c r="D320">
        <f>Graphs!H321</f>
        <v>5.2008000000000006E-2</v>
      </c>
      <c r="E320">
        <f>Graphs!I321</f>
        <v>9.4605000000000009E-2</v>
      </c>
      <c r="F320">
        <f>Graphs!L321</f>
        <v>0.20818780111925428</v>
      </c>
      <c r="G320">
        <f>Graphs!M321</f>
        <v>0</v>
      </c>
      <c r="H320">
        <f>Graphs!N321</f>
        <v>0.38598558391479404</v>
      </c>
      <c r="I320">
        <f>Graphs!O321</f>
        <v>0.70212594535954254</v>
      </c>
    </row>
    <row r="321" spans="1:9">
      <c r="A321" s="1">
        <f>Graphs!A322</f>
        <v>27973</v>
      </c>
      <c r="B321">
        <f>Graphs!F322</f>
        <v>2.8051387439900665E-2</v>
      </c>
      <c r="C321">
        <f>Graphs!G322</f>
        <v>0</v>
      </c>
      <c r="D321">
        <f>Graphs!H322</f>
        <v>5.2008000000000006E-2</v>
      </c>
      <c r="E321">
        <f>Graphs!I322</f>
        <v>9.4605000000000009E-2</v>
      </c>
      <c r="F321">
        <f>Graphs!L322</f>
        <v>0.20531341333259789</v>
      </c>
      <c r="G321">
        <f>Graphs!M322</f>
        <v>0</v>
      </c>
      <c r="H321">
        <f>Graphs!N322</f>
        <v>0.38065639439328797</v>
      </c>
      <c r="I321">
        <f>Graphs!O322</f>
        <v>0.69243189877666911</v>
      </c>
    </row>
    <row r="322" spans="1:9">
      <c r="A322" s="1">
        <f>Graphs!A323</f>
        <v>28004</v>
      </c>
      <c r="B322">
        <f>Graphs!F323</f>
        <v>2.8051387439900665E-2</v>
      </c>
      <c r="C322">
        <f>Graphs!G323</f>
        <v>0</v>
      </c>
      <c r="D322">
        <f>Graphs!H323</f>
        <v>5.2008000000000006E-2</v>
      </c>
      <c r="E322">
        <f>Graphs!I323</f>
        <v>9.4605000000000009E-2</v>
      </c>
      <c r="F322">
        <f>Graphs!L323</f>
        <v>0.20267859164126151</v>
      </c>
      <c r="G322">
        <f>Graphs!M323</f>
        <v>0</v>
      </c>
      <c r="H322">
        <f>Graphs!N323</f>
        <v>0.37577136662713523</v>
      </c>
      <c r="I322">
        <f>Graphs!O323</f>
        <v>0.68354580333333581</v>
      </c>
    </row>
    <row r="323" spans="1:9">
      <c r="A323" s="1">
        <f>Graphs!A324</f>
        <v>28034</v>
      </c>
      <c r="B323">
        <f>Graphs!F324</f>
        <v>2.8051387439900665E-2</v>
      </c>
      <c r="C323">
        <f>Graphs!G324</f>
        <v>0</v>
      </c>
      <c r="D323">
        <f>Graphs!H324</f>
        <v>5.2008000000000006E-2</v>
      </c>
      <c r="E323">
        <f>Graphs!I324</f>
        <v>9.4605000000000009E-2</v>
      </c>
      <c r="F323">
        <f>Graphs!L324</f>
        <v>0.19909488373404863</v>
      </c>
      <c r="G323">
        <f>Graphs!M324</f>
        <v>0</v>
      </c>
      <c r="H323">
        <f>Graphs!N324</f>
        <v>0.36912707920150806</v>
      </c>
      <c r="I323">
        <f>Graphs!O324</f>
        <v>0.67145953176162654</v>
      </c>
    </row>
    <row r="324" spans="1:9">
      <c r="A324" s="1">
        <f>Graphs!A325</f>
        <v>28065</v>
      </c>
      <c r="B324">
        <f>Graphs!F325</f>
        <v>2.8051387439900665E-2</v>
      </c>
      <c r="C324">
        <f>Graphs!G325</f>
        <v>0</v>
      </c>
      <c r="D324">
        <f>Graphs!H325</f>
        <v>5.2008000000000006E-2</v>
      </c>
      <c r="E324">
        <f>Graphs!I325</f>
        <v>9.4605000000000009E-2</v>
      </c>
      <c r="F324">
        <f>Graphs!L325</f>
        <v>0.19634603918545229</v>
      </c>
      <c r="G324">
        <f>Graphs!M325</f>
        <v>0</v>
      </c>
      <c r="H324">
        <f>Graphs!N325</f>
        <v>0.36403065010010655</v>
      </c>
      <c r="I324">
        <f>Graphs!O325</f>
        <v>0.66218888733888215</v>
      </c>
    </row>
    <row r="325" spans="1:9">
      <c r="A325" s="1">
        <f>Graphs!A326</f>
        <v>28095</v>
      </c>
      <c r="B325">
        <f>Graphs!F326</f>
        <v>2.8051387439900665E-2</v>
      </c>
      <c r="C325">
        <f>Graphs!G326</f>
        <v>0</v>
      </c>
      <c r="D325">
        <f>Graphs!H326</f>
        <v>5.2008000000000006E-2</v>
      </c>
      <c r="E325">
        <f>Graphs!I326</f>
        <v>9.4605000000000009E-2</v>
      </c>
      <c r="F325">
        <f>Graphs!L326</f>
        <v>0.19382629732028855</v>
      </c>
      <c r="G325">
        <f>Graphs!M326</f>
        <v>0</v>
      </c>
      <c r="H325">
        <f>Graphs!N326</f>
        <v>0.35935898331698579</v>
      </c>
      <c r="I325">
        <f>Graphs!O326</f>
        <v>0.65369090556651743</v>
      </c>
    </row>
    <row r="326" spans="1:9">
      <c r="A326" s="1">
        <f>Graphs!A327</f>
        <v>28126</v>
      </c>
      <c r="B326">
        <f>Graphs!F327</f>
        <v>3.0857419151020974E-2</v>
      </c>
      <c r="C326">
        <f>Graphs!G327</f>
        <v>0</v>
      </c>
      <c r="D326">
        <f>Graphs!H327</f>
        <v>5.7200000000000001E-2</v>
      </c>
      <c r="E326">
        <f>Graphs!I327</f>
        <v>0.104244</v>
      </c>
      <c r="F326">
        <f>Graphs!L327</f>
        <v>0.20781198555104927</v>
      </c>
      <c r="G326">
        <f>Graphs!M327</f>
        <v>0</v>
      </c>
      <c r="H326">
        <f>Graphs!N327</f>
        <v>0.38521839805668651</v>
      </c>
      <c r="I326">
        <f>Graphs!O327</f>
        <v>0.70204032669617533</v>
      </c>
    </row>
    <row r="327" spans="1:9">
      <c r="A327" s="1">
        <f>Graphs!A328</f>
        <v>28157</v>
      </c>
      <c r="B327">
        <f>Graphs!F328</f>
        <v>3.0857419151020974E-2</v>
      </c>
      <c r="C327">
        <f>Graphs!G328</f>
        <v>0</v>
      </c>
      <c r="D327">
        <f>Graphs!H328</f>
        <v>5.7200000000000001E-2</v>
      </c>
      <c r="E327">
        <f>Graphs!I328</f>
        <v>0.104244</v>
      </c>
      <c r="F327">
        <f>Graphs!L328</f>
        <v>0.20575444113965274</v>
      </c>
      <c r="G327">
        <f>Graphs!M328</f>
        <v>0</v>
      </c>
      <c r="H327">
        <f>Graphs!N328</f>
        <v>0.38140435451157084</v>
      </c>
      <c r="I327">
        <f>Graphs!O328</f>
        <v>0.69508943237245091</v>
      </c>
    </row>
    <row r="328" spans="1:9">
      <c r="A328" s="1">
        <f>Graphs!A329</f>
        <v>28185</v>
      </c>
      <c r="B328">
        <f>Graphs!F329</f>
        <v>3.0857419151020974E-2</v>
      </c>
      <c r="C328">
        <f>Graphs!G329</f>
        <v>0</v>
      </c>
      <c r="D328">
        <f>Graphs!H329</f>
        <v>5.7200000000000001E-2</v>
      </c>
      <c r="E328">
        <f>Graphs!I329</f>
        <v>0.104244</v>
      </c>
      <c r="F328">
        <f>Graphs!L329</f>
        <v>0.20371726845510171</v>
      </c>
      <c r="G328">
        <f>Graphs!M329</f>
        <v>0</v>
      </c>
      <c r="H328">
        <f>Graphs!N329</f>
        <v>0.37762807377383251</v>
      </c>
      <c r="I328">
        <f>Graphs!O329</f>
        <v>0.68820735878460482</v>
      </c>
    </row>
    <row r="329" spans="1:9">
      <c r="A329" s="1">
        <f>Graphs!A330</f>
        <v>28216</v>
      </c>
      <c r="B329">
        <f>Graphs!F330</f>
        <v>3.0857419151020974E-2</v>
      </c>
      <c r="C329">
        <f>Graphs!G330</f>
        <v>0</v>
      </c>
      <c r="D329">
        <f>Graphs!H330</f>
        <v>5.7200000000000001E-2</v>
      </c>
      <c r="E329">
        <f>Graphs!I330</f>
        <v>0.104244</v>
      </c>
      <c r="F329">
        <f>Graphs!L330</f>
        <v>0.19855484254883207</v>
      </c>
      <c r="G329">
        <f>Graphs!M330</f>
        <v>0</v>
      </c>
      <c r="H329">
        <f>Graphs!N330</f>
        <v>0.36805855143648386</v>
      </c>
      <c r="I329">
        <f>Graphs!O330</f>
        <v>0.67076740622281161</v>
      </c>
    </row>
    <row r="330" spans="1:9">
      <c r="A330" s="1">
        <f>Graphs!A331</f>
        <v>28246</v>
      </c>
      <c r="B330">
        <f>Graphs!F331</f>
        <v>3.0857419151020974E-2</v>
      </c>
      <c r="C330">
        <f>Graphs!G331</f>
        <v>0</v>
      </c>
      <c r="D330">
        <f>Graphs!H331</f>
        <v>5.7200000000000001E-2</v>
      </c>
      <c r="E330">
        <f>Graphs!I331</f>
        <v>0.104244</v>
      </c>
      <c r="F330">
        <f>Graphs!L331</f>
        <v>0.19697901046511118</v>
      </c>
      <c r="G330">
        <f>Graphs!M331</f>
        <v>0</v>
      </c>
      <c r="H330">
        <f>Graphs!N331</f>
        <v>0.3651374518219086</v>
      </c>
      <c r="I330">
        <f>Graphs!O331</f>
        <v>0.66544385537977335</v>
      </c>
    </row>
    <row r="331" spans="1:9">
      <c r="A331" s="1">
        <f>Graphs!A332</f>
        <v>28277</v>
      </c>
      <c r="B331">
        <f>Graphs!F332</f>
        <v>3.0857419151020974E-2</v>
      </c>
      <c r="C331">
        <f>Graphs!G332</f>
        <v>0</v>
      </c>
      <c r="D331">
        <f>Graphs!H332</f>
        <v>5.7200000000000001E-2</v>
      </c>
      <c r="E331">
        <f>Graphs!I332</f>
        <v>0.104244</v>
      </c>
      <c r="F331">
        <f>Graphs!L332</f>
        <v>0.19502872323278336</v>
      </c>
      <c r="G331">
        <f>Graphs!M332</f>
        <v>0</v>
      </c>
      <c r="H331">
        <f>Graphs!N332</f>
        <v>0.3615222295266422</v>
      </c>
      <c r="I331">
        <f>Graphs!O332</f>
        <v>0.65885530235621126</v>
      </c>
    </row>
    <row r="332" spans="1:9">
      <c r="A332" s="1">
        <f>Graphs!A333</f>
        <v>28307</v>
      </c>
      <c r="B332">
        <f>Graphs!F333</f>
        <v>3.0857419151020974E-2</v>
      </c>
      <c r="C332">
        <f>Graphs!G333</f>
        <v>0</v>
      </c>
      <c r="D332">
        <f>Graphs!H333</f>
        <v>5.7200000000000001E-2</v>
      </c>
      <c r="E332">
        <f>Graphs!I333</f>
        <v>0.104244</v>
      </c>
      <c r="F332">
        <f>Graphs!L333</f>
        <v>0.19483388934343993</v>
      </c>
      <c r="G332">
        <f>Graphs!M333</f>
        <v>0</v>
      </c>
      <c r="H332">
        <f>Graphs!N333</f>
        <v>0.36116106845818402</v>
      </c>
      <c r="I332">
        <f>Graphs!O333</f>
        <v>0.65819710525096042</v>
      </c>
    </row>
    <row r="333" spans="1:9">
      <c r="A333" s="1">
        <f>Graphs!A334</f>
        <v>28338</v>
      </c>
      <c r="B333">
        <f>Graphs!F334</f>
        <v>3.0857419151020974E-2</v>
      </c>
      <c r="C333">
        <f>Graphs!G334</f>
        <v>0</v>
      </c>
      <c r="D333">
        <f>Graphs!H334</f>
        <v>5.7200000000000001E-2</v>
      </c>
      <c r="E333">
        <f>Graphs!I334</f>
        <v>0.104244</v>
      </c>
      <c r="F333">
        <f>Graphs!L334</f>
        <v>0.19386456651088552</v>
      </c>
      <c r="G333">
        <f>Graphs!M334</f>
        <v>0</v>
      </c>
      <c r="H333">
        <f>Graphs!N334</f>
        <v>0.35936424722207372</v>
      </c>
      <c r="I333">
        <f>Graphs!O334</f>
        <v>0.6549224927870253</v>
      </c>
    </row>
    <row r="334" spans="1:9">
      <c r="A334" s="1">
        <f>Graphs!A335</f>
        <v>28369</v>
      </c>
      <c r="B334">
        <f>Graphs!F335</f>
        <v>3.0857419151020974E-2</v>
      </c>
      <c r="C334">
        <f>Graphs!G335</f>
        <v>0</v>
      </c>
      <c r="D334">
        <f>Graphs!H335</f>
        <v>5.7200000000000001E-2</v>
      </c>
      <c r="E334">
        <f>Graphs!I335</f>
        <v>0.104244</v>
      </c>
      <c r="F334">
        <f>Graphs!L335</f>
        <v>0.19290006617998559</v>
      </c>
      <c r="G334">
        <f>Graphs!M335</f>
        <v>0</v>
      </c>
      <c r="H334">
        <f>Graphs!N335</f>
        <v>0.35757636539509824</v>
      </c>
      <c r="I334">
        <f>Graphs!O335</f>
        <v>0.65166417192738846</v>
      </c>
    </row>
    <row r="335" spans="1:9">
      <c r="A335" s="1">
        <f>Graphs!A336</f>
        <v>28399</v>
      </c>
      <c r="B335">
        <f>Graphs!F336</f>
        <v>3.0857419151020974E-2</v>
      </c>
      <c r="C335">
        <f>Graphs!G336</f>
        <v>0</v>
      </c>
      <c r="D335">
        <f>Graphs!H336</f>
        <v>5.7200000000000001E-2</v>
      </c>
      <c r="E335">
        <f>Graphs!I336</f>
        <v>0.104244</v>
      </c>
      <c r="F335">
        <f>Graphs!L336</f>
        <v>0.19213154001990598</v>
      </c>
      <c r="G335">
        <f>Graphs!M336</f>
        <v>0</v>
      </c>
      <c r="H335">
        <f>Graphs!N336</f>
        <v>0.35615175836165164</v>
      </c>
      <c r="I335">
        <f>Graphs!O336</f>
        <v>0.64906790032608408</v>
      </c>
    </row>
    <row r="336" spans="1:9">
      <c r="A336" s="1">
        <f>Graphs!A337</f>
        <v>28430</v>
      </c>
      <c r="B336">
        <f>Graphs!F337</f>
        <v>3.0857419151020974E-2</v>
      </c>
      <c r="C336">
        <f>Graphs!G337</f>
        <v>0</v>
      </c>
      <c r="D336">
        <f>Graphs!H337</f>
        <v>5.7200000000000001E-2</v>
      </c>
      <c r="E336">
        <f>Graphs!I337</f>
        <v>0.104244</v>
      </c>
      <c r="F336">
        <f>Graphs!L337</f>
        <v>0.19117566171134923</v>
      </c>
      <c r="G336">
        <f>Graphs!M337</f>
        <v>0</v>
      </c>
      <c r="H336">
        <f>Graphs!N337</f>
        <v>0.35437985906632002</v>
      </c>
      <c r="I336">
        <f>Graphs!O337</f>
        <v>0.64583870679212352</v>
      </c>
    </row>
    <row r="337" spans="1:9">
      <c r="A337" s="1">
        <f>Graphs!A338</f>
        <v>28460</v>
      </c>
      <c r="B337">
        <f>Graphs!F338</f>
        <v>3.0857419151020974E-2</v>
      </c>
      <c r="C337">
        <f>Graphs!G338</f>
        <v>0</v>
      </c>
      <c r="D337">
        <f>Graphs!H338</f>
        <v>5.7200000000000001E-2</v>
      </c>
      <c r="E337">
        <f>Graphs!I338</f>
        <v>0.104244</v>
      </c>
      <c r="F337">
        <f>Graphs!L338</f>
        <v>0.1902245390162679</v>
      </c>
      <c r="G337">
        <f>Graphs!M338</f>
        <v>0</v>
      </c>
      <c r="H337">
        <f>Graphs!N338</f>
        <v>0.35261677519036821</v>
      </c>
      <c r="I337">
        <f>Graphs!O338</f>
        <v>0.64262557889763539</v>
      </c>
    </row>
    <row r="338" spans="1:9">
      <c r="A338" s="1">
        <f>Graphs!A339</f>
        <v>28491</v>
      </c>
      <c r="B338">
        <f>Graphs!F339</f>
        <v>3.0857419151020974E-2</v>
      </c>
      <c r="C338">
        <f>Graphs!G339</f>
        <v>0</v>
      </c>
      <c r="D338">
        <f>Graphs!H339</f>
        <v>5.7200000000000001E-2</v>
      </c>
      <c r="E338">
        <f>Graphs!I339</f>
        <v>0.104244</v>
      </c>
      <c r="F338">
        <f>Graphs!L339</f>
        <v>0.18908999902213508</v>
      </c>
      <c r="G338">
        <f>Graphs!M339</f>
        <v>0</v>
      </c>
      <c r="H338">
        <f>Graphs!N339</f>
        <v>0.35051369303217517</v>
      </c>
      <c r="I338">
        <f>Graphs!O339</f>
        <v>0.63879282196584031</v>
      </c>
    </row>
    <row r="339" spans="1:9">
      <c r="A339" s="1">
        <f>Graphs!A340</f>
        <v>28522</v>
      </c>
      <c r="B339">
        <f>Graphs!F340</f>
        <v>3.0857419151020974E-2</v>
      </c>
      <c r="C339">
        <f>Graphs!G340</f>
        <v>0</v>
      </c>
      <c r="D339">
        <f>Graphs!H340</f>
        <v>5.7200000000000001E-2</v>
      </c>
      <c r="E339">
        <f>Graphs!I340</f>
        <v>0.104244</v>
      </c>
      <c r="F339">
        <f>Graphs!L340</f>
        <v>0.18796222566812631</v>
      </c>
      <c r="G339">
        <f>Graphs!M340</f>
        <v>0</v>
      </c>
      <c r="H339">
        <f>Graphs!N340</f>
        <v>0.34842315410752994</v>
      </c>
      <c r="I339">
        <f>Graphs!O340</f>
        <v>0.63498292441932425</v>
      </c>
    </row>
    <row r="340" spans="1:9">
      <c r="A340" s="1">
        <f>Graphs!A341</f>
        <v>28550</v>
      </c>
      <c r="B340">
        <f>Graphs!F341</f>
        <v>3.0857419151020974E-2</v>
      </c>
      <c r="C340">
        <f>Graphs!G341</f>
        <v>0</v>
      </c>
      <c r="D340">
        <f>Graphs!H341</f>
        <v>5.7200000000000001E-2</v>
      </c>
      <c r="E340">
        <f>Graphs!I341</f>
        <v>0.104244</v>
      </c>
      <c r="F340">
        <f>Graphs!L341</f>
        <v>0.18684117859654703</v>
      </c>
      <c r="G340">
        <f>Graphs!M341</f>
        <v>0</v>
      </c>
      <c r="H340">
        <f>Graphs!N341</f>
        <v>0.34634508360589455</v>
      </c>
      <c r="I340">
        <f>Graphs!O341</f>
        <v>0.63119574991980543</v>
      </c>
    </row>
    <row r="341" spans="1:9">
      <c r="A341" s="1">
        <f>Graphs!A342</f>
        <v>28581</v>
      </c>
      <c r="B341">
        <f>Graphs!F342</f>
        <v>3.0857419151020974E-2</v>
      </c>
      <c r="C341">
        <f>Graphs!G342</f>
        <v>0</v>
      </c>
      <c r="D341">
        <f>Graphs!H342</f>
        <v>5.7200000000000001E-2</v>
      </c>
      <c r="E341">
        <f>Graphs!I342</f>
        <v>0.104244</v>
      </c>
      <c r="F341">
        <f>Graphs!L342</f>
        <v>0.18407997891285424</v>
      </c>
      <c r="G341">
        <f>Graphs!M342</f>
        <v>0</v>
      </c>
      <c r="H341">
        <f>Graphs!N342</f>
        <v>0.34122668335556122</v>
      </c>
      <c r="I341">
        <f>Graphs!O342</f>
        <v>0.62186773391113848</v>
      </c>
    </row>
    <row r="342" spans="1:9">
      <c r="A342" s="1">
        <f>Graphs!A343</f>
        <v>28611</v>
      </c>
      <c r="B342">
        <f>Graphs!F343</f>
        <v>3.0857419151020974E-2</v>
      </c>
      <c r="C342">
        <f>Graphs!G343</f>
        <v>0</v>
      </c>
      <c r="D342">
        <f>Graphs!H343</f>
        <v>5.7200000000000001E-2</v>
      </c>
      <c r="E342">
        <f>Graphs!I343</f>
        <v>0.104244</v>
      </c>
      <c r="F342">
        <f>Graphs!L343</f>
        <v>0.18298208639448732</v>
      </c>
      <c r="G342">
        <f>Graphs!M343</f>
        <v>0</v>
      </c>
      <c r="H342">
        <f>Graphs!N343</f>
        <v>0.33919153415065723</v>
      </c>
      <c r="I342">
        <f>Graphs!O343</f>
        <v>0.61815878122379564</v>
      </c>
    </row>
    <row r="343" spans="1:9">
      <c r="A343" s="1">
        <f>Graphs!A344</f>
        <v>28642</v>
      </c>
      <c r="B343">
        <f>Graphs!F344</f>
        <v>3.0857419151020974E-2</v>
      </c>
      <c r="C343">
        <f>Graphs!G344</f>
        <v>0</v>
      </c>
      <c r="D343">
        <f>Graphs!H344</f>
        <v>5.7200000000000001E-2</v>
      </c>
      <c r="E343">
        <f>Graphs!I344</f>
        <v>0.104244</v>
      </c>
      <c r="F343">
        <f>Graphs!L344</f>
        <v>0.18152984761357868</v>
      </c>
      <c r="G343">
        <f>Graphs!M344</f>
        <v>0</v>
      </c>
      <c r="H343">
        <f>Graphs!N344</f>
        <v>0.33649953784787423</v>
      </c>
      <c r="I343">
        <f>Graphs!O344</f>
        <v>0.61325275915059096</v>
      </c>
    </row>
    <row r="344" spans="1:9">
      <c r="A344" s="1">
        <f>Graphs!A345</f>
        <v>28672</v>
      </c>
      <c r="B344">
        <f>Graphs!F345</f>
        <v>3.0857419151020974E-2</v>
      </c>
      <c r="C344">
        <f>Graphs!G345</f>
        <v>0</v>
      </c>
      <c r="D344">
        <f>Graphs!H345</f>
        <v>5.7200000000000001E-2</v>
      </c>
      <c r="E344">
        <f>Graphs!I345</f>
        <v>0.104244</v>
      </c>
      <c r="F344">
        <f>Graphs!L345</f>
        <v>0.18062671404336189</v>
      </c>
      <c r="G344">
        <f>Graphs!M345</f>
        <v>0</v>
      </c>
      <c r="H344">
        <f>Graphs!N345</f>
        <v>0.33482541079390471</v>
      </c>
      <c r="I344">
        <f>Graphs!O345</f>
        <v>0.61020175039859803</v>
      </c>
    </row>
    <row r="345" spans="1:9">
      <c r="A345" s="1">
        <f>Graphs!A346</f>
        <v>28703</v>
      </c>
      <c r="B345">
        <f>Graphs!F346</f>
        <v>3.0857419151020974E-2</v>
      </c>
      <c r="C345">
        <f>Graphs!G346</f>
        <v>0</v>
      </c>
      <c r="D345">
        <f>Graphs!H346</f>
        <v>5.7200000000000001E-2</v>
      </c>
      <c r="E345">
        <f>Graphs!I346</f>
        <v>0.104244</v>
      </c>
      <c r="F345">
        <f>Graphs!L346</f>
        <v>0.17937111622975363</v>
      </c>
      <c r="G345">
        <f>Graphs!M346</f>
        <v>0</v>
      </c>
      <c r="H345">
        <f>Graphs!N346</f>
        <v>0.33249792531668798</v>
      </c>
      <c r="I345">
        <f>Graphs!O346</f>
        <v>0.60596003018728706</v>
      </c>
    </row>
    <row r="346" spans="1:9">
      <c r="A346" s="1">
        <f>Graphs!A347</f>
        <v>28734</v>
      </c>
      <c r="B346">
        <f>Graphs!F347</f>
        <v>3.0857419151020974E-2</v>
      </c>
      <c r="C346">
        <f>Graphs!G347</f>
        <v>0</v>
      </c>
      <c r="D346">
        <f>Graphs!H347</f>
        <v>5.7200000000000001E-2</v>
      </c>
      <c r="E346">
        <f>Graphs!I347</f>
        <v>0.104244</v>
      </c>
      <c r="F346">
        <f>Graphs!L347</f>
        <v>0.17865649026867891</v>
      </c>
      <c r="G346">
        <f>Graphs!M347</f>
        <v>0</v>
      </c>
      <c r="H346">
        <f>Graphs!N347</f>
        <v>0.33117323238713942</v>
      </c>
      <c r="I346">
        <f>Graphs!O347</f>
        <v>0.60354584680008672</v>
      </c>
    </row>
    <row r="347" spans="1:9">
      <c r="A347" s="1">
        <f>Graphs!A348</f>
        <v>28764</v>
      </c>
      <c r="B347">
        <f>Graphs!F348</f>
        <v>3.0857419151020974E-2</v>
      </c>
      <c r="C347">
        <f>Graphs!G348</f>
        <v>0</v>
      </c>
      <c r="D347">
        <f>Graphs!H348</f>
        <v>5.7200000000000001E-2</v>
      </c>
      <c r="E347">
        <f>Graphs!I348</f>
        <v>0.104244</v>
      </c>
      <c r="F347">
        <f>Graphs!L348</f>
        <v>0.17794471142298696</v>
      </c>
      <c r="G347">
        <f>Graphs!M348</f>
        <v>0</v>
      </c>
      <c r="H347">
        <f>Graphs!N348</f>
        <v>0.32985381711866474</v>
      </c>
      <c r="I347">
        <f>Graphs!O348</f>
        <v>0.60114128167339309</v>
      </c>
    </row>
    <row r="348" spans="1:9">
      <c r="A348" s="1">
        <f>Graphs!A349</f>
        <v>28795</v>
      </c>
      <c r="B348">
        <f>Graphs!F349</f>
        <v>3.0857419151020974E-2</v>
      </c>
      <c r="C348">
        <f>Graphs!G349</f>
        <v>0</v>
      </c>
      <c r="D348">
        <f>Graphs!H349</f>
        <v>5.7200000000000001E-2</v>
      </c>
      <c r="E348">
        <f>Graphs!I349</f>
        <v>0.104244</v>
      </c>
      <c r="F348">
        <f>Graphs!L349</f>
        <v>0.17670775712312511</v>
      </c>
      <c r="G348">
        <f>Graphs!M349</f>
        <v>0</v>
      </c>
      <c r="H348">
        <f>Graphs!N349</f>
        <v>0.32756089088248735</v>
      </c>
      <c r="I348">
        <f>Graphs!O349</f>
        <v>0.59696254386632885</v>
      </c>
    </row>
    <row r="349" spans="1:9">
      <c r="A349" s="1">
        <f>Graphs!A350</f>
        <v>28825</v>
      </c>
      <c r="B349">
        <f>Graphs!F350</f>
        <v>3.0857419151020974E-2</v>
      </c>
      <c r="C349">
        <f>Graphs!G350</f>
        <v>0</v>
      </c>
      <c r="D349">
        <f>Graphs!H350</f>
        <v>5.7200000000000001E-2</v>
      </c>
      <c r="E349">
        <f>Graphs!I350</f>
        <v>0.104244</v>
      </c>
      <c r="F349">
        <f>Graphs!L350</f>
        <v>0.17530531460627491</v>
      </c>
      <c r="G349">
        <f>Graphs!M350</f>
        <v>0</v>
      </c>
      <c r="H349">
        <f>Graphs!N350</f>
        <v>0.32496120127230887</v>
      </c>
      <c r="I349">
        <f>Graphs!O350</f>
        <v>0.59222474589913576</v>
      </c>
    </row>
    <row r="350" spans="1:9">
      <c r="A350" s="1">
        <f>Graphs!A351</f>
        <v>28856</v>
      </c>
      <c r="B350">
        <f>Graphs!F351</f>
        <v>3.0857419151020974E-2</v>
      </c>
      <c r="C350">
        <f>Graphs!G351</f>
        <v>0</v>
      </c>
      <c r="D350">
        <f>Graphs!H351</f>
        <v>5.7200000000000001E-2</v>
      </c>
      <c r="E350">
        <f>Graphs!I351</f>
        <v>0.104244</v>
      </c>
      <c r="F350">
        <f>Graphs!L351</f>
        <v>0.17271459567120681</v>
      </c>
      <c r="G350">
        <f>Graphs!M351</f>
        <v>0</v>
      </c>
      <c r="H350">
        <f>Graphs!N351</f>
        <v>0.32015881898749643</v>
      </c>
      <c r="I350">
        <f>Graphs!O351</f>
        <v>0.58347265605826193</v>
      </c>
    </row>
    <row r="351" spans="1:9">
      <c r="A351" s="1">
        <f>Graphs!A352</f>
        <v>28887</v>
      </c>
      <c r="B351">
        <f>Graphs!F352</f>
        <v>3.0857419151020974E-2</v>
      </c>
      <c r="C351">
        <f>Graphs!G352</f>
        <v>0</v>
      </c>
      <c r="D351">
        <f>Graphs!H352</f>
        <v>5.7200000000000001E-2</v>
      </c>
      <c r="E351">
        <f>Graphs!I352</f>
        <v>0.104244</v>
      </c>
      <c r="F351">
        <f>Graphs!L352</f>
        <v>0.17134384491191151</v>
      </c>
      <c r="G351">
        <f>Graphs!M352</f>
        <v>0</v>
      </c>
      <c r="H351">
        <f>Graphs!N352</f>
        <v>0.31761787597965918</v>
      </c>
      <c r="I351">
        <f>Graphs!O352</f>
        <v>0.57884192069272011</v>
      </c>
    </row>
    <row r="352" spans="1:9">
      <c r="A352" s="1">
        <f>Graphs!A353</f>
        <v>28915</v>
      </c>
      <c r="B352">
        <f>Graphs!F353</f>
        <v>3.0857419151020974E-2</v>
      </c>
      <c r="C352">
        <f>Graphs!G353</f>
        <v>0</v>
      </c>
      <c r="D352">
        <f>Graphs!H353</f>
        <v>5.7200000000000001E-2</v>
      </c>
      <c r="E352">
        <f>Graphs!I353</f>
        <v>0.104244</v>
      </c>
      <c r="F352">
        <f>Graphs!L353</f>
        <v>0.16998397312689636</v>
      </c>
      <c r="G352">
        <f>Graphs!M353</f>
        <v>0</v>
      </c>
      <c r="H352">
        <f>Graphs!N353</f>
        <v>0.31509709918616985</v>
      </c>
      <c r="I352">
        <f>Graphs!O353</f>
        <v>0.57424793719515888</v>
      </c>
    </row>
    <row r="353" spans="1:9">
      <c r="A353" s="1">
        <f>Graphs!A354</f>
        <v>28946</v>
      </c>
      <c r="B353">
        <f>Graphs!F354</f>
        <v>3.0857419151020974E-2</v>
      </c>
      <c r="C353">
        <f>Graphs!G354</f>
        <v>0</v>
      </c>
      <c r="D353">
        <f>Graphs!H354</f>
        <v>5.7200000000000001E-2</v>
      </c>
      <c r="E353">
        <f>Graphs!I354</f>
        <v>0.104244</v>
      </c>
      <c r="F353">
        <f>Graphs!L354</f>
        <v>0.16714254978062573</v>
      </c>
      <c r="G353">
        <f>Graphs!M354</f>
        <v>0</v>
      </c>
      <c r="H353">
        <f>Graphs!N354</f>
        <v>0.30982998936693201</v>
      </c>
      <c r="I353">
        <f>Graphs!O354</f>
        <v>0.56464890579661642</v>
      </c>
    </row>
    <row r="354" spans="1:9">
      <c r="A354" s="1">
        <f>Graphs!A355</f>
        <v>28976</v>
      </c>
      <c r="B354">
        <f>Graphs!F355</f>
        <v>3.0857419151020974E-2</v>
      </c>
      <c r="C354">
        <f>Graphs!G355</f>
        <v>0</v>
      </c>
      <c r="D354">
        <f>Graphs!H355</f>
        <v>5.7200000000000001E-2</v>
      </c>
      <c r="E354">
        <f>Graphs!I355</f>
        <v>0.104244</v>
      </c>
      <c r="F354">
        <f>Graphs!L355</f>
        <v>0.16581602160776363</v>
      </c>
      <c r="G354">
        <f>Graphs!M355</f>
        <v>0</v>
      </c>
      <c r="H354">
        <f>Graphs!N355</f>
        <v>0.30737102119735316</v>
      </c>
      <c r="I354">
        <f>Graphs!O355</f>
        <v>0.56016756527442102</v>
      </c>
    </row>
    <row r="355" spans="1:9">
      <c r="A355" s="1">
        <f>Graphs!A356</f>
        <v>29007</v>
      </c>
      <c r="B355">
        <f>Graphs!F356</f>
        <v>3.0857419151020974E-2</v>
      </c>
      <c r="C355">
        <f>Graphs!G356</f>
        <v>0</v>
      </c>
      <c r="D355">
        <f>Graphs!H356</f>
        <v>5.7200000000000001E-2</v>
      </c>
      <c r="E355">
        <f>Graphs!I356</f>
        <v>0.104244</v>
      </c>
      <c r="F355">
        <f>Graphs!L356</f>
        <v>0.16304426903418254</v>
      </c>
      <c r="G355">
        <f>Graphs!M356</f>
        <v>0</v>
      </c>
      <c r="H355">
        <f>Graphs!N356</f>
        <v>0.30223305919110444</v>
      </c>
      <c r="I355">
        <f>Graphs!O356</f>
        <v>0.55080389899156446</v>
      </c>
    </row>
    <row r="356" spans="1:9">
      <c r="A356" s="1">
        <f>Graphs!A357</f>
        <v>29037</v>
      </c>
      <c r="B356">
        <f>Graphs!F357</f>
        <v>3.0857419151020974E-2</v>
      </c>
      <c r="C356">
        <f>Graphs!G357</f>
        <v>0</v>
      </c>
      <c r="D356">
        <f>Graphs!H357</f>
        <v>5.7200000000000001E-2</v>
      </c>
      <c r="E356">
        <f>Graphs!I357</f>
        <v>0.104244</v>
      </c>
      <c r="F356">
        <f>Graphs!L357</f>
        <v>0.15632240559365534</v>
      </c>
      <c r="G356">
        <f>Graphs!M357</f>
        <v>0</v>
      </c>
      <c r="H356">
        <f>Graphs!N357</f>
        <v>0.28977282760412698</v>
      </c>
      <c r="I356">
        <f>Graphs!O357</f>
        <v>0.5280957804329478</v>
      </c>
    </row>
    <row r="357" spans="1:9">
      <c r="A357" s="1">
        <f>Graphs!A358</f>
        <v>29068</v>
      </c>
      <c r="B357">
        <f>Graphs!F358</f>
        <v>3.0857419151020974E-2</v>
      </c>
      <c r="C357">
        <f>Graphs!G358</f>
        <v>0</v>
      </c>
      <c r="D357">
        <f>Graphs!H358</f>
        <v>5.7200000000000001E-2</v>
      </c>
      <c r="E357">
        <f>Graphs!I358</f>
        <v>0.104244</v>
      </c>
      <c r="F357">
        <f>Graphs!L358</f>
        <v>0.15508175158100732</v>
      </c>
      <c r="G357">
        <f>Graphs!M358</f>
        <v>0</v>
      </c>
      <c r="H357">
        <f>Graphs!N358</f>
        <v>0.2874730432580625</v>
      </c>
      <c r="I357">
        <f>Graphs!O358</f>
        <v>0.5239045440803054</v>
      </c>
    </row>
    <row r="358" spans="1:9">
      <c r="A358" s="1">
        <f>Graphs!A359</f>
        <v>29099</v>
      </c>
      <c r="B358">
        <f>Graphs!F359</f>
        <v>3.0857419151020974E-2</v>
      </c>
      <c r="C358">
        <f>Graphs!G359</f>
        <v>0</v>
      </c>
      <c r="D358">
        <f>Graphs!H359</f>
        <v>5.7200000000000001E-2</v>
      </c>
      <c r="E358">
        <f>Graphs!I359</f>
        <v>0.104244</v>
      </c>
      <c r="F358">
        <f>Graphs!L359</f>
        <v>0.15354628869406661</v>
      </c>
      <c r="G358">
        <f>Graphs!M359</f>
        <v>0</v>
      </c>
      <c r="H358">
        <f>Graphs!N359</f>
        <v>0.28462677550303217</v>
      </c>
      <c r="I358">
        <f>Graphs!O359</f>
        <v>0.51871737037653987</v>
      </c>
    </row>
    <row r="359" spans="1:9">
      <c r="A359" s="1">
        <f>Graphs!A360</f>
        <v>29129</v>
      </c>
      <c r="B359">
        <f>Graphs!F360</f>
        <v>3.0857419151020974E-2</v>
      </c>
      <c r="C359">
        <f>Graphs!G360</f>
        <v>0</v>
      </c>
      <c r="D359">
        <f>Graphs!H360</f>
        <v>5.7200000000000001E-2</v>
      </c>
      <c r="E359">
        <f>Graphs!I360</f>
        <v>0.104244</v>
      </c>
      <c r="F359">
        <f>Graphs!L360</f>
        <v>0.15202602840996696</v>
      </c>
      <c r="G359">
        <f>Graphs!M360</f>
        <v>0</v>
      </c>
      <c r="H359">
        <f>Graphs!N360</f>
        <v>0.28180868861686353</v>
      </c>
      <c r="I359">
        <f>Graphs!O360</f>
        <v>0.5135815548282574</v>
      </c>
    </row>
    <row r="360" spans="1:9">
      <c r="A360" s="1">
        <f>Graphs!A361</f>
        <v>29160</v>
      </c>
      <c r="B360">
        <f>Graphs!F361</f>
        <v>3.0857419151020974E-2</v>
      </c>
      <c r="C360">
        <f>Graphs!G361</f>
        <v>0</v>
      </c>
      <c r="D360">
        <f>Graphs!H361</f>
        <v>5.7200000000000001E-2</v>
      </c>
      <c r="E360">
        <f>Graphs!I361</f>
        <v>0.104244</v>
      </c>
      <c r="F360">
        <f>Graphs!L361</f>
        <v>0.15066999842414963</v>
      </c>
      <c r="G360">
        <f>Graphs!M361</f>
        <v>0</v>
      </c>
      <c r="H360">
        <f>Graphs!N361</f>
        <v>0.27929503331701044</v>
      </c>
      <c r="I360">
        <f>Graphs!O361</f>
        <v>0.50900054987934329</v>
      </c>
    </row>
    <row r="361" spans="1:9">
      <c r="A361" s="1">
        <f>Graphs!A362</f>
        <v>29190</v>
      </c>
      <c r="B361">
        <f>Graphs!F362</f>
        <v>3.0857419151020974E-2</v>
      </c>
      <c r="C361">
        <f>Graphs!G362</f>
        <v>0</v>
      </c>
      <c r="D361">
        <f>Graphs!H362</f>
        <v>5.7200000000000001E-2</v>
      </c>
      <c r="E361">
        <f>Graphs!I362</f>
        <v>0.104244</v>
      </c>
      <c r="F361">
        <f>Graphs!L362</f>
        <v>0.14962263994453789</v>
      </c>
      <c r="G361">
        <f>Graphs!M362</f>
        <v>0</v>
      </c>
      <c r="H361">
        <f>Graphs!N362</f>
        <v>0.27735355840815346</v>
      </c>
      <c r="I361">
        <f>Graphs!O362</f>
        <v>0.50546231368355854</v>
      </c>
    </row>
    <row r="362" spans="1:9">
      <c r="A362" s="1">
        <f>Graphs!A363</f>
        <v>29221</v>
      </c>
      <c r="B362">
        <f>Graphs!F363</f>
        <v>3.0857419151020974E-2</v>
      </c>
      <c r="C362">
        <f>Graphs!G363</f>
        <v>0</v>
      </c>
      <c r="D362">
        <f>Graphs!H363</f>
        <v>5.7200000000000001E-2</v>
      </c>
      <c r="E362">
        <f>Graphs!I363</f>
        <v>0.104244</v>
      </c>
      <c r="F362">
        <f>Graphs!L363</f>
        <v>0.14597330726296379</v>
      </c>
      <c r="G362">
        <f>Graphs!M363</f>
        <v>0</v>
      </c>
      <c r="H362">
        <f>Graphs!N363</f>
        <v>0.27058883747136919</v>
      </c>
      <c r="I362">
        <f>Graphs!O363</f>
        <v>0.4931339645693254</v>
      </c>
    </row>
    <row r="363" spans="1:9">
      <c r="A363" s="1">
        <f>Graphs!A364</f>
        <v>29252</v>
      </c>
      <c r="B363">
        <f>Graphs!F364</f>
        <v>3.0857419151020974E-2</v>
      </c>
      <c r="C363">
        <f>Graphs!G364</f>
        <v>0</v>
      </c>
      <c r="D363">
        <f>Graphs!H364</f>
        <v>5.7200000000000001E-2</v>
      </c>
      <c r="E363">
        <f>Graphs!I364</f>
        <v>0.104244</v>
      </c>
      <c r="F363">
        <f>Graphs!L364</f>
        <v>0.14395789670903728</v>
      </c>
      <c r="G363">
        <f>Graphs!M364</f>
        <v>0</v>
      </c>
      <c r="H363">
        <f>Graphs!N364</f>
        <v>0.26685289691456532</v>
      </c>
      <c r="I363">
        <f>Graphs!O364</f>
        <v>0.48632540884548853</v>
      </c>
    </row>
    <row r="364" spans="1:9">
      <c r="A364" s="1">
        <f>Graphs!A365</f>
        <v>29281</v>
      </c>
      <c r="B364">
        <f>Graphs!F365</f>
        <v>3.7821857792882843E-2</v>
      </c>
      <c r="C364">
        <f>Graphs!G365</f>
        <v>1.21E-2</v>
      </c>
      <c r="D364">
        <f>Graphs!H365</f>
        <v>6.5135999999999999E-2</v>
      </c>
      <c r="E364">
        <f>Graphs!I365</f>
        <v>0.11869999999999999</v>
      </c>
      <c r="F364">
        <f>Graphs!L365</f>
        <v>0.174012639803615</v>
      </c>
      <c r="G364">
        <f>Graphs!M365</f>
        <v>5.5670267525038272E-2</v>
      </c>
      <c r="H364">
        <f>Graphs!N365</f>
        <v>0.29968087152982587</v>
      </c>
      <c r="I364">
        <f>Graphs!O365</f>
        <v>0.54612072357206964</v>
      </c>
    </row>
    <row r="365" spans="1:9">
      <c r="A365" s="1">
        <f>Graphs!A366</f>
        <v>29312</v>
      </c>
      <c r="B365">
        <f>Graphs!F366</f>
        <v>3.7821857792882843E-2</v>
      </c>
      <c r="C365">
        <f>Graphs!G366</f>
        <v>1.21E-2</v>
      </c>
      <c r="D365">
        <f>Graphs!H366</f>
        <v>6.5135999999999999E-2</v>
      </c>
      <c r="E365">
        <f>Graphs!I366</f>
        <v>0.11869999999999999</v>
      </c>
      <c r="F365">
        <f>Graphs!L366</f>
        <v>0.16829075416210346</v>
      </c>
      <c r="G365">
        <f>Graphs!M366</f>
        <v>5.3839717142203355E-2</v>
      </c>
      <c r="H365">
        <f>Graphs!N366</f>
        <v>0.28982676163426097</v>
      </c>
      <c r="I365">
        <f>Graphs!O366</f>
        <v>0.52816317560161463</v>
      </c>
    </row>
    <row r="366" spans="1:9">
      <c r="A366" s="1">
        <f>Graphs!A367</f>
        <v>29342</v>
      </c>
      <c r="B366">
        <f>Graphs!F367</f>
        <v>3.7821857792882843E-2</v>
      </c>
      <c r="C366">
        <f>Graphs!G367</f>
        <v>1.21E-2</v>
      </c>
      <c r="D366">
        <f>Graphs!H367</f>
        <v>6.5135999999999999E-2</v>
      </c>
      <c r="E366">
        <f>Graphs!I367</f>
        <v>0.11869999999999999</v>
      </c>
      <c r="F366">
        <f>Graphs!L367</f>
        <v>0.16678964733607879</v>
      </c>
      <c r="G366">
        <f>Graphs!M367</f>
        <v>5.3359481805949814E-2</v>
      </c>
      <c r="H366">
        <f>Graphs!N367</f>
        <v>0.28724158734812788</v>
      </c>
      <c r="I366">
        <f>Graphs!O367</f>
        <v>0.52345210664183817</v>
      </c>
    </row>
    <row r="367" spans="1:9">
      <c r="A367" s="1">
        <f>Graphs!A368</f>
        <v>29373</v>
      </c>
      <c r="B367">
        <f>Graphs!F368</f>
        <v>3.7821857792882843E-2</v>
      </c>
      <c r="C367">
        <f>Graphs!G368</f>
        <v>1.21E-2</v>
      </c>
      <c r="D367">
        <f>Graphs!H368</f>
        <v>6.5135999999999999E-2</v>
      </c>
      <c r="E367">
        <f>Graphs!I368</f>
        <v>0.11869999999999999</v>
      </c>
      <c r="F367">
        <f>Graphs!L368</f>
        <v>0.16530192996638138</v>
      </c>
      <c r="G367">
        <f>Graphs!M368</f>
        <v>5.2883530035629157E-2</v>
      </c>
      <c r="H367">
        <f>Graphs!N368</f>
        <v>0.28467947209923478</v>
      </c>
      <c r="I367">
        <f>Graphs!O368</f>
        <v>0.51878305910984956</v>
      </c>
    </row>
    <row r="368" spans="1:9">
      <c r="A368" s="1">
        <f>Graphs!A369</f>
        <v>29403</v>
      </c>
      <c r="B368">
        <f>Graphs!F369</f>
        <v>3.7821857792882843E-2</v>
      </c>
      <c r="C368">
        <f>Graphs!G369</f>
        <v>1.21E-2</v>
      </c>
      <c r="D368">
        <f>Graphs!H369</f>
        <v>6.5135999999999999E-2</v>
      </c>
      <c r="E368">
        <f>Graphs!I369</f>
        <v>0.11869999999999999</v>
      </c>
      <c r="F368">
        <f>Graphs!L369</f>
        <v>0.1639900098872831</v>
      </c>
      <c r="G368">
        <f>Graphs!M369</f>
        <v>5.2463819479790827E-2</v>
      </c>
      <c r="H368">
        <f>Graphs!N369</f>
        <v>0.28242011120955829</v>
      </c>
      <c r="I368">
        <f>Graphs!O369</f>
        <v>0.51466573324389842</v>
      </c>
    </row>
    <row r="369" spans="1:9">
      <c r="A369" s="1">
        <f>Graphs!A370</f>
        <v>29434</v>
      </c>
      <c r="B369">
        <f>Graphs!F370</f>
        <v>3.7821857792882843E-2</v>
      </c>
      <c r="C369">
        <f>Graphs!G370</f>
        <v>1.21E-2</v>
      </c>
      <c r="D369">
        <f>Graphs!H370</f>
        <v>6.5135999999999999E-2</v>
      </c>
      <c r="E369">
        <f>Graphs!I370</f>
        <v>0.11869999999999999</v>
      </c>
      <c r="F369">
        <f>Graphs!L370</f>
        <v>0.16366268451824662</v>
      </c>
      <c r="G369">
        <f>Graphs!M370</f>
        <v>5.2359101277236357E-2</v>
      </c>
      <c r="H369">
        <f>Graphs!N370</f>
        <v>0.28185639841273286</v>
      </c>
      <c r="I369">
        <f>Graphs!O370</f>
        <v>0.51363845633123595</v>
      </c>
    </row>
    <row r="370" spans="1:9">
      <c r="A370" s="1">
        <f>Graphs!A371</f>
        <v>29465</v>
      </c>
      <c r="B370">
        <f>Graphs!F371</f>
        <v>3.7821857792882843E-2</v>
      </c>
      <c r="C370">
        <f>Graphs!G371</f>
        <v>1.21E-2</v>
      </c>
      <c r="D370">
        <f>Graphs!H371</f>
        <v>6.5135999999999999E-2</v>
      </c>
      <c r="E370">
        <f>Graphs!I371</f>
        <v>0.11869999999999999</v>
      </c>
      <c r="F370">
        <f>Graphs!L371</f>
        <v>0.1626865651274817</v>
      </c>
      <c r="G370">
        <f>Graphs!M371</f>
        <v>5.2046820355105723E-2</v>
      </c>
      <c r="H370">
        <f>Graphs!N371</f>
        <v>0.28017534633472446</v>
      </c>
      <c r="I370">
        <f>Graphs!O371</f>
        <v>0.51057500629347508</v>
      </c>
    </row>
    <row r="371" spans="1:9">
      <c r="A371" s="1">
        <f>Graphs!A372</f>
        <v>29495</v>
      </c>
      <c r="B371">
        <f>Graphs!F372</f>
        <v>3.7821857792882843E-2</v>
      </c>
      <c r="C371">
        <f>Graphs!G372</f>
        <v>1.21E-2</v>
      </c>
      <c r="D371">
        <f>Graphs!H372</f>
        <v>6.5135999999999999E-2</v>
      </c>
      <c r="E371">
        <f>Graphs!I372</f>
        <v>0.11869999999999999</v>
      </c>
      <c r="F371">
        <f>Graphs!L372</f>
        <v>0.16171626752234763</v>
      </c>
      <c r="G371">
        <f>Graphs!M372</f>
        <v>5.1736401943445053E-2</v>
      </c>
      <c r="H371">
        <f>Graphs!N372</f>
        <v>0.27850432041225098</v>
      </c>
      <c r="I371">
        <f>Graphs!O372</f>
        <v>0.50752982732949814</v>
      </c>
    </row>
    <row r="372" spans="1:9">
      <c r="A372" s="1">
        <f>Graphs!A373</f>
        <v>29526</v>
      </c>
      <c r="B372">
        <f>Graphs!F373</f>
        <v>3.7821857792882843E-2</v>
      </c>
      <c r="C372">
        <f>Graphs!G373</f>
        <v>1.21E-2</v>
      </c>
      <c r="D372">
        <f>Graphs!H373</f>
        <v>6.5135999999999999E-2</v>
      </c>
      <c r="E372">
        <f>Graphs!I373</f>
        <v>0.11869999999999999</v>
      </c>
      <c r="F372">
        <f>Graphs!L373</f>
        <v>0.16043280508169408</v>
      </c>
      <c r="G372">
        <f>Graphs!M373</f>
        <v>5.1325795578814538E-2</v>
      </c>
      <c r="H372">
        <f>Graphs!N373</f>
        <v>0.27629396866294742</v>
      </c>
      <c r="I372">
        <f>Graphs!O373</f>
        <v>0.503501812826883</v>
      </c>
    </row>
    <row r="373" spans="1:9">
      <c r="A373" s="1">
        <f>Graphs!A374</f>
        <v>29556</v>
      </c>
      <c r="B373">
        <f>Graphs!F374</f>
        <v>3.7821857792882843E-2</v>
      </c>
      <c r="C373">
        <f>Graphs!G374</f>
        <v>1.21E-2</v>
      </c>
      <c r="D373">
        <f>Graphs!H374</f>
        <v>6.5135999999999999E-2</v>
      </c>
      <c r="E373">
        <f>Graphs!I374</f>
        <v>0.11869999999999999</v>
      </c>
      <c r="F373">
        <f>Graphs!L374</f>
        <v>0.15963463192208369</v>
      </c>
      <c r="G373">
        <f>Graphs!M374</f>
        <v>5.1070443362004524E-2</v>
      </c>
      <c r="H373">
        <f>Graphs!N374</f>
        <v>0.27491937180392784</v>
      </c>
      <c r="I373">
        <f>Graphs!O374</f>
        <v>0.50099682868346584</v>
      </c>
    </row>
    <row r="374" spans="1:9">
      <c r="A374" s="1">
        <f>Graphs!A375</f>
        <v>29587</v>
      </c>
      <c r="B374">
        <f>Graphs!F375</f>
        <v>3.7821857792882843E-2</v>
      </c>
      <c r="C374">
        <f>Graphs!G375</f>
        <v>1.21E-2</v>
      </c>
      <c r="D374">
        <f>Graphs!H375</f>
        <v>6.5135999999999999E-2</v>
      </c>
      <c r="E374">
        <f>Graphs!I375</f>
        <v>0.11869999999999999</v>
      </c>
      <c r="F374">
        <f>Graphs!L375</f>
        <v>0.15868253670187246</v>
      </c>
      <c r="G374">
        <f>Graphs!M375</f>
        <v>5.0765848272370302E-2</v>
      </c>
      <c r="H374">
        <f>Graphs!N375</f>
        <v>0.27327969364207538</v>
      </c>
      <c r="I374">
        <f>Graphs!O375</f>
        <v>0.49800877602730198</v>
      </c>
    </row>
    <row r="375" spans="1:9">
      <c r="A375" s="1">
        <f>Graphs!A376</f>
        <v>29618</v>
      </c>
      <c r="B375">
        <f>Graphs!F376</f>
        <v>3.7821857792882843E-2</v>
      </c>
      <c r="C375">
        <f>Graphs!G376</f>
        <v>1.21E-2</v>
      </c>
      <c r="D375">
        <f>Graphs!H376</f>
        <v>6.5135999999999999E-2</v>
      </c>
      <c r="E375">
        <f>Graphs!I376</f>
        <v>0.11869999999999999</v>
      </c>
      <c r="F375">
        <f>Graphs!L376</f>
        <v>0.15726713250928887</v>
      </c>
      <c r="G375">
        <f>Graphs!M376</f>
        <v>5.0313030993429445E-2</v>
      </c>
      <c r="H375">
        <f>Graphs!N376</f>
        <v>0.27084211461058016</v>
      </c>
      <c r="I375">
        <f>Graphs!O376</f>
        <v>0.49356667594380776</v>
      </c>
    </row>
    <row r="376" spans="1:9">
      <c r="A376" s="1">
        <f>Graphs!A377</f>
        <v>29646</v>
      </c>
      <c r="B376">
        <f>Graphs!F377</f>
        <v>5.2168079714321157E-2</v>
      </c>
      <c r="C376">
        <f>Graphs!G377</f>
        <v>1.21E-2</v>
      </c>
      <c r="D376">
        <f>Graphs!H377</f>
        <v>7.6160000000000005E-2</v>
      </c>
      <c r="E376">
        <f>Graphs!I377</f>
        <v>0.136017</v>
      </c>
      <c r="F376">
        <f>Graphs!L377</f>
        <v>0.21371446578466297</v>
      </c>
      <c r="G376">
        <f>Graphs!M377</f>
        <v>4.9569488663477289E-2</v>
      </c>
      <c r="H376">
        <f>Graphs!N377</f>
        <v>0.3120010129430108</v>
      </c>
      <c r="I376">
        <f>Graphs!O377</f>
        <v>0.55721430905290825</v>
      </c>
    </row>
    <row r="377" spans="1:9">
      <c r="A377" s="1">
        <f>Graphs!A378</f>
        <v>29677</v>
      </c>
      <c r="B377">
        <f>Graphs!F378</f>
        <v>5.2168079714321157E-2</v>
      </c>
      <c r="C377">
        <f>Graphs!G378</f>
        <v>1.21E-2</v>
      </c>
      <c r="D377">
        <f>Graphs!H378</f>
        <v>7.6160000000000005E-2</v>
      </c>
      <c r="E377">
        <f>Graphs!I378</f>
        <v>0.136017</v>
      </c>
      <c r="F377">
        <f>Graphs!L378</f>
        <v>0.20769141475671815</v>
      </c>
      <c r="G377">
        <f>Graphs!M378</f>
        <v>4.8172486553427887E-2</v>
      </c>
      <c r="H377">
        <f>Graphs!N378</f>
        <v>0.30320798148008826</v>
      </c>
      <c r="I377">
        <f>Graphs!O378</f>
        <v>0.54151050442459503</v>
      </c>
    </row>
    <row r="378" spans="1:9">
      <c r="A378" s="1">
        <f>Graphs!A379</f>
        <v>29707</v>
      </c>
      <c r="B378">
        <f>Graphs!F379</f>
        <v>5.2168079714321157E-2</v>
      </c>
      <c r="C378">
        <f>Graphs!G379</f>
        <v>1.21E-2</v>
      </c>
      <c r="D378">
        <f>Graphs!H379</f>
        <v>7.6160000000000005E-2</v>
      </c>
      <c r="E378">
        <f>Graphs!I379</f>
        <v>0.136017</v>
      </c>
      <c r="F378">
        <f>Graphs!L379</f>
        <v>0.20624768098978966</v>
      </c>
      <c r="G378">
        <f>Graphs!M379</f>
        <v>4.7837623191090257E-2</v>
      </c>
      <c r="H378">
        <f>Graphs!N379</f>
        <v>0.30110027952342427</v>
      </c>
      <c r="I378">
        <f>Graphs!O379</f>
        <v>0.53774628046136552</v>
      </c>
    </row>
    <row r="379" spans="1:9">
      <c r="A379" s="1">
        <f>Graphs!A380</f>
        <v>29738</v>
      </c>
      <c r="B379">
        <f>Graphs!F380</f>
        <v>5.2168079714321157E-2</v>
      </c>
      <c r="C379">
        <f>Graphs!G380</f>
        <v>1.21E-2</v>
      </c>
      <c r="D379">
        <f>Graphs!H380</f>
        <v>7.6160000000000005E-2</v>
      </c>
      <c r="E379">
        <f>Graphs!I380</f>
        <v>0.136017</v>
      </c>
      <c r="F379">
        <f>Graphs!L380</f>
        <v>0.20501757553657021</v>
      </c>
      <c r="G379">
        <f>Graphs!M380</f>
        <v>4.755230933507977E-2</v>
      </c>
      <c r="H379">
        <f>Graphs!N380</f>
        <v>0.29930445280658474</v>
      </c>
      <c r="I379">
        <f>Graphs!O380</f>
        <v>0.53453904618425996</v>
      </c>
    </row>
    <row r="380" spans="1:9">
      <c r="A380" s="1">
        <f>Graphs!A381</f>
        <v>29768</v>
      </c>
      <c r="B380">
        <f>Graphs!F381</f>
        <v>5.2168079714321157E-2</v>
      </c>
      <c r="C380">
        <f>Graphs!G381</f>
        <v>1.21E-2</v>
      </c>
      <c r="D380">
        <f>Graphs!H381</f>
        <v>7.6160000000000005E-2</v>
      </c>
      <c r="E380">
        <f>Graphs!I381</f>
        <v>0.136017</v>
      </c>
      <c r="F380">
        <f>Graphs!L381</f>
        <v>0.20420077244678309</v>
      </c>
      <c r="G380">
        <f>Graphs!M381</f>
        <v>4.7362857903465914E-2</v>
      </c>
      <c r="H380">
        <f>Graphs!N381</f>
        <v>0.29811200478743505</v>
      </c>
      <c r="I380">
        <f>Graphs!O381</f>
        <v>0.53240940855005969</v>
      </c>
    </row>
    <row r="381" spans="1:9">
      <c r="A381" s="1">
        <f>Graphs!A382</f>
        <v>29799</v>
      </c>
      <c r="B381">
        <f>Graphs!F382</f>
        <v>5.2168079714321157E-2</v>
      </c>
      <c r="C381">
        <f>Graphs!G382</f>
        <v>1.21E-2</v>
      </c>
      <c r="D381">
        <f>Graphs!H382</f>
        <v>7.6160000000000005E-2</v>
      </c>
      <c r="E381">
        <f>Graphs!I382</f>
        <v>0.136017</v>
      </c>
      <c r="F381">
        <f>Graphs!L382</f>
        <v>0.20278130332351849</v>
      </c>
      <c r="G381">
        <f>Graphs!M382</f>
        <v>4.7033622545646393E-2</v>
      </c>
      <c r="H381">
        <f>Graphs!N382</f>
        <v>0.29603972670053136</v>
      </c>
      <c r="I381">
        <f>Graphs!O382</f>
        <v>0.52870844940423023</v>
      </c>
    </row>
    <row r="382" spans="1:9">
      <c r="A382" s="1">
        <f>Graphs!A383</f>
        <v>29830</v>
      </c>
      <c r="B382">
        <f>Graphs!F383</f>
        <v>5.2168079714321157E-2</v>
      </c>
      <c r="C382">
        <f>Graphs!G383</f>
        <v>1.21E-2</v>
      </c>
      <c r="D382">
        <f>Graphs!H383</f>
        <v>7.6160000000000005E-2</v>
      </c>
      <c r="E382">
        <f>Graphs!I383</f>
        <v>0.136017</v>
      </c>
      <c r="F382">
        <f>Graphs!L383</f>
        <v>0.20157187209097266</v>
      </c>
      <c r="G382">
        <f>Graphs!M383</f>
        <v>4.6753103922113709E-2</v>
      </c>
      <c r="H382">
        <f>Graphs!N383</f>
        <v>0.29427408220728762</v>
      </c>
      <c r="I382">
        <f>Graphs!O383</f>
        <v>0.52555511869207772</v>
      </c>
    </row>
    <row r="383" spans="1:9">
      <c r="A383" s="1">
        <f>Graphs!A384</f>
        <v>29860</v>
      </c>
      <c r="B383">
        <f>Graphs!F384</f>
        <v>5.2168079714321157E-2</v>
      </c>
      <c r="C383">
        <f>Graphs!G384</f>
        <v>1.21E-2</v>
      </c>
      <c r="D383">
        <f>Graphs!H384</f>
        <v>7.6160000000000005E-2</v>
      </c>
      <c r="E383">
        <f>Graphs!I384</f>
        <v>0.136017</v>
      </c>
      <c r="F383">
        <f>Graphs!L384</f>
        <v>0.19977390692861513</v>
      </c>
      <c r="G383">
        <f>Graphs!M384</f>
        <v>4.6336079209230642E-2</v>
      </c>
      <c r="H383">
        <f>Graphs!N384</f>
        <v>0.2916492390557856</v>
      </c>
      <c r="I383">
        <f>Graphs!O384</f>
        <v>0.52086731287619203</v>
      </c>
    </row>
    <row r="384" spans="1:9">
      <c r="A384" s="1">
        <f>Graphs!A385</f>
        <v>29891</v>
      </c>
      <c r="B384">
        <f>Graphs!F385</f>
        <v>5.2168079714321157E-2</v>
      </c>
      <c r="C384">
        <f>Graphs!G385</f>
        <v>1.21E-2</v>
      </c>
      <c r="D384">
        <f>Graphs!H385</f>
        <v>7.6160000000000005E-2</v>
      </c>
      <c r="E384">
        <f>Graphs!I385</f>
        <v>0.136017</v>
      </c>
      <c r="F384">
        <f>Graphs!L385</f>
        <v>0.19760030358913466</v>
      </c>
      <c r="G384">
        <f>Graphs!M385</f>
        <v>4.5831928001217249E-2</v>
      </c>
      <c r="H384">
        <f>Graphs!N385</f>
        <v>0.28847600302253767</v>
      </c>
      <c r="I384">
        <f>Graphs!O385</f>
        <v>0.51520011164806334</v>
      </c>
    </row>
    <row r="385" spans="1:9">
      <c r="A385" s="1">
        <f>Graphs!A386</f>
        <v>29921</v>
      </c>
      <c r="B385">
        <f>Graphs!F386</f>
        <v>5.2168079714321157E-2</v>
      </c>
      <c r="C385">
        <f>Graphs!G386</f>
        <v>1.21E-2</v>
      </c>
      <c r="D385">
        <f>Graphs!H386</f>
        <v>7.6160000000000005E-2</v>
      </c>
      <c r="E385">
        <f>Graphs!I386</f>
        <v>0.136017</v>
      </c>
      <c r="F385">
        <f>Graphs!L386</f>
        <v>0.1964217729514261</v>
      </c>
      <c r="G385">
        <f>Graphs!M386</f>
        <v>4.5558576541965455E-2</v>
      </c>
      <c r="H385">
        <f>Graphs!N386</f>
        <v>0.28675547020132969</v>
      </c>
      <c r="I385">
        <f>Graphs!O386</f>
        <v>0.51212734756268719</v>
      </c>
    </row>
    <row r="386" spans="1:9">
      <c r="A386" s="1">
        <f>Graphs!A387</f>
        <v>29952</v>
      </c>
      <c r="B386">
        <f>Graphs!F387</f>
        <v>5.2168079714321157E-2</v>
      </c>
      <c r="C386">
        <f>Graphs!G387</f>
        <v>1.21E-2</v>
      </c>
      <c r="D386">
        <f>Graphs!H387</f>
        <v>7.6160000000000005E-2</v>
      </c>
      <c r="E386">
        <f>Graphs!I387</f>
        <v>0.136017</v>
      </c>
      <c r="F386">
        <f>Graphs!L387</f>
        <v>0.19525027132348519</v>
      </c>
      <c r="G386">
        <f>Graphs!M387</f>
        <v>4.5286855409508407E-2</v>
      </c>
      <c r="H386">
        <f>Graphs!N387</f>
        <v>0.28504519900728598</v>
      </c>
      <c r="I386">
        <f>Graphs!O387</f>
        <v>0.50907291010207478</v>
      </c>
    </row>
    <row r="387" spans="1:9">
      <c r="A387" s="1">
        <f>Graphs!A388</f>
        <v>29983</v>
      </c>
      <c r="B387">
        <f>Graphs!F388</f>
        <v>5.2168079714321157E-2</v>
      </c>
      <c r="C387">
        <f>Graphs!G388</f>
        <v>1.21E-2</v>
      </c>
      <c r="D387">
        <f>Graphs!H388</f>
        <v>7.6160000000000005E-2</v>
      </c>
      <c r="E387">
        <f>Graphs!I388</f>
        <v>0.136017</v>
      </c>
      <c r="F387">
        <f>Graphs!L388</f>
        <v>0.19525027132348519</v>
      </c>
      <c r="G387">
        <f>Graphs!M388</f>
        <v>4.5286855409508407E-2</v>
      </c>
      <c r="H387">
        <f>Graphs!N388</f>
        <v>0.28504519900728598</v>
      </c>
      <c r="I387">
        <f>Graphs!O388</f>
        <v>0.50907291010207478</v>
      </c>
    </row>
    <row r="388" spans="1:9">
      <c r="A388" s="1">
        <f>Graphs!A389</f>
        <v>30011</v>
      </c>
      <c r="B388">
        <f>Graphs!F389</f>
        <v>5.9123823676230661E-2</v>
      </c>
      <c r="C388">
        <f>Graphs!G389</f>
        <v>1.21E-2</v>
      </c>
      <c r="D388">
        <f>Graphs!H389</f>
        <v>8.5440000000000002E-2</v>
      </c>
      <c r="E388">
        <f>Graphs!I389</f>
        <v>0.1447</v>
      </c>
      <c r="F388">
        <f>Graphs!L389</f>
        <v>0.21930985216380902</v>
      </c>
      <c r="G388">
        <f>Graphs!M389</f>
        <v>4.4882909226470181E-2</v>
      </c>
      <c r="H388">
        <f>Graphs!N389</f>
        <v>0.31692526977765395</v>
      </c>
      <c r="I388">
        <f>Graphs!O389</f>
        <v>0.53674024504712681</v>
      </c>
    </row>
    <row r="389" spans="1:9">
      <c r="A389" s="1">
        <f>Graphs!A390</f>
        <v>30042</v>
      </c>
      <c r="B389">
        <f>Graphs!F390</f>
        <v>5.9123823676230661E-2</v>
      </c>
      <c r="C389">
        <f>Graphs!G390</f>
        <v>1.21E-2</v>
      </c>
      <c r="D389">
        <f>Graphs!H390</f>
        <v>8.5440000000000002E-2</v>
      </c>
      <c r="E389">
        <f>Graphs!I390</f>
        <v>0.1447</v>
      </c>
      <c r="F389">
        <f>Graphs!L390</f>
        <v>0.21500965898412649</v>
      </c>
      <c r="G389">
        <f>Graphs!M390</f>
        <v>4.4002852182813905E-2</v>
      </c>
      <c r="H389">
        <f>Graphs!N390</f>
        <v>0.31071104880162148</v>
      </c>
      <c r="I389">
        <f>Graphs!O390</f>
        <v>0.52621592651679094</v>
      </c>
    </row>
    <row r="390" spans="1:9">
      <c r="A390" s="1">
        <f>Graphs!A391</f>
        <v>30072</v>
      </c>
      <c r="B390">
        <f>Graphs!F391</f>
        <v>5.9123823676230661E-2</v>
      </c>
      <c r="C390">
        <f>Graphs!G391</f>
        <v>1.21E-2</v>
      </c>
      <c r="D390">
        <f>Graphs!H391</f>
        <v>8.5440000000000002E-2</v>
      </c>
      <c r="E390">
        <f>Graphs!I391</f>
        <v>0.1447</v>
      </c>
      <c r="F390">
        <f>Graphs!L391</f>
        <v>0.21351505360886447</v>
      </c>
      <c r="G390">
        <f>Graphs!M391</f>
        <v>4.36969733692293E-2</v>
      </c>
      <c r="H390">
        <f>Graphs!N391</f>
        <v>0.30855119046834312</v>
      </c>
      <c r="I390">
        <f>Graphs!O391</f>
        <v>0.52255802037417187</v>
      </c>
    </row>
    <row r="391" spans="1:9">
      <c r="A391" s="1">
        <f>Graphs!A392</f>
        <v>30103</v>
      </c>
      <c r="B391">
        <f>Graphs!F392</f>
        <v>5.9123823676230661E-2</v>
      </c>
      <c r="C391">
        <f>Graphs!G392</f>
        <v>1.21E-2</v>
      </c>
      <c r="D391">
        <f>Graphs!H392</f>
        <v>8.5440000000000002E-2</v>
      </c>
      <c r="E391">
        <f>Graphs!I392</f>
        <v>0.1447</v>
      </c>
      <c r="F391">
        <f>Graphs!L392</f>
        <v>0.21287642433585691</v>
      </c>
      <c r="G391">
        <f>Graphs!M392</f>
        <v>4.3566274545592525E-2</v>
      </c>
      <c r="H391">
        <f>Graphs!N392</f>
        <v>0.30762830555168807</v>
      </c>
      <c r="I391">
        <f>Graphs!O392</f>
        <v>0.52099503526836677</v>
      </c>
    </row>
    <row r="392" spans="1:9">
      <c r="A392" s="1">
        <f>Graphs!A393</f>
        <v>30133</v>
      </c>
      <c r="B392">
        <f>Graphs!F393</f>
        <v>5.9123823676230661E-2</v>
      </c>
      <c r="C392">
        <f>Graphs!G393</f>
        <v>1.21E-2</v>
      </c>
      <c r="D392">
        <f>Graphs!H393</f>
        <v>8.5440000000000002E-2</v>
      </c>
      <c r="E392">
        <f>Graphs!I393</f>
        <v>0.1447</v>
      </c>
      <c r="F392">
        <f>Graphs!L393</f>
        <v>0.21287642433585691</v>
      </c>
      <c r="G392">
        <f>Graphs!M393</f>
        <v>4.3566274545592525E-2</v>
      </c>
      <c r="H392">
        <f>Graphs!N393</f>
        <v>0.30762830555168807</v>
      </c>
      <c r="I392">
        <f>Graphs!O393</f>
        <v>0.52099503526836677</v>
      </c>
    </row>
    <row r="393" spans="1:9">
      <c r="A393" s="1">
        <f>Graphs!A394</f>
        <v>30164</v>
      </c>
      <c r="B393">
        <f>Graphs!F394</f>
        <v>5.9123823676230661E-2</v>
      </c>
      <c r="C393">
        <f>Graphs!G394</f>
        <v>1.21E-2</v>
      </c>
      <c r="D393">
        <f>Graphs!H394</f>
        <v>8.5440000000000002E-2</v>
      </c>
      <c r="E393">
        <f>Graphs!I394</f>
        <v>0.1447</v>
      </c>
      <c r="F393">
        <f>Graphs!L394</f>
        <v>0.21287642433585691</v>
      </c>
      <c r="G393">
        <f>Graphs!M394</f>
        <v>4.3566274545592525E-2</v>
      </c>
      <c r="H393">
        <f>Graphs!N394</f>
        <v>0.30762830555168807</v>
      </c>
      <c r="I393">
        <f>Graphs!O394</f>
        <v>0.52099503526836677</v>
      </c>
    </row>
    <row r="394" spans="1:9">
      <c r="A394" s="1">
        <f>Graphs!A395</f>
        <v>30195</v>
      </c>
      <c r="B394">
        <f>Graphs!F395</f>
        <v>5.9123823676230661E-2</v>
      </c>
      <c r="C394">
        <f>Graphs!G395</f>
        <v>1.21E-2</v>
      </c>
      <c r="D394">
        <f>Graphs!H395</f>
        <v>8.5440000000000002E-2</v>
      </c>
      <c r="E394">
        <f>Graphs!I395</f>
        <v>0.1447</v>
      </c>
      <c r="F394">
        <f>Graphs!L395</f>
        <v>0.21308951384970659</v>
      </c>
      <c r="G394">
        <f>Graphs!M395</f>
        <v>4.3609884430022547E-2</v>
      </c>
      <c r="H394">
        <f>Graphs!N395</f>
        <v>0.30793624179348156</v>
      </c>
      <c r="I394">
        <f>Graphs!O395</f>
        <v>0.52151655182018697</v>
      </c>
    </row>
    <row r="395" spans="1:9">
      <c r="A395" s="1">
        <f>Graphs!A396</f>
        <v>30225</v>
      </c>
      <c r="B395">
        <f>Graphs!F396</f>
        <v>5.9123823676230661E-2</v>
      </c>
      <c r="C395">
        <f>Graphs!G396</f>
        <v>1.21E-2</v>
      </c>
      <c r="D395">
        <f>Graphs!H396</f>
        <v>8.5440000000000002E-2</v>
      </c>
      <c r="E395">
        <f>Graphs!I396</f>
        <v>0.1447</v>
      </c>
      <c r="F395">
        <f>Graphs!L396</f>
        <v>0.21202936701463346</v>
      </c>
      <c r="G395">
        <f>Graphs!M396</f>
        <v>4.339291983086821E-2</v>
      </c>
      <c r="H395">
        <f>Graphs!N396</f>
        <v>0.30640422069003143</v>
      </c>
      <c r="I395">
        <f>Graphs!O396</f>
        <v>0.51892194210963882</v>
      </c>
    </row>
    <row r="396" spans="1:9">
      <c r="A396" s="1">
        <f>Graphs!A397</f>
        <v>30256</v>
      </c>
      <c r="B396">
        <f>Graphs!F397</f>
        <v>5.9123823676230661E-2</v>
      </c>
      <c r="C396">
        <f>Graphs!G397</f>
        <v>1.21E-2</v>
      </c>
      <c r="D396">
        <f>Graphs!H397</f>
        <v>8.5440000000000002E-2</v>
      </c>
      <c r="E396">
        <f>Graphs!I397</f>
        <v>0.1447</v>
      </c>
      <c r="F396">
        <f>Graphs!L397</f>
        <v>0.21097449454192385</v>
      </c>
      <c r="G396">
        <f>Graphs!M397</f>
        <v>4.3177034657580313E-2</v>
      </c>
      <c r="H396">
        <f>Graphs!N397</f>
        <v>0.30487982158212079</v>
      </c>
      <c r="I396">
        <f>Graphs!O397</f>
        <v>0.51634024090511321</v>
      </c>
    </row>
    <row r="397" spans="1:9">
      <c r="A397" s="1">
        <f>Graphs!A398</f>
        <v>30286</v>
      </c>
      <c r="B397">
        <f>Graphs!F398</f>
        <v>5.9123823676230661E-2</v>
      </c>
      <c r="C397">
        <f>Graphs!G398</f>
        <v>1.21E-2</v>
      </c>
      <c r="D397">
        <f>Graphs!H398</f>
        <v>8.5440000000000002E-2</v>
      </c>
      <c r="E397">
        <f>Graphs!I398</f>
        <v>0.1447</v>
      </c>
      <c r="F397">
        <f>Graphs!L398</f>
        <v>0.21139728912016417</v>
      </c>
      <c r="G397">
        <f>Graphs!M398</f>
        <v>4.3263561781142594E-2</v>
      </c>
      <c r="H397">
        <f>Graphs!N398</f>
        <v>0.30549080318849781</v>
      </c>
      <c r="I397">
        <f>Graphs!O398</f>
        <v>0.51737499088688699</v>
      </c>
    </row>
    <row r="398" spans="1:9">
      <c r="A398" s="1">
        <f>Graphs!A399</f>
        <v>30317</v>
      </c>
      <c r="B398">
        <f>Graphs!F399</f>
        <v>5.9123823676230661E-2</v>
      </c>
      <c r="C398">
        <f>Graphs!G399</f>
        <v>1.21E-2</v>
      </c>
      <c r="D398">
        <f>Graphs!H399</f>
        <v>8.5440000000000002E-2</v>
      </c>
      <c r="E398">
        <f>Graphs!I399</f>
        <v>0.1447</v>
      </c>
      <c r="F398">
        <f>Graphs!L399</f>
        <v>0.21118610301714705</v>
      </c>
      <c r="G398">
        <f>Graphs!M399</f>
        <v>4.3220341439702895E-2</v>
      </c>
      <c r="H398">
        <f>Graphs!N399</f>
        <v>0.30518561757092688</v>
      </c>
      <c r="I398">
        <f>Graphs!O399</f>
        <v>0.51685813275413295</v>
      </c>
    </row>
    <row r="399" spans="1:9">
      <c r="A399" s="1">
        <f>Graphs!A400</f>
        <v>30348</v>
      </c>
      <c r="B399">
        <f>Graphs!F400</f>
        <v>5.9123823676230661E-2</v>
      </c>
      <c r="C399">
        <f>Graphs!G400</f>
        <v>1.21E-2</v>
      </c>
      <c r="D399">
        <f>Graphs!H400</f>
        <v>8.5440000000000002E-2</v>
      </c>
      <c r="E399">
        <f>Graphs!I400</f>
        <v>0.1447</v>
      </c>
      <c r="F399">
        <f>Graphs!L400</f>
        <v>0.21034472412066438</v>
      </c>
      <c r="G399">
        <f>Graphs!M400</f>
        <v>4.3048148844325597E-2</v>
      </c>
      <c r="H399">
        <f>Graphs!N400</f>
        <v>0.30396973861646109</v>
      </c>
      <c r="I399">
        <f>Graphs!O400</f>
        <v>0.51479893700610846</v>
      </c>
    </row>
    <row r="400" spans="1:9">
      <c r="A400" s="1">
        <f>Graphs!A401</f>
        <v>30376</v>
      </c>
      <c r="B400">
        <f>Graphs!F401</f>
        <v>6.2601695657185402E-2</v>
      </c>
      <c r="C400">
        <f>Graphs!G401</f>
        <v>1.21E-2</v>
      </c>
      <c r="D400">
        <f>Graphs!H401</f>
        <v>9.0399999999999994E-2</v>
      </c>
      <c r="E400">
        <f>Graphs!I401</f>
        <v>0.15190000000000001</v>
      </c>
      <c r="F400">
        <f>Graphs!L401</f>
        <v>0.22227339639379823</v>
      </c>
      <c r="G400">
        <f>Graphs!M401</f>
        <v>4.2962224395534529E-2</v>
      </c>
      <c r="H400">
        <f>Graphs!N401</f>
        <v>0.32097397399639016</v>
      </c>
      <c r="I400">
        <f>Graphs!O401</f>
        <v>0.53933569303154505</v>
      </c>
    </row>
    <row r="401" spans="1:9">
      <c r="A401" s="1">
        <f>Graphs!A402</f>
        <v>30407</v>
      </c>
      <c r="B401">
        <f>Graphs!F402</f>
        <v>6.2601695657185402E-2</v>
      </c>
      <c r="C401">
        <f>Graphs!G402</f>
        <v>1.21E-2</v>
      </c>
      <c r="D401">
        <f>Graphs!H402</f>
        <v>9.0399999999999994E-2</v>
      </c>
      <c r="E401">
        <f>Graphs!I402</f>
        <v>0.15190000000000001</v>
      </c>
      <c r="F401">
        <f>Graphs!L402</f>
        <v>0.21920453293273987</v>
      </c>
      <c r="G401">
        <f>Graphs!M402</f>
        <v>4.2369057589284539E-2</v>
      </c>
      <c r="H401">
        <f>Graphs!N402</f>
        <v>0.31654238066705143</v>
      </c>
      <c r="I401">
        <f>Graphs!O402</f>
        <v>0.53188924362085299</v>
      </c>
    </row>
    <row r="402" spans="1:9">
      <c r="A402" s="1">
        <f>Graphs!A403</f>
        <v>30437</v>
      </c>
      <c r="B402">
        <f>Graphs!F403</f>
        <v>6.2601695657185402E-2</v>
      </c>
      <c r="C402">
        <f>Graphs!G403</f>
        <v>1.21E-2</v>
      </c>
      <c r="D402">
        <f>Graphs!H403</f>
        <v>9.0399999999999994E-2</v>
      </c>
      <c r="E402">
        <f>Graphs!I403</f>
        <v>0.15190000000000001</v>
      </c>
      <c r="F402">
        <f>Graphs!L403</f>
        <v>0.21833120810033851</v>
      </c>
      <c r="G402">
        <f>Graphs!M403</f>
        <v>4.2200256563032411E-2</v>
      </c>
      <c r="H402">
        <f>Graphs!N403</f>
        <v>0.31528125564447351</v>
      </c>
      <c r="I402">
        <f>Graphs!O403</f>
        <v>0.52977016296897717</v>
      </c>
    </row>
    <row r="403" spans="1:9">
      <c r="A403" s="1">
        <f>Graphs!A404</f>
        <v>30468</v>
      </c>
      <c r="B403">
        <f>Graphs!F404</f>
        <v>6.2601695657185402E-2</v>
      </c>
      <c r="C403">
        <f>Graphs!G404</f>
        <v>1.21E-2</v>
      </c>
      <c r="D403">
        <f>Graphs!H404</f>
        <v>9.0399999999999994E-2</v>
      </c>
      <c r="E403">
        <f>Graphs!I404</f>
        <v>0.15190000000000001</v>
      </c>
      <c r="F403">
        <f>Graphs!L404</f>
        <v>0.21789541726580686</v>
      </c>
      <c r="G403">
        <f>Graphs!M404</f>
        <v>4.2116024514004397E-2</v>
      </c>
      <c r="H403">
        <f>Graphs!N404</f>
        <v>0.31465195174099153</v>
      </c>
      <c r="I403">
        <f>Graphs!O404</f>
        <v>0.52871273749398906</v>
      </c>
    </row>
    <row r="404" spans="1:9">
      <c r="A404" s="1">
        <f>Graphs!A405</f>
        <v>30498</v>
      </c>
      <c r="B404">
        <f>Graphs!F405</f>
        <v>6.2601695657185402E-2</v>
      </c>
      <c r="C404">
        <f>Graphs!G405</f>
        <v>1.21E-2</v>
      </c>
      <c r="D404">
        <f>Graphs!H405</f>
        <v>9.0399999999999994E-2</v>
      </c>
      <c r="E404">
        <f>Graphs!I405</f>
        <v>0.15190000000000001</v>
      </c>
      <c r="F404">
        <f>Graphs!L405</f>
        <v>0.21681136046348948</v>
      </c>
      <c r="G404">
        <f>Graphs!M405</f>
        <v>4.1906492053735728E-2</v>
      </c>
      <c r="H404">
        <f>Graphs!N405</f>
        <v>0.31308651914526525</v>
      </c>
      <c r="I404">
        <f>Graphs!O405</f>
        <v>0.52608232586466586</v>
      </c>
    </row>
    <row r="405" spans="1:9">
      <c r="A405" s="1">
        <f>Graphs!A406</f>
        <v>30529</v>
      </c>
      <c r="B405">
        <f>Graphs!F406</f>
        <v>6.2601695657185402E-2</v>
      </c>
      <c r="C405">
        <f>Graphs!G406</f>
        <v>1.21E-2</v>
      </c>
      <c r="D405">
        <f>Graphs!H406</f>
        <v>9.0399999999999994E-2</v>
      </c>
      <c r="E405">
        <f>Graphs!I406</f>
        <v>0.15190000000000001</v>
      </c>
      <c r="F405">
        <f>Graphs!L406</f>
        <v>0.21594757018275845</v>
      </c>
      <c r="G405">
        <f>Graphs!M406</f>
        <v>4.1739533918063475E-2</v>
      </c>
      <c r="H405">
        <f>Graphs!N406</f>
        <v>0.31183916249528415</v>
      </c>
      <c r="I405">
        <f>Graphs!O406</f>
        <v>0.52398638034329281</v>
      </c>
    </row>
    <row r="406" spans="1:9">
      <c r="A406" s="1">
        <f>Graphs!A407</f>
        <v>30560</v>
      </c>
      <c r="B406">
        <f>Graphs!F407</f>
        <v>6.2601695657185402E-2</v>
      </c>
      <c r="C406">
        <f>Graphs!G407</f>
        <v>1.21E-2</v>
      </c>
      <c r="D406">
        <f>Graphs!H407</f>
        <v>9.0399999999999994E-2</v>
      </c>
      <c r="E406">
        <f>Graphs!I407</f>
        <v>0.15190000000000001</v>
      </c>
      <c r="F406">
        <f>Graphs!L407</f>
        <v>0.21508722129756819</v>
      </c>
      <c r="G406">
        <f>Graphs!M407</f>
        <v>4.1573240954246492E-2</v>
      </c>
      <c r="H406">
        <f>Graphs!N407</f>
        <v>0.31059677539370933</v>
      </c>
      <c r="I406">
        <f>Graphs!O407</f>
        <v>0.52189878520248278</v>
      </c>
    </row>
    <row r="407" spans="1:9">
      <c r="A407" s="1">
        <f>Graphs!A408</f>
        <v>30590</v>
      </c>
      <c r="B407">
        <f>Graphs!F408</f>
        <v>6.2601695657185402E-2</v>
      </c>
      <c r="C407">
        <f>Graphs!G408</f>
        <v>1.21E-2</v>
      </c>
      <c r="D407">
        <f>Graphs!H408</f>
        <v>9.0399999999999994E-2</v>
      </c>
      <c r="E407">
        <f>Graphs!I408</f>
        <v>0.15190000000000001</v>
      </c>
      <c r="F407">
        <f>Graphs!L408</f>
        <v>0.21423030009717947</v>
      </c>
      <c r="G407">
        <f>Graphs!M408</f>
        <v>4.1407610512197698E-2</v>
      </c>
      <c r="H407">
        <f>Graphs!N408</f>
        <v>0.30935933804154314</v>
      </c>
      <c r="I407">
        <f>Graphs!O408</f>
        <v>0.51981950717378766</v>
      </c>
    </row>
    <row r="408" spans="1:9">
      <c r="A408" s="1">
        <f>Graphs!A409</f>
        <v>30621</v>
      </c>
      <c r="B408">
        <f>Graphs!F409</f>
        <v>6.2601695657185402E-2</v>
      </c>
      <c r="C408">
        <f>Graphs!G409</f>
        <v>1.21E-2</v>
      </c>
      <c r="D408">
        <f>Graphs!H409</f>
        <v>9.0399999999999994E-2</v>
      </c>
      <c r="E408">
        <f>Graphs!I409</f>
        <v>0.15190000000000001</v>
      </c>
      <c r="F408">
        <f>Graphs!L409</f>
        <v>0.21337679292547754</v>
      </c>
      <c r="G408">
        <f>Graphs!M409</f>
        <v>4.1242639952388145E-2</v>
      </c>
      <c r="H408">
        <f>Graphs!N409</f>
        <v>0.30812683071866842</v>
      </c>
      <c r="I408">
        <f>Graphs!O409</f>
        <v>0.51774851312130243</v>
      </c>
    </row>
    <row r="409" spans="1:9">
      <c r="A409" s="1">
        <f>Graphs!A410</f>
        <v>30651</v>
      </c>
      <c r="B409">
        <f>Graphs!F410</f>
        <v>6.2601695657185402E-2</v>
      </c>
      <c r="C409">
        <f>Graphs!G410</f>
        <v>1.21E-2</v>
      </c>
      <c r="D409">
        <f>Graphs!H410</f>
        <v>9.0399999999999994E-2</v>
      </c>
      <c r="E409">
        <f>Graphs!I410</f>
        <v>0.15190000000000001</v>
      </c>
      <c r="F409">
        <f>Graphs!L410</f>
        <v>0.21273857719389588</v>
      </c>
      <c r="G409">
        <f>Graphs!M410</f>
        <v>4.1119282106069945E-2</v>
      </c>
      <c r="H409">
        <f>Graphs!N410</f>
        <v>0.30720521507344817</v>
      </c>
      <c r="I409">
        <f>Graphs!O410</f>
        <v>0.51619991338115911</v>
      </c>
    </row>
    <row r="410" spans="1:9">
      <c r="A410" s="1">
        <f>Graphs!A411</f>
        <v>30682</v>
      </c>
      <c r="B410">
        <f>Graphs!F411</f>
        <v>6.2601695657185402E-2</v>
      </c>
      <c r="C410">
        <f>Graphs!G411</f>
        <v>1.21E-2</v>
      </c>
      <c r="D410">
        <f>Graphs!H411</f>
        <v>9.0399999999999994E-2</v>
      </c>
      <c r="E410">
        <f>Graphs!I411</f>
        <v>0.15190000000000001</v>
      </c>
      <c r="F410">
        <f>Graphs!L411</f>
        <v>0.21295152872261852</v>
      </c>
      <c r="G410">
        <f>Graphs!M411</f>
        <v>4.1160442548618566E-2</v>
      </c>
      <c r="H410">
        <f>Graphs!N411</f>
        <v>0.30751272780124944</v>
      </c>
      <c r="I410">
        <f>Graphs!O411</f>
        <v>0.5167166300111703</v>
      </c>
    </row>
    <row r="411" spans="1:9">
      <c r="A411" s="1">
        <f>Graphs!A412</f>
        <v>30713</v>
      </c>
      <c r="B411">
        <f>Graphs!F412</f>
        <v>6.2601695657185402E-2</v>
      </c>
      <c r="C411">
        <f>Graphs!G412</f>
        <v>1.21E-2</v>
      </c>
      <c r="D411">
        <f>Graphs!H412</f>
        <v>9.0399999999999994E-2</v>
      </c>
      <c r="E411">
        <f>Graphs!I412</f>
        <v>0.15190000000000001</v>
      </c>
      <c r="F411">
        <f>Graphs!L412</f>
        <v>0.21210311625758815</v>
      </c>
      <c r="G411">
        <f>Graphs!M412</f>
        <v>4.099645672173164E-2</v>
      </c>
      <c r="H411">
        <f>Graphs!N412</f>
        <v>0.30628757749128427</v>
      </c>
      <c r="I411">
        <f>Graphs!O412</f>
        <v>0.51465799801909384</v>
      </c>
    </row>
    <row r="412" spans="1:9">
      <c r="A412" s="1">
        <f>Graphs!A413</f>
        <v>30742</v>
      </c>
      <c r="B412">
        <f>Graphs!F413</f>
        <v>6.9557439619094899E-2</v>
      </c>
      <c r="C412">
        <f>Graphs!G413</f>
        <v>1.21E-2</v>
      </c>
      <c r="D412">
        <f>Graphs!H413</f>
        <v>7.2352E-2</v>
      </c>
      <c r="E412">
        <f>Graphs!I413</f>
        <v>0.15479999999999999</v>
      </c>
      <c r="F412">
        <f>Graphs!L413</f>
        <v>0.23496523347467399</v>
      </c>
      <c r="G412">
        <f>Graphs!M413</f>
        <v>4.0873835216083391E-2</v>
      </c>
      <c r="H412">
        <f>Graphs!N413</f>
        <v>0.24440526657471617</v>
      </c>
      <c r="I412">
        <f>Graphs!O413</f>
        <v>0.52291485053303377</v>
      </c>
    </row>
    <row r="413" spans="1:9">
      <c r="A413" s="1">
        <f>Graphs!A414</f>
        <v>30773</v>
      </c>
      <c r="B413">
        <f>Graphs!F414</f>
        <v>6.9557439619094899E-2</v>
      </c>
      <c r="C413">
        <f>Graphs!G414</f>
        <v>1.21E-2</v>
      </c>
      <c r="D413">
        <f>Graphs!H414</f>
        <v>7.2352E-2</v>
      </c>
      <c r="E413">
        <f>Graphs!I414</f>
        <v>0.15479999999999999</v>
      </c>
      <c r="F413">
        <f>Graphs!L414</f>
        <v>0.23194988497006319</v>
      </c>
      <c r="G413">
        <f>Graphs!M414</f>
        <v>4.0349294389026055E-2</v>
      </c>
      <c r="H413">
        <f>Graphs!N414</f>
        <v>0.24126877253180276</v>
      </c>
      <c r="I413">
        <f>Graphs!O414</f>
        <v>0.51620419598522593</v>
      </c>
    </row>
    <row r="414" spans="1:9">
      <c r="A414" s="1">
        <f>Graphs!A415</f>
        <v>30803</v>
      </c>
      <c r="B414">
        <f>Graphs!F415</f>
        <v>6.9557439619094899E-2</v>
      </c>
      <c r="C414">
        <f>Graphs!G415</f>
        <v>1.21E-2</v>
      </c>
      <c r="D414">
        <f>Graphs!H415</f>
        <v>7.2352E-2</v>
      </c>
      <c r="E414">
        <f>Graphs!I415</f>
        <v>0.15479999999999999</v>
      </c>
      <c r="F414">
        <f>Graphs!L415</f>
        <v>0.23102578184269243</v>
      </c>
      <c r="G414">
        <f>Graphs!M415</f>
        <v>4.0188540228113606E-2</v>
      </c>
      <c r="H414">
        <f>Graphs!N415</f>
        <v>0.24030754236235338</v>
      </c>
      <c r="I414">
        <f>Graphs!O415</f>
        <v>0.51414760556297401</v>
      </c>
    </row>
    <row r="415" spans="1:9">
      <c r="A415" s="1">
        <f>Graphs!A416</f>
        <v>30834</v>
      </c>
      <c r="B415">
        <f>Graphs!F416</f>
        <v>6.9557439619094899E-2</v>
      </c>
      <c r="C415">
        <f>Graphs!G416</f>
        <v>1.21E-2</v>
      </c>
      <c r="D415">
        <f>Graphs!H416</f>
        <v>7.2352E-2</v>
      </c>
      <c r="E415">
        <f>Graphs!I416</f>
        <v>0.15479999999999999</v>
      </c>
      <c r="F415">
        <f>Graphs!L416</f>
        <v>0.23033477751016196</v>
      </c>
      <c r="G415">
        <f>Graphs!M416</f>
        <v>4.0068335222446266E-2</v>
      </c>
      <c r="H415">
        <f>Graphs!N416</f>
        <v>0.23958877603425063</v>
      </c>
      <c r="I415">
        <f>Graphs!O416</f>
        <v>0.51260977623427129</v>
      </c>
    </row>
    <row r="416" spans="1:9">
      <c r="A416" s="1">
        <f>Graphs!A417</f>
        <v>30864</v>
      </c>
      <c r="B416">
        <f>Graphs!F417</f>
        <v>6.9557439619094899E-2</v>
      </c>
      <c r="C416">
        <f>Graphs!G417</f>
        <v>1.21E-2</v>
      </c>
      <c r="D416">
        <f>Graphs!H417</f>
        <v>7.2352E-2</v>
      </c>
      <c r="E416">
        <f>Graphs!I417</f>
        <v>0.15479999999999999</v>
      </c>
      <c r="F416">
        <f>Graphs!L417</f>
        <v>0.23056534285301497</v>
      </c>
      <c r="G416">
        <f>Graphs!M417</f>
        <v>4.0108443666112381E-2</v>
      </c>
      <c r="H416">
        <f>Graphs!N417</f>
        <v>0.23982860463888953</v>
      </c>
      <c r="I416">
        <f>Graphs!O417</f>
        <v>0.5131228991334047</v>
      </c>
    </row>
    <row r="417" spans="1:9">
      <c r="A417" s="1">
        <f>Graphs!A418</f>
        <v>30895</v>
      </c>
      <c r="B417">
        <f>Graphs!F418</f>
        <v>6.9557439619094899E-2</v>
      </c>
      <c r="C417">
        <f>Graphs!G418</f>
        <v>1.21E-2</v>
      </c>
      <c r="D417">
        <f>Graphs!H418</f>
        <v>7.2352E-2</v>
      </c>
      <c r="E417">
        <f>Graphs!I418</f>
        <v>0.15479999999999999</v>
      </c>
      <c r="F417">
        <f>Graphs!L418</f>
        <v>0.22850876397722003</v>
      </c>
      <c r="G417">
        <f>Graphs!M418</f>
        <v>3.9750687478803157E-2</v>
      </c>
      <c r="H417">
        <f>Graphs!N418</f>
        <v>0.23768940003854266</v>
      </c>
      <c r="I417">
        <f>Graphs!O418</f>
        <v>0.50854598526601058</v>
      </c>
    </row>
    <row r="418" spans="1:9">
      <c r="A418" s="1">
        <f>Graphs!A419</f>
        <v>30926</v>
      </c>
      <c r="B418">
        <f>Graphs!F419</f>
        <v>6.9557439619094899E-2</v>
      </c>
      <c r="C418">
        <f>Graphs!G419</f>
        <v>1.21E-2</v>
      </c>
      <c r="D418">
        <f>Graphs!H419</f>
        <v>7.2352E-2</v>
      </c>
      <c r="E418">
        <f>Graphs!I419</f>
        <v>0.15479999999999999</v>
      </c>
      <c r="F418">
        <f>Graphs!L419</f>
        <v>0.22805265865990024</v>
      </c>
      <c r="G418">
        <f>Graphs!M419</f>
        <v>3.9671344789224711E-2</v>
      </c>
      <c r="H418">
        <f>Graphs!N419</f>
        <v>0.23721497009834597</v>
      </c>
      <c r="I418">
        <f>Graphs!O419</f>
        <v>0.50753092341917228</v>
      </c>
    </row>
    <row r="419" spans="1:9">
      <c r="A419" s="1">
        <f>Graphs!A420</f>
        <v>30956</v>
      </c>
      <c r="B419">
        <f>Graphs!F420</f>
        <v>6.9557439619094899E-2</v>
      </c>
      <c r="C419">
        <f>Graphs!G420</f>
        <v>1.21E-2</v>
      </c>
      <c r="D419">
        <f>Graphs!H420</f>
        <v>7.2352E-2</v>
      </c>
      <c r="E419">
        <f>Graphs!I420</f>
        <v>0.15479999999999999</v>
      </c>
      <c r="F419">
        <f>Graphs!L420</f>
        <v>0.22669250363807181</v>
      </c>
      <c r="G419">
        <f>Graphs!M420</f>
        <v>3.9434736370998723E-2</v>
      </c>
      <c r="H419">
        <f>Graphs!N420</f>
        <v>0.23580016908384294</v>
      </c>
      <c r="I419">
        <f>Graphs!O420</f>
        <v>0.50450390001905798</v>
      </c>
    </row>
    <row r="420" spans="1:9">
      <c r="A420" s="1">
        <f>Graphs!A421</f>
        <v>30987</v>
      </c>
      <c r="B420">
        <f>Graphs!F421</f>
        <v>6.9557439619094899E-2</v>
      </c>
      <c r="C420">
        <f>Graphs!G421</f>
        <v>1.21E-2</v>
      </c>
      <c r="D420">
        <f>Graphs!H421</f>
        <v>7.2352E-2</v>
      </c>
      <c r="E420">
        <f>Graphs!I421</f>
        <v>0.15479999999999999</v>
      </c>
      <c r="F420">
        <f>Graphs!L421</f>
        <v>0.22601446025729993</v>
      </c>
      <c r="G420">
        <f>Graphs!M421</f>
        <v>3.9316786012959841E-2</v>
      </c>
      <c r="H420">
        <f>Graphs!N421</f>
        <v>0.23509488443055129</v>
      </c>
      <c r="I420">
        <f>Graphs!O421</f>
        <v>0.50299491527323825</v>
      </c>
    </row>
    <row r="421" spans="1:9">
      <c r="A421" s="1">
        <f>Graphs!A422</f>
        <v>31017</v>
      </c>
      <c r="B421">
        <f>Graphs!F422</f>
        <v>6.9557439619094899E-2</v>
      </c>
      <c r="C421">
        <f>Graphs!G422</f>
        <v>1.21E-2</v>
      </c>
      <c r="D421">
        <f>Graphs!H422</f>
        <v>7.2352E-2</v>
      </c>
      <c r="E421">
        <f>Graphs!I422</f>
        <v>0.15479999999999999</v>
      </c>
      <c r="F421">
        <f>Graphs!L422</f>
        <v>0.22624070095825818</v>
      </c>
      <c r="G421">
        <f>Graphs!M422</f>
        <v>3.9356142155114959E-2</v>
      </c>
      <c r="H421">
        <f>Graphs!N422</f>
        <v>0.23533021464519649</v>
      </c>
      <c r="I421">
        <f>Graphs!O422</f>
        <v>0.50349841368692527</v>
      </c>
    </row>
    <row r="422" spans="1:9">
      <c r="A422" s="1">
        <f>Graphs!A423</f>
        <v>31048</v>
      </c>
      <c r="B422">
        <f>Graphs!F423</f>
        <v>6.9557439619094899E-2</v>
      </c>
      <c r="C422">
        <f>Graphs!G423</f>
        <v>1.21E-2</v>
      </c>
      <c r="D422">
        <f>Graphs!H423</f>
        <v>7.2352E-2</v>
      </c>
      <c r="E422">
        <f>Graphs!I423</f>
        <v>0.15479999999999999</v>
      </c>
      <c r="F422">
        <f>Graphs!L423</f>
        <v>0.22533934358392249</v>
      </c>
      <c r="G422">
        <f>Graphs!M423</f>
        <v>3.9199344776010912E-2</v>
      </c>
      <c r="H422">
        <f>Graphs!N423</f>
        <v>0.23439264406892082</v>
      </c>
      <c r="I422">
        <f>Graphs!O423</f>
        <v>0.50149244391128012</v>
      </c>
    </row>
    <row r="423" spans="1:9">
      <c r="A423" s="1">
        <f>Graphs!A424</f>
        <v>31079</v>
      </c>
      <c r="B423">
        <f>Graphs!F424</f>
        <v>6.9557439619094899E-2</v>
      </c>
      <c r="C423">
        <f>Graphs!G424</f>
        <v>1.21E-2</v>
      </c>
      <c r="D423">
        <f>Graphs!H424</f>
        <v>7.2352E-2</v>
      </c>
      <c r="E423">
        <f>Graphs!I424</f>
        <v>0.15479999999999999</v>
      </c>
      <c r="F423">
        <f>Graphs!L424</f>
        <v>0.22355093609516119</v>
      </c>
      <c r="G423">
        <f>Graphs!M424</f>
        <v>3.8888238865090193E-2</v>
      </c>
      <c r="H423">
        <f>Graphs!N424</f>
        <v>0.23253238498900874</v>
      </c>
      <c r="I423">
        <f>Graphs!O424</f>
        <v>0.49751234515007947</v>
      </c>
    </row>
    <row r="424" spans="1:9">
      <c r="A424" s="1">
        <f>Graphs!A425</f>
        <v>31107</v>
      </c>
      <c r="B424">
        <f>Graphs!F425</f>
        <v>7.4774247590527004E-2</v>
      </c>
      <c r="C424">
        <f>Graphs!G425</f>
        <v>1.21E-2</v>
      </c>
      <c r="D424">
        <f>Graphs!H425</f>
        <v>7.8736E-2</v>
      </c>
      <c r="E424">
        <f>Graphs!I425</f>
        <v>0.15770000000000001</v>
      </c>
      <c r="F424">
        <f>Graphs!L425</f>
        <v>0.23817369306471581</v>
      </c>
      <c r="G424">
        <f>Graphs!M425</f>
        <v>3.854136656599623E-2</v>
      </c>
      <c r="H424">
        <f>Graphs!N425</f>
        <v>0.25079281305291562</v>
      </c>
      <c r="I424">
        <f>Graphs!O425</f>
        <v>0.50231186012046325</v>
      </c>
    </row>
    <row r="425" spans="1:9">
      <c r="A425" s="1">
        <f>Graphs!A426</f>
        <v>31138</v>
      </c>
      <c r="B425">
        <f>Graphs!F426</f>
        <v>7.4774247590527004E-2</v>
      </c>
      <c r="C425">
        <f>Graphs!G426</f>
        <v>1.21E-2</v>
      </c>
      <c r="D425">
        <f>Graphs!H426</f>
        <v>7.8736E-2</v>
      </c>
      <c r="E425">
        <f>Graphs!I426</f>
        <v>0.15770000000000001</v>
      </c>
      <c r="F425">
        <f>Graphs!L426</f>
        <v>0.23327491974996653</v>
      </c>
      <c r="G425">
        <f>Graphs!M426</f>
        <v>3.7748645020564374E-2</v>
      </c>
      <c r="H425">
        <f>Graphs!N426</f>
        <v>0.24563448878836008</v>
      </c>
      <c r="I425">
        <f>Graphs!O426</f>
        <v>0.49198027435892583</v>
      </c>
    </row>
    <row r="426" spans="1:9">
      <c r="A426" s="1">
        <f>Graphs!A427</f>
        <v>31168</v>
      </c>
      <c r="B426">
        <f>Graphs!F427</f>
        <v>7.4774247590527004E-2</v>
      </c>
      <c r="C426">
        <f>Graphs!G427</f>
        <v>1.21E-2</v>
      </c>
      <c r="D426">
        <f>Graphs!H427</f>
        <v>7.8736E-2</v>
      </c>
      <c r="E426">
        <f>Graphs!I427</f>
        <v>0.15770000000000001</v>
      </c>
      <c r="F426">
        <f>Graphs!L427</f>
        <v>0.23211434800991695</v>
      </c>
      <c r="G426">
        <f>Graphs!M427</f>
        <v>3.756084081648197E-2</v>
      </c>
      <c r="H426">
        <f>Graphs!N427</f>
        <v>0.2444124266550847</v>
      </c>
      <c r="I426">
        <f>Graphs!O427</f>
        <v>0.48953261130241382</v>
      </c>
    </row>
    <row r="427" spans="1:9">
      <c r="A427" s="1">
        <f>Graphs!A428</f>
        <v>31199</v>
      </c>
      <c r="B427">
        <f>Graphs!F428</f>
        <v>7.4774247590527004E-2</v>
      </c>
      <c r="C427">
        <f>Graphs!G428</f>
        <v>1.21E-2</v>
      </c>
      <c r="D427">
        <f>Graphs!H428</f>
        <v>7.8736E-2</v>
      </c>
      <c r="E427">
        <f>Graphs!I428</f>
        <v>0.15770000000000001</v>
      </c>
      <c r="F427">
        <f>Graphs!L428</f>
        <v>0.23165104591808081</v>
      </c>
      <c r="G427">
        <f>Graphs!M428</f>
        <v>3.7485869078325323E-2</v>
      </c>
      <c r="H427">
        <f>Graphs!N428</f>
        <v>0.24392457750008453</v>
      </c>
      <c r="I427">
        <f>Graphs!O428</f>
        <v>0.48855550030181022</v>
      </c>
    </row>
    <row r="428" spans="1:9">
      <c r="A428" s="1">
        <f>Graphs!A429</f>
        <v>31229</v>
      </c>
      <c r="B428">
        <f>Graphs!F429</f>
        <v>7.4774247590527004E-2</v>
      </c>
      <c r="C428">
        <f>Graphs!G429</f>
        <v>1.21E-2</v>
      </c>
      <c r="D428">
        <f>Graphs!H429</f>
        <v>7.8736E-2</v>
      </c>
      <c r="E428">
        <f>Graphs!I429</f>
        <v>0.15770000000000001</v>
      </c>
      <c r="F428">
        <f>Graphs!L429</f>
        <v>0.23211527647102284</v>
      </c>
      <c r="G428">
        <f>Graphs!M429</f>
        <v>3.7560991060446212E-2</v>
      </c>
      <c r="H428">
        <f>Graphs!N429</f>
        <v>0.24441340430870193</v>
      </c>
      <c r="I428">
        <f>Graphs!O429</f>
        <v>0.48953456944069157</v>
      </c>
    </row>
    <row r="429" spans="1:9">
      <c r="A429" s="1">
        <f>Graphs!A430</f>
        <v>31260</v>
      </c>
      <c r="B429">
        <f>Graphs!F430</f>
        <v>7.4774247590527004E-2</v>
      </c>
      <c r="C429">
        <f>Graphs!G430</f>
        <v>1.21E-2</v>
      </c>
      <c r="D429">
        <f>Graphs!H430</f>
        <v>7.8736E-2</v>
      </c>
      <c r="E429">
        <f>Graphs!I430</f>
        <v>0.15770000000000001</v>
      </c>
      <c r="F429">
        <f>Graphs!L430</f>
        <v>0.23142101343073065</v>
      </c>
      <c r="G429">
        <f>Graphs!M430</f>
        <v>3.7448645125070998E-2</v>
      </c>
      <c r="H429">
        <f>Graphs!N430</f>
        <v>0.24368235723699097</v>
      </c>
      <c r="I429">
        <f>Graphs!O430</f>
        <v>0.48807035836559481</v>
      </c>
    </row>
    <row r="430" spans="1:9">
      <c r="A430" s="1">
        <f>Graphs!A431</f>
        <v>31291</v>
      </c>
      <c r="B430">
        <f>Graphs!F431</f>
        <v>7.4774247590527004E-2</v>
      </c>
      <c r="C430">
        <f>Graphs!G431</f>
        <v>1.21E-2</v>
      </c>
      <c r="D430">
        <f>Graphs!H431</f>
        <v>7.8736E-2</v>
      </c>
      <c r="E430">
        <f>Graphs!I431</f>
        <v>0.15770000000000001</v>
      </c>
      <c r="F430">
        <f>Graphs!L431</f>
        <v>0.23165266609682747</v>
      </c>
      <c r="G430">
        <f>Graphs!M431</f>
        <v>3.7486131256327326E-2</v>
      </c>
      <c r="H430">
        <f>Graphs!N431</f>
        <v>0.24392628352051146</v>
      </c>
      <c r="I430">
        <f>Graphs!O431</f>
        <v>0.4885589172828777</v>
      </c>
    </row>
    <row r="431" spans="1:9">
      <c r="A431" s="1">
        <f>Graphs!A432</f>
        <v>31321</v>
      </c>
      <c r="B431">
        <f>Graphs!F432</f>
        <v>7.4774247590527004E-2</v>
      </c>
      <c r="C431">
        <f>Graphs!G432</f>
        <v>1.21E-2</v>
      </c>
      <c r="D431">
        <f>Graphs!H432</f>
        <v>7.8736E-2</v>
      </c>
      <c r="E431">
        <f>Graphs!I432</f>
        <v>0.15770000000000001</v>
      </c>
      <c r="F431">
        <f>Graphs!L432</f>
        <v>0.23119028552577592</v>
      </c>
      <c r="G431">
        <f>Graphs!M432</f>
        <v>3.7411308639049227E-2</v>
      </c>
      <c r="H431">
        <f>Graphs!N432</f>
        <v>0.24343940471108927</v>
      </c>
      <c r="I431">
        <f>Graphs!O432</f>
        <v>0.48758374978331104</v>
      </c>
    </row>
    <row r="432" spans="1:9">
      <c r="A432" s="1">
        <f>Graphs!A433</f>
        <v>31352</v>
      </c>
      <c r="B432">
        <f>Graphs!F433</f>
        <v>7.4774247590527004E-2</v>
      </c>
      <c r="C432">
        <f>Graphs!G433</f>
        <v>1.21E-2</v>
      </c>
      <c r="D432">
        <f>Graphs!H433</f>
        <v>7.8736E-2</v>
      </c>
      <c r="E432">
        <f>Graphs!I433</f>
        <v>0.15770000000000001</v>
      </c>
      <c r="F432">
        <f>Graphs!L433</f>
        <v>0.23049878915830105</v>
      </c>
      <c r="G432">
        <f>Graphs!M433</f>
        <v>3.7299410407825757E-2</v>
      </c>
      <c r="H432">
        <f>Graphs!N433</f>
        <v>0.24271127089839412</v>
      </c>
      <c r="I432">
        <f>Graphs!O433</f>
        <v>0.48612537366232411</v>
      </c>
    </row>
    <row r="433" spans="1:9">
      <c r="A433" s="1">
        <f>Graphs!A434</f>
        <v>31382</v>
      </c>
      <c r="B433">
        <f>Graphs!F434</f>
        <v>7.4774247590527004E-2</v>
      </c>
      <c r="C433">
        <f>Graphs!G434</f>
        <v>1.21E-2</v>
      </c>
      <c r="D433">
        <f>Graphs!H434</f>
        <v>7.8736E-2</v>
      </c>
      <c r="E433">
        <f>Graphs!I434</f>
        <v>0.15770000000000001</v>
      </c>
      <c r="F433">
        <f>Graphs!L434</f>
        <v>0.23026852063766343</v>
      </c>
      <c r="G433">
        <f>Graphs!M434</f>
        <v>3.7262148259566197E-2</v>
      </c>
      <c r="H433">
        <f>Graphs!N434</f>
        <v>0.24246880209629787</v>
      </c>
      <c r="I433">
        <f>Graphs!O434</f>
        <v>0.48563973392839582</v>
      </c>
    </row>
    <row r="434" spans="1:9">
      <c r="A434" s="1">
        <f>Graphs!A435</f>
        <v>31413</v>
      </c>
      <c r="B434">
        <f>Graphs!F435</f>
        <v>7.4774247590527004E-2</v>
      </c>
      <c r="C434">
        <f>Graphs!G435</f>
        <v>1.21E-2</v>
      </c>
      <c r="D434">
        <f>Graphs!H435</f>
        <v>7.8736E-2</v>
      </c>
      <c r="E434">
        <f>Graphs!I435</f>
        <v>0.15770000000000001</v>
      </c>
      <c r="F434">
        <f>Graphs!L435</f>
        <v>0.22980890283199942</v>
      </c>
      <c r="G434">
        <f>Graphs!M435</f>
        <v>3.7187772714137923E-2</v>
      </c>
      <c r="H434">
        <f>Graphs!N435</f>
        <v>0.24198483243143501</v>
      </c>
      <c r="I434">
        <f>Graphs!O435</f>
        <v>0.48467039314211163</v>
      </c>
    </row>
    <row r="435" spans="1:9">
      <c r="A435" s="1">
        <f>Graphs!A436</f>
        <v>31444</v>
      </c>
      <c r="B435">
        <f>Graphs!F436</f>
        <v>7.4774247590527004E-2</v>
      </c>
      <c r="C435">
        <f>Graphs!G436</f>
        <v>1.21E-2</v>
      </c>
      <c r="D435">
        <f>Graphs!H436</f>
        <v>7.8736E-2</v>
      </c>
      <c r="E435">
        <f>Graphs!I436</f>
        <v>0.15770000000000001</v>
      </c>
      <c r="F435">
        <f>Graphs!L436</f>
        <v>0.22889332951394364</v>
      </c>
      <c r="G435">
        <f>Graphs!M436</f>
        <v>3.7039614257109478E-2</v>
      </c>
      <c r="H435">
        <f>Graphs!N436</f>
        <v>0.24102074943370019</v>
      </c>
      <c r="I435">
        <f>Graphs!O436</f>
        <v>0.48273943540050956</v>
      </c>
    </row>
    <row r="436" spans="1:9">
      <c r="A436" s="1">
        <f>Graphs!A437</f>
        <v>31472</v>
      </c>
      <c r="B436">
        <f>Graphs!F437</f>
        <v>7.4774247590527004E-2</v>
      </c>
      <c r="C436">
        <f>Graphs!G437</f>
        <v>1.21E-2</v>
      </c>
      <c r="D436">
        <f>Graphs!H437</f>
        <v>7.8736E-2</v>
      </c>
      <c r="E436">
        <f>Graphs!I437</f>
        <v>0.15770000000000001</v>
      </c>
      <c r="F436">
        <f>Graphs!L437</f>
        <v>0.22866466484909459</v>
      </c>
      <c r="G436">
        <f>Graphs!M437</f>
        <v>3.700261164546402E-2</v>
      </c>
      <c r="H436">
        <f>Graphs!N437</f>
        <v>0.24077996946423599</v>
      </c>
      <c r="I436">
        <f>Graphs!O437</f>
        <v>0.48225717822228736</v>
      </c>
    </row>
    <row r="437" spans="1:9">
      <c r="A437" s="1">
        <f>Graphs!A438</f>
        <v>31503</v>
      </c>
      <c r="B437">
        <f>Graphs!F438</f>
        <v>7.4774247590527004E-2</v>
      </c>
      <c r="C437">
        <f>Graphs!G438</f>
        <v>1.21E-2</v>
      </c>
      <c r="D437">
        <f>Graphs!H438</f>
        <v>7.8736E-2</v>
      </c>
      <c r="E437">
        <f>Graphs!I438</f>
        <v>0.15770000000000001</v>
      </c>
      <c r="F437">
        <f>Graphs!L438</f>
        <v>0.2264006582664303</v>
      </c>
      <c r="G437">
        <f>Graphs!M438</f>
        <v>3.6636249153924778E-2</v>
      </c>
      <c r="H437">
        <f>Graphs!N438</f>
        <v>0.23839600937053071</v>
      </c>
      <c r="I437">
        <f>Graphs!O438</f>
        <v>0.47748235467553207</v>
      </c>
    </row>
    <row r="438" spans="1:9">
      <c r="A438" s="1">
        <f>Graphs!A439</f>
        <v>31533</v>
      </c>
      <c r="B438">
        <f>Graphs!F439</f>
        <v>7.4774247590527004E-2</v>
      </c>
      <c r="C438">
        <f>Graphs!G439</f>
        <v>1.21E-2</v>
      </c>
      <c r="D438">
        <f>Graphs!H439</f>
        <v>7.8736E-2</v>
      </c>
      <c r="E438">
        <f>Graphs!I439</f>
        <v>0.15770000000000001</v>
      </c>
      <c r="F438">
        <f>Graphs!L439</f>
        <v>0.22594876074494044</v>
      </c>
      <c r="G438">
        <f>Graphs!M439</f>
        <v>3.6563122908108564E-2</v>
      </c>
      <c r="H438">
        <f>Graphs!N439</f>
        <v>0.23792016903246579</v>
      </c>
      <c r="I438">
        <f>Graphs!O439</f>
        <v>0.47652929608336536</v>
      </c>
    </row>
    <row r="439" spans="1:9">
      <c r="A439" s="1">
        <f>Graphs!A440</f>
        <v>31564</v>
      </c>
      <c r="B439">
        <f>Graphs!F440</f>
        <v>7.4774247590527004E-2</v>
      </c>
      <c r="C439">
        <f>Graphs!G440</f>
        <v>1.21E-2</v>
      </c>
      <c r="D439">
        <f>Graphs!H440</f>
        <v>7.8736E-2</v>
      </c>
      <c r="E439">
        <f>Graphs!I440</f>
        <v>0.15770000000000001</v>
      </c>
      <c r="F439">
        <f>Graphs!L440</f>
        <v>0.22617493568062105</v>
      </c>
      <c r="G439">
        <f>Graphs!M440</f>
        <v>3.6599722630739302E-2</v>
      </c>
      <c r="H439">
        <f>Graphs!N440</f>
        <v>0.23815832735982559</v>
      </c>
      <c r="I439">
        <f>Graphs!O440</f>
        <v>0.47700630238575109</v>
      </c>
    </row>
    <row r="440" spans="1:9">
      <c r="A440" s="1">
        <f>Graphs!A441</f>
        <v>31594</v>
      </c>
      <c r="B440">
        <f>Graphs!F441</f>
        <v>7.4774247590527004E-2</v>
      </c>
      <c r="C440">
        <f>Graphs!G441</f>
        <v>1.21E-2</v>
      </c>
      <c r="D440">
        <f>Graphs!H441</f>
        <v>7.8736E-2</v>
      </c>
      <c r="E440">
        <f>Graphs!I441</f>
        <v>0.15770000000000001</v>
      </c>
      <c r="F440">
        <f>Graphs!L441</f>
        <v>0.22685550218718259</v>
      </c>
      <c r="G440">
        <f>Graphs!M441</f>
        <v>3.6709852187301203E-2</v>
      </c>
      <c r="H440">
        <f>Graphs!N441</f>
        <v>0.23887495221647503</v>
      </c>
      <c r="I440">
        <f>Graphs!O441</f>
        <v>0.47844162726755374</v>
      </c>
    </row>
    <row r="441" spans="1:9">
      <c r="A441" s="1">
        <f>Graphs!A442</f>
        <v>31625</v>
      </c>
      <c r="B441">
        <f>Graphs!F442</f>
        <v>7.4774247590527004E-2</v>
      </c>
      <c r="C441">
        <f>Graphs!G442</f>
        <v>1.21E-2</v>
      </c>
      <c r="D441">
        <f>Graphs!H442</f>
        <v>7.8736E-2</v>
      </c>
      <c r="E441">
        <f>Graphs!I442</f>
        <v>0.15770000000000001</v>
      </c>
      <c r="F441">
        <f>Graphs!L442</f>
        <v>0.22617697127336253</v>
      </c>
      <c r="G441">
        <f>Graphs!M442</f>
        <v>3.6600052031207586E-2</v>
      </c>
      <c r="H441">
        <f>Graphs!N442</f>
        <v>0.23816047080406286</v>
      </c>
      <c r="I441">
        <f>Graphs!O442</f>
        <v>0.47701059548111047</v>
      </c>
    </row>
    <row r="442" spans="1:9">
      <c r="A442" s="1">
        <f>Graphs!A443</f>
        <v>31656</v>
      </c>
      <c r="B442">
        <f>Graphs!F443</f>
        <v>7.4774247590527004E-2</v>
      </c>
      <c r="C442">
        <f>Graphs!G443</f>
        <v>1.21E-2</v>
      </c>
      <c r="D442">
        <f>Graphs!H443</f>
        <v>7.8736E-2</v>
      </c>
      <c r="E442">
        <f>Graphs!I443</f>
        <v>0.15770000000000001</v>
      </c>
      <c r="F442">
        <f>Graphs!L443</f>
        <v>0.2250517127098135</v>
      </c>
      <c r="G442">
        <f>Graphs!M443</f>
        <v>3.6417962220107056E-2</v>
      </c>
      <c r="H442">
        <f>Graphs!N443</f>
        <v>0.23697559283986358</v>
      </c>
      <c r="I442">
        <f>Graphs!O443</f>
        <v>0.474637408438916</v>
      </c>
    </row>
    <row r="443" spans="1:9">
      <c r="A443" s="1">
        <f>Graphs!A444</f>
        <v>31686</v>
      </c>
      <c r="B443">
        <f>Graphs!F444</f>
        <v>7.4774247590527004E-2</v>
      </c>
      <c r="C443">
        <f>Graphs!G444</f>
        <v>1.21E-2</v>
      </c>
      <c r="D443">
        <f>Graphs!H444</f>
        <v>7.8736E-2</v>
      </c>
      <c r="E443">
        <f>Graphs!I444</f>
        <v>0.15770000000000001</v>
      </c>
      <c r="F443">
        <f>Graphs!L444</f>
        <v>0.22460250769442464</v>
      </c>
      <c r="G443">
        <f>Graphs!M444</f>
        <v>3.6345271676753547E-2</v>
      </c>
      <c r="H443">
        <f>Graphs!N444</f>
        <v>0.2365025876645345</v>
      </c>
      <c r="I443">
        <f>Graphs!O444</f>
        <v>0.47369002838215163</v>
      </c>
    </row>
    <row r="444" spans="1:9">
      <c r="A444" s="1">
        <f>Graphs!A445</f>
        <v>31717</v>
      </c>
      <c r="B444">
        <f>Graphs!F445</f>
        <v>7.4774247590527004E-2</v>
      </c>
      <c r="C444">
        <f>Graphs!G445</f>
        <v>1.21E-2</v>
      </c>
      <c r="D444">
        <f>Graphs!H445</f>
        <v>7.8736E-2</v>
      </c>
      <c r="E444">
        <f>Graphs!I445</f>
        <v>0.15770000000000001</v>
      </c>
      <c r="F444">
        <f>Graphs!L445</f>
        <v>0.22281994810954825</v>
      </c>
      <c r="G444">
        <f>Graphs!M445</f>
        <v>3.605681713963646E-2</v>
      </c>
      <c r="H444">
        <f>Graphs!N445</f>
        <v>0.23462558300053027</v>
      </c>
      <c r="I444">
        <f>Graphs!O445</f>
        <v>0.46993058371245205</v>
      </c>
    </row>
    <row r="445" spans="1:9">
      <c r="A445" s="1">
        <f>Graphs!A446</f>
        <v>31747</v>
      </c>
      <c r="B445">
        <f>Graphs!F446</f>
        <v>7.4774247590527004E-2</v>
      </c>
      <c r="C445">
        <f>Graphs!G446</f>
        <v>1.21E-2</v>
      </c>
      <c r="D445">
        <f>Graphs!H446</f>
        <v>7.8736E-2</v>
      </c>
      <c r="E445">
        <f>Graphs!I446</f>
        <v>0.15770000000000001</v>
      </c>
      <c r="F445">
        <f>Graphs!L446</f>
        <v>0.22215348764660847</v>
      </c>
      <c r="G445">
        <f>Graphs!M446</f>
        <v>3.5948970228949613E-2</v>
      </c>
      <c r="H445">
        <f>Graphs!N446</f>
        <v>0.23392381156583281</v>
      </c>
      <c r="I445">
        <f>Graphs!O446</f>
        <v>0.46852500868639296</v>
      </c>
    </row>
    <row r="446" spans="1:9">
      <c r="A446" s="1">
        <f>Graphs!A447</f>
        <v>31778</v>
      </c>
      <c r="B446">
        <f>Graphs!F447</f>
        <v>7.4774247590527004E-2</v>
      </c>
      <c r="C446">
        <f>Graphs!G447</f>
        <v>1.21E-2</v>
      </c>
      <c r="D446">
        <f>Graphs!H447</f>
        <v>7.8736E-2</v>
      </c>
      <c r="E446">
        <f>Graphs!I447</f>
        <v>0.15770000000000001</v>
      </c>
      <c r="F446">
        <f>Graphs!L447</f>
        <v>0.22126841399064587</v>
      </c>
      <c r="G446">
        <f>Graphs!M447</f>
        <v>3.5805747239989652E-2</v>
      </c>
      <c r="H446">
        <f>Graphs!N447</f>
        <v>0.23299184418907651</v>
      </c>
      <c r="I446">
        <f>Graphs!O447</f>
        <v>0.46665837518565034</v>
      </c>
    </row>
    <row r="447" spans="1:9">
      <c r="A447" s="1">
        <f>Graphs!A448</f>
        <v>31809</v>
      </c>
      <c r="B447">
        <f>Graphs!F448</f>
        <v>7.4774247590527004E-2</v>
      </c>
      <c r="C447">
        <f>Graphs!G448</f>
        <v>1.21E-2</v>
      </c>
      <c r="D447">
        <f>Graphs!H448</f>
        <v>7.8736E-2</v>
      </c>
      <c r="E447">
        <f>Graphs!I448</f>
        <v>0.15770000000000001</v>
      </c>
      <c r="F447">
        <f>Graphs!L448</f>
        <v>0.2203868665245477</v>
      </c>
      <c r="G447">
        <f>Graphs!M448</f>
        <v>3.5663094860547466E-2</v>
      </c>
      <c r="H447">
        <f>Graphs!N448</f>
        <v>0.23206358982975747</v>
      </c>
      <c r="I447">
        <f>Graphs!O448</f>
        <v>0.46479917847176327</v>
      </c>
    </row>
    <row r="448" spans="1:9">
      <c r="A448" s="1">
        <f>Graphs!A449</f>
        <v>31837</v>
      </c>
      <c r="B448">
        <f>Graphs!F449</f>
        <v>7.4774247590527004E-2</v>
      </c>
      <c r="C448">
        <f>Graphs!G449</f>
        <v>1.21E-2</v>
      </c>
      <c r="D448">
        <f>Graphs!H449</f>
        <v>7.8736E-2</v>
      </c>
      <c r="E448">
        <f>Graphs!I449</f>
        <v>0.15770000000000001</v>
      </c>
      <c r="F448">
        <f>Graphs!L449</f>
        <v>0.21994697257938892</v>
      </c>
      <c r="G448">
        <f>Graphs!M449</f>
        <v>3.5591911038470522E-2</v>
      </c>
      <c r="H448">
        <f>Graphs!N449</f>
        <v>0.23160038905165414</v>
      </c>
      <c r="I448">
        <f>Graphs!O449</f>
        <v>0.46387143560056215</v>
      </c>
    </row>
    <row r="449" spans="1:9">
      <c r="A449" s="1">
        <f>Graphs!A450</f>
        <v>31868</v>
      </c>
      <c r="B449">
        <f>Graphs!F450</f>
        <v>7.4774247590527004E-2</v>
      </c>
      <c r="C449">
        <f>Graphs!G450</f>
        <v>1.21E-2</v>
      </c>
      <c r="D449">
        <f>Graphs!H450</f>
        <v>7.8736E-2</v>
      </c>
      <c r="E449">
        <f>Graphs!I450</f>
        <v>0.15770000000000001</v>
      </c>
      <c r="F449">
        <f>Graphs!L450</f>
        <v>0.21733890571085859</v>
      </c>
      <c r="G449">
        <f>Graphs!M450</f>
        <v>3.5169872567658619E-2</v>
      </c>
      <c r="H449">
        <f>Graphs!N450</f>
        <v>0.22885413937910487</v>
      </c>
      <c r="I449">
        <f>Graphs!O450</f>
        <v>0.45837098379502184</v>
      </c>
    </row>
    <row r="450" spans="1:9">
      <c r="A450" s="1">
        <f>Graphs!A451</f>
        <v>31898</v>
      </c>
      <c r="B450">
        <f>Graphs!F451</f>
        <v>7.4774247590527004E-2</v>
      </c>
      <c r="C450">
        <f>Graphs!G451</f>
        <v>1.21E-2</v>
      </c>
      <c r="D450">
        <f>Graphs!H451</f>
        <v>7.8736E-2</v>
      </c>
      <c r="E450">
        <f>Graphs!I451</f>
        <v>0.15770000000000001</v>
      </c>
      <c r="F450">
        <f>Graphs!L451</f>
        <v>0.21712178392693166</v>
      </c>
      <c r="G450">
        <f>Graphs!M451</f>
        <v>3.5134737829828788E-2</v>
      </c>
      <c r="H450">
        <f>Graphs!N451</f>
        <v>0.22862551386523966</v>
      </c>
      <c r="I450">
        <f>Graphs!O451</f>
        <v>0.45791307072429754</v>
      </c>
    </row>
    <row r="451" spans="1:9">
      <c r="A451" s="1">
        <f>Graphs!A452</f>
        <v>31929</v>
      </c>
      <c r="B451">
        <f>Graphs!F452</f>
        <v>7.4774247590527004E-2</v>
      </c>
      <c r="C451">
        <f>Graphs!G452</f>
        <v>1.21E-2</v>
      </c>
      <c r="D451">
        <f>Graphs!H452</f>
        <v>7.8736E-2</v>
      </c>
      <c r="E451">
        <f>Graphs!I452</f>
        <v>0.15770000000000001</v>
      </c>
      <c r="F451">
        <f>Graphs!L452</f>
        <v>0.21712178392693166</v>
      </c>
      <c r="G451">
        <f>Graphs!M452</f>
        <v>3.5134737829828788E-2</v>
      </c>
      <c r="H451">
        <f>Graphs!N452</f>
        <v>0.22862551386523966</v>
      </c>
      <c r="I451">
        <f>Graphs!O452</f>
        <v>0.45791307072429754</v>
      </c>
    </row>
    <row r="452" spans="1:9">
      <c r="A452" s="1">
        <f>Graphs!A453</f>
        <v>31959</v>
      </c>
      <c r="B452">
        <f>Graphs!F453</f>
        <v>7.4774247590527004E-2</v>
      </c>
      <c r="C452">
        <f>Graphs!G453</f>
        <v>1.21E-2</v>
      </c>
      <c r="D452">
        <f>Graphs!H453</f>
        <v>7.8736E-2</v>
      </c>
      <c r="E452">
        <f>Graphs!I453</f>
        <v>0.15770000000000001</v>
      </c>
      <c r="F452">
        <f>Graphs!L453</f>
        <v>0.21733912304998165</v>
      </c>
      <c r="G452">
        <f>Graphs!M453</f>
        <v>3.5169907737566355E-2</v>
      </c>
      <c r="H452">
        <f>Graphs!N453</f>
        <v>0.22885436823347313</v>
      </c>
      <c r="I452">
        <f>Graphs!O453</f>
        <v>0.45837144216646403</v>
      </c>
    </row>
    <row r="453" spans="1:9">
      <c r="A453" s="1">
        <f>Graphs!A454</f>
        <v>31990</v>
      </c>
      <c r="B453">
        <f>Graphs!F454</f>
        <v>7.4774247590527004E-2</v>
      </c>
      <c r="C453">
        <f>Graphs!G454</f>
        <v>1.21E-2</v>
      </c>
      <c r="D453">
        <f>Graphs!H454</f>
        <v>7.8736E-2</v>
      </c>
      <c r="E453">
        <f>Graphs!I454</f>
        <v>0.15770000000000001</v>
      </c>
      <c r="F453">
        <f>Graphs!L454</f>
        <v>0.2166890558823347</v>
      </c>
      <c r="G453">
        <f>Graphs!M454</f>
        <v>3.5064713596776036E-2</v>
      </c>
      <c r="H453">
        <f>Graphs!N454</f>
        <v>0.22816985865750067</v>
      </c>
      <c r="I453">
        <f>Graphs!O454</f>
        <v>0.45700044084393232</v>
      </c>
    </row>
    <row r="454" spans="1:9">
      <c r="A454" s="1">
        <f>Graphs!A455</f>
        <v>32021</v>
      </c>
      <c r="B454">
        <f>Graphs!F455</f>
        <v>7.4774247590527004E-2</v>
      </c>
      <c r="C454">
        <f>Graphs!G455</f>
        <v>1.21E-2</v>
      </c>
      <c r="D454">
        <f>Graphs!H455</f>
        <v>7.8736E-2</v>
      </c>
      <c r="E454">
        <f>Graphs!I455</f>
        <v>0.15770000000000001</v>
      </c>
      <c r="F454">
        <f>Graphs!L455</f>
        <v>0.21604093308308545</v>
      </c>
      <c r="G454">
        <f>Graphs!M455</f>
        <v>3.4959834094492562E-2</v>
      </c>
      <c r="H454">
        <f>Graphs!N455</f>
        <v>0.2274873964680964</v>
      </c>
      <c r="I454">
        <f>Graphs!O455</f>
        <v>0.45563354022326258</v>
      </c>
    </row>
    <row r="455" spans="1:9">
      <c r="A455" s="1">
        <f>Graphs!A456</f>
        <v>32051</v>
      </c>
      <c r="B455">
        <f>Graphs!F456</f>
        <v>7.4774247590527004E-2</v>
      </c>
      <c r="C455">
        <f>Graphs!G456</f>
        <v>1.21E-2</v>
      </c>
      <c r="D455">
        <f>Graphs!H456</f>
        <v>7.8736E-2</v>
      </c>
      <c r="E455">
        <f>Graphs!I456</f>
        <v>0.15770000000000001</v>
      </c>
      <c r="F455">
        <f>Graphs!L456</f>
        <v>0.2149661025702343</v>
      </c>
      <c r="G455">
        <f>Graphs!M456</f>
        <v>3.4785904571634392E-2</v>
      </c>
      <c r="H455">
        <f>Graphs!N456</f>
        <v>0.22635561837621535</v>
      </c>
      <c r="I455">
        <f>Graphs!O456</f>
        <v>0.45336670668981355</v>
      </c>
    </row>
    <row r="456" spans="1:9">
      <c r="A456" s="1">
        <f>Graphs!A457</f>
        <v>32082</v>
      </c>
      <c r="B456">
        <f>Graphs!F457</f>
        <v>7.4774247590527004E-2</v>
      </c>
      <c r="C456">
        <f>Graphs!G457</f>
        <v>1.21E-2</v>
      </c>
      <c r="D456">
        <f>Graphs!H457</f>
        <v>7.8736E-2</v>
      </c>
      <c r="E456">
        <f>Graphs!I457</f>
        <v>0.15770000000000001</v>
      </c>
      <c r="F456">
        <f>Graphs!L457</f>
        <v>0.21389661947286998</v>
      </c>
      <c r="G456">
        <f>Graphs!M457</f>
        <v>3.4612840369785472E-2</v>
      </c>
      <c r="H456">
        <f>Graphs!N457</f>
        <v>0.22522947102110982</v>
      </c>
      <c r="I456">
        <f>Graphs!O457</f>
        <v>0.45111115093513793</v>
      </c>
    </row>
    <row r="457" spans="1:9">
      <c r="A457" s="1">
        <f>Graphs!A458</f>
        <v>32112</v>
      </c>
      <c r="B457">
        <f>Graphs!F458</f>
        <v>7.4774247590527004E-2</v>
      </c>
      <c r="C457">
        <f>Graphs!G458</f>
        <v>1.21E-2</v>
      </c>
      <c r="D457">
        <f>Graphs!H458</f>
        <v>7.8736E-2</v>
      </c>
      <c r="E457">
        <f>Graphs!I458</f>
        <v>0.15770000000000001</v>
      </c>
      <c r="F457">
        <f>Graphs!L458</f>
        <v>0.21411073020307306</v>
      </c>
      <c r="G457">
        <f>Graphs!M458</f>
        <v>3.4647487857643114E-2</v>
      </c>
      <c r="H457">
        <f>Graphs!N458</f>
        <v>0.22545492594705688</v>
      </c>
      <c r="I457">
        <f>Graphs!O458</f>
        <v>0.4515627136487867</v>
      </c>
    </row>
    <row r="458" spans="1:9">
      <c r="A458" s="1">
        <f>Graphs!A459</f>
        <v>32143</v>
      </c>
      <c r="B458">
        <f>Graphs!F459</f>
        <v>7.4774247590527004E-2</v>
      </c>
      <c r="C458">
        <f>Graphs!G459</f>
        <v>1.21E-2</v>
      </c>
      <c r="D458">
        <f>Graphs!H459</f>
        <v>7.8736E-2</v>
      </c>
      <c r="E458">
        <f>Graphs!I459</f>
        <v>0.15770000000000001</v>
      </c>
      <c r="F458">
        <f>Graphs!L459</f>
        <v>0.21411073020307306</v>
      </c>
      <c r="G458">
        <f>Graphs!M459</f>
        <v>3.4647487857643114E-2</v>
      </c>
      <c r="H458">
        <f>Graphs!N459</f>
        <v>0.22545492594705688</v>
      </c>
      <c r="I458">
        <f>Graphs!O459</f>
        <v>0.4515627136487867</v>
      </c>
    </row>
    <row r="459" spans="1:9">
      <c r="A459" s="1">
        <f>Graphs!A460</f>
        <v>32174</v>
      </c>
      <c r="B459">
        <f>Graphs!F460</f>
        <v>7.4774247590527004E-2</v>
      </c>
      <c r="C459">
        <f>Graphs!G460</f>
        <v>1.21E-2</v>
      </c>
      <c r="D459">
        <f>Graphs!H460</f>
        <v>7.8736E-2</v>
      </c>
      <c r="E459">
        <f>Graphs!I460</f>
        <v>0.15770000000000001</v>
      </c>
      <c r="F459">
        <f>Graphs!L460</f>
        <v>0.21325769940545122</v>
      </c>
      <c r="G459">
        <f>Graphs!M460</f>
        <v>3.450945005741346E-2</v>
      </c>
      <c r="H459">
        <f>Graphs!N460</f>
        <v>0.22455669915045506</v>
      </c>
      <c r="I459">
        <f>Graphs!O460</f>
        <v>0.44976365901273574</v>
      </c>
    </row>
    <row r="460" spans="1:9">
      <c r="A460" s="1">
        <f>Graphs!A461</f>
        <v>32203</v>
      </c>
      <c r="B460">
        <f>Graphs!F461</f>
        <v>7.825211957148176E-2</v>
      </c>
      <c r="C460">
        <f>Graphs!G461</f>
        <v>1.21E-2</v>
      </c>
      <c r="D460">
        <f>Graphs!H461</f>
        <v>8.1928000000000015E-2</v>
      </c>
      <c r="E460">
        <f>Graphs!I461</f>
        <v>0.15770000000000001</v>
      </c>
      <c r="F460">
        <f>Graphs!L461</f>
        <v>0.22228751212001543</v>
      </c>
      <c r="G460">
        <f>Graphs!M461</f>
        <v>3.4371962208579139E-2</v>
      </c>
      <c r="H460">
        <f>Graphs!N461</f>
        <v>0.23272943139045221</v>
      </c>
      <c r="I460">
        <f>Graphs!O461</f>
        <v>0.44797177192503557</v>
      </c>
    </row>
    <row r="461" spans="1:9">
      <c r="A461" s="1">
        <f>Graphs!A462</f>
        <v>32234</v>
      </c>
      <c r="B461">
        <f>Graphs!F462</f>
        <v>7.825211957148176E-2</v>
      </c>
      <c r="C461">
        <f>Graphs!G462</f>
        <v>1.21E-2</v>
      </c>
      <c r="D461">
        <f>Graphs!H462</f>
        <v>8.1928000000000015E-2</v>
      </c>
      <c r="E461">
        <f>Graphs!I462</f>
        <v>0.15770000000000001</v>
      </c>
      <c r="F461">
        <f>Graphs!L462</f>
        <v>0.21878692137796793</v>
      </c>
      <c r="G461">
        <f>Graphs!M462</f>
        <v>3.3830671465136943E-2</v>
      </c>
      <c r="H461">
        <f>Graphs!N462</f>
        <v>0.22906440097485453</v>
      </c>
      <c r="I461">
        <f>Graphs!O462</f>
        <v>0.44091709835141291</v>
      </c>
    </row>
    <row r="462" spans="1:9">
      <c r="A462" s="1">
        <f>Graphs!A463</f>
        <v>32264</v>
      </c>
      <c r="B462">
        <f>Graphs!F463</f>
        <v>7.825211957148176E-2</v>
      </c>
      <c r="C462">
        <f>Graphs!G463</f>
        <v>1.21E-2</v>
      </c>
      <c r="D462">
        <f>Graphs!H463</f>
        <v>8.1928000000000015E-2</v>
      </c>
      <c r="E462">
        <f>Graphs!I463</f>
        <v>0.15770000000000001</v>
      </c>
      <c r="F462">
        <f>Graphs!L463</f>
        <v>0.21791526033662145</v>
      </c>
      <c r="G462">
        <f>Graphs!M463</f>
        <v>3.3695887913483012E-2</v>
      </c>
      <c r="H462">
        <f>Graphs!N463</f>
        <v>0.22815179379965589</v>
      </c>
      <c r="I462">
        <f>Graphs!O463</f>
        <v>0.43916045652531166</v>
      </c>
    </row>
    <row r="463" spans="1:9">
      <c r="A463" s="1">
        <f>Graphs!A464</f>
        <v>32295</v>
      </c>
      <c r="B463">
        <f>Graphs!F464</f>
        <v>7.825211957148176E-2</v>
      </c>
      <c r="C463">
        <f>Graphs!G464</f>
        <v>1.21E-2</v>
      </c>
      <c r="D463">
        <f>Graphs!H464</f>
        <v>8.1928000000000015E-2</v>
      </c>
      <c r="E463">
        <f>Graphs!I464</f>
        <v>0.15770000000000001</v>
      </c>
      <c r="F463">
        <f>Graphs!L464</f>
        <v>0.21704707204842774</v>
      </c>
      <c r="G463">
        <f>Graphs!M464</f>
        <v>3.356164134809065E-2</v>
      </c>
      <c r="H463">
        <f>Graphs!N464</f>
        <v>0.22724282250961741</v>
      </c>
      <c r="I463">
        <f>Graphs!O464</f>
        <v>0.43741081327222275</v>
      </c>
    </row>
    <row r="464" spans="1:9">
      <c r="A464" s="1">
        <f>Graphs!A465</f>
        <v>32325</v>
      </c>
      <c r="B464">
        <f>Graphs!F465</f>
        <v>7.825211957148176E-2</v>
      </c>
      <c r="C464">
        <f>Graphs!G465</f>
        <v>1.21E-2</v>
      </c>
      <c r="D464">
        <f>Graphs!H465</f>
        <v>8.1928000000000015E-2</v>
      </c>
      <c r="E464">
        <f>Graphs!I465</f>
        <v>0.15770000000000001</v>
      </c>
      <c r="F464">
        <f>Graphs!L465</f>
        <v>0.21683024180662114</v>
      </c>
      <c r="G464">
        <f>Graphs!M465</f>
        <v>3.3528113234855793E-2</v>
      </c>
      <c r="H464">
        <f>Graphs!N465</f>
        <v>0.22701580670291455</v>
      </c>
      <c r="I464">
        <f>Graphs!O465</f>
        <v>0.43697383943279</v>
      </c>
    </row>
    <row r="465" spans="1:9">
      <c r="A465" s="1">
        <f>Graphs!A466</f>
        <v>32356</v>
      </c>
      <c r="B465">
        <f>Graphs!F466</f>
        <v>7.825211957148176E-2</v>
      </c>
      <c r="C465">
        <f>Graphs!G466</f>
        <v>1.21E-2</v>
      </c>
      <c r="D465">
        <f>Graphs!H466</f>
        <v>8.1928000000000015E-2</v>
      </c>
      <c r="E465">
        <f>Graphs!I466</f>
        <v>0.15770000000000001</v>
      </c>
      <c r="F465">
        <f>Graphs!L466</f>
        <v>0.2144710601450259</v>
      </c>
      <c r="G465">
        <f>Graphs!M466</f>
        <v>3.3163316750599206E-2</v>
      </c>
      <c r="H465">
        <f>Graphs!N466</f>
        <v>0.22454580287132994</v>
      </c>
      <c r="I465">
        <f>Graphs!O466</f>
        <v>0.43221942574954508</v>
      </c>
    </row>
    <row r="466" spans="1:9">
      <c r="A466" s="1">
        <f>Graphs!A467</f>
        <v>32387</v>
      </c>
      <c r="B466">
        <f>Graphs!F467</f>
        <v>7.825211957148176E-2</v>
      </c>
      <c r="C466">
        <f>Graphs!G467</f>
        <v>1.21E-2</v>
      </c>
      <c r="D466">
        <f>Graphs!H467</f>
        <v>8.1928000000000015E-2</v>
      </c>
      <c r="E466">
        <f>Graphs!I467</f>
        <v>0.15770000000000001</v>
      </c>
      <c r="F466">
        <f>Graphs!L467</f>
        <v>0.21340403994529944</v>
      </c>
      <c r="G466">
        <f>Graphs!M467</f>
        <v>3.2998325124974345E-2</v>
      </c>
      <c r="H466">
        <f>Graphs!N467</f>
        <v>0.22342865957346267</v>
      </c>
      <c r="I466">
        <f>Graphs!O467</f>
        <v>0.43006908034780617</v>
      </c>
    </row>
    <row r="467" spans="1:9">
      <c r="A467" s="1">
        <f>Graphs!A468</f>
        <v>32417</v>
      </c>
      <c r="B467">
        <f>Graphs!F468</f>
        <v>7.825498852418919E-2</v>
      </c>
      <c r="C467">
        <f>Graphs!G468</f>
        <v>1.21E-2</v>
      </c>
      <c r="D467">
        <f>Graphs!H468</f>
        <v>8.1928000000000015E-2</v>
      </c>
      <c r="E467">
        <f>Graphs!I468</f>
        <v>0.15770000000000001</v>
      </c>
      <c r="F467">
        <f>Graphs!L468</f>
        <v>0.21129887521253013</v>
      </c>
      <c r="G467">
        <f>Graphs!M468</f>
        <v>3.2671609034628062E-2</v>
      </c>
      <c r="H467">
        <f>Graphs!N468</f>
        <v>0.22121649462719076</v>
      </c>
      <c r="I467">
        <f>Graphs!O468</f>
        <v>0.42581097064139223</v>
      </c>
    </row>
    <row r="468" spans="1:9">
      <c r="A468" s="1">
        <f>Graphs!A469</f>
        <v>32448</v>
      </c>
      <c r="B468">
        <f>Graphs!F469</f>
        <v>7.825498852418919E-2</v>
      </c>
      <c r="C468">
        <f>Graphs!G469</f>
        <v>1.21E-2</v>
      </c>
      <c r="D468">
        <f>Graphs!H469</f>
        <v>8.1928000000000015E-2</v>
      </c>
      <c r="E468">
        <f>Graphs!I469</f>
        <v>0.15770000000000001</v>
      </c>
      <c r="F468">
        <f>Graphs!L469</f>
        <v>0.21024763702739319</v>
      </c>
      <c r="G468">
        <f>Graphs!M469</f>
        <v>3.2509063716047823E-2</v>
      </c>
      <c r="H468">
        <f>Graphs!N469</f>
        <v>0.22011591505193112</v>
      </c>
      <c r="I468">
        <f>Graphs!O469</f>
        <v>0.42369250810088782</v>
      </c>
    </row>
    <row r="469" spans="1:9">
      <c r="A469" s="1">
        <f>Graphs!A470</f>
        <v>32478</v>
      </c>
      <c r="B469">
        <f>Graphs!F470</f>
        <v>7.825498852418919E-2</v>
      </c>
      <c r="C469">
        <f>Graphs!G470</f>
        <v>1.21E-2</v>
      </c>
      <c r="D469">
        <f>Graphs!H470</f>
        <v>8.1928000000000015E-2</v>
      </c>
      <c r="E469">
        <f>Graphs!I470</f>
        <v>0.15770000000000001</v>
      </c>
      <c r="F469">
        <f>Graphs!L470</f>
        <v>0.20961878068533721</v>
      </c>
      <c r="G469">
        <f>Graphs!M470</f>
        <v>3.2411828231353766E-2</v>
      </c>
      <c r="H469">
        <f>Graphs!N470</f>
        <v>0.21945754242465718</v>
      </c>
      <c r="I469">
        <f>Graphs!O470</f>
        <v>0.42242523240367685</v>
      </c>
    </row>
    <row r="470" spans="1:9">
      <c r="A470" s="1">
        <f>Graphs!A471</f>
        <v>32509</v>
      </c>
      <c r="B470">
        <f>Graphs!F471</f>
        <v>7.825498852418919E-2</v>
      </c>
      <c r="C470">
        <f>Graphs!G471</f>
        <v>1.21E-2</v>
      </c>
      <c r="D470">
        <f>Graphs!H471</f>
        <v>8.1928000000000015E-2</v>
      </c>
      <c r="E470">
        <f>Graphs!I471</f>
        <v>0.15770000000000001</v>
      </c>
      <c r="F470">
        <f>Graphs!L471</f>
        <v>0.20836856926971892</v>
      </c>
      <c r="G470">
        <f>Graphs!M471</f>
        <v>3.2218517128582279E-2</v>
      </c>
      <c r="H470">
        <f>Graphs!N471</f>
        <v>0.21814865052152801</v>
      </c>
      <c r="I470">
        <f>Graphs!O471</f>
        <v>0.41990579761796903</v>
      </c>
    </row>
    <row r="471" spans="1:9">
      <c r="A471" s="1">
        <f>Graphs!A472</f>
        <v>32540</v>
      </c>
      <c r="B471">
        <f>Graphs!F472</f>
        <v>7.825498852418919E-2</v>
      </c>
      <c r="C471">
        <f>Graphs!G472</f>
        <v>1.21E-2</v>
      </c>
      <c r="D471">
        <f>Graphs!H472</f>
        <v>8.1928000000000015E-2</v>
      </c>
      <c r="E471">
        <f>Graphs!I472</f>
        <v>0.15770000000000001</v>
      </c>
      <c r="F471">
        <f>Graphs!L472</f>
        <v>0.20692012837112106</v>
      </c>
      <c r="G471">
        <f>Graphs!M472</f>
        <v>3.1994555241889051E-2</v>
      </c>
      <c r="H471">
        <f>Graphs!N472</f>
        <v>0.21663222494689974</v>
      </c>
      <c r="I471">
        <f>Graphs!O472</f>
        <v>0.4169868893922235</v>
      </c>
    </row>
    <row r="472" spans="1:9">
      <c r="A472" s="1">
        <f>Graphs!A473</f>
        <v>32568</v>
      </c>
      <c r="B472">
        <f>Graphs!F473</f>
        <v>7.825498852418919E-2</v>
      </c>
      <c r="C472">
        <f>Graphs!G473</f>
        <v>1.21E-2</v>
      </c>
      <c r="D472">
        <f>Graphs!H473</f>
        <v>8.1928000000000015E-2</v>
      </c>
      <c r="E472">
        <f>Graphs!I473</f>
        <v>0.15770000000000001</v>
      </c>
      <c r="F472">
        <f>Graphs!L473</f>
        <v>0.20609574538956282</v>
      </c>
      <c r="G472">
        <f>Graphs!M473</f>
        <v>3.1867086894311808E-2</v>
      </c>
      <c r="H472">
        <f>Graphs!N473</f>
        <v>0.21576914835348579</v>
      </c>
      <c r="I472">
        <f>Graphs!O473</f>
        <v>0.41532558704404732</v>
      </c>
    </row>
    <row r="473" spans="1:9">
      <c r="A473" s="1">
        <f>Graphs!A474</f>
        <v>32599</v>
      </c>
      <c r="B473">
        <f>Graphs!F474</f>
        <v>7.825498852418919E-2</v>
      </c>
      <c r="C473">
        <f>Graphs!G474</f>
        <v>1.21E-2</v>
      </c>
      <c r="D473">
        <f>Graphs!H474</f>
        <v>8.1928000000000015E-2</v>
      </c>
      <c r="E473">
        <f>Graphs!I474</f>
        <v>0.15770000000000001</v>
      </c>
      <c r="F473">
        <f>Graphs!L474</f>
        <v>0.20245161629623068</v>
      </c>
      <c r="G473">
        <f>Graphs!M474</f>
        <v>3.130362170364618E-2</v>
      </c>
      <c r="H473">
        <f>Graphs!N474</f>
        <v>0.21195397677159705</v>
      </c>
      <c r="I473">
        <f>Graphs!O474</f>
        <v>0.40798191261694233</v>
      </c>
    </row>
    <row r="474" spans="1:9">
      <c r="A474" s="1">
        <f>Graphs!A475</f>
        <v>32629</v>
      </c>
      <c r="B474">
        <f>Graphs!F475</f>
        <v>7.825498852418919E-2</v>
      </c>
      <c r="C474">
        <f>Graphs!G475</f>
        <v>1.21E-2</v>
      </c>
      <c r="D474">
        <f>Graphs!H475</f>
        <v>8.1928000000000015E-2</v>
      </c>
      <c r="E474">
        <f>Graphs!I475</f>
        <v>0.15770000000000001</v>
      </c>
      <c r="F474">
        <f>Graphs!L475</f>
        <v>0.20124415138790325</v>
      </c>
      <c r="G474">
        <f>Graphs!M475</f>
        <v>3.1116920182550873E-2</v>
      </c>
      <c r="H474">
        <f>Graphs!N475</f>
        <v>0.21068983774512628</v>
      </c>
      <c r="I474">
        <f>Graphs!O475</f>
        <v>0.40554862089159283</v>
      </c>
    </row>
    <row r="475" spans="1:9">
      <c r="A475" s="1">
        <f>Graphs!A476</f>
        <v>32660</v>
      </c>
      <c r="B475">
        <f>Graphs!F476</f>
        <v>7.825498852418919E-2</v>
      </c>
      <c r="C475">
        <f>Graphs!G476</f>
        <v>1.21E-2</v>
      </c>
      <c r="D475">
        <f>Graphs!H476</f>
        <v>8.1928000000000015E-2</v>
      </c>
      <c r="E475">
        <f>Graphs!I476</f>
        <v>0.15770000000000001</v>
      </c>
      <c r="F475">
        <f>Graphs!L476</f>
        <v>0.200642224713762</v>
      </c>
      <c r="G475">
        <f>Graphs!M476</f>
        <v>3.1023848636640955E-2</v>
      </c>
      <c r="H475">
        <f>Graphs!N476</f>
        <v>0.21005965876881985</v>
      </c>
      <c r="I475">
        <f>Graphs!O476</f>
        <v>0.40433561404944451</v>
      </c>
    </row>
    <row r="476" spans="1:9">
      <c r="A476" s="1">
        <f>Graphs!A477</f>
        <v>32690</v>
      </c>
      <c r="B476">
        <f>Graphs!F477</f>
        <v>7.825498852418919E-2</v>
      </c>
      <c r="C476">
        <f>Graphs!G477</f>
        <v>1.21E-2</v>
      </c>
      <c r="D476">
        <f>Graphs!H477</f>
        <v>8.1928000000000015E-2</v>
      </c>
      <c r="E476">
        <f>Graphs!I477</f>
        <v>0.15770000000000001</v>
      </c>
      <c r="F476">
        <f>Graphs!L477</f>
        <v>0.2004417829308312</v>
      </c>
      <c r="G476">
        <f>Graphs!M477</f>
        <v>3.0992855780860099E-2</v>
      </c>
      <c r="H476">
        <f>Graphs!N477</f>
        <v>0.20984980895986002</v>
      </c>
      <c r="I476">
        <f>Graphs!O477</f>
        <v>0.40393168236707749</v>
      </c>
    </row>
    <row r="477" spans="1:9">
      <c r="A477" s="1">
        <f>Graphs!A478</f>
        <v>32721</v>
      </c>
      <c r="B477">
        <f>Graphs!F478</f>
        <v>7.825498852418919E-2</v>
      </c>
      <c r="C477">
        <f>Graphs!G478</f>
        <v>1.21E-2</v>
      </c>
      <c r="D477">
        <f>Graphs!H478</f>
        <v>8.1928000000000015E-2</v>
      </c>
      <c r="E477">
        <f>Graphs!I478</f>
        <v>0.15770000000000001</v>
      </c>
      <c r="F477">
        <f>Graphs!L478</f>
        <v>0.19984225616234419</v>
      </c>
      <c r="G477">
        <f>Graphs!M478</f>
        <v>3.0900155314915353E-2</v>
      </c>
      <c r="H477">
        <f>Graphs!N478</f>
        <v>0.20922214253226326</v>
      </c>
      <c r="I477">
        <f>Graphs!O478</f>
        <v>0.40272351183158278</v>
      </c>
    </row>
    <row r="478" spans="1:9">
      <c r="A478" s="1">
        <f>Graphs!A479</f>
        <v>32752</v>
      </c>
      <c r="B478">
        <f>Graphs!F479</f>
        <v>7.825498852418919E-2</v>
      </c>
      <c r="C478">
        <f>Graphs!G479</f>
        <v>1.21E-2</v>
      </c>
      <c r="D478">
        <f>Graphs!H479</f>
        <v>8.1928000000000015E-2</v>
      </c>
      <c r="E478">
        <f>Graphs!I479</f>
        <v>0.15770000000000001</v>
      </c>
      <c r="F478">
        <f>Graphs!L479</f>
        <v>0.19845308457035171</v>
      </c>
      <c r="G478">
        <f>Graphs!M479</f>
        <v>3.068535781024365E-2</v>
      </c>
      <c r="H478">
        <f>Graphs!N479</f>
        <v>0.20776776815517703</v>
      </c>
      <c r="I478">
        <f>Graphs!O479</f>
        <v>0.39992404352689453</v>
      </c>
    </row>
    <row r="479" spans="1:9">
      <c r="A479" s="1">
        <f>Graphs!A480</f>
        <v>32782</v>
      </c>
      <c r="B479">
        <f>Graphs!F480</f>
        <v>7.825498852418919E-2</v>
      </c>
      <c r="C479">
        <f>Graphs!G480</f>
        <v>1.21E-2</v>
      </c>
      <c r="D479">
        <f>Graphs!H480</f>
        <v>8.1928000000000015E-2</v>
      </c>
      <c r="E479">
        <f>Graphs!I480</f>
        <v>0.15770000000000001</v>
      </c>
      <c r="F479">
        <f>Graphs!L480</f>
        <v>0.19687806008963465</v>
      </c>
      <c r="G479">
        <f>Graphs!M480</f>
        <v>3.0441823224448068E-2</v>
      </c>
      <c r="H479">
        <f>Graphs!N480</f>
        <v>0.20611881761426293</v>
      </c>
      <c r="I479">
        <f>Graphs!O480</f>
        <v>0.39675004318144302</v>
      </c>
    </row>
    <row r="480" spans="1:9">
      <c r="A480" s="1">
        <f>Graphs!A481</f>
        <v>32813</v>
      </c>
      <c r="B480">
        <f>Graphs!F481</f>
        <v>7.825498852418919E-2</v>
      </c>
      <c r="C480">
        <f>Graphs!G481</f>
        <v>1.21E-2</v>
      </c>
      <c r="D480">
        <f>Graphs!H481</f>
        <v>8.1928000000000015E-2</v>
      </c>
      <c r="E480">
        <f>Graphs!I481</f>
        <v>0.15770000000000001</v>
      </c>
      <c r="F480">
        <f>Graphs!L481</f>
        <v>0.19512196242778462</v>
      </c>
      <c r="G480">
        <f>Graphs!M481</f>
        <v>3.0170290608967365E-2</v>
      </c>
      <c r="H480">
        <f>Graphs!N481</f>
        <v>0.20428029495962632</v>
      </c>
      <c r="I480">
        <f>Graphs!O481</f>
        <v>0.39321114289538461</v>
      </c>
    </row>
    <row r="481" spans="1:9">
      <c r="A481" s="1">
        <f>Graphs!A482</f>
        <v>32843</v>
      </c>
      <c r="B481">
        <f>Graphs!F482</f>
        <v>7.825498852418919E-2</v>
      </c>
      <c r="C481">
        <f>Graphs!G482</f>
        <v>1.21E-2</v>
      </c>
      <c r="D481">
        <f>Graphs!H482</f>
        <v>8.1928000000000015E-2</v>
      </c>
      <c r="E481">
        <f>Graphs!I482</f>
        <v>0.15770000000000001</v>
      </c>
      <c r="F481">
        <f>Graphs!L482</f>
        <v>0.19453834738562775</v>
      </c>
      <c r="G481">
        <f>Graphs!M482</f>
        <v>3.0080050457594584E-2</v>
      </c>
      <c r="H481">
        <f>Graphs!N482</f>
        <v>0.20366928709833135</v>
      </c>
      <c r="I481">
        <f>Graphs!O482</f>
        <v>0.39203503778203858</v>
      </c>
    </row>
    <row r="482" spans="1:9">
      <c r="A482" s="1">
        <f>Graphs!A483</f>
        <v>32874</v>
      </c>
      <c r="B482">
        <f>Graphs!F483</f>
        <v>7.825498852418919E-2</v>
      </c>
      <c r="C482">
        <f>Graphs!G483</f>
        <v>1.21E-2</v>
      </c>
      <c r="D482">
        <f>Graphs!H483</f>
        <v>8.1928000000000015E-2</v>
      </c>
      <c r="E482">
        <f>Graphs!I483</f>
        <v>0.15770000000000001</v>
      </c>
      <c r="F482">
        <f>Graphs!L483</f>
        <v>0.19337807891215483</v>
      </c>
      <c r="G482">
        <f>Graphs!M483</f>
        <v>2.9900646578125831E-2</v>
      </c>
      <c r="H482">
        <f>Graphs!N483</f>
        <v>0.20245455973989201</v>
      </c>
      <c r="I482">
        <f>Graphs!O483</f>
        <v>0.38969685664218545</v>
      </c>
    </row>
    <row r="483" spans="1:9">
      <c r="A483" s="1">
        <f>Graphs!A484</f>
        <v>32905</v>
      </c>
      <c r="B483">
        <f>Graphs!F484</f>
        <v>7.825498852418919E-2</v>
      </c>
      <c r="C483">
        <f>Graphs!G484</f>
        <v>1.21E-2</v>
      </c>
      <c r="D483">
        <f>Graphs!H484</f>
        <v>8.1928000000000015E-2</v>
      </c>
      <c r="E483">
        <f>Graphs!I484</f>
        <v>0.15770000000000001</v>
      </c>
      <c r="F483">
        <f>Graphs!L484</f>
        <v>0.19222473052898095</v>
      </c>
      <c r="G483">
        <f>Graphs!M484</f>
        <v>2.9722312701914343E-2</v>
      </c>
      <c r="H483">
        <f>Graphs!N484</f>
        <v>0.20124707727623461</v>
      </c>
      <c r="I483">
        <f>Graphs!O484</f>
        <v>0.38737262091668534</v>
      </c>
    </row>
    <row r="484" spans="1:9">
      <c r="A484" s="1">
        <f>Graphs!A485</f>
        <v>32933</v>
      </c>
      <c r="B484">
        <f>Graphs!F485</f>
        <v>8.4341487631626105E-2</v>
      </c>
      <c r="C484">
        <f>Graphs!G485</f>
        <v>3.7319999999999999E-2</v>
      </c>
      <c r="D484">
        <f>Graphs!H485</f>
        <v>8.8223999999999997E-2</v>
      </c>
      <c r="E484">
        <f>Graphs!I485</f>
        <v>0.17350000000000002</v>
      </c>
      <c r="F484">
        <f>Graphs!L485</f>
        <v>0.20512429990441308</v>
      </c>
      <c r="G484">
        <f>Graphs!M485</f>
        <v>9.0764807301811898E-2</v>
      </c>
      <c r="H484">
        <f>Graphs!N485</f>
        <v>0.21456683706846338</v>
      </c>
      <c r="I484">
        <f>Graphs!O485</f>
        <v>0.42196393533934534</v>
      </c>
    </row>
    <row r="485" spans="1:9">
      <c r="A485" s="1">
        <f>Graphs!A486</f>
        <v>32964</v>
      </c>
      <c r="B485">
        <f>Graphs!F486</f>
        <v>8.4341487631626105E-2</v>
      </c>
      <c r="C485">
        <f>Graphs!G486</f>
        <v>3.7319999999999999E-2</v>
      </c>
      <c r="D485">
        <f>Graphs!H486</f>
        <v>8.8223999999999997E-2</v>
      </c>
      <c r="E485">
        <f>Graphs!I486</f>
        <v>0.17350000000000002</v>
      </c>
      <c r="F485">
        <f>Graphs!L486</f>
        <v>0.1991498057324399</v>
      </c>
      <c r="G485">
        <f>Graphs!M486</f>
        <v>8.8121172137681447E-2</v>
      </c>
      <c r="H485">
        <f>Graphs!N486</f>
        <v>0.20831731754219746</v>
      </c>
      <c r="I485">
        <f>Graphs!O486</f>
        <v>0.40967372363043236</v>
      </c>
    </row>
    <row r="486" spans="1:9">
      <c r="A486" s="1">
        <f>Graphs!A487</f>
        <v>32994</v>
      </c>
      <c r="B486">
        <f>Graphs!F487</f>
        <v>8.4341487631626105E-2</v>
      </c>
      <c r="C486">
        <f>Graphs!G487</f>
        <v>3.7319999999999999E-2</v>
      </c>
      <c r="D486">
        <f>Graphs!H487</f>
        <v>8.8223999999999997E-2</v>
      </c>
      <c r="E486">
        <f>Graphs!I487</f>
        <v>0.17350000000000002</v>
      </c>
      <c r="F486">
        <f>Graphs!L487</f>
        <v>0.19737344472987109</v>
      </c>
      <c r="G486">
        <f>Graphs!M487</f>
        <v>8.7335155736056963E-2</v>
      </c>
      <c r="H486">
        <f>Graphs!N487</f>
        <v>0.20645918487829285</v>
      </c>
      <c r="I486">
        <f>Graphs!O487</f>
        <v>0.40601954770112236</v>
      </c>
    </row>
    <row r="487" spans="1:9">
      <c r="A487" s="1">
        <f>Graphs!A488</f>
        <v>33025</v>
      </c>
      <c r="B487">
        <f>Graphs!F488</f>
        <v>8.4341487631626105E-2</v>
      </c>
      <c r="C487">
        <f>Graphs!G488</f>
        <v>3.7319999999999999E-2</v>
      </c>
      <c r="D487">
        <f>Graphs!H488</f>
        <v>8.8223999999999997E-2</v>
      </c>
      <c r="E487">
        <f>Graphs!I488</f>
        <v>0.17350000000000002</v>
      </c>
      <c r="F487">
        <f>Graphs!L488</f>
        <v>0.19658709634449309</v>
      </c>
      <c r="G487">
        <f>Graphs!M488</f>
        <v>8.6987206908423265E-2</v>
      </c>
      <c r="H487">
        <f>Graphs!N488</f>
        <v>0.20563663832499288</v>
      </c>
      <c r="I487">
        <f>Graphs!O488</f>
        <v>0.40440193994135692</v>
      </c>
    </row>
    <row r="488" spans="1:9">
      <c r="A488" s="1">
        <f>Graphs!A489</f>
        <v>33055</v>
      </c>
      <c r="B488">
        <f>Graphs!F489</f>
        <v>8.4341487631626105E-2</v>
      </c>
      <c r="C488">
        <f>Graphs!G489</f>
        <v>3.7319999999999999E-2</v>
      </c>
      <c r="D488">
        <f>Graphs!H489</f>
        <v>8.8223999999999997E-2</v>
      </c>
      <c r="E488">
        <f>Graphs!I489</f>
        <v>0.17350000000000002</v>
      </c>
      <c r="F488">
        <f>Graphs!L489</f>
        <v>0.19639070563885427</v>
      </c>
      <c r="G488">
        <f>Graphs!M489</f>
        <v>8.690030660182145E-2</v>
      </c>
      <c r="H488">
        <f>Graphs!N489</f>
        <v>0.20543120711787505</v>
      </c>
      <c r="I488">
        <f>Graphs!O489</f>
        <v>0.40399794199935762</v>
      </c>
    </row>
    <row r="489" spans="1:9">
      <c r="A489" s="1">
        <f>Graphs!A490</f>
        <v>33086</v>
      </c>
      <c r="B489">
        <f>Graphs!F490</f>
        <v>8.4341487631626105E-2</v>
      </c>
      <c r="C489">
        <f>Graphs!G490</f>
        <v>3.7319999999999999E-2</v>
      </c>
      <c r="D489">
        <f>Graphs!H490</f>
        <v>8.8223999999999997E-2</v>
      </c>
      <c r="E489">
        <f>Graphs!I490</f>
        <v>0.17350000000000002</v>
      </c>
      <c r="F489">
        <f>Graphs!L490</f>
        <v>0.19444624320678641</v>
      </c>
      <c r="G489">
        <f>Graphs!M490</f>
        <v>8.6039907526555895E-2</v>
      </c>
      <c r="H489">
        <f>Graphs!N490</f>
        <v>0.2033972347701733</v>
      </c>
      <c r="I489">
        <f>Graphs!O490</f>
        <v>0.39999796237560159</v>
      </c>
    </row>
    <row r="490" spans="1:9">
      <c r="A490" s="1">
        <f>Graphs!A491</f>
        <v>33117</v>
      </c>
      <c r="B490">
        <f>Graphs!F491</f>
        <v>8.4341487631626105E-2</v>
      </c>
      <c r="C490">
        <f>Graphs!G491</f>
        <v>3.7319999999999999E-2</v>
      </c>
      <c r="D490">
        <f>Graphs!H491</f>
        <v>8.8223999999999997E-2</v>
      </c>
      <c r="E490">
        <f>Graphs!I491</f>
        <v>0.17350000000000002</v>
      </c>
      <c r="F490">
        <f>Graphs!L491</f>
        <v>0.19271183667669617</v>
      </c>
      <c r="G490">
        <f>Graphs!M491</f>
        <v>8.5272455427706548E-2</v>
      </c>
      <c r="H490">
        <f>Graphs!N491</f>
        <v>0.20158298787925999</v>
      </c>
      <c r="I490">
        <f>Graphs!O491</f>
        <v>0.39643009155163694</v>
      </c>
    </row>
    <row r="491" spans="1:9">
      <c r="A491" s="1">
        <f>Graphs!A492</f>
        <v>33147</v>
      </c>
      <c r="B491">
        <f>Graphs!F492</f>
        <v>8.4341487631626105E-2</v>
      </c>
      <c r="C491">
        <f>Graphs!G492</f>
        <v>3.7319999999999999E-2</v>
      </c>
      <c r="D491">
        <f>Graphs!H492</f>
        <v>8.8223999999999997E-2</v>
      </c>
      <c r="E491">
        <f>Graphs!I492</f>
        <v>0.17350000000000002</v>
      </c>
      <c r="F491">
        <f>Graphs!L492</f>
        <v>0.19118237765545254</v>
      </c>
      <c r="G491">
        <f>Graphs!M492</f>
        <v>8.4595689908439034E-2</v>
      </c>
      <c r="H491">
        <f>Graphs!N492</f>
        <v>0.19998312289609127</v>
      </c>
      <c r="I491">
        <f>Graphs!O492</f>
        <v>0.3932838209837668</v>
      </c>
    </row>
    <row r="492" spans="1:9">
      <c r="A492" s="1">
        <f>Graphs!A493</f>
        <v>33178</v>
      </c>
      <c r="B492">
        <f>Graphs!F493</f>
        <v>8.4341487631626105E-2</v>
      </c>
      <c r="C492">
        <f>Graphs!G493</f>
        <v>3.7319999999999999E-2</v>
      </c>
      <c r="D492">
        <f>Graphs!H493</f>
        <v>8.8223999999999997E-2</v>
      </c>
      <c r="E492">
        <f>Graphs!I493</f>
        <v>0.17350000000000002</v>
      </c>
      <c r="F492">
        <f>Graphs!L493</f>
        <v>0.19156550867279815</v>
      </c>
      <c r="G492">
        <f>Graphs!M493</f>
        <v>8.4765220349137305E-2</v>
      </c>
      <c r="H492">
        <f>Graphs!N493</f>
        <v>0.20038389067744614</v>
      </c>
      <c r="I492">
        <f>Graphs!O493</f>
        <v>0.39407196491359392</v>
      </c>
    </row>
    <row r="493" spans="1:9">
      <c r="A493" s="1">
        <f>Graphs!A494</f>
        <v>33208</v>
      </c>
      <c r="B493">
        <f>Graphs!F494</f>
        <v>8.4341487631626105E-2</v>
      </c>
      <c r="C493">
        <f>Graphs!G494</f>
        <v>3.7319999999999999E-2</v>
      </c>
      <c r="D493">
        <f>Graphs!H494</f>
        <v>8.8223999999999997E-2</v>
      </c>
      <c r="E493">
        <f>Graphs!I494</f>
        <v>0.17350000000000002</v>
      </c>
      <c r="F493">
        <f>Graphs!L494</f>
        <v>0.1917572659387369</v>
      </c>
      <c r="G493">
        <f>Graphs!M494</f>
        <v>8.4850070419556861E-2</v>
      </c>
      <c r="H493">
        <f>Graphs!N494</f>
        <v>0.20058447515259875</v>
      </c>
      <c r="I493">
        <f>Graphs!O494</f>
        <v>0.39446643134493892</v>
      </c>
    </row>
    <row r="494" spans="1:9">
      <c r="A494" s="1">
        <f>Graphs!A495</f>
        <v>33239</v>
      </c>
      <c r="B494">
        <f>Graphs!F495</f>
        <v>8.4341487631626105E-2</v>
      </c>
      <c r="C494">
        <f>Graphs!G495</f>
        <v>3.7319999999999999E-2</v>
      </c>
      <c r="D494">
        <f>Graphs!H495</f>
        <v>8.8223999999999997E-2</v>
      </c>
      <c r="E494">
        <f>Graphs!I495</f>
        <v>0.17350000000000002</v>
      </c>
      <c r="F494">
        <f>Graphs!L495</f>
        <v>0.19137451690492704</v>
      </c>
      <c r="G494">
        <f>Graphs!M495</f>
        <v>8.468070900155375E-2</v>
      </c>
      <c r="H494">
        <f>Graphs!N495</f>
        <v>0.2001841069387213</v>
      </c>
      <c r="I494">
        <f>Graphs!O495</f>
        <v>0.39367907319854184</v>
      </c>
    </row>
    <row r="495" spans="1:9">
      <c r="A495" s="1">
        <f>Graphs!A496</f>
        <v>33270</v>
      </c>
      <c r="B495">
        <f>Graphs!F496</f>
        <v>8.4341487631626105E-2</v>
      </c>
      <c r="C495">
        <f>Graphs!G496</f>
        <v>3.7319999999999999E-2</v>
      </c>
      <c r="D495">
        <f>Graphs!H496</f>
        <v>8.8223999999999997E-2</v>
      </c>
      <c r="E495">
        <f>Graphs!I496</f>
        <v>0.17350000000000002</v>
      </c>
      <c r="F495">
        <f>Graphs!L496</f>
        <v>0.19042240488052442</v>
      </c>
      <c r="G495">
        <f>Graphs!M496</f>
        <v>8.4259411941844539E-2</v>
      </c>
      <c r="H495">
        <f>Graphs!N496</f>
        <v>0.19918816610818041</v>
      </c>
      <c r="I495">
        <f>Graphs!O496</f>
        <v>0.39172047084432021</v>
      </c>
    </row>
    <row r="496" spans="1:9">
      <c r="A496" s="1">
        <f>Graphs!A497</f>
        <v>33298</v>
      </c>
      <c r="B496">
        <f>Graphs!F497</f>
        <v>9.2166986484045033E-2</v>
      </c>
      <c r="C496">
        <f>Graphs!G497</f>
        <v>3.7319999999999999E-2</v>
      </c>
      <c r="D496">
        <f>Graphs!H497</f>
        <v>9.6432000000000004E-2</v>
      </c>
      <c r="E496">
        <f>Graphs!I497</f>
        <v>0.18960000000000002</v>
      </c>
      <c r="F496">
        <f>Graphs!L497</f>
        <v>0.20726141739573242</v>
      </c>
      <c r="G496">
        <f>Graphs!M497</f>
        <v>8.3923717073550341E-2</v>
      </c>
      <c r="H496">
        <f>Graphs!N497</f>
        <v>0.21685240848972687</v>
      </c>
      <c r="I496">
        <f>Graphs!O497</f>
        <v>0.42636486487527192</v>
      </c>
    </row>
    <row r="497" spans="1:9">
      <c r="A497" s="1">
        <f>Graphs!A498</f>
        <v>33329</v>
      </c>
      <c r="B497">
        <f>Graphs!F498</f>
        <v>9.2166986484045033E-2</v>
      </c>
      <c r="C497">
        <f>Graphs!G498</f>
        <v>3.7319999999999999E-2</v>
      </c>
      <c r="D497">
        <f>Graphs!H498</f>
        <v>9.6432000000000004E-2</v>
      </c>
      <c r="E497">
        <f>Graphs!I498</f>
        <v>0.18960000000000002</v>
      </c>
      <c r="F497">
        <f>Graphs!L498</f>
        <v>0.20460159663941999</v>
      </c>
      <c r="G497">
        <f>Graphs!M498</f>
        <v>8.2846709845558086E-2</v>
      </c>
      <c r="H497">
        <f>Graphs!N498</f>
        <v>0.21406950492569288</v>
      </c>
      <c r="I497">
        <f>Graphs!O498</f>
        <v>0.42089325259158139</v>
      </c>
    </row>
    <row r="498" spans="1:9">
      <c r="A498" s="1">
        <f>Graphs!A499</f>
        <v>33359</v>
      </c>
      <c r="B498">
        <f>Graphs!F499</f>
        <v>9.2166986484045033E-2</v>
      </c>
      <c r="C498">
        <f>Graphs!G499</f>
        <v>3.7319999999999999E-2</v>
      </c>
      <c r="D498">
        <f>Graphs!H499</f>
        <v>9.6432000000000004E-2</v>
      </c>
      <c r="E498">
        <f>Graphs!I499</f>
        <v>0.18960000000000002</v>
      </c>
      <c r="F498">
        <f>Graphs!L499</f>
        <v>0.20398962775615156</v>
      </c>
      <c r="G498">
        <f>Graphs!M499</f>
        <v>8.2598913106239388E-2</v>
      </c>
      <c r="H498">
        <f>Graphs!N499</f>
        <v>0.21342921727387132</v>
      </c>
      <c r="I498">
        <f>Graphs!O499</f>
        <v>0.41963434954295264</v>
      </c>
    </row>
    <row r="499" spans="1:9">
      <c r="A499" s="1">
        <f>Graphs!A500</f>
        <v>33390</v>
      </c>
      <c r="B499">
        <f>Graphs!F500</f>
        <v>9.2166986484045033E-2</v>
      </c>
      <c r="C499">
        <f>Graphs!G500</f>
        <v>3.7319999999999999E-2</v>
      </c>
      <c r="D499">
        <f>Graphs!H500</f>
        <v>9.6432000000000004E-2</v>
      </c>
      <c r="E499">
        <f>Graphs!I500</f>
        <v>0.18960000000000002</v>
      </c>
      <c r="F499">
        <f>Graphs!L500</f>
        <v>0.20317692007584817</v>
      </c>
      <c r="G499">
        <f>Graphs!M500</f>
        <v>8.2269833771154766E-2</v>
      </c>
      <c r="H499">
        <f>Graphs!N500</f>
        <v>0.2125789016672025</v>
      </c>
      <c r="I499">
        <f>Graphs!O500</f>
        <v>0.41796249954477355</v>
      </c>
    </row>
    <row r="500" spans="1:9">
      <c r="A500" s="1">
        <f>Graphs!A501</f>
        <v>33420</v>
      </c>
      <c r="B500">
        <f>Graphs!F501</f>
        <v>9.2166986484045033E-2</v>
      </c>
      <c r="C500">
        <f>Graphs!G501</f>
        <v>3.7319999999999999E-2</v>
      </c>
      <c r="D500">
        <f>Graphs!H501</f>
        <v>9.6432000000000004E-2</v>
      </c>
      <c r="E500">
        <f>Graphs!I501</f>
        <v>0.18960000000000002</v>
      </c>
      <c r="F500">
        <f>Graphs!L501</f>
        <v>0.20358408825235286</v>
      </c>
      <c r="G500">
        <f>Graphs!M501</f>
        <v>8.2434703177509783E-2</v>
      </c>
      <c r="H500">
        <f>Graphs!N501</f>
        <v>0.21300491149018286</v>
      </c>
      <c r="I500">
        <f>Graphs!O501</f>
        <v>0.41880009974426202</v>
      </c>
    </row>
    <row r="501" spans="1:9">
      <c r="A501" s="1">
        <f>Graphs!A502</f>
        <v>33451</v>
      </c>
      <c r="B501">
        <f>Graphs!F502</f>
        <v>9.2166986484045033E-2</v>
      </c>
      <c r="C501">
        <f>Graphs!G502</f>
        <v>3.7319999999999999E-2</v>
      </c>
      <c r="D501">
        <f>Graphs!H502</f>
        <v>9.6432000000000004E-2</v>
      </c>
      <c r="E501">
        <f>Graphs!I502</f>
        <v>0.18960000000000002</v>
      </c>
      <c r="F501">
        <f>Graphs!L502</f>
        <v>0.20317773278677928</v>
      </c>
      <c r="G501">
        <f>Graphs!M502</f>
        <v>8.2270162851806161E-2</v>
      </c>
      <c r="H501">
        <f>Graphs!N502</f>
        <v>0.21257975198621043</v>
      </c>
      <c r="I501">
        <f>Graphs!O502</f>
        <v>0.41796417140145908</v>
      </c>
    </row>
    <row r="502" spans="1:9">
      <c r="A502" s="1">
        <f>Graphs!A503</f>
        <v>33482</v>
      </c>
      <c r="B502">
        <f>Graphs!F503</f>
        <v>9.2166986484045033E-2</v>
      </c>
      <c r="C502">
        <f>Graphs!G503</f>
        <v>3.7319999999999999E-2</v>
      </c>
      <c r="D502">
        <f>Graphs!H503</f>
        <v>9.6432000000000004E-2</v>
      </c>
      <c r="E502">
        <f>Graphs!I503</f>
        <v>0.18960000000000002</v>
      </c>
      <c r="F502">
        <f>Graphs!L503</f>
        <v>0.20236825974778813</v>
      </c>
      <c r="G502">
        <f>Graphs!M503</f>
        <v>8.1942393278691406E-2</v>
      </c>
      <c r="H502">
        <f>Graphs!N503</f>
        <v>0.21173282070339683</v>
      </c>
      <c r="I502">
        <f>Graphs!O503</f>
        <v>0.41629897549946127</v>
      </c>
    </row>
    <row r="503" spans="1:9">
      <c r="A503" s="1">
        <f>Graphs!A504</f>
        <v>33512</v>
      </c>
      <c r="B503">
        <f>Graphs!F504</f>
        <v>9.2166986484045033E-2</v>
      </c>
      <c r="C503">
        <f>Graphs!G504</f>
        <v>3.7319999999999999E-2</v>
      </c>
      <c r="D503">
        <f>Graphs!H504</f>
        <v>9.6432000000000004E-2</v>
      </c>
      <c r="E503">
        <f>Graphs!I504</f>
        <v>0.18960000000000002</v>
      </c>
      <c r="F503">
        <f>Graphs!L504</f>
        <v>0.2015620117009842</v>
      </c>
      <c r="G503">
        <f>Graphs!M504</f>
        <v>8.1615929560449607E-2</v>
      </c>
      <c r="H503">
        <f>Graphs!N504</f>
        <v>0.21088926364880164</v>
      </c>
      <c r="I503">
        <f>Graphs!O504</f>
        <v>0.4146404138440849</v>
      </c>
    </row>
    <row r="504" spans="1:9">
      <c r="A504" s="1">
        <f>Graphs!A505</f>
        <v>33543</v>
      </c>
      <c r="B504">
        <f>Graphs!F505</f>
        <v>9.2166986484045033E-2</v>
      </c>
      <c r="C504">
        <f>Graphs!G505</f>
        <v>3.7319999999999999E-2</v>
      </c>
      <c r="D504">
        <f>Graphs!H505</f>
        <v>9.6432000000000004E-2</v>
      </c>
      <c r="E504">
        <f>Graphs!I505</f>
        <v>0.18960000000000002</v>
      </c>
      <c r="F504">
        <f>Graphs!L505</f>
        <v>0.20075897579779303</v>
      </c>
      <c r="G504">
        <f>Graphs!M505</f>
        <v>8.1290766494471714E-2</v>
      </c>
      <c r="H504">
        <f>Graphs!N505</f>
        <v>0.2100490673792845</v>
      </c>
      <c r="I504">
        <f>Graphs!O505</f>
        <v>0.41298846000406864</v>
      </c>
    </row>
    <row r="505" spans="1:9">
      <c r="A505" s="1">
        <f>Graphs!A506</f>
        <v>33573</v>
      </c>
      <c r="B505">
        <f>Graphs!F506</f>
        <v>9.2166986484045033E-2</v>
      </c>
      <c r="C505">
        <f>Graphs!G506</f>
        <v>3.7319999999999999E-2</v>
      </c>
      <c r="D505">
        <f>Graphs!H506</f>
        <v>9.6432000000000004E-2</v>
      </c>
      <c r="E505">
        <f>Graphs!I506</f>
        <v>0.18960000000000002</v>
      </c>
      <c r="F505">
        <f>Graphs!L506</f>
        <v>0.20055841738041263</v>
      </c>
      <c r="G505">
        <f>Graphs!M506</f>
        <v>8.1209556937534191E-2</v>
      </c>
      <c r="H505">
        <f>Graphs!N506</f>
        <v>0.20983922815113337</v>
      </c>
      <c r="I505">
        <f>Graphs!O506</f>
        <v>0.41257588411994872</v>
      </c>
    </row>
    <row r="506" spans="1:9">
      <c r="A506" s="1">
        <f>Graphs!A507</f>
        <v>33604</v>
      </c>
      <c r="B506">
        <f>Graphs!F507</f>
        <v>9.2166986484045033E-2</v>
      </c>
      <c r="C506">
        <f>Graphs!G507</f>
        <v>3.7319999999999999E-2</v>
      </c>
      <c r="D506">
        <f>Graphs!H507</f>
        <v>9.6432000000000004E-2</v>
      </c>
      <c r="E506">
        <f>Graphs!I507</f>
        <v>0.18960000000000002</v>
      </c>
      <c r="F506">
        <f>Graphs!L507</f>
        <v>0.20075917655696962</v>
      </c>
      <c r="G506">
        <f>Graphs!M507</f>
        <v>8.1290847785319517E-2</v>
      </c>
      <c r="H506">
        <f>Graphs!N507</f>
        <v>0.21004927742856197</v>
      </c>
      <c r="I506">
        <f>Graphs!O507</f>
        <v>0.41298887299294168</v>
      </c>
    </row>
    <row r="507" spans="1:9">
      <c r="A507" s="1">
        <f>Graphs!A508</f>
        <v>33635</v>
      </c>
      <c r="B507">
        <f>Graphs!F508</f>
        <v>9.2166986484045033E-2</v>
      </c>
      <c r="C507">
        <f>Graphs!G508</f>
        <v>3.7319999999999999E-2</v>
      </c>
      <c r="D507">
        <f>Graphs!H508</f>
        <v>9.6432000000000004E-2</v>
      </c>
      <c r="E507">
        <f>Graphs!I508</f>
        <v>0.18960000000000002</v>
      </c>
      <c r="F507">
        <f>Graphs!L508</f>
        <v>0.1997603746835519</v>
      </c>
      <c r="G507">
        <f>Graphs!M508</f>
        <v>8.0886415706785592E-2</v>
      </c>
      <c r="H507">
        <f>Graphs!N508</f>
        <v>0.20900425614782286</v>
      </c>
      <c r="I507">
        <f>Graphs!O508</f>
        <v>0.4109342019830266</v>
      </c>
    </row>
    <row r="508" spans="1:9">
      <c r="A508" s="1">
        <f>Graphs!A509</f>
        <v>33664</v>
      </c>
      <c r="B508">
        <f>Graphs!F509</f>
        <v>9.6340585872001797E-2</v>
      </c>
      <c r="C508">
        <f>Graphs!G509</f>
        <v>4.2639999999999997E-2</v>
      </c>
      <c r="D508">
        <f>Graphs!H509</f>
        <v>0.100768</v>
      </c>
      <c r="E508">
        <f>Graphs!I509</f>
        <v>0.1981</v>
      </c>
      <c r="F508">
        <f>Graphs!L509</f>
        <v>0.20818158275115742</v>
      </c>
      <c r="G508">
        <f>Graphs!M509</f>
        <v>9.2140426676490847E-2</v>
      </c>
      <c r="H508">
        <f>Graphs!N509</f>
        <v>0.21774874566924554</v>
      </c>
      <c r="I508">
        <f>Graphs!O509</f>
        <v>0.4280726670875431</v>
      </c>
    </row>
    <row r="509" spans="1:9">
      <c r="A509" s="1">
        <f>Graphs!A510</f>
        <v>33695</v>
      </c>
      <c r="B509">
        <f>Graphs!F510</f>
        <v>9.6340585872001797E-2</v>
      </c>
      <c r="C509">
        <f>Graphs!G510</f>
        <v>4.2639999999999997E-2</v>
      </c>
      <c r="D509">
        <f>Graphs!H510</f>
        <v>0.100768</v>
      </c>
      <c r="E509">
        <f>Graphs!I510</f>
        <v>0.1981</v>
      </c>
      <c r="F509">
        <f>Graphs!L510</f>
        <v>0.20510500763660833</v>
      </c>
      <c r="G509">
        <f>Graphs!M510</f>
        <v>9.0778745494079674E-2</v>
      </c>
      <c r="H509">
        <f>Graphs!N510</f>
        <v>0.21453078391058678</v>
      </c>
      <c r="I509">
        <f>Graphs!O510</f>
        <v>0.42174647003698834</v>
      </c>
    </row>
    <row r="510" spans="1:9">
      <c r="A510" s="1">
        <f>Graphs!A511</f>
        <v>33725</v>
      </c>
      <c r="B510">
        <f>Graphs!F511</f>
        <v>9.6340585872001797E-2</v>
      </c>
      <c r="C510">
        <f>Graphs!G511</f>
        <v>4.2639999999999997E-2</v>
      </c>
      <c r="D510">
        <f>Graphs!H511</f>
        <v>0.100768</v>
      </c>
      <c r="E510">
        <f>Graphs!I511</f>
        <v>0.1981</v>
      </c>
      <c r="F510">
        <f>Graphs!L511</f>
        <v>0.20428785621176129</v>
      </c>
      <c r="G510">
        <f>Graphs!M511</f>
        <v>9.0417077185338326E-2</v>
      </c>
      <c r="H510">
        <f>Graphs!N511</f>
        <v>0.21367607959221793</v>
      </c>
      <c r="I510">
        <f>Graphs!O511</f>
        <v>0.42006620521612387</v>
      </c>
    </row>
    <row r="511" spans="1:9">
      <c r="A511" s="1">
        <f>Graphs!A512</f>
        <v>33756</v>
      </c>
      <c r="B511">
        <f>Graphs!F512</f>
        <v>9.6340585872001797E-2</v>
      </c>
      <c r="C511">
        <f>Graphs!G512</f>
        <v>4.2639999999999997E-2</v>
      </c>
      <c r="D511">
        <f>Graphs!H512</f>
        <v>0.100768</v>
      </c>
      <c r="E511">
        <f>Graphs!I512</f>
        <v>0.1981</v>
      </c>
      <c r="F511">
        <f>Graphs!L512</f>
        <v>0.20428785621176129</v>
      </c>
      <c r="G511">
        <f>Graphs!M512</f>
        <v>9.0417077185338326E-2</v>
      </c>
      <c r="H511">
        <f>Graphs!N512</f>
        <v>0.21367607959221793</v>
      </c>
      <c r="I511">
        <f>Graphs!O512</f>
        <v>0.42006620521612387</v>
      </c>
    </row>
    <row r="512" spans="1:9">
      <c r="A512" s="1">
        <f>Graphs!A513</f>
        <v>33786</v>
      </c>
      <c r="B512">
        <f>Graphs!F513</f>
        <v>9.6340585872001797E-2</v>
      </c>
      <c r="C512">
        <f>Graphs!G513</f>
        <v>4.2639999999999997E-2</v>
      </c>
      <c r="D512">
        <f>Graphs!H513</f>
        <v>0.100768</v>
      </c>
      <c r="E512">
        <f>Graphs!I513</f>
        <v>0.1981</v>
      </c>
      <c r="F512">
        <f>Graphs!L513</f>
        <v>0.20510828936923825</v>
      </c>
      <c r="G512">
        <f>Graphs!M513</f>
        <v>9.0780197977247304E-2</v>
      </c>
      <c r="H512">
        <f>Graphs!N513</f>
        <v>0.21453421645805013</v>
      </c>
      <c r="I512">
        <f>Graphs!O513</f>
        <v>0.42175321808847777</v>
      </c>
    </row>
    <row r="513" spans="1:9">
      <c r="A513" s="1">
        <f>Graphs!A514</f>
        <v>33817</v>
      </c>
      <c r="B513">
        <f>Graphs!F514</f>
        <v>9.6340585872001797E-2</v>
      </c>
      <c r="C513">
        <f>Graphs!G514</f>
        <v>4.2639999999999997E-2</v>
      </c>
      <c r="D513">
        <f>Graphs!H514</f>
        <v>0.100768</v>
      </c>
      <c r="E513">
        <f>Graphs!I514</f>
        <v>0.1981</v>
      </c>
      <c r="F513">
        <f>Graphs!L514</f>
        <v>0.20490338598325503</v>
      </c>
      <c r="G513">
        <f>Graphs!M514</f>
        <v>9.0689508468778532E-2</v>
      </c>
      <c r="H513">
        <f>Graphs!N514</f>
        <v>0.21431989656148864</v>
      </c>
      <c r="I513">
        <f>Graphs!O514</f>
        <v>0.42133188620227552</v>
      </c>
    </row>
    <row r="514" spans="1:9">
      <c r="A514" s="1">
        <f>Graphs!A515</f>
        <v>33848</v>
      </c>
      <c r="B514">
        <f>Graphs!F515</f>
        <v>9.6340585872001797E-2</v>
      </c>
      <c r="C514">
        <f>Graphs!G515</f>
        <v>4.2639999999999997E-2</v>
      </c>
      <c r="D514">
        <f>Graphs!H515</f>
        <v>0.100768</v>
      </c>
      <c r="E514">
        <f>Graphs!I515</f>
        <v>0.1981</v>
      </c>
      <c r="F514">
        <f>Graphs!L515</f>
        <v>0.2040870378319273</v>
      </c>
      <c r="G514">
        <f>Graphs!M515</f>
        <v>9.032819568603441E-2</v>
      </c>
      <c r="H514">
        <f>Graphs!N515</f>
        <v>0.21346603243176163</v>
      </c>
      <c r="I514">
        <f>Graphs!O515</f>
        <v>0.41965327310983619</v>
      </c>
    </row>
    <row r="515" spans="1:9">
      <c r="A515" s="1">
        <f>Graphs!A516</f>
        <v>33878</v>
      </c>
      <c r="B515">
        <f>Graphs!F516</f>
        <v>9.6340585872001797E-2</v>
      </c>
      <c r="C515">
        <f>Graphs!G516</f>
        <v>4.2639999999999997E-2</v>
      </c>
      <c r="D515">
        <f>Graphs!H516</f>
        <v>0.100768</v>
      </c>
      <c r="E515">
        <f>Graphs!I516</f>
        <v>0.1981</v>
      </c>
      <c r="F515">
        <f>Graphs!L516</f>
        <v>0.20327394206367261</v>
      </c>
      <c r="G515">
        <f>Graphs!M516</f>
        <v>8.99683223964486E-2</v>
      </c>
      <c r="H515">
        <f>Graphs!N516</f>
        <v>0.21261557015115698</v>
      </c>
      <c r="I515">
        <f>Graphs!O516</f>
        <v>0.41798134771896034</v>
      </c>
    </row>
    <row r="516" spans="1:9">
      <c r="A516" s="1">
        <f>Graphs!A517</f>
        <v>33909</v>
      </c>
      <c r="B516">
        <f>Graphs!F517</f>
        <v>9.6340585872001797E-2</v>
      </c>
      <c r="C516">
        <f>Graphs!G517</f>
        <v>4.2639999999999997E-2</v>
      </c>
      <c r="D516">
        <f>Graphs!H517</f>
        <v>0.100768</v>
      </c>
      <c r="E516">
        <f>Graphs!I517</f>
        <v>0.1981</v>
      </c>
      <c r="F516">
        <f>Graphs!L517</f>
        <v>0.20347741948315576</v>
      </c>
      <c r="G516">
        <f>Graphs!M517</f>
        <v>9.0058380777225819E-2</v>
      </c>
      <c r="H516">
        <f>Graphs!N517</f>
        <v>0.21282839854970667</v>
      </c>
      <c r="I516">
        <f>Graphs!O517</f>
        <v>0.41839974746642672</v>
      </c>
    </row>
    <row r="517" spans="1:9">
      <c r="A517" s="1">
        <f>Graphs!A518</f>
        <v>33939</v>
      </c>
      <c r="B517">
        <f>Graphs!F518</f>
        <v>9.6340585872001797E-2</v>
      </c>
      <c r="C517">
        <f>Graphs!G518</f>
        <v>4.2639999999999997E-2</v>
      </c>
      <c r="D517">
        <f>Graphs!H518</f>
        <v>0.100768</v>
      </c>
      <c r="E517">
        <f>Graphs!I518</f>
        <v>0.1981</v>
      </c>
      <c r="F517">
        <f>Graphs!L518</f>
        <v>0.20429459787465437</v>
      </c>
      <c r="G517">
        <f>Graphs!M518</f>
        <v>9.0420061021311074E-2</v>
      </c>
      <c r="H517">
        <f>Graphs!N518</f>
        <v>0.21368313107400269</v>
      </c>
      <c r="I517">
        <f>Graphs!O518</f>
        <v>0.42008006773737627</v>
      </c>
    </row>
    <row r="518" spans="1:9">
      <c r="A518" s="1">
        <f>Graphs!A519</f>
        <v>33970</v>
      </c>
      <c r="B518">
        <f>Graphs!F519</f>
        <v>9.6340585872001797E-2</v>
      </c>
      <c r="C518">
        <f>Graphs!G519</f>
        <v>4.2639999999999997E-2</v>
      </c>
      <c r="D518">
        <f>Graphs!H519</f>
        <v>0.100768</v>
      </c>
      <c r="E518">
        <f>Graphs!I519</f>
        <v>0.1981</v>
      </c>
      <c r="F518">
        <f>Graphs!L519</f>
        <v>0.20614994740126577</v>
      </c>
      <c r="G518">
        <f>Graphs!M519</f>
        <v>9.1241232110303799E-2</v>
      </c>
      <c r="H518">
        <f>Graphs!N519</f>
        <v>0.21562374477699564</v>
      </c>
      <c r="I518">
        <f>Graphs!O519</f>
        <v>0.42389512385204464</v>
      </c>
    </row>
    <row r="519" spans="1:9">
      <c r="A519" s="1">
        <f>Graphs!A520</f>
        <v>34001</v>
      </c>
      <c r="B519">
        <f>Graphs!F520</f>
        <v>9.6340585872001797E-2</v>
      </c>
      <c r="C519">
        <f>Graphs!G520</f>
        <v>4.2639999999999997E-2</v>
      </c>
      <c r="D519">
        <f>Graphs!H520</f>
        <v>0.100768</v>
      </c>
      <c r="E519">
        <f>Graphs!I520</f>
        <v>0.1981</v>
      </c>
      <c r="F519">
        <f>Graphs!L520</f>
        <v>0.20471692889897297</v>
      </c>
      <c r="G519">
        <f>Graphs!M520</f>
        <v>9.0606983227709839E-2</v>
      </c>
      <c r="H519">
        <f>Graphs!N520</f>
        <v>0.21412487068222011</v>
      </c>
      <c r="I519">
        <f>Graphs!O520</f>
        <v>0.42094848446081895</v>
      </c>
    </row>
    <row r="520" spans="1:9">
      <c r="A520" s="1">
        <f>Graphs!A521</f>
        <v>34029</v>
      </c>
      <c r="B520">
        <f>Graphs!F521</f>
        <v>0.10112283517070225</v>
      </c>
      <c r="C520">
        <f>Graphs!G521</f>
        <v>4.478E-2</v>
      </c>
      <c r="D520">
        <f>Graphs!H521</f>
        <v>0.10533600000000001</v>
      </c>
      <c r="E520">
        <f>Graphs!I521</f>
        <v>0.1981</v>
      </c>
      <c r="F520">
        <f>Graphs!L521</f>
        <v>0.21402277919864368</v>
      </c>
      <c r="G520">
        <f>Graphs!M521</f>
        <v>9.4775230899498811E-2</v>
      </c>
      <c r="H520">
        <f>Graphs!N521</f>
        <v>0.22293978834367145</v>
      </c>
      <c r="I520">
        <f>Graphs!O521</f>
        <v>0.41927139886535753</v>
      </c>
    </row>
    <row r="521" spans="1:9">
      <c r="A521" s="1">
        <f>Graphs!A522</f>
        <v>34060</v>
      </c>
      <c r="B521">
        <f>Graphs!F522</f>
        <v>0.10112283517070225</v>
      </c>
      <c r="C521">
        <f>Graphs!G522</f>
        <v>4.478E-2</v>
      </c>
      <c r="D521">
        <f>Graphs!H522</f>
        <v>0.10533600000000001</v>
      </c>
      <c r="E521">
        <f>Graphs!I522</f>
        <v>0.1981</v>
      </c>
      <c r="F521">
        <f>Graphs!L522</f>
        <v>0.21211375540004332</v>
      </c>
      <c r="G521">
        <f>Graphs!M522</f>
        <v>9.3929862140236686E-2</v>
      </c>
      <c r="H521">
        <f>Graphs!N522</f>
        <v>0.22095122729798958</v>
      </c>
      <c r="I521">
        <f>Graphs!O522</f>
        <v>0.41553161433633062</v>
      </c>
    </row>
    <row r="522" spans="1:9">
      <c r="A522" s="1">
        <f>Graphs!A523</f>
        <v>34090</v>
      </c>
      <c r="B522">
        <f>Graphs!F523</f>
        <v>0.10112283517070225</v>
      </c>
      <c r="C522">
        <f>Graphs!G523</f>
        <v>4.478E-2</v>
      </c>
      <c r="D522">
        <f>Graphs!H523</f>
        <v>0.10533600000000001</v>
      </c>
      <c r="E522">
        <f>Graphs!I523</f>
        <v>0.1981</v>
      </c>
      <c r="F522">
        <f>Graphs!L523</f>
        <v>0.21126868067733398</v>
      </c>
      <c r="G522">
        <f>Graphs!M523</f>
        <v>9.3555639581909059E-2</v>
      </c>
      <c r="H522">
        <f>Graphs!N523</f>
        <v>0.22007094352389397</v>
      </c>
      <c r="I522">
        <f>Graphs!O523</f>
        <v>0.41387610989674367</v>
      </c>
    </row>
    <row r="523" spans="1:9">
      <c r="A523" s="1">
        <f>Graphs!A524</f>
        <v>34121</v>
      </c>
      <c r="B523">
        <f>Graphs!F524</f>
        <v>0.1045</v>
      </c>
      <c r="C523">
        <f>Graphs!G524</f>
        <v>4.478E-2</v>
      </c>
      <c r="D523">
        <f>Graphs!H524</f>
        <v>0.10533600000000001</v>
      </c>
      <c r="E523">
        <f>Graphs!I524</f>
        <v>0.1981</v>
      </c>
      <c r="F523">
        <f>Graphs!L524</f>
        <v>0.21854289162564744</v>
      </c>
      <c r="G523">
        <f>Graphs!M524</f>
        <v>9.3649288870779834E-2</v>
      </c>
      <c r="H523">
        <f>Graphs!N524</f>
        <v>0.22029123475865264</v>
      </c>
      <c r="I523">
        <f>Graphs!O524</f>
        <v>0.41429040029704067</v>
      </c>
    </row>
    <row r="524" spans="1:9">
      <c r="A524" s="1">
        <f>Graphs!A525</f>
        <v>34151</v>
      </c>
      <c r="B524">
        <f>Graphs!F525</f>
        <v>0.1045</v>
      </c>
      <c r="C524">
        <f>Graphs!G525</f>
        <v>4.478E-2</v>
      </c>
      <c r="D524">
        <f>Graphs!H525</f>
        <v>0.10533600000000001</v>
      </c>
      <c r="E524">
        <f>Graphs!I525</f>
        <v>0.1981</v>
      </c>
      <c r="F524">
        <f>Graphs!L525</f>
        <v>0.21898085333231204</v>
      </c>
      <c r="G524">
        <f>Graphs!M525</f>
        <v>9.3836962796372575E-2</v>
      </c>
      <c r="H524">
        <f>Graphs!N525</f>
        <v>0.22073270015897056</v>
      </c>
      <c r="I524">
        <f>Graphs!O525</f>
        <v>0.41512064158020107</v>
      </c>
    </row>
    <row r="525" spans="1:9">
      <c r="A525" s="1">
        <f>Graphs!A526</f>
        <v>34182</v>
      </c>
      <c r="B525">
        <f>Graphs!F526</f>
        <v>0.1045</v>
      </c>
      <c r="C525">
        <f>Graphs!G526</f>
        <v>4.478E-2</v>
      </c>
      <c r="D525">
        <f>Graphs!H526</f>
        <v>0.10533600000000001</v>
      </c>
      <c r="E525">
        <f>Graphs!I526</f>
        <v>0.1981</v>
      </c>
      <c r="F525">
        <f>Graphs!L526</f>
        <v>0.21810841965369726</v>
      </c>
      <c r="G525">
        <f>Graphs!M526</f>
        <v>9.3463110354952764E-2</v>
      </c>
      <c r="H525">
        <f>Graphs!N526</f>
        <v>0.21985328701092685</v>
      </c>
      <c r="I525">
        <f>Graphs!O526</f>
        <v>0.41346677448227198</v>
      </c>
    </row>
    <row r="526" spans="1:9">
      <c r="A526" s="1">
        <f>Graphs!A527</f>
        <v>34213</v>
      </c>
      <c r="B526">
        <f>Graphs!F527</f>
        <v>0.1045</v>
      </c>
      <c r="C526">
        <f>Graphs!G527</f>
        <v>4.478E-2</v>
      </c>
      <c r="D526">
        <f>Graphs!H527</f>
        <v>0.10533600000000001</v>
      </c>
      <c r="E526">
        <f>Graphs!I527</f>
        <v>0.1981</v>
      </c>
      <c r="F526">
        <f>Graphs!L527</f>
        <v>0.21723946180647138</v>
      </c>
      <c r="G526">
        <f>Graphs!M527</f>
        <v>9.3090747365490806E-2</v>
      </c>
      <c r="H526">
        <f>Graphs!N527</f>
        <v>0.21897737750092316</v>
      </c>
      <c r="I526">
        <f>Graphs!O527</f>
        <v>0.41181949649628685</v>
      </c>
    </row>
    <row r="527" spans="1:9">
      <c r="A527" s="1">
        <f>Graphs!A528</f>
        <v>34243</v>
      </c>
      <c r="B527">
        <f>Graphs!F528</f>
        <v>0.1045</v>
      </c>
      <c r="C527">
        <f>Graphs!G528</f>
        <v>4.478E-2</v>
      </c>
      <c r="D527">
        <f>Graphs!H528</f>
        <v>0.10533600000000001</v>
      </c>
      <c r="E527">
        <f>Graphs!I528</f>
        <v>0.1981</v>
      </c>
      <c r="F527">
        <f>Graphs!L528</f>
        <v>0.21745691872519657</v>
      </c>
      <c r="G527">
        <f>Graphs!M528</f>
        <v>9.3183931296787592E-2</v>
      </c>
      <c r="H527">
        <f>Graphs!N528</f>
        <v>0.21919657407499815</v>
      </c>
      <c r="I527">
        <f>Graphs!O528</f>
        <v>0.41223172822451132</v>
      </c>
    </row>
    <row r="528" spans="1:9">
      <c r="A528" s="1">
        <f>Graphs!A529</f>
        <v>34274</v>
      </c>
      <c r="B528">
        <f>Graphs!F529</f>
        <v>0.1045</v>
      </c>
      <c r="C528">
        <f>Graphs!G529</f>
        <v>4.478E-2</v>
      </c>
      <c r="D528">
        <f>Graphs!H529</f>
        <v>0.10533600000000001</v>
      </c>
      <c r="E528">
        <f>Graphs!I529</f>
        <v>0.1981</v>
      </c>
      <c r="F528">
        <f>Graphs!L529</f>
        <v>0.21767459331851507</v>
      </c>
      <c r="G528">
        <f>Graphs!M529</f>
        <v>9.3277208505292877E-2</v>
      </c>
      <c r="H528">
        <f>Graphs!N529</f>
        <v>0.21941599006506321</v>
      </c>
      <c r="I528">
        <f>Graphs!O529</f>
        <v>0.41264437259710846</v>
      </c>
    </row>
    <row r="529" spans="1:9">
      <c r="A529" s="1">
        <f>Graphs!A530</f>
        <v>34304</v>
      </c>
      <c r="B529">
        <f>Graphs!F530</f>
        <v>0.1045</v>
      </c>
      <c r="C529">
        <f>Graphs!G530</f>
        <v>4.478E-2</v>
      </c>
      <c r="D529">
        <f>Graphs!H530</f>
        <v>0.10533600000000001</v>
      </c>
      <c r="E529">
        <f>Graphs!I530</f>
        <v>0.1981</v>
      </c>
      <c r="F529">
        <f>Graphs!L530</f>
        <v>0.21724011309233043</v>
      </c>
      <c r="G529">
        <f>Graphs!M530</f>
        <v>9.3091026452388106E-2</v>
      </c>
      <c r="H529">
        <f>Graphs!N530</f>
        <v>0.21897803399706908</v>
      </c>
      <c r="I529">
        <f>Graphs!O530</f>
        <v>0.4118207311348388</v>
      </c>
    </row>
    <row r="530" spans="1:9">
      <c r="A530" s="1">
        <f>Graphs!A531</f>
        <v>34335</v>
      </c>
      <c r="B530">
        <f>Graphs!F531</f>
        <v>0.1045</v>
      </c>
      <c r="C530">
        <f>Graphs!G531</f>
        <v>4.564E-2</v>
      </c>
      <c r="D530">
        <f>Graphs!H531</f>
        <v>0.107464</v>
      </c>
      <c r="E530">
        <f>Graphs!I531</f>
        <v>0.1981</v>
      </c>
      <c r="F530">
        <f>Graphs!L531</f>
        <v>0.21811256334571327</v>
      </c>
      <c r="G530">
        <f>Graphs!M531</f>
        <v>9.5259879340654108E-2</v>
      </c>
      <c r="H530">
        <f>Graphs!N531</f>
        <v>0.22429902877879171</v>
      </c>
      <c r="I530">
        <f>Graphs!O531</f>
        <v>0.41347462965345261</v>
      </c>
    </row>
    <row r="531" spans="1:9">
      <c r="A531" s="1">
        <f>Graphs!A532</f>
        <v>34366</v>
      </c>
      <c r="B531">
        <f>Graphs!F532</f>
        <v>0.1045</v>
      </c>
      <c r="C531">
        <f>Graphs!G532</f>
        <v>4.564E-2</v>
      </c>
      <c r="D531">
        <f>Graphs!H532</f>
        <v>0.107464</v>
      </c>
      <c r="E531">
        <f>Graphs!I532</f>
        <v>0.1981</v>
      </c>
      <c r="F531">
        <f>Graphs!L532</f>
        <v>0.21681169318659374</v>
      </c>
      <c r="G531">
        <f>Graphs!M532</f>
        <v>9.4691728966853003E-2</v>
      </c>
      <c r="H531">
        <f>Graphs!N532</f>
        <v>0.22296126121152257</v>
      </c>
      <c r="I531">
        <f>Graphs!O532</f>
        <v>0.41100857818434655</v>
      </c>
    </row>
    <row r="532" spans="1:9">
      <c r="A532" s="1">
        <f>Graphs!A533</f>
        <v>34394</v>
      </c>
      <c r="B532">
        <f>Graphs!F533</f>
        <v>0.1045</v>
      </c>
      <c r="C532">
        <f>Graphs!G533</f>
        <v>4.564E-2</v>
      </c>
      <c r="D532">
        <f>Graphs!H533</f>
        <v>0.107464</v>
      </c>
      <c r="E532">
        <f>Graphs!I533</f>
        <v>0.1981</v>
      </c>
      <c r="F532">
        <f>Graphs!L533</f>
        <v>0.21616320357586616</v>
      </c>
      <c r="G532">
        <f>Graphs!M533</f>
        <v>9.4408503456483564E-2</v>
      </c>
      <c r="H532">
        <f>Graphs!N533</f>
        <v>0.22229437807729074</v>
      </c>
      <c r="I532">
        <f>Graphs!O533</f>
        <v>0.40977924046295772</v>
      </c>
    </row>
    <row r="533" spans="1:9">
      <c r="A533" s="1">
        <f>Graphs!A534</f>
        <v>34425</v>
      </c>
      <c r="B533">
        <f>Graphs!F534</f>
        <v>0.1045</v>
      </c>
      <c r="C533">
        <f>Graphs!G534</f>
        <v>4.564E-2</v>
      </c>
      <c r="D533">
        <f>Graphs!H534</f>
        <v>0.107464</v>
      </c>
      <c r="E533">
        <f>Graphs!I534</f>
        <v>0.1981</v>
      </c>
      <c r="F533">
        <f>Graphs!L534</f>
        <v>0.21360000353346459</v>
      </c>
      <c r="G533">
        <f>Graphs!M534</f>
        <v>9.3289035036050946E-2</v>
      </c>
      <c r="H533">
        <f>Graphs!N534</f>
        <v>0.21965847636095923</v>
      </c>
      <c r="I533">
        <f>Graphs!O534</f>
        <v>0.40492019808592661</v>
      </c>
    </row>
    <row r="534" spans="1:9">
      <c r="A534" s="1">
        <f>Graphs!A535</f>
        <v>34455</v>
      </c>
      <c r="B534">
        <f>Graphs!F535</f>
        <v>0.1045</v>
      </c>
      <c r="C534">
        <f>Graphs!G535</f>
        <v>4.564E-2</v>
      </c>
      <c r="D534">
        <f>Graphs!H535</f>
        <v>0.107464</v>
      </c>
      <c r="E534">
        <f>Graphs!I535</f>
        <v>0.1981</v>
      </c>
      <c r="F534">
        <f>Graphs!L535</f>
        <v>0.21296112017294577</v>
      </c>
      <c r="G534">
        <f>Graphs!M535</f>
        <v>9.3010005020987996E-2</v>
      </c>
      <c r="H534">
        <f>Graphs!N535</f>
        <v>0.21900147194512387</v>
      </c>
      <c r="I534">
        <f>Graphs!O535</f>
        <v>0.40370907087330676</v>
      </c>
    </row>
    <row r="535" spans="1:9">
      <c r="A535" s="1">
        <f>Graphs!A536</f>
        <v>34486</v>
      </c>
      <c r="B535">
        <f>Graphs!F536</f>
        <v>0.1045</v>
      </c>
      <c r="C535">
        <f>Graphs!G536</f>
        <v>4.564E-2</v>
      </c>
      <c r="D535">
        <f>Graphs!H536</f>
        <v>0.107464</v>
      </c>
      <c r="E535">
        <f>Graphs!I536</f>
        <v>0.1981</v>
      </c>
      <c r="F535">
        <f>Graphs!L536</f>
        <v>0.21296112017294577</v>
      </c>
      <c r="G535">
        <f>Graphs!M536</f>
        <v>9.3010005020987996E-2</v>
      </c>
      <c r="H535">
        <f>Graphs!N536</f>
        <v>0.21900147194512387</v>
      </c>
      <c r="I535">
        <f>Graphs!O536</f>
        <v>0.40370907087330676</v>
      </c>
    </row>
    <row r="536" spans="1:9">
      <c r="A536" s="1">
        <f>Graphs!A537</f>
        <v>34516</v>
      </c>
      <c r="B536">
        <f>Graphs!F537</f>
        <v>0.1045</v>
      </c>
      <c r="C536">
        <f>Graphs!G537</f>
        <v>4.564E-2</v>
      </c>
      <c r="D536">
        <f>Graphs!H537</f>
        <v>0.107464</v>
      </c>
      <c r="E536">
        <f>Graphs!I537</f>
        <v>0.1981</v>
      </c>
      <c r="F536">
        <f>Graphs!L537</f>
        <v>0.2140312765557244</v>
      </c>
      <c r="G536">
        <f>Graphs!M537</f>
        <v>9.3477391980892457E-2</v>
      </c>
      <c r="H536">
        <f>Graphs!N537</f>
        <v>0.22010198185439586</v>
      </c>
      <c r="I536">
        <f>Graphs!O537</f>
        <v>0.40573775967166503</v>
      </c>
    </row>
    <row r="537" spans="1:9">
      <c r="A537" s="1">
        <f>Graphs!A538</f>
        <v>34547</v>
      </c>
      <c r="B537">
        <f>Graphs!F538</f>
        <v>0.1045</v>
      </c>
      <c r="C537">
        <f>Graphs!G538</f>
        <v>4.564E-2</v>
      </c>
      <c r="D537">
        <f>Graphs!H538</f>
        <v>0.107464</v>
      </c>
      <c r="E537">
        <f>Graphs!I538</f>
        <v>0.1981</v>
      </c>
      <c r="F537">
        <f>Graphs!L538</f>
        <v>0.21296644433405415</v>
      </c>
      <c r="G537">
        <f>Graphs!M538</f>
        <v>9.3012330329246232E-2</v>
      </c>
      <c r="H537">
        <f>Graphs!N538</f>
        <v>0.21900694711880186</v>
      </c>
      <c r="I537">
        <f>Graphs!O538</f>
        <v>0.40371916385240308</v>
      </c>
    </row>
    <row r="538" spans="1:9">
      <c r="A538" s="1">
        <f>Graphs!A539</f>
        <v>34578</v>
      </c>
      <c r="B538">
        <f>Graphs!F539</f>
        <v>0.1045</v>
      </c>
      <c r="C538">
        <f>Graphs!G539</f>
        <v>4.564E-2</v>
      </c>
      <c r="D538">
        <f>Graphs!H539</f>
        <v>0.107464</v>
      </c>
      <c r="E538">
        <f>Graphs!I539</f>
        <v>0.1981</v>
      </c>
      <c r="F538">
        <f>Graphs!L539</f>
        <v>0.21254136161083248</v>
      </c>
      <c r="G538">
        <f>Graphs!M539</f>
        <v>9.2826676975295633E-2</v>
      </c>
      <c r="H538">
        <f>Graphs!N539</f>
        <v>0.21856980750379426</v>
      </c>
      <c r="I538">
        <f>Graphs!O539</f>
        <v>0.40291333717804695</v>
      </c>
    </row>
    <row r="539" spans="1:9">
      <c r="A539" s="1">
        <f>Graphs!A540</f>
        <v>34608</v>
      </c>
      <c r="B539">
        <f>Graphs!F540</f>
        <v>0.1045</v>
      </c>
      <c r="C539">
        <f>Graphs!G540</f>
        <v>4.564E-2</v>
      </c>
      <c r="D539">
        <f>Graphs!H540</f>
        <v>0.107464</v>
      </c>
      <c r="E539">
        <f>Graphs!I540</f>
        <v>0.1981</v>
      </c>
      <c r="F539">
        <f>Graphs!L540</f>
        <v>0.21232903257825422</v>
      </c>
      <c r="G539">
        <f>Graphs!M540</f>
        <v>9.2733943032263386E-2</v>
      </c>
      <c r="H539">
        <f>Graphs!N540</f>
        <v>0.21835145604774653</v>
      </c>
      <c r="I539">
        <f>Graphs!O540</f>
        <v>0.40251082635169533</v>
      </c>
    </row>
    <row r="540" spans="1:9">
      <c r="A540" s="1">
        <f>Graphs!A541</f>
        <v>34639</v>
      </c>
      <c r="B540">
        <f>Graphs!F541</f>
        <v>0.1045</v>
      </c>
      <c r="C540">
        <f>Graphs!G541</f>
        <v>4.564E-2</v>
      </c>
      <c r="D540">
        <f>Graphs!H541</f>
        <v>0.107464</v>
      </c>
      <c r="E540">
        <f>Graphs!I541</f>
        <v>0.1981</v>
      </c>
      <c r="F540">
        <f>Graphs!L541</f>
        <v>0.21211691566259167</v>
      </c>
      <c r="G540">
        <f>Graphs!M541</f>
        <v>9.2641301730532852E-2</v>
      </c>
      <c r="H540">
        <f>Graphs!N541</f>
        <v>0.21813332272502153</v>
      </c>
      <c r="I540">
        <f>Graphs!O541</f>
        <v>0.40210871763406125</v>
      </c>
    </row>
    <row r="541" spans="1:9">
      <c r="A541" s="1">
        <f>Graphs!A542</f>
        <v>34669</v>
      </c>
      <c r="B541">
        <f>Graphs!F542</f>
        <v>0.1045</v>
      </c>
      <c r="C541">
        <f>Graphs!G542</f>
        <v>4.564E-2</v>
      </c>
      <c r="D541">
        <f>Graphs!H542</f>
        <v>0.107464</v>
      </c>
      <c r="E541">
        <f>Graphs!I542</f>
        <v>0.1981</v>
      </c>
      <c r="F541">
        <f>Graphs!L542</f>
        <v>0.21106160762446932</v>
      </c>
      <c r="G541">
        <f>Graphs!M542</f>
        <v>9.2180399731873502E-2</v>
      </c>
      <c r="H541">
        <f>Graphs!N542</f>
        <v>0.21704808231345427</v>
      </c>
      <c r="I541">
        <f>Graphs!O542</f>
        <v>0.40010817675030974</v>
      </c>
    </row>
    <row r="542" spans="1:9">
      <c r="A542" s="1">
        <f>Graphs!A543</f>
        <v>34700</v>
      </c>
      <c r="B542">
        <f>Graphs!F543</f>
        <v>0.1082</v>
      </c>
      <c r="C542">
        <f>Graphs!G543</f>
        <v>4.7560000000000005E-2</v>
      </c>
      <c r="D542">
        <f>Graphs!H543</f>
        <v>0.11235199999999999</v>
      </c>
      <c r="E542">
        <f>Graphs!I543</f>
        <v>0.20600000000000002</v>
      </c>
      <c r="F542">
        <f>Graphs!L543</f>
        <v>0.2185346023441874</v>
      </c>
      <c r="G542">
        <f>Graphs!M543</f>
        <v>9.6058278072916378E-2</v>
      </c>
      <c r="H542">
        <f>Graphs!N543</f>
        <v>0.2269205142566926</v>
      </c>
      <c r="I542">
        <f>Graphs!O543</f>
        <v>0.41606403034105915</v>
      </c>
    </row>
    <row r="543" spans="1:9">
      <c r="A543" s="1">
        <f>Graphs!A544</f>
        <v>34731</v>
      </c>
      <c r="B543">
        <f>Graphs!F544</f>
        <v>0.1082</v>
      </c>
      <c r="C543">
        <f>Graphs!G544</f>
        <v>4.7560000000000005E-2</v>
      </c>
      <c r="D543">
        <f>Graphs!H544</f>
        <v>0.11235199999999999</v>
      </c>
      <c r="E543">
        <f>Graphs!I544</f>
        <v>0.20600000000000002</v>
      </c>
      <c r="F543">
        <f>Graphs!L544</f>
        <v>0.2172312150538642</v>
      </c>
      <c r="G543">
        <f>Graphs!M544</f>
        <v>9.5485365877650469E-2</v>
      </c>
      <c r="H543">
        <f>Graphs!N544</f>
        <v>0.22556711158716958</v>
      </c>
      <c r="I543">
        <f>Graphs!O544</f>
        <v>0.41358253513027748</v>
      </c>
    </row>
    <row r="544" spans="1:9">
      <c r="A544" s="1">
        <f>Graphs!A545</f>
        <v>34759</v>
      </c>
      <c r="B544">
        <f>Graphs!F545</f>
        <v>0.1082</v>
      </c>
      <c r="C544">
        <f>Graphs!G545</f>
        <v>4.7560000000000005E-2</v>
      </c>
      <c r="D544">
        <f>Graphs!H545</f>
        <v>0.11235199999999999</v>
      </c>
      <c r="E544">
        <f>Graphs!I545</f>
        <v>0.20600000000000002</v>
      </c>
      <c r="F544">
        <f>Graphs!L545</f>
        <v>0.21636575204568145</v>
      </c>
      <c r="G544">
        <f>Graphs!M545</f>
        <v>9.5104946093277368E-2</v>
      </c>
      <c r="H544">
        <f>Graphs!N545</f>
        <v>0.22466843783582627</v>
      </c>
      <c r="I544">
        <f>Graphs!O545</f>
        <v>0.41193479594649152</v>
      </c>
    </row>
    <row r="545" spans="1:9">
      <c r="A545" s="1">
        <f>Graphs!A546</f>
        <v>34790</v>
      </c>
      <c r="B545">
        <f>Graphs!F546</f>
        <v>0.1082</v>
      </c>
      <c r="C545">
        <f>Graphs!G546</f>
        <v>4.7560000000000005E-2</v>
      </c>
      <c r="D545">
        <f>Graphs!H546</f>
        <v>0.11235199999999999</v>
      </c>
      <c r="E545">
        <f>Graphs!I546</f>
        <v>0.20600000000000002</v>
      </c>
      <c r="F545">
        <f>Graphs!L546</f>
        <v>0.21422351687691232</v>
      </c>
      <c r="G545">
        <f>Graphs!M546</f>
        <v>9.4163312963640944E-2</v>
      </c>
      <c r="H545">
        <f>Graphs!N546</f>
        <v>0.22244399785725372</v>
      </c>
      <c r="I545">
        <f>Graphs!O546</f>
        <v>0.40785623361038759</v>
      </c>
    </row>
    <row r="546" spans="1:9">
      <c r="A546" s="1">
        <f>Graphs!A547</f>
        <v>34820</v>
      </c>
      <c r="B546">
        <f>Graphs!F547</f>
        <v>0.1082</v>
      </c>
      <c r="C546">
        <f>Graphs!G547</f>
        <v>4.7560000000000005E-2</v>
      </c>
      <c r="D546">
        <f>Graphs!H547</f>
        <v>0.11235199999999999</v>
      </c>
      <c r="E546">
        <f>Graphs!I547</f>
        <v>0.20600000000000002</v>
      </c>
      <c r="F546">
        <f>Graphs!L547</f>
        <v>0.21337003672999236</v>
      </c>
      <c r="G546">
        <f>Graphs!M547</f>
        <v>9.3788160322351544E-2</v>
      </c>
      <c r="H546">
        <f>Graphs!N547</f>
        <v>0.22155776679009334</v>
      </c>
      <c r="I546">
        <f>Graphs!O547</f>
        <v>0.4062313083768801</v>
      </c>
    </row>
    <row r="547" spans="1:9">
      <c r="A547" s="1">
        <f>Graphs!A548</f>
        <v>34851</v>
      </c>
      <c r="B547">
        <f>Graphs!F548</f>
        <v>0.1082</v>
      </c>
      <c r="C547">
        <f>Graphs!G548</f>
        <v>4.7560000000000005E-2</v>
      </c>
      <c r="D547">
        <f>Graphs!H548</f>
        <v>0.11235199999999999</v>
      </c>
      <c r="E547">
        <f>Graphs!I548</f>
        <v>0.20600000000000002</v>
      </c>
      <c r="F547">
        <f>Graphs!L548</f>
        <v>0.21315687985014226</v>
      </c>
      <c r="G547">
        <f>Graphs!M548</f>
        <v>9.369446585649506E-2</v>
      </c>
      <c r="H547">
        <f>Graphs!N548</f>
        <v>0.22133643035973366</v>
      </c>
      <c r="I547">
        <f>Graphs!O548</f>
        <v>0.40582548289398618</v>
      </c>
    </row>
    <row r="548" spans="1:9">
      <c r="A548" s="1">
        <f>Graphs!A549</f>
        <v>34881</v>
      </c>
      <c r="B548">
        <f>Graphs!F549</f>
        <v>0.1082</v>
      </c>
      <c r="C548">
        <f>Graphs!G549</f>
        <v>4.7560000000000005E-2</v>
      </c>
      <c r="D548">
        <f>Graphs!H549</f>
        <v>0.11235199999999999</v>
      </c>
      <c r="E548">
        <f>Graphs!I549</f>
        <v>0.20600000000000002</v>
      </c>
      <c r="F548">
        <f>Graphs!L549</f>
        <v>0.21422801994989171</v>
      </c>
      <c r="G548">
        <f>Graphs!M549</f>
        <v>9.41652923180855E-2</v>
      </c>
      <c r="H548">
        <f>Graphs!N549</f>
        <v>0.22244867372837554</v>
      </c>
      <c r="I548">
        <f>Graphs!O549</f>
        <v>0.40786480692862931</v>
      </c>
    </row>
    <row r="549" spans="1:9">
      <c r="A549" s="1">
        <f>Graphs!A550</f>
        <v>34912</v>
      </c>
      <c r="B549">
        <f>Graphs!F550</f>
        <v>0.1082</v>
      </c>
      <c r="C549">
        <f>Graphs!G550</f>
        <v>4.7560000000000005E-2</v>
      </c>
      <c r="D549">
        <f>Graphs!H550</f>
        <v>0.11235199999999999</v>
      </c>
      <c r="E549">
        <f>Graphs!I550</f>
        <v>0.20600000000000002</v>
      </c>
      <c r="F549">
        <f>Graphs!L550</f>
        <v>0.21316220890536491</v>
      </c>
      <c r="G549">
        <f>Graphs!M550</f>
        <v>9.3696808276702001E-2</v>
      </c>
      <c r="H549">
        <f>Graphs!N550</f>
        <v>0.2213419639088314</v>
      </c>
      <c r="I549">
        <f>Graphs!O550</f>
        <v>0.40583562878470586</v>
      </c>
    </row>
    <row r="550" spans="1:9">
      <c r="A550" s="1">
        <f>Graphs!A551</f>
        <v>34943</v>
      </c>
      <c r="B550">
        <f>Graphs!F551</f>
        <v>0.1082</v>
      </c>
      <c r="C550">
        <f>Graphs!G551</f>
        <v>4.7560000000000005E-2</v>
      </c>
      <c r="D550">
        <f>Graphs!H551</f>
        <v>0.11235199999999999</v>
      </c>
      <c r="E550">
        <f>Graphs!I551</f>
        <v>0.20600000000000002</v>
      </c>
      <c r="F550">
        <f>Graphs!L551</f>
        <v>0.21210170040334819</v>
      </c>
      <c r="G550">
        <f>Graphs!M551</f>
        <v>9.3230655001693544E-2</v>
      </c>
      <c r="H550">
        <f>Graphs!N551</f>
        <v>0.22024076010829</v>
      </c>
      <c r="I550">
        <f>Graphs!O551</f>
        <v>0.40381654605443373</v>
      </c>
    </row>
    <row r="551" spans="1:9">
      <c r="A551" s="1">
        <f>Graphs!A552</f>
        <v>34973</v>
      </c>
      <c r="B551">
        <f>Graphs!F552</f>
        <v>0.1082</v>
      </c>
      <c r="C551">
        <f>Graphs!G552</f>
        <v>4.7560000000000005E-2</v>
      </c>
      <c r="D551">
        <f>Graphs!H552</f>
        <v>0.11235199999999999</v>
      </c>
      <c r="E551">
        <f>Graphs!I552</f>
        <v>0.20600000000000002</v>
      </c>
      <c r="F551">
        <f>Graphs!L552</f>
        <v>0.2131675380938173</v>
      </c>
      <c r="G551">
        <f>Graphs!M552</f>
        <v>9.3699150755470903E-2</v>
      </c>
      <c r="H551">
        <f>Graphs!N552</f>
        <v>0.22134749759627134</v>
      </c>
      <c r="I551">
        <f>Graphs!O552</f>
        <v>0.40584577492907914</v>
      </c>
    </row>
    <row r="552" spans="1:9">
      <c r="A552" s="1">
        <f>Graphs!A553</f>
        <v>35004</v>
      </c>
      <c r="B552">
        <f>Graphs!F553</f>
        <v>0.1082</v>
      </c>
      <c r="C552">
        <f>Graphs!G553</f>
        <v>4.7560000000000005E-2</v>
      </c>
      <c r="D552">
        <f>Graphs!H553</f>
        <v>0.11235199999999999</v>
      </c>
      <c r="E552">
        <f>Graphs!I553</f>
        <v>0.1978</v>
      </c>
      <c r="F552">
        <f>Graphs!L553</f>
        <v>0.2131675380938173</v>
      </c>
      <c r="G552">
        <f>Graphs!M553</f>
        <v>9.3699150755470903E-2</v>
      </c>
      <c r="H552">
        <f>Graphs!N553</f>
        <v>0.22134749759627134</v>
      </c>
      <c r="I552">
        <f>Graphs!O553</f>
        <v>0.38969074893675659</v>
      </c>
    </row>
    <row r="553" spans="1:9">
      <c r="A553" s="1">
        <f>Graphs!A554</f>
        <v>35034</v>
      </c>
      <c r="B553">
        <f>Graphs!F554</f>
        <v>0.1082</v>
      </c>
      <c r="C553">
        <f>Graphs!G554</f>
        <v>4.7560000000000005E-2</v>
      </c>
      <c r="D553">
        <f>Graphs!H554</f>
        <v>0.11235199999999999</v>
      </c>
      <c r="E553">
        <f>Graphs!I554</f>
        <v>0.1978</v>
      </c>
      <c r="F553">
        <f>Graphs!L554</f>
        <v>0.21189616112705498</v>
      </c>
      <c r="G553">
        <f>Graphs!M554</f>
        <v>9.3140308902058544E-2</v>
      </c>
      <c r="H553">
        <f>Graphs!N554</f>
        <v>0.22002733359470314</v>
      </c>
      <c r="I553">
        <f>Graphs!O554</f>
        <v>0.38736654963892309</v>
      </c>
    </row>
    <row r="554" spans="1:9">
      <c r="A554" s="1">
        <f>Graphs!A555</f>
        <v>35065</v>
      </c>
      <c r="B554">
        <f>Graphs!F555</f>
        <v>0.1082</v>
      </c>
      <c r="C554">
        <f>Graphs!G555</f>
        <v>4.7560000000000005E-2</v>
      </c>
      <c r="D554">
        <f>Graphs!H555</f>
        <v>0.11235199999999999</v>
      </c>
      <c r="E554">
        <f>Graphs!I555</f>
        <v>0.1978</v>
      </c>
      <c r="F554">
        <f>Graphs!L555</f>
        <v>0.21253376241429786</v>
      </c>
      <c r="G554">
        <f>Graphs!M555</f>
        <v>9.3420570613900245E-2</v>
      </c>
      <c r="H554">
        <f>Graphs!N555</f>
        <v>0.22068940180010344</v>
      </c>
      <c r="I554">
        <f>Graphs!O555</f>
        <v>0.38853214607715453</v>
      </c>
    </row>
    <row r="555" spans="1:9">
      <c r="A555" s="1">
        <f>Graphs!A556</f>
        <v>35096</v>
      </c>
      <c r="B555">
        <f>Graphs!F556</f>
        <v>0.1082</v>
      </c>
      <c r="C555">
        <f>Graphs!G556</f>
        <v>4.7560000000000005E-2</v>
      </c>
      <c r="D555">
        <f>Graphs!H556</f>
        <v>0.11235199999999999</v>
      </c>
      <c r="E555">
        <f>Graphs!I556</f>
        <v>0.1978</v>
      </c>
      <c r="F555">
        <f>Graphs!L556</f>
        <v>0.2114763805117392</v>
      </c>
      <c r="G555">
        <f>Graphs!M556</f>
        <v>9.295579165562215E-2</v>
      </c>
      <c r="H555">
        <f>Graphs!N556</f>
        <v>0.21959144457721738</v>
      </c>
      <c r="I555">
        <f>Graphs!O556</f>
        <v>0.38659915032552694</v>
      </c>
    </row>
    <row r="556" spans="1:9">
      <c r="A556" s="1">
        <f>Graphs!A557</f>
        <v>35125</v>
      </c>
      <c r="B556">
        <f>Graphs!F557</f>
        <v>0.1082</v>
      </c>
      <c r="C556">
        <f>Graphs!G557</f>
        <v>4.7560000000000005E-2</v>
      </c>
      <c r="D556">
        <f>Graphs!H557</f>
        <v>0.11235199999999999</v>
      </c>
      <c r="E556">
        <f>Graphs!I557</f>
        <v>0.1978</v>
      </c>
      <c r="F556">
        <f>Graphs!L557</f>
        <v>0.21063384513121433</v>
      </c>
      <c r="G556">
        <f>Graphs!M557</f>
        <v>9.2585449856197363E-2</v>
      </c>
      <c r="H556">
        <f>Graphs!N557</f>
        <v>0.21871657826416074</v>
      </c>
      <c r="I556">
        <f>Graphs!O557</f>
        <v>0.38505891466685949</v>
      </c>
    </row>
    <row r="557" spans="1:9">
      <c r="A557" s="1">
        <f>Graphs!A558</f>
        <v>35156</v>
      </c>
      <c r="B557">
        <f>Graphs!F558</f>
        <v>0.1082</v>
      </c>
      <c r="C557">
        <f>Graphs!G558</f>
        <v>4.7560000000000005E-2</v>
      </c>
      <c r="D557">
        <f>Graphs!H558</f>
        <v>0.11235199999999999</v>
      </c>
      <c r="E557">
        <f>Graphs!I558</f>
        <v>0.1978</v>
      </c>
      <c r="F557">
        <f>Graphs!L558</f>
        <v>0.20916965752851474</v>
      </c>
      <c r="G557">
        <f>Graphs!M558</f>
        <v>9.1941856858190035E-2</v>
      </c>
      <c r="H557">
        <f>Graphs!N558</f>
        <v>0.21719620483034832</v>
      </c>
      <c r="I557">
        <f>Graphs!O558</f>
        <v>0.38238223899390222</v>
      </c>
    </row>
    <row r="558" spans="1:9">
      <c r="A558" s="1">
        <f>Graphs!A559</f>
        <v>35186</v>
      </c>
      <c r="B558">
        <f>Graphs!F559</f>
        <v>0.1082</v>
      </c>
      <c r="C558">
        <f>Graphs!G559</f>
        <v>4.7560000000000005E-2</v>
      </c>
      <c r="D558">
        <f>Graphs!H559</f>
        <v>0.11235199999999999</v>
      </c>
      <c r="E558">
        <f>Graphs!I559</f>
        <v>0.1978</v>
      </c>
      <c r="F558">
        <f>Graphs!L559</f>
        <v>0.20875215322207061</v>
      </c>
      <c r="G558">
        <f>Graphs!M559</f>
        <v>9.1758340177834366E-2</v>
      </c>
      <c r="H558">
        <f>Graphs!N559</f>
        <v>0.21676267947140548</v>
      </c>
      <c r="I558">
        <f>Graphs!O559</f>
        <v>0.38161900099191837</v>
      </c>
    </row>
    <row r="559" spans="1:9">
      <c r="A559" s="1">
        <f>Graphs!A560</f>
        <v>35217</v>
      </c>
      <c r="B559">
        <f>Graphs!F560</f>
        <v>0.1082</v>
      </c>
      <c r="C559">
        <f>Graphs!G560</f>
        <v>4.7560000000000005E-2</v>
      </c>
      <c r="D559">
        <f>Graphs!H560</f>
        <v>0.11235199999999999</v>
      </c>
      <c r="E559">
        <f>Graphs!I560</f>
        <v>0.1978</v>
      </c>
      <c r="F559">
        <f>Graphs!L560</f>
        <v>0.20854360961245816</v>
      </c>
      <c r="G559">
        <f>Graphs!M560</f>
        <v>9.166667350433004E-2</v>
      </c>
      <c r="H559">
        <f>Graphs!N560</f>
        <v>0.21654613333806746</v>
      </c>
      <c r="I559">
        <f>Graphs!O560</f>
        <v>0.38123776322868969</v>
      </c>
    </row>
    <row r="560" spans="1:9">
      <c r="A560" s="1">
        <f>Graphs!A561</f>
        <v>35247</v>
      </c>
      <c r="B560">
        <f>Graphs!F561</f>
        <v>0.1082</v>
      </c>
      <c r="C560">
        <f>Graphs!G561</f>
        <v>4.7560000000000005E-2</v>
      </c>
      <c r="D560">
        <f>Graphs!H561</f>
        <v>0.11235199999999999</v>
      </c>
      <c r="E560">
        <f>Graphs!I561</f>
        <v>0.1978</v>
      </c>
      <c r="F560">
        <f>Graphs!L561</f>
        <v>0.20938113414905438</v>
      </c>
      <c r="G560">
        <f>Graphs!M561</f>
        <v>9.2034812755351456E-2</v>
      </c>
      <c r="H560">
        <f>Graphs!N561</f>
        <v>0.21741579652416412</v>
      </c>
      <c r="I560">
        <f>Graphs!O561</f>
        <v>0.3827688385830218</v>
      </c>
    </row>
    <row r="561" spans="1:9">
      <c r="A561" s="1">
        <f>Graphs!A562</f>
        <v>35278</v>
      </c>
      <c r="B561">
        <f>Graphs!F562</f>
        <v>0.1082</v>
      </c>
      <c r="C561">
        <f>Graphs!G562</f>
        <v>4.7560000000000005E-2</v>
      </c>
      <c r="D561">
        <f>Graphs!H562</f>
        <v>0.11235199999999999</v>
      </c>
      <c r="E561">
        <f>Graphs!I562</f>
        <v>0.1978</v>
      </c>
      <c r="F561">
        <f>Graphs!L562</f>
        <v>0.20833943696423324</v>
      </c>
      <c r="G561">
        <f>Graphs!M562</f>
        <v>9.1576928114777578E-2</v>
      </c>
      <c r="H561">
        <f>Graphs!N562</f>
        <v>0.2163341258946907</v>
      </c>
      <c r="I561">
        <f>Graphs!O562</f>
        <v>0.3808645160030068</v>
      </c>
    </row>
    <row r="562" spans="1:9">
      <c r="A562" s="1">
        <f>Graphs!A563</f>
        <v>35309</v>
      </c>
      <c r="B562">
        <f>Graphs!F563</f>
        <v>0.1082</v>
      </c>
      <c r="C562">
        <f>Graphs!G563</f>
        <v>4.7560000000000005E-2</v>
      </c>
      <c r="D562">
        <f>Graphs!H563</f>
        <v>0.11235199999999999</v>
      </c>
      <c r="E562">
        <f>Graphs!I563</f>
        <v>0.1978</v>
      </c>
      <c r="F562">
        <f>Graphs!L563</f>
        <v>0.20730292235247091</v>
      </c>
      <c r="G562">
        <f>Graphs!M563</f>
        <v>9.1121321507241379E-2</v>
      </c>
      <c r="H562">
        <f>Graphs!N563</f>
        <v>0.21525783671113505</v>
      </c>
      <c r="I562">
        <f>Graphs!O563</f>
        <v>0.37896966766468343</v>
      </c>
    </row>
    <row r="563" spans="1:9">
      <c r="A563" s="1">
        <f>Graphs!A564</f>
        <v>35339</v>
      </c>
      <c r="B563">
        <f>Graphs!F564</f>
        <v>0.1082</v>
      </c>
      <c r="C563">
        <f>Graphs!G564</f>
        <v>4.7560000000000005E-2</v>
      </c>
      <c r="D563">
        <f>Graphs!H564</f>
        <v>0.11235199999999999</v>
      </c>
      <c r="E563">
        <f>Graphs!I564</f>
        <v>0.1978</v>
      </c>
      <c r="F563">
        <f>Graphs!L564</f>
        <v>0.20730292235247091</v>
      </c>
      <c r="G563">
        <f>Graphs!M564</f>
        <v>9.1121321507241379E-2</v>
      </c>
      <c r="H563">
        <f>Graphs!N564</f>
        <v>0.21525783671113505</v>
      </c>
      <c r="I563">
        <f>Graphs!O564</f>
        <v>0.37896966766468343</v>
      </c>
    </row>
    <row r="564" spans="1:9">
      <c r="A564" s="1">
        <f>Graphs!A565</f>
        <v>35370</v>
      </c>
      <c r="B564">
        <f>Graphs!F565</f>
        <v>0.1082</v>
      </c>
      <c r="C564">
        <f>Graphs!G565</f>
        <v>4.7560000000000005E-2</v>
      </c>
      <c r="D564">
        <f>Graphs!H565</f>
        <v>0.11235199999999999</v>
      </c>
      <c r="E564">
        <f>Graphs!I565</f>
        <v>0.18989999999999999</v>
      </c>
      <c r="F564">
        <f>Graphs!L565</f>
        <v>0.20709582652594499</v>
      </c>
      <c r="G564">
        <f>Graphs!M565</f>
        <v>9.1030291216025364E-2</v>
      </c>
      <c r="H564">
        <f>Graphs!N565</f>
        <v>0.21504279391721787</v>
      </c>
      <c r="I564">
        <f>Graphs!O565</f>
        <v>0.36347040163841915</v>
      </c>
    </row>
    <row r="565" spans="1:9">
      <c r="A565" s="1">
        <f>Graphs!A566</f>
        <v>35400</v>
      </c>
      <c r="B565">
        <f>Graphs!F566</f>
        <v>0.1082</v>
      </c>
      <c r="C565">
        <f>Graphs!G566</f>
        <v>4.7560000000000005E-2</v>
      </c>
      <c r="D565">
        <f>Graphs!H566</f>
        <v>0.11235199999999999</v>
      </c>
      <c r="E565">
        <f>Graphs!I566</f>
        <v>0.18989999999999999</v>
      </c>
      <c r="F565">
        <f>Graphs!L566</f>
        <v>0.20647639733394318</v>
      </c>
      <c r="G565">
        <f>Graphs!M566</f>
        <v>9.0758017164531787E-2</v>
      </c>
      <c r="H565">
        <f>Graphs!N566</f>
        <v>0.21439959513182241</v>
      </c>
      <c r="I565">
        <f>Graphs!O566</f>
        <v>0.36238325188277087</v>
      </c>
    </row>
    <row r="566" spans="1:9">
      <c r="A566" s="1">
        <f>Graphs!A567</f>
        <v>35431</v>
      </c>
      <c r="B566">
        <f>Graphs!F567</f>
        <v>0.1082</v>
      </c>
      <c r="C566">
        <f>Graphs!G567</f>
        <v>4.7560000000000005E-2</v>
      </c>
      <c r="D566">
        <f>Graphs!H567</f>
        <v>0.11235199999999999</v>
      </c>
      <c r="E566">
        <f>Graphs!I567</f>
        <v>0.18989999999999999</v>
      </c>
      <c r="F566">
        <f>Graphs!L567</f>
        <v>0.20647639733394318</v>
      </c>
      <c r="G566">
        <f>Graphs!M567</f>
        <v>9.0758017164531787E-2</v>
      </c>
      <c r="H566">
        <f>Graphs!N567</f>
        <v>0.21439959513182241</v>
      </c>
      <c r="I566">
        <f>Graphs!O567</f>
        <v>0.36238325188277087</v>
      </c>
    </row>
    <row r="567" spans="1:9">
      <c r="A567" s="1">
        <f>Graphs!A568</f>
        <v>35462</v>
      </c>
      <c r="B567">
        <f>Graphs!F568</f>
        <v>0.1082</v>
      </c>
      <c r="C567">
        <f>Graphs!G568</f>
        <v>4.7560000000000005E-2</v>
      </c>
      <c r="D567">
        <f>Graphs!H568</f>
        <v>0.11235199999999999</v>
      </c>
      <c r="E567">
        <f>Graphs!I568</f>
        <v>0.18989999999999999</v>
      </c>
      <c r="F567">
        <f>Graphs!L568</f>
        <v>0.2056537822051227</v>
      </c>
      <c r="G567">
        <f>Graphs!M568</f>
        <v>9.0396431438776681E-2</v>
      </c>
      <c r="H567">
        <f>Graphs!N568</f>
        <v>0.21354541347791078</v>
      </c>
      <c r="I567">
        <f>Graphs!O568</f>
        <v>0.36093949390714236</v>
      </c>
    </row>
    <row r="568" spans="1:9">
      <c r="A568" s="1">
        <f>Graphs!A569</f>
        <v>35490</v>
      </c>
      <c r="B568">
        <f>Graphs!F569</f>
        <v>0.1082</v>
      </c>
      <c r="C568">
        <f>Graphs!G569</f>
        <v>4.7560000000000005E-2</v>
      </c>
      <c r="D568">
        <f>Graphs!H569</f>
        <v>0.11235199999999999</v>
      </c>
      <c r="E568">
        <f>Graphs!I569</f>
        <v>0.18989999999999999</v>
      </c>
      <c r="F568">
        <f>Graphs!L569</f>
        <v>0.20503866620650324</v>
      </c>
      <c r="G568">
        <f>Graphs!M569</f>
        <v>9.0126053278939869E-2</v>
      </c>
      <c r="H568">
        <f>Graphs!N569</f>
        <v>0.21290669339771764</v>
      </c>
      <c r="I568">
        <f>Graphs!O569</f>
        <v>0.35985991416464846</v>
      </c>
    </row>
    <row r="569" spans="1:9">
      <c r="A569" s="1">
        <f>Graphs!A570</f>
        <v>35521</v>
      </c>
      <c r="B569">
        <f>Graphs!F570</f>
        <v>0.1082</v>
      </c>
      <c r="C569">
        <f>Graphs!G570</f>
        <v>4.7560000000000005E-2</v>
      </c>
      <c r="D569">
        <f>Graphs!H570</f>
        <v>0.11235199999999999</v>
      </c>
      <c r="E569">
        <f>Graphs!I570</f>
        <v>0.18989999999999999</v>
      </c>
      <c r="F569">
        <f>Graphs!L570</f>
        <v>0.20381577157704101</v>
      </c>
      <c r="G569">
        <f>Graphs!M570</f>
        <v>8.9588522146063498E-2</v>
      </c>
      <c r="H569">
        <f>Graphs!N570</f>
        <v>0.21163687216472929</v>
      </c>
      <c r="I569">
        <f>Graphs!O570</f>
        <v>0.35771363237042592</v>
      </c>
    </row>
    <row r="570" spans="1:9">
      <c r="A570" s="1">
        <f>Graphs!A571</f>
        <v>35551</v>
      </c>
      <c r="B570">
        <f>Graphs!F571</f>
        <v>0.1082</v>
      </c>
      <c r="C570">
        <f>Graphs!G571</f>
        <v>4.7560000000000005E-2</v>
      </c>
      <c r="D570">
        <f>Graphs!H571</f>
        <v>0.11235199999999999</v>
      </c>
      <c r="E570">
        <f>Graphs!I571</f>
        <v>0.18989999999999999</v>
      </c>
      <c r="F570">
        <f>Graphs!L571</f>
        <v>0.20300375655083763</v>
      </c>
      <c r="G570">
        <f>Graphs!M571</f>
        <v>8.9231595763011443E-2</v>
      </c>
      <c r="H570">
        <f>Graphs!N571</f>
        <v>0.21079369737522838</v>
      </c>
      <c r="I570">
        <f>Graphs!O571</f>
        <v>0.3562884784565995</v>
      </c>
    </row>
    <row r="571" spans="1:9">
      <c r="A571" s="1">
        <f>Graphs!A572</f>
        <v>35582</v>
      </c>
      <c r="B571">
        <f>Graphs!F572</f>
        <v>0.1082</v>
      </c>
      <c r="C571">
        <f>Graphs!G572</f>
        <v>4.7560000000000005E-2</v>
      </c>
      <c r="D571">
        <f>Graphs!H572</f>
        <v>0.11235199999999999</v>
      </c>
      <c r="E571">
        <f>Graphs!I572</f>
        <v>0.18989999999999999</v>
      </c>
      <c r="F571">
        <f>Graphs!L572</f>
        <v>0.20219497664426059</v>
      </c>
      <c r="G571">
        <f>Graphs!M572</f>
        <v>8.8876091397421766E-2</v>
      </c>
      <c r="H571">
        <f>Graphs!N572</f>
        <v>0.20995388184783703</v>
      </c>
      <c r="I571">
        <f>Graphs!O572</f>
        <v>0.35486900244681224</v>
      </c>
    </row>
    <row r="572" spans="1:9">
      <c r="A572" s="1">
        <f>Graphs!A573</f>
        <v>35612</v>
      </c>
      <c r="B572">
        <f>Graphs!F573</f>
        <v>0.1082</v>
      </c>
      <c r="C572">
        <f>Graphs!G573</f>
        <v>4.7560000000000005E-2</v>
      </c>
      <c r="D572">
        <f>Graphs!H573</f>
        <v>0.11235199999999999</v>
      </c>
      <c r="E572">
        <f>Graphs!I573</f>
        <v>0.18989999999999999</v>
      </c>
      <c r="F572">
        <f>Graphs!L573</f>
        <v>0.20219497664426059</v>
      </c>
      <c r="G572">
        <f>Graphs!M573</f>
        <v>8.8876091397421766E-2</v>
      </c>
      <c r="H572">
        <f>Graphs!N573</f>
        <v>0.20995388184783703</v>
      </c>
      <c r="I572">
        <f>Graphs!O573</f>
        <v>0.35486900244681224</v>
      </c>
    </row>
    <row r="573" spans="1:9">
      <c r="A573" s="1">
        <f>Graphs!A574</f>
        <v>35643</v>
      </c>
      <c r="B573">
        <f>Graphs!F574</f>
        <v>0.1082</v>
      </c>
      <c r="C573">
        <f>Graphs!G574</f>
        <v>4.7560000000000005E-2</v>
      </c>
      <c r="D573">
        <f>Graphs!H574</f>
        <v>0.11235199999999999</v>
      </c>
      <c r="E573">
        <f>Graphs!I574</f>
        <v>0.18989999999999999</v>
      </c>
      <c r="F573">
        <f>Graphs!L574</f>
        <v>0.20098904238992107</v>
      </c>
      <c r="G573">
        <f>Graphs!M574</f>
        <v>8.8346015305588235E-2</v>
      </c>
      <c r="H573">
        <f>Graphs!N574</f>
        <v>0.20870167181693541</v>
      </c>
      <c r="I573">
        <f>Graphs!O574</f>
        <v>0.35275248752168215</v>
      </c>
    </row>
    <row r="574" spans="1:9">
      <c r="A574" s="1">
        <f>Graphs!A575</f>
        <v>35674</v>
      </c>
      <c r="B574">
        <f>Graphs!F575</f>
        <v>0.1082</v>
      </c>
      <c r="C574">
        <f>Graphs!G575</f>
        <v>4.7560000000000005E-2</v>
      </c>
      <c r="D574">
        <f>Graphs!H575</f>
        <v>0.11235199999999999</v>
      </c>
      <c r="E574">
        <f>Graphs!I575</f>
        <v>0.18989999999999999</v>
      </c>
      <c r="F574">
        <f>Graphs!L575</f>
        <v>0.19998909690539413</v>
      </c>
      <c r="G574">
        <f>Graphs!M575</f>
        <v>8.7906482891132579E-2</v>
      </c>
      <c r="H574">
        <f>Graphs!N575</f>
        <v>0.20766335504172678</v>
      </c>
      <c r="I574">
        <f>Graphs!O575</f>
        <v>0.35099750002157432</v>
      </c>
    </row>
    <row r="575" spans="1:9">
      <c r="A575" s="1">
        <f>Graphs!A576</f>
        <v>35704</v>
      </c>
      <c r="B575">
        <f>Graphs!F576</f>
        <v>0.1082</v>
      </c>
      <c r="C575">
        <f>Graphs!G576</f>
        <v>4.7560000000000005E-2</v>
      </c>
      <c r="D575">
        <f>Graphs!H576</f>
        <v>0.11235199999999999</v>
      </c>
      <c r="E575">
        <f>Graphs!I576</f>
        <v>0.18989999999999999</v>
      </c>
      <c r="F575">
        <f>Graphs!L576</f>
        <v>0.19978930759779634</v>
      </c>
      <c r="G575">
        <f>Graphs!M576</f>
        <v>8.7818664226905679E-2</v>
      </c>
      <c r="H575">
        <f>Graphs!N576</f>
        <v>0.20745589914258422</v>
      </c>
      <c r="I575">
        <f>Graphs!O576</f>
        <v>0.35064685316840594</v>
      </c>
    </row>
    <row r="576" spans="1:9">
      <c r="A576" s="1">
        <f>Graphs!A577</f>
        <v>35735</v>
      </c>
      <c r="B576">
        <f>Graphs!F577</f>
        <v>0.1082</v>
      </c>
      <c r="C576">
        <f>Graphs!G577</f>
        <v>4.7560000000000005E-2</v>
      </c>
      <c r="D576">
        <f>Graphs!H577</f>
        <v>0.11235199999999999</v>
      </c>
      <c r="E576">
        <f>Graphs!I577</f>
        <v>0.18989999999999999</v>
      </c>
      <c r="F576">
        <f>Graphs!L577</f>
        <v>0.19958971787991645</v>
      </c>
      <c r="G576">
        <f>Graphs!M577</f>
        <v>8.7730933293612076E-2</v>
      </c>
      <c r="H576">
        <f>Graphs!N577</f>
        <v>0.20724865049209215</v>
      </c>
      <c r="I576">
        <f>Graphs!O577</f>
        <v>0.35029655661179415</v>
      </c>
    </row>
    <row r="577" spans="1:9">
      <c r="A577" s="1">
        <f>Graphs!A578</f>
        <v>35765</v>
      </c>
      <c r="B577">
        <f>Graphs!F578</f>
        <v>0.1082</v>
      </c>
      <c r="C577">
        <f>Graphs!G578</f>
        <v>4.7560000000000005E-2</v>
      </c>
      <c r="D577">
        <f>Graphs!H578</f>
        <v>0.11235199999999999</v>
      </c>
      <c r="E577">
        <f>Graphs!I578</f>
        <v>0.18989999999999999</v>
      </c>
      <c r="F577">
        <f>Graphs!L578</f>
        <v>0.19899273966093364</v>
      </c>
      <c r="G577">
        <f>Graphs!M578</f>
        <v>8.7468527710480637E-2</v>
      </c>
      <c r="H577">
        <f>Graphs!N578</f>
        <v>0.20662876419949369</v>
      </c>
      <c r="I577">
        <f>Graphs!O578</f>
        <v>0.34924881018125048</v>
      </c>
    </row>
    <row r="578" spans="1:9">
      <c r="A578" s="1">
        <f>Graphs!A579</f>
        <v>35796</v>
      </c>
      <c r="B578">
        <f>Graphs!F579</f>
        <v>0.1114</v>
      </c>
      <c r="C578">
        <f>Graphs!G579</f>
        <v>4.8979999999999996E-2</v>
      </c>
      <c r="D578">
        <f>Graphs!H579</f>
        <v>0.11572</v>
      </c>
      <c r="E578">
        <f>Graphs!I579</f>
        <v>0.1956</v>
      </c>
      <c r="F578">
        <f>Graphs!L579</f>
        <v>0.20549440556631082</v>
      </c>
      <c r="G578">
        <f>Graphs!M579</f>
        <v>9.035113092134564E-2</v>
      </c>
      <c r="H578">
        <f>Graphs!N579</f>
        <v>0.2134633089060457</v>
      </c>
      <c r="I578">
        <f>Graphs!O579</f>
        <v>0.36081423454910594</v>
      </c>
    </row>
    <row r="579" spans="1:9">
      <c r="A579" s="1">
        <f>Graphs!A580</f>
        <v>35827</v>
      </c>
      <c r="B579">
        <f>Graphs!F580</f>
        <v>0.1114</v>
      </c>
      <c r="C579">
        <f>Graphs!G580</f>
        <v>4.8979999999999996E-2</v>
      </c>
      <c r="D579">
        <f>Graphs!H580</f>
        <v>0.11572</v>
      </c>
      <c r="E579">
        <f>Graphs!I580</f>
        <v>0.1956</v>
      </c>
      <c r="F579">
        <f>Graphs!L580</f>
        <v>0.20447204533961277</v>
      </c>
      <c r="G579">
        <f>Graphs!M580</f>
        <v>8.9901622807309109E-2</v>
      </c>
      <c r="H579">
        <f>Graphs!N580</f>
        <v>0.21240130239407534</v>
      </c>
      <c r="I579">
        <f>Graphs!O580</f>
        <v>0.35901913885483183</v>
      </c>
    </row>
    <row r="580" spans="1:9">
      <c r="A580" s="1">
        <f>Graphs!A581</f>
        <v>35855</v>
      </c>
      <c r="B580">
        <f>Graphs!F581</f>
        <v>0.1114</v>
      </c>
      <c r="C580">
        <f>Graphs!G581</f>
        <v>4.8979999999999996E-2</v>
      </c>
      <c r="D580">
        <f>Graphs!H581</f>
        <v>0.11572</v>
      </c>
      <c r="E580">
        <f>Graphs!I581</f>
        <v>0.1956</v>
      </c>
      <c r="F580">
        <f>Graphs!L581</f>
        <v>0.20386046394776949</v>
      </c>
      <c r="G580">
        <f>Graphs!M581</f>
        <v>8.9632724633408892E-2</v>
      </c>
      <c r="H580">
        <f>Graphs!N581</f>
        <v>0.21176600438093257</v>
      </c>
      <c r="I580">
        <f>Graphs!O581</f>
        <v>0.35794530294599386</v>
      </c>
    </row>
    <row r="581" spans="1:9">
      <c r="A581" s="1">
        <f>Graphs!A582</f>
        <v>35886</v>
      </c>
      <c r="B581">
        <f>Graphs!F582</f>
        <v>0.1114</v>
      </c>
      <c r="C581">
        <f>Graphs!G582</f>
        <v>4.8979999999999996E-2</v>
      </c>
      <c r="D581">
        <f>Graphs!H582</f>
        <v>0.11572</v>
      </c>
      <c r="E581">
        <f>Graphs!I582</f>
        <v>0.1956</v>
      </c>
      <c r="F581">
        <f>Graphs!L582</f>
        <v>0.20164239757445057</v>
      </c>
      <c r="G581">
        <f>Graphs!M582</f>
        <v>8.8657492218999906E-2</v>
      </c>
      <c r="H581">
        <f>Graphs!N582</f>
        <v>0.20946192322545262</v>
      </c>
      <c r="I581">
        <f>Graphs!O582</f>
        <v>0.35405074475370318</v>
      </c>
    </row>
    <row r="582" spans="1:9">
      <c r="A582" s="1">
        <f>Graphs!A583</f>
        <v>35916</v>
      </c>
      <c r="B582">
        <f>Graphs!F583</f>
        <v>0.1114</v>
      </c>
      <c r="C582">
        <f>Graphs!G583</f>
        <v>4.8979999999999996E-2</v>
      </c>
      <c r="D582">
        <f>Graphs!H583</f>
        <v>0.11572</v>
      </c>
      <c r="E582">
        <f>Graphs!I583</f>
        <v>0.1956</v>
      </c>
      <c r="F582">
        <f>Graphs!L583</f>
        <v>0.2004397590203286</v>
      </c>
      <c r="G582">
        <f>Graphs!M583</f>
        <v>8.812871989960229E-2</v>
      </c>
      <c r="H582">
        <f>Graphs!N583</f>
        <v>0.20821264734140418</v>
      </c>
      <c r="I582">
        <f>Graphs!O583</f>
        <v>0.35193911009314427</v>
      </c>
    </row>
    <row r="583" spans="1:9">
      <c r="A583" s="1">
        <f>Graphs!A584</f>
        <v>35947</v>
      </c>
      <c r="B583">
        <f>Graphs!F584</f>
        <v>0.1114</v>
      </c>
      <c r="C583">
        <f>Graphs!G584</f>
        <v>4.8979999999999996E-2</v>
      </c>
      <c r="D583">
        <f>Graphs!H584</f>
        <v>0.11572</v>
      </c>
      <c r="E583">
        <f>Graphs!I584</f>
        <v>0.1956</v>
      </c>
      <c r="F583">
        <f>Graphs!L584</f>
        <v>0.20064039941974834</v>
      </c>
      <c r="G583">
        <f>Graphs!M584</f>
        <v>8.821693683643872E-2</v>
      </c>
      <c r="H583">
        <f>Graphs!N584</f>
        <v>0.208421068409814</v>
      </c>
      <c r="I583">
        <f>Graphs!O584</f>
        <v>0.35229140149463894</v>
      </c>
    </row>
    <row r="584" spans="1:9">
      <c r="A584" s="1">
        <f>Graphs!A585</f>
        <v>35977</v>
      </c>
      <c r="B584">
        <f>Graphs!F585</f>
        <v>0.1114</v>
      </c>
      <c r="C584">
        <f>Graphs!G585</f>
        <v>4.8979999999999996E-2</v>
      </c>
      <c r="D584">
        <f>Graphs!H585</f>
        <v>0.11572</v>
      </c>
      <c r="E584">
        <f>Graphs!I585</f>
        <v>0.1956</v>
      </c>
      <c r="F584">
        <f>Graphs!L585</f>
        <v>0.2010424843885254</v>
      </c>
      <c r="G584">
        <f>Graphs!M585</f>
        <v>8.8393724285008746E-2</v>
      </c>
      <c r="H584">
        <f>Graphs!N585</f>
        <v>0.20883874590161722</v>
      </c>
      <c r="I584">
        <f>Graphs!O585</f>
        <v>0.35299739628721338</v>
      </c>
    </row>
    <row r="585" spans="1:9">
      <c r="A585" s="1">
        <f>Graphs!A586</f>
        <v>36008</v>
      </c>
      <c r="B585">
        <f>Graphs!F586</f>
        <v>0.1114</v>
      </c>
      <c r="C585">
        <f>Graphs!G586</f>
        <v>4.8979999999999996E-2</v>
      </c>
      <c r="D585">
        <f>Graphs!H586</f>
        <v>0.11572</v>
      </c>
      <c r="E585">
        <f>Graphs!I586</f>
        <v>0.1956</v>
      </c>
      <c r="F585">
        <f>Graphs!L586</f>
        <v>0.20024151831526435</v>
      </c>
      <c r="G585">
        <f>Graphs!M586</f>
        <v>8.804155805279755E-2</v>
      </c>
      <c r="H585">
        <f>Graphs!N586</f>
        <v>0.20800671902551518</v>
      </c>
      <c r="I585">
        <f>Graphs!O586</f>
        <v>0.35159103215857906</v>
      </c>
    </row>
    <row r="586" spans="1:9">
      <c r="A586" s="1">
        <f>Graphs!A587</f>
        <v>36039</v>
      </c>
      <c r="B586">
        <f>Graphs!F587</f>
        <v>0.1114</v>
      </c>
      <c r="C586">
        <f>Graphs!G587</f>
        <v>4.8979999999999996E-2</v>
      </c>
      <c r="D586">
        <f>Graphs!H587</f>
        <v>0.11572</v>
      </c>
      <c r="E586">
        <f>Graphs!I587</f>
        <v>0.1956</v>
      </c>
      <c r="F586">
        <f>Graphs!L587</f>
        <v>0.19944374334189677</v>
      </c>
      <c r="G586">
        <f>Graphs!M587</f>
        <v>8.7690794873304334E-2</v>
      </c>
      <c r="H586">
        <f>Graphs!N587</f>
        <v>0.20717800699752509</v>
      </c>
      <c r="I586">
        <f>Graphs!O587</f>
        <v>0.35019027107428197</v>
      </c>
    </row>
    <row r="587" spans="1:9">
      <c r="A587" s="1">
        <f>Graphs!A588</f>
        <v>36069</v>
      </c>
      <c r="B587">
        <f>Graphs!F588</f>
        <v>0.1114</v>
      </c>
      <c r="C587">
        <f>Graphs!G588</f>
        <v>4.8979999999999996E-2</v>
      </c>
      <c r="D587">
        <f>Graphs!H588</f>
        <v>0.11572</v>
      </c>
      <c r="E587">
        <f>Graphs!I588</f>
        <v>0.1956</v>
      </c>
      <c r="F587">
        <f>Graphs!L588</f>
        <v>0.1992444988430537</v>
      </c>
      <c r="G587">
        <f>Graphs!M588</f>
        <v>8.7603191681622727E-2</v>
      </c>
      <c r="H587">
        <f>Graphs!N588</f>
        <v>0.20697103596156352</v>
      </c>
      <c r="I587">
        <f>Graphs!O588</f>
        <v>0.34984043064363834</v>
      </c>
    </row>
    <row r="588" spans="1:9">
      <c r="A588" s="1">
        <f>Graphs!A589</f>
        <v>36100</v>
      </c>
      <c r="B588">
        <f>Graphs!F589</f>
        <v>0.1114</v>
      </c>
      <c r="C588">
        <f>Graphs!G589</f>
        <v>4.8979999999999996E-2</v>
      </c>
      <c r="D588">
        <f>Graphs!H589</f>
        <v>0.11572</v>
      </c>
      <c r="E588">
        <f>Graphs!I589</f>
        <v>0.1956</v>
      </c>
      <c r="F588">
        <f>Graphs!L589</f>
        <v>0.19944394278583957</v>
      </c>
      <c r="G588">
        <f>Graphs!M589</f>
        <v>8.7690882564186917E-2</v>
      </c>
      <c r="H588">
        <f>Graphs!N589</f>
        <v>0.20717821417573928</v>
      </c>
      <c r="I588">
        <f>Graphs!O589</f>
        <v>0.35019062126490325</v>
      </c>
    </row>
    <row r="589" spans="1:9">
      <c r="A589" s="1">
        <f>Graphs!A590</f>
        <v>36130</v>
      </c>
      <c r="B589">
        <f>Graphs!F590</f>
        <v>0.1114</v>
      </c>
      <c r="C589">
        <f>Graphs!G590</f>
        <v>4.8979999999999996E-2</v>
      </c>
      <c r="D589">
        <f>Graphs!H590</f>
        <v>0.11572</v>
      </c>
      <c r="E589">
        <f>Graphs!I590</f>
        <v>0.1956</v>
      </c>
      <c r="F589">
        <f>Graphs!L590</f>
        <v>0.19944394278583957</v>
      </c>
      <c r="G589">
        <f>Graphs!M590</f>
        <v>8.7690882564186917E-2</v>
      </c>
      <c r="H589">
        <f>Graphs!N590</f>
        <v>0.20717821417573928</v>
      </c>
      <c r="I589">
        <f>Graphs!O590</f>
        <v>0.35019062126490325</v>
      </c>
    </row>
    <row r="590" spans="1:9">
      <c r="A590" s="1">
        <f>Graphs!A591</f>
        <v>36161</v>
      </c>
      <c r="B590">
        <f>Graphs!F591</f>
        <v>0.115</v>
      </c>
      <c r="C590">
        <f>Graphs!G591</f>
        <v>5.0540000000000002E-2</v>
      </c>
      <c r="D590">
        <f>Graphs!H591</f>
        <v>0.119424</v>
      </c>
      <c r="E590">
        <f>Graphs!I591</f>
        <v>0.1956</v>
      </c>
      <c r="F590">
        <f>Graphs!L591</f>
        <v>0.20713196070833936</v>
      </c>
      <c r="G590">
        <f>Graphs!M591</f>
        <v>9.1029993862604103E-2</v>
      </c>
      <c r="H590">
        <f>Graphs!N591</f>
        <v>0.21510023717941495</v>
      </c>
      <c r="I590">
        <f>Graphs!O591</f>
        <v>0.35230444795261895</v>
      </c>
    </row>
    <row r="591" spans="1:9">
      <c r="A591" s="1">
        <f>Graphs!A592</f>
        <v>36192</v>
      </c>
      <c r="B591">
        <f>Graphs!F592</f>
        <v>0.115</v>
      </c>
      <c r="C591">
        <f>Graphs!G592</f>
        <v>5.0540000000000002E-2</v>
      </c>
      <c r="D591">
        <f>Graphs!H592</f>
        <v>0.119424</v>
      </c>
      <c r="E591">
        <f>Graphs!I592</f>
        <v>0.1956</v>
      </c>
      <c r="F591">
        <f>Graphs!L592</f>
        <v>0.20671852366101734</v>
      </c>
      <c r="G591">
        <f>Graphs!M592</f>
        <v>9.0848297268067965E-2</v>
      </c>
      <c r="H591">
        <f>Graphs!N592</f>
        <v>0.21467089538863768</v>
      </c>
      <c r="I591">
        <f>Graphs!O592</f>
        <v>0.35160124546169558</v>
      </c>
    </row>
    <row r="592" spans="1:9">
      <c r="A592" s="1">
        <f>Graphs!A593</f>
        <v>36220</v>
      </c>
      <c r="B592">
        <f>Graphs!F593</f>
        <v>0.115</v>
      </c>
      <c r="C592">
        <f>Graphs!G593</f>
        <v>5.0540000000000002E-2</v>
      </c>
      <c r="D592">
        <f>Graphs!H593</f>
        <v>0.119424</v>
      </c>
      <c r="E592">
        <f>Graphs!I593</f>
        <v>0.1956</v>
      </c>
      <c r="F592">
        <f>Graphs!L593</f>
        <v>0.20630591183734265</v>
      </c>
      <c r="G592">
        <f>Graphs!M593</f>
        <v>9.0666963341385187E-2</v>
      </c>
      <c r="H592">
        <f>Graphs!N593</f>
        <v>0.21424241056750268</v>
      </c>
      <c r="I592">
        <f>Graphs!O593</f>
        <v>0.35089944656855843</v>
      </c>
    </row>
    <row r="593" spans="1:9">
      <c r="A593" s="1">
        <f>Graphs!A594</f>
        <v>36251</v>
      </c>
      <c r="B593">
        <f>Graphs!F594</f>
        <v>0.115</v>
      </c>
      <c r="C593">
        <f>Graphs!G594</f>
        <v>5.0540000000000002E-2</v>
      </c>
      <c r="D593">
        <f>Graphs!H594</f>
        <v>0.119424</v>
      </c>
      <c r="E593">
        <f>Graphs!I594</f>
        <v>0.1956</v>
      </c>
      <c r="F593">
        <f>Graphs!L594</f>
        <v>0.20487180917313075</v>
      </c>
      <c r="G593">
        <f>Graphs!M594</f>
        <v>9.0036706396608948E-2</v>
      </c>
      <c r="H593">
        <f>Graphs!N594</f>
        <v>0.21275313859732145</v>
      </c>
      <c r="I593">
        <f>Graphs!O594</f>
        <v>0.34846022499360324</v>
      </c>
    </row>
    <row r="594" spans="1:9">
      <c r="A594" s="1">
        <f>Graphs!A595</f>
        <v>36281</v>
      </c>
      <c r="B594">
        <f>Graphs!F595</f>
        <v>0.115</v>
      </c>
      <c r="C594">
        <f>Graphs!G595</f>
        <v>5.0540000000000002E-2</v>
      </c>
      <c r="D594">
        <f>Graphs!H595</f>
        <v>0.119424</v>
      </c>
      <c r="E594">
        <f>Graphs!I595</f>
        <v>0.1956</v>
      </c>
      <c r="F594">
        <f>Graphs!L595</f>
        <v>0.2044628834063181</v>
      </c>
      <c r="G594">
        <f>Graphs!M595</f>
        <v>8.9856992411785366E-2</v>
      </c>
      <c r="H594">
        <f>Graphs!N595</f>
        <v>0.21232848163405332</v>
      </c>
      <c r="I594">
        <f>Graphs!O595</f>
        <v>0.34776469560239842</v>
      </c>
    </row>
    <row r="595" spans="1:9">
      <c r="A595" s="1">
        <f>Graphs!A596</f>
        <v>36312</v>
      </c>
      <c r="B595">
        <f>Graphs!F596</f>
        <v>0.115</v>
      </c>
      <c r="C595">
        <f>Graphs!G596</f>
        <v>5.0540000000000002E-2</v>
      </c>
      <c r="D595">
        <f>Graphs!H596</f>
        <v>0.119424</v>
      </c>
      <c r="E595">
        <f>Graphs!I596</f>
        <v>0.1956</v>
      </c>
      <c r="F595">
        <f>Graphs!L596</f>
        <v>0.2044628834063181</v>
      </c>
      <c r="G595">
        <f>Graphs!M596</f>
        <v>8.9856992411785366E-2</v>
      </c>
      <c r="H595">
        <f>Graphs!N596</f>
        <v>0.21232848163405332</v>
      </c>
      <c r="I595">
        <f>Graphs!O596</f>
        <v>0.34776469560239842</v>
      </c>
    </row>
    <row r="596" spans="1:9">
      <c r="A596" s="1">
        <f>Graphs!A597</f>
        <v>36342</v>
      </c>
      <c r="B596">
        <f>Graphs!F597</f>
        <v>0.115</v>
      </c>
      <c r="C596">
        <f>Graphs!G597</f>
        <v>5.0540000000000002E-2</v>
      </c>
      <c r="D596">
        <f>Graphs!H597</f>
        <v>0.119424</v>
      </c>
      <c r="E596">
        <f>Graphs!I597</f>
        <v>0.1956</v>
      </c>
      <c r="F596">
        <f>Graphs!L597</f>
        <v>0.20507811775959692</v>
      </c>
      <c r="G596">
        <f>Graphs!M597</f>
        <v>9.0127374535391547E-2</v>
      </c>
      <c r="H596">
        <f>Graphs!N597</f>
        <v>0.21296738378540955</v>
      </c>
      <c r="I596">
        <f>Graphs!O597</f>
        <v>0.34881112898936656</v>
      </c>
    </row>
    <row r="597" spans="1:9">
      <c r="A597" s="1">
        <f>Graphs!A598</f>
        <v>36373</v>
      </c>
      <c r="B597">
        <f>Graphs!F598</f>
        <v>0.115</v>
      </c>
      <c r="C597">
        <f>Graphs!G598</f>
        <v>5.0540000000000002E-2</v>
      </c>
      <c r="D597">
        <f>Graphs!H598</f>
        <v>0.119424</v>
      </c>
      <c r="E597">
        <f>Graphs!I598</f>
        <v>0.1956</v>
      </c>
      <c r="F597">
        <f>Graphs!L598</f>
        <v>0.20466878019919851</v>
      </c>
      <c r="G597">
        <f>Graphs!M598</f>
        <v>8.9947479576239067E-2</v>
      </c>
      <c r="H597">
        <f>Graphs!N598</f>
        <v>0.21254229918703549</v>
      </c>
      <c r="I597">
        <f>Graphs!O598</f>
        <v>0.34811489919098459</v>
      </c>
    </row>
    <row r="598" spans="1:9">
      <c r="A598" s="1">
        <f>Graphs!A599</f>
        <v>36404</v>
      </c>
      <c r="B598">
        <f>Graphs!F599</f>
        <v>0.115</v>
      </c>
      <c r="C598">
        <f>Graphs!G599</f>
        <v>5.0540000000000002E-2</v>
      </c>
      <c r="D598">
        <f>Graphs!H599</f>
        <v>0.119424</v>
      </c>
      <c r="E598">
        <f>Graphs!I599</f>
        <v>0.1956</v>
      </c>
      <c r="F598">
        <f>Graphs!L599</f>
        <v>0.20385336673226942</v>
      </c>
      <c r="G598">
        <f>Graphs!M599</f>
        <v>8.9589123083903446E-2</v>
      </c>
      <c r="H598">
        <f>Graphs!N599</f>
        <v>0.21169551711856124</v>
      </c>
      <c r="I598">
        <f>Graphs!O599</f>
        <v>0.34672798724201653</v>
      </c>
    </row>
    <row r="599" spans="1:9">
      <c r="A599" s="1">
        <f>Graphs!A600</f>
        <v>36434</v>
      </c>
      <c r="B599">
        <f>Graphs!F600</f>
        <v>0.115</v>
      </c>
      <c r="C599">
        <f>Graphs!G600</f>
        <v>5.0540000000000002E-2</v>
      </c>
      <c r="D599">
        <f>Graphs!H600</f>
        <v>0.119424</v>
      </c>
      <c r="E599">
        <f>Graphs!I600</f>
        <v>0.1956</v>
      </c>
      <c r="F599">
        <f>Graphs!L600</f>
        <v>0.20344647378470002</v>
      </c>
      <c r="G599">
        <f>Graphs!M600</f>
        <v>8.9410302478945561E-2</v>
      </c>
      <c r="H599">
        <f>Graphs!N600</f>
        <v>0.21127297117620883</v>
      </c>
      <c r="I599">
        <f>Graphs!O600</f>
        <v>0.34603591541119411</v>
      </c>
    </row>
    <row r="600" spans="1:9">
      <c r="A600" s="1">
        <f>Graphs!A601</f>
        <v>36465</v>
      </c>
      <c r="B600">
        <f>Graphs!F601</f>
        <v>0.115</v>
      </c>
      <c r="C600">
        <f>Graphs!G601</f>
        <v>5.0540000000000002E-2</v>
      </c>
      <c r="D600">
        <f>Graphs!H601</f>
        <v>0.119424</v>
      </c>
      <c r="E600">
        <f>Graphs!I601</f>
        <v>0.1956</v>
      </c>
      <c r="F600">
        <f>Graphs!L601</f>
        <v>0.20324323055414589</v>
      </c>
      <c r="G600">
        <f>Graphs!M601</f>
        <v>8.9320981497448118E-2</v>
      </c>
      <c r="H600">
        <f>Graphs!N601</f>
        <v>0.21106190926694191</v>
      </c>
      <c r="I600">
        <f>Graphs!O601</f>
        <v>0.34569022518600817</v>
      </c>
    </row>
    <row r="601" spans="1:9">
      <c r="A601" s="1">
        <f>Graphs!A602</f>
        <v>36495</v>
      </c>
      <c r="B601">
        <f>Graphs!F602</f>
        <v>0.115</v>
      </c>
      <c r="C601">
        <f>Graphs!G602</f>
        <v>5.0540000000000002E-2</v>
      </c>
      <c r="D601">
        <f>Graphs!H602</f>
        <v>0.119424</v>
      </c>
      <c r="E601">
        <f>Graphs!I602</f>
        <v>0.1956</v>
      </c>
      <c r="F601">
        <f>Graphs!L602</f>
        <v>0.2024334965678744</v>
      </c>
      <c r="G601">
        <f>Graphs!M602</f>
        <v>8.8965121013394544E-2</v>
      </c>
      <c r="H601">
        <f>Graphs!N602</f>
        <v>0.21022102516627678</v>
      </c>
      <c r="I601">
        <f>Graphs!O602</f>
        <v>0.34431297329283678</v>
      </c>
    </row>
    <row r="602" spans="1:9">
      <c r="A602" s="1">
        <f>Graphs!A603</f>
        <v>36526</v>
      </c>
      <c r="B602">
        <f>Graphs!F603</f>
        <v>0.115</v>
      </c>
      <c r="C602">
        <f>Graphs!G603</f>
        <v>5.0540000000000002E-2</v>
      </c>
      <c r="D602">
        <f>Graphs!H603</f>
        <v>0.119424</v>
      </c>
      <c r="E602">
        <f>Graphs!I603</f>
        <v>0.1956</v>
      </c>
      <c r="F602">
        <f>Graphs!L603</f>
        <v>0.20324648249786587</v>
      </c>
      <c r="G602">
        <f>Graphs!M603</f>
        <v>8.9322410656018619E-2</v>
      </c>
      <c r="H602">
        <f>Graphs!N603</f>
        <v>0.21106528631152288</v>
      </c>
      <c r="I602">
        <f>Graphs!O603</f>
        <v>0.34569575631810923</v>
      </c>
    </row>
    <row r="603" spans="1:9">
      <c r="A603" s="1">
        <f>Graphs!A604</f>
        <v>36557</v>
      </c>
      <c r="B603">
        <f>Graphs!F604</f>
        <v>0.115</v>
      </c>
      <c r="C603">
        <f>Graphs!G604</f>
        <v>5.0540000000000002E-2</v>
      </c>
      <c r="D603">
        <f>Graphs!H604</f>
        <v>0.119424</v>
      </c>
      <c r="E603">
        <f>Graphs!I604</f>
        <v>0.1956</v>
      </c>
      <c r="F603">
        <f>Graphs!L604</f>
        <v>0.20223530596802575</v>
      </c>
      <c r="G603">
        <f>Graphs!M604</f>
        <v>8.8878020553252363E-2</v>
      </c>
      <c r="H603">
        <f>Graphs!N604</f>
        <v>0.2100152102602218</v>
      </c>
      <c r="I603">
        <f>Graphs!O604</f>
        <v>0.34397587693344206</v>
      </c>
    </row>
    <row r="604" spans="1:9">
      <c r="A604" s="1">
        <f>Graphs!A605</f>
        <v>36586</v>
      </c>
      <c r="B604">
        <f>Graphs!F605</f>
        <v>0.115</v>
      </c>
      <c r="C604">
        <f>Graphs!G605</f>
        <v>5.0540000000000002E-2</v>
      </c>
      <c r="D604">
        <f>Graphs!H605</f>
        <v>0.119424</v>
      </c>
      <c r="E604">
        <f>Graphs!I605</f>
        <v>0.1956</v>
      </c>
      <c r="F604">
        <f>Graphs!L605</f>
        <v>0.20122916016718981</v>
      </c>
      <c r="G604">
        <f>Graphs!M605</f>
        <v>8.8435841346519758E-2</v>
      </c>
      <c r="H604">
        <f>Graphs!N605</f>
        <v>0.20897035846788237</v>
      </c>
      <c r="I604">
        <f>Graphs!O605</f>
        <v>0.34226455416262891</v>
      </c>
    </row>
    <row r="605" spans="1:9">
      <c r="A605" s="1">
        <f>Graphs!A606</f>
        <v>36617</v>
      </c>
      <c r="B605">
        <f>Graphs!F606</f>
        <v>0.11890000000000001</v>
      </c>
      <c r="C605">
        <f>Graphs!G606</f>
        <v>5.2260000000000001E-2</v>
      </c>
      <c r="D605">
        <f>Graphs!H606</f>
        <v>0.12349600000000001</v>
      </c>
      <c r="E605">
        <f>Graphs!I606</f>
        <v>0.1956</v>
      </c>
      <c r="F605">
        <f>Graphs!L606</f>
        <v>0.20599351824260756</v>
      </c>
      <c r="G605">
        <f>Graphs!M606</f>
        <v>9.0540128371393358E-2</v>
      </c>
      <c r="H605">
        <f>Graphs!N606</f>
        <v>0.21395605995701483</v>
      </c>
      <c r="I605">
        <f>Graphs!O606</f>
        <v>0.33887579620062269</v>
      </c>
    </row>
    <row r="606" spans="1:9">
      <c r="A606" s="1">
        <f>Graphs!A607</f>
        <v>36647</v>
      </c>
      <c r="B606">
        <f>Graphs!F607</f>
        <v>0.11890000000000001</v>
      </c>
      <c r="C606">
        <f>Graphs!G607</f>
        <v>5.2260000000000001E-2</v>
      </c>
      <c r="D606">
        <f>Graphs!H607</f>
        <v>0.12349600000000001</v>
      </c>
      <c r="E606">
        <f>Graphs!I607</f>
        <v>0.1956</v>
      </c>
      <c r="F606">
        <f>Graphs!L607</f>
        <v>0.2051728269348681</v>
      </c>
      <c r="G606">
        <f>Graphs!M607</f>
        <v>9.0179410728479445E-2</v>
      </c>
      <c r="H606">
        <f>Graphs!N607</f>
        <v>0.2131036453755128</v>
      </c>
      <c r="I606">
        <f>Graphs!O607</f>
        <v>0.33752569342691502</v>
      </c>
    </row>
    <row r="607" spans="1:9">
      <c r="A607" s="1">
        <f>Graphs!A608</f>
        <v>36678</v>
      </c>
      <c r="B607">
        <f>Graphs!F608</f>
        <v>0.11890000000000001</v>
      </c>
      <c r="C607">
        <f>Graphs!G608</f>
        <v>5.2260000000000001E-2</v>
      </c>
      <c r="D607">
        <f>Graphs!H608</f>
        <v>0.12349600000000001</v>
      </c>
      <c r="E607">
        <f>Graphs!I608</f>
        <v>0.1956</v>
      </c>
      <c r="F607">
        <f>Graphs!L608</f>
        <v>0.2047633003341997</v>
      </c>
      <c r="G607">
        <f>Graphs!M608</f>
        <v>8.9999411904670104E-2</v>
      </c>
      <c r="H607">
        <f>Graphs!N608</f>
        <v>0.21267828879791695</v>
      </c>
      <c r="I607">
        <f>Graphs!O608</f>
        <v>0.33685198944801903</v>
      </c>
    </row>
    <row r="608" spans="1:9">
      <c r="A608" s="1">
        <f>Graphs!A609</f>
        <v>36708</v>
      </c>
      <c r="B608">
        <f>Graphs!F609</f>
        <v>0.11890000000000001</v>
      </c>
      <c r="C608">
        <f>Graphs!G609</f>
        <v>5.2260000000000001E-2</v>
      </c>
      <c r="D608">
        <f>Graphs!H609</f>
        <v>0.12349600000000001</v>
      </c>
      <c r="E608">
        <f>Graphs!I609</f>
        <v>0.1956</v>
      </c>
      <c r="F608">
        <f>Graphs!L609</f>
        <v>0.20558564290582299</v>
      </c>
      <c r="G608">
        <f>Graphs!M609</f>
        <v>9.0360855325974002E-2</v>
      </c>
      <c r="H608">
        <f>Graphs!N609</f>
        <v>0.21353241847180418</v>
      </c>
      <c r="I608">
        <f>Graphs!O609</f>
        <v>0.33820480868274999</v>
      </c>
    </row>
    <row r="609" spans="1:9">
      <c r="A609" s="1">
        <f>Graphs!A610</f>
        <v>36739</v>
      </c>
      <c r="B609">
        <f>Graphs!F610</f>
        <v>0.11890000000000001</v>
      </c>
      <c r="C609">
        <f>Graphs!G610</f>
        <v>5.2260000000000001E-2</v>
      </c>
      <c r="D609">
        <f>Graphs!H610</f>
        <v>0.12349600000000001</v>
      </c>
      <c r="E609">
        <f>Graphs!I610</f>
        <v>0.1956</v>
      </c>
      <c r="F609">
        <f>Graphs!L610</f>
        <v>0.20558564290582299</v>
      </c>
      <c r="G609">
        <f>Graphs!M610</f>
        <v>9.0360855325974002E-2</v>
      </c>
      <c r="H609">
        <f>Graphs!N610</f>
        <v>0.21353241847180418</v>
      </c>
      <c r="I609">
        <f>Graphs!O610</f>
        <v>0.33820480868274999</v>
      </c>
    </row>
    <row r="610" spans="1:9">
      <c r="A610" s="1">
        <f>Graphs!A611</f>
        <v>36770</v>
      </c>
      <c r="B610">
        <f>Graphs!F611</f>
        <v>0.11890000000000001</v>
      </c>
      <c r="C610">
        <f>Graphs!G611</f>
        <v>5.2260000000000001E-2</v>
      </c>
      <c r="D610">
        <f>Graphs!H611</f>
        <v>0.12349600000000001</v>
      </c>
      <c r="E610">
        <f>Graphs!I611</f>
        <v>0.1956</v>
      </c>
      <c r="F610">
        <f>Graphs!L611</f>
        <v>0.204156547076289</v>
      </c>
      <c r="G610">
        <f>Graphs!M611</f>
        <v>8.9732726242278071E-2</v>
      </c>
      <c r="H610">
        <f>Graphs!N611</f>
        <v>0.21204808189851462</v>
      </c>
      <c r="I610">
        <f>Graphs!O611</f>
        <v>0.33585383185973194</v>
      </c>
    </row>
    <row r="611" spans="1:9">
      <c r="A611" s="1">
        <f>Graphs!A612</f>
        <v>36800</v>
      </c>
      <c r="B611">
        <f>Graphs!F612</f>
        <v>0.11890000000000001</v>
      </c>
      <c r="C611">
        <f>Graphs!G612</f>
        <v>5.2260000000000001E-2</v>
      </c>
      <c r="D611">
        <f>Graphs!H612</f>
        <v>0.12349600000000001</v>
      </c>
      <c r="E611">
        <f>Graphs!I612</f>
        <v>0.1956</v>
      </c>
      <c r="F611">
        <f>Graphs!L612</f>
        <v>0.20436090798427328</v>
      </c>
      <c r="G611">
        <f>Graphs!M612</f>
        <v>8.9822548791069143E-2</v>
      </c>
      <c r="H611">
        <f>Graphs!N612</f>
        <v>0.21226034224075538</v>
      </c>
      <c r="I611">
        <f>Graphs!O612</f>
        <v>0.33619002188161357</v>
      </c>
    </row>
    <row r="612" spans="1:9">
      <c r="A612" s="1">
        <f>Graphs!A613</f>
        <v>36831</v>
      </c>
      <c r="B612">
        <f>Graphs!F613</f>
        <v>0.11890000000000001</v>
      </c>
      <c r="C612">
        <f>Graphs!G613</f>
        <v>5.2260000000000001E-2</v>
      </c>
      <c r="D612">
        <f>Graphs!H613</f>
        <v>0.12349600000000001</v>
      </c>
      <c r="E612">
        <f>Graphs!I613</f>
        <v>0.1956</v>
      </c>
      <c r="F612">
        <f>Graphs!L613</f>
        <v>0.20374965900725156</v>
      </c>
      <c r="G612">
        <f>Graphs!M613</f>
        <v>8.9553887129680126E-2</v>
      </c>
      <c r="H612">
        <f>Graphs!N613</f>
        <v>0.21162546584322572</v>
      </c>
      <c r="I612">
        <f>Graphs!O613</f>
        <v>0.33518446847618505</v>
      </c>
    </row>
    <row r="613" spans="1:9">
      <c r="A613" s="1">
        <f>Graphs!A614</f>
        <v>36861</v>
      </c>
      <c r="B613">
        <f>Graphs!F614</f>
        <v>0.11890000000000001</v>
      </c>
      <c r="C613">
        <f>Graphs!G614</f>
        <v>5.2260000000000001E-2</v>
      </c>
      <c r="D613">
        <f>Graphs!H614</f>
        <v>0.12349600000000001</v>
      </c>
      <c r="E613">
        <f>Graphs!I614</f>
        <v>0.1956</v>
      </c>
      <c r="F613">
        <f>Graphs!L614</f>
        <v>0.20354611289435726</v>
      </c>
      <c r="G613">
        <f>Graphs!M614</f>
        <v>8.9464422706973162E-2</v>
      </c>
      <c r="H613">
        <f>Graphs!N614</f>
        <v>0.21141405179143435</v>
      </c>
      <c r="I613">
        <f>Graphs!O614</f>
        <v>0.33484961885732784</v>
      </c>
    </row>
    <row r="614" spans="1:9">
      <c r="A614" s="1">
        <f>Graphs!A615</f>
        <v>36892</v>
      </c>
      <c r="B614">
        <f>Graphs!F615</f>
        <v>0.11890000000000001</v>
      </c>
      <c r="C614">
        <f>Graphs!G615</f>
        <v>5.2260000000000001E-2</v>
      </c>
      <c r="D614">
        <f>Graphs!H615</f>
        <v>0.12349600000000001</v>
      </c>
      <c r="E614">
        <f>Graphs!I615</f>
        <v>0.1956</v>
      </c>
      <c r="F614">
        <f>Graphs!L615</f>
        <v>0.20477476146313606</v>
      </c>
      <c r="G614">
        <f>Graphs!M615</f>
        <v>9.0004449403393527E-2</v>
      </c>
      <c r="H614">
        <f>Graphs!N615</f>
        <v>0.21269019294912911</v>
      </c>
      <c r="I614">
        <f>Graphs!O615</f>
        <v>0.33687084392085292</v>
      </c>
    </row>
    <row r="615" spans="1:9">
      <c r="A615" s="1">
        <f>Graphs!A616</f>
        <v>36923</v>
      </c>
      <c r="B615">
        <f>Graphs!F616</f>
        <v>0.11890000000000001</v>
      </c>
      <c r="C615">
        <f>Graphs!G616</f>
        <v>5.2260000000000001E-2</v>
      </c>
      <c r="D615">
        <f>Graphs!H616</f>
        <v>0.12349600000000001</v>
      </c>
      <c r="E615">
        <f>Graphs!I616</f>
        <v>0.1956</v>
      </c>
      <c r="F615">
        <f>Graphs!L616</f>
        <v>0.20375598155535932</v>
      </c>
      <c r="G615">
        <f>Graphs!M616</f>
        <v>8.9556666073028396E-2</v>
      </c>
      <c r="H615">
        <f>Graphs!N616</f>
        <v>0.21163203278520312</v>
      </c>
      <c r="I615">
        <f>Graphs!O616</f>
        <v>0.33519486957298805</v>
      </c>
    </row>
    <row r="616" spans="1:9">
      <c r="A616" s="1">
        <f>Graphs!A617</f>
        <v>36951</v>
      </c>
      <c r="B616">
        <f>Graphs!F617</f>
        <v>0.11890000000000001</v>
      </c>
      <c r="C616">
        <f>Graphs!G617</f>
        <v>5.2260000000000001E-2</v>
      </c>
      <c r="D616">
        <f>Graphs!H617</f>
        <v>0.12349600000000001</v>
      </c>
      <c r="E616">
        <f>Graphs!I617</f>
        <v>0.1956</v>
      </c>
      <c r="F616">
        <f>Graphs!L617</f>
        <v>0.20355242912623309</v>
      </c>
      <c r="G616">
        <f>Graphs!M617</f>
        <v>8.9467198874154247E-2</v>
      </c>
      <c r="H616">
        <f>Graphs!N617</f>
        <v>0.21142061217303013</v>
      </c>
      <c r="I616">
        <f>Graphs!O617</f>
        <v>0.33486000956342465</v>
      </c>
    </row>
    <row r="617" spans="1:9">
      <c r="A617" s="1">
        <f>Graphs!A618</f>
        <v>36982</v>
      </c>
      <c r="B617">
        <f>Graphs!F618</f>
        <v>0.11890000000000001</v>
      </c>
      <c r="C617">
        <f>Graphs!G618</f>
        <v>5.2260000000000001E-2</v>
      </c>
      <c r="D617">
        <f>Graphs!H618</f>
        <v>0.12349600000000001</v>
      </c>
      <c r="E617">
        <f>Graphs!I618</f>
        <v>0.1956</v>
      </c>
      <c r="F617">
        <f>Graphs!L618</f>
        <v>0.20253973047386381</v>
      </c>
      <c r="G617">
        <f>Graphs!M618</f>
        <v>8.9022088431994287E-2</v>
      </c>
      <c r="H617">
        <f>Graphs!N618</f>
        <v>0.2103687683313733</v>
      </c>
      <c r="I617">
        <f>Graphs!O618</f>
        <v>0.33319403936659175</v>
      </c>
    </row>
    <row r="618" spans="1:9">
      <c r="A618" s="1">
        <f>Graphs!A619</f>
        <v>37012</v>
      </c>
      <c r="B618">
        <f>Graphs!F619</f>
        <v>0.11890000000000001</v>
      </c>
      <c r="C618">
        <f>Graphs!G619</f>
        <v>5.2260000000000001E-2</v>
      </c>
      <c r="D618">
        <f>Graphs!H619</f>
        <v>0.12349600000000001</v>
      </c>
      <c r="E618">
        <f>Graphs!I619</f>
        <v>0.1956</v>
      </c>
      <c r="F618">
        <f>Graphs!L619</f>
        <v>0.20133174003366183</v>
      </c>
      <c r="G618">
        <f>Graphs!M619</f>
        <v>8.8491141582499294E-2</v>
      </c>
      <c r="H618">
        <f>Graphs!N619</f>
        <v>0.20911408382840288</v>
      </c>
      <c r="I618">
        <f>Graphs!O619</f>
        <v>0.3312067985751409</v>
      </c>
    </row>
    <row r="619" spans="1:9">
      <c r="A619" s="1">
        <f>Graphs!A620</f>
        <v>37043</v>
      </c>
      <c r="B619">
        <f>Graphs!F620</f>
        <v>0.11890000000000001</v>
      </c>
      <c r="C619">
        <f>Graphs!G620</f>
        <v>5.2260000000000001E-2</v>
      </c>
      <c r="D619">
        <f>Graphs!H620</f>
        <v>0.12349600000000001</v>
      </c>
      <c r="E619">
        <f>Graphs!I620</f>
        <v>0.1956</v>
      </c>
      <c r="F619">
        <f>Graphs!L620</f>
        <v>0.20113060942423761</v>
      </c>
      <c r="G619">
        <f>Graphs!M620</f>
        <v>8.840273884365564E-2</v>
      </c>
      <c r="H619">
        <f>Graphs!N620</f>
        <v>0.20890517864975311</v>
      </c>
      <c r="I619">
        <f>Graphs!O620</f>
        <v>0.33087592265248839</v>
      </c>
    </row>
    <row r="620" spans="1:9">
      <c r="A620" s="1">
        <f>Graphs!A621</f>
        <v>37073</v>
      </c>
      <c r="B620">
        <f>Graphs!F621</f>
        <v>0.11890000000000001</v>
      </c>
      <c r="C620">
        <f>Graphs!G621</f>
        <v>5.2260000000000001E-2</v>
      </c>
      <c r="D620">
        <f>Graphs!H621</f>
        <v>0.12349600000000001</v>
      </c>
      <c r="E620">
        <f>Graphs!I621</f>
        <v>0.1956</v>
      </c>
      <c r="F620">
        <f>Graphs!L621</f>
        <v>0.20234467748917265</v>
      </c>
      <c r="G620">
        <f>Graphs!M621</f>
        <v>8.8936356985569065E-2</v>
      </c>
      <c r="H620">
        <f>Graphs!N621</f>
        <v>0.210166175703977</v>
      </c>
      <c r="I620">
        <f>Graphs!O621</f>
        <v>0.33287316162222175</v>
      </c>
    </row>
    <row r="621" spans="1:9">
      <c r="A621" s="1">
        <f>Graphs!A622</f>
        <v>37104</v>
      </c>
      <c r="B621">
        <f>Graphs!F622</f>
        <v>0.11890000000000001</v>
      </c>
      <c r="C621">
        <f>Graphs!G622</f>
        <v>5.2260000000000001E-2</v>
      </c>
      <c r="D621">
        <f>Graphs!H622</f>
        <v>0.12349600000000001</v>
      </c>
      <c r="E621">
        <f>Graphs!I622</f>
        <v>0.1956</v>
      </c>
      <c r="F621">
        <f>Graphs!L622</f>
        <v>0.20153852339559028</v>
      </c>
      <c r="G621">
        <f>Graphs!M622</f>
        <v>8.8582028870088717E-2</v>
      </c>
      <c r="H621">
        <f>Graphs!N622</f>
        <v>0.2093288602629253</v>
      </c>
      <c r="I621">
        <f>Graphs!O622</f>
        <v>0.33154697372731251</v>
      </c>
    </row>
    <row r="622" spans="1:9">
      <c r="A622" s="1">
        <f>Graphs!A623</f>
        <v>37135</v>
      </c>
      <c r="B622">
        <f>Graphs!F623</f>
        <v>0.11890000000000001</v>
      </c>
      <c r="C622">
        <f>Graphs!G623</f>
        <v>5.2260000000000001E-2</v>
      </c>
      <c r="D622">
        <f>Graphs!H623</f>
        <v>0.12349600000000001</v>
      </c>
      <c r="E622">
        <f>Graphs!I623</f>
        <v>0.1956</v>
      </c>
      <c r="F622">
        <f>Graphs!L623</f>
        <v>0.20093571624684978</v>
      </c>
      <c r="G622">
        <f>Graphs!M623</f>
        <v>8.8317077637177194E-2</v>
      </c>
      <c r="H622">
        <f>Graphs!N623</f>
        <v>0.20870275200690461</v>
      </c>
      <c r="I622">
        <f>Graphs!O623</f>
        <v>0.33055530780390086</v>
      </c>
    </row>
    <row r="623" spans="1:9">
      <c r="A623" s="1">
        <f>Graphs!A624</f>
        <v>37165</v>
      </c>
      <c r="B623">
        <f>Graphs!F624</f>
        <v>0.11890000000000001</v>
      </c>
      <c r="C623">
        <f>Graphs!G624</f>
        <v>5.2260000000000001E-2</v>
      </c>
      <c r="D623">
        <f>Graphs!H624</f>
        <v>0.12349600000000001</v>
      </c>
      <c r="E623">
        <f>Graphs!I624</f>
        <v>0.1956</v>
      </c>
      <c r="F623">
        <f>Graphs!L624</f>
        <v>0.20133839303291559</v>
      </c>
      <c r="G623">
        <f>Graphs!M624</f>
        <v>8.8494065768714616E-2</v>
      </c>
      <c r="H623">
        <f>Graphs!N624</f>
        <v>0.20912099399489439</v>
      </c>
      <c r="I623">
        <f>Graphs!O624</f>
        <v>0.33121774329048181</v>
      </c>
    </row>
    <row r="624" spans="1:9">
      <c r="A624" s="1">
        <f>Graphs!A625</f>
        <v>37196</v>
      </c>
      <c r="B624">
        <f>Graphs!F625</f>
        <v>0.11890000000000001</v>
      </c>
      <c r="C624">
        <f>Graphs!G625</f>
        <v>5.2260000000000001E-2</v>
      </c>
      <c r="D624">
        <f>Graphs!H625</f>
        <v>0.12349600000000001</v>
      </c>
      <c r="E624">
        <f>Graphs!I625</f>
        <v>0.1956</v>
      </c>
      <c r="F624">
        <f>Graphs!L625</f>
        <v>0.20214698095674258</v>
      </c>
      <c r="G624">
        <f>Graphs!M625</f>
        <v>8.8849463623207448E-2</v>
      </c>
      <c r="H624">
        <f>Graphs!N625</f>
        <v>0.20996083734427148</v>
      </c>
      <c r="I624">
        <f>Graphs!O625</f>
        <v>0.33254793503060426</v>
      </c>
    </row>
    <row r="625" spans="1:9">
      <c r="A625" s="1">
        <f>Graphs!A626</f>
        <v>37226</v>
      </c>
      <c r="B625">
        <f>Graphs!F626</f>
        <v>0.11890000000000001</v>
      </c>
      <c r="C625">
        <f>Graphs!G626</f>
        <v>5.2260000000000001E-2</v>
      </c>
      <c r="D625">
        <f>Graphs!H626</f>
        <v>0.12349600000000001</v>
      </c>
      <c r="E625">
        <f>Graphs!I626</f>
        <v>0.1956</v>
      </c>
      <c r="F625">
        <f>Graphs!L626</f>
        <v>0.20234933028702959</v>
      </c>
      <c r="G625">
        <f>Graphs!M626</f>
        <v>8.8938402025232677E-2</v>
      </c>
      <c r="H625">
        <f>Graphs!N626</f>
        <v>0.21017100835262412</v>
      </c>
      <c r="I625">
        <f>Graphs!O626</f>
        <v>0.33288081584645068</v>
      </c>
    </row>
    <row r="626" spans="1:9">
      <c r="A626" s="1">
        <f>Graphs!A627</f>
        <v>37257</v>
      </c>
      <c r="B626">
        <f>Graphs!F627</f>
        <v>0.11890000000000001</v>
      </c>
      <c r="C626">
        <f>Graphs!G627</f>
        <v>5.2260000000000001E-2</v>
      </c>
      <c r="D626">
        <f>Graphs!H627</f>
        <v>0.12349600000000001</v>
      </c>
      <c r="E626">
        <f>Graphs!I627</f>
        <v>0.1956</v>
      </c>
      <c r="F626">
        <f>Graphs!L627</f>
        <v>0.20255188216919881</v>
      </c>
      <c r="G626">
        <f>Graphs!M627</f>
        <v>8.9027429454687376E-2</v>
      </c>
      <c r="H626">
        <f>Graphs!N627</f>
        <v>0.21038138974236648</v>
      </c>
      <c r="I626">
        <f>Graphs!O627</f>
        <v>0.33321402987632703</v>
      </c>
    </row>
    <row r="627" spans="1:9">
      <c r="A627" s="1">
        <f>Graphs!A628</f>
        <v>37288</v>
      </c>
      <c r="B627">
        <f>Graphs!F628</f>
        <v>0.11890000000000001</v>
      </c>
      <c r="C627">
        <f>Graphs!G628</f>
        <v>5.2260000000000001E-2</v>
      </c>
      <c r="D627">
        <f>Graphs!H628</f>
        <v>0.12349600000000001</v>
      </c>
      <c r="E627">
        <f>Graphs!I628</f>
        <v>0.1956</v>
      </c>
      <c r="F627">
        <f>Graphs!L628</f>
        <v>0.20194604403708757</v>
      </c>
      <c r="G627">
        <f>Graphs!M628</f>
        <v>8.8761146016637468E-2</v>
      </c>
      <c r="H627">
        <f>Graphs!N628</f>
        <v>0.2097521333423395</v>
      </c>
      <c r="I627">
        <f>Graphs!O628</f>
        <v>0.33221737774309779</v>
      </c>
    </row>
    <row r="628" spans="1:9">
      <c r="A628" s="1">
        <f>Graphs!A629</f>
        <v>37316</v>
      </c>
      <c r="B628">
        <f>Graphs!F629</f>
        <v>0.11890000000000001</v>
      </c>
      <c r="C628">
        <f>Graphs!G629</f>
        <v>5.2260000000000001E-2</v>
      </c>
      <c r="D628">
        <f>Graphs!H629</f>
        <v>0.12349600000000001</v>
      </c>
      <c r="E628">
        <f>Graphs!I629</f>
        <v>0.1956</v>
      </c>
      <c r="F628">
        <f>Graphs!L629</f>
        <v>0.20114147812458921</v>
      </c>
      <c r="G628">
        <f>Graphs!M629</f>
        <v>8.8407515952826157E-2</v>
      </c>
      <c r="H628">
        <f>Graphs!N629</f>
        <v>0.20891646747244969</v>
      </c>
      <c r="I628">
        <f>Graphs!O629</f>
        <v>0.33089380253296591</v>
      </c>
    </row>
    <row r="629" spans="1:9">
      <c r="A629" s="1">
        <f>Graphs!A630</f>
        <v>37347</v>
      </c>
      <c r="B629">
        <f>Graphs!F630</f>
        <v>0.11890000000000001</v>
      </c>
      <c r="C629">
        <f>Graphs!G630</f>
        <v>5.1220000000000002E-2</v>
      </c>
      <c r="D629">
        <f>Graphs!H630</f>
        <v>0.12349600000000001</v>
      </c>
      <c r="E629">
        <f>Graphs!I630</f>
        <v>0.1956</v>
      </c>
      <c r="F629">
        <f>Graphs!L630</f>
        <v>0.19974327519820181</v>
      </c>
      <c r="G629">
        <f>Graphs!M630</f>
        <v>8.6045841510949517E-2</v>
      </c>
      <c r="H629">
        <f>Graphs!N630</f>
        <v>0.20746421794682199</v>
      </c>
      <c r="I629">
        <f>Graphs!O630</f>
        <v>0.32859364700393839</v>
      </c>
    </row>
    <row r="630" spans="1:9">
      <c r="A630" s="1">
        <f>Graphs!A631</f>
        <v>37377</v>
      </c>
      <c r="B630">
        <f>Graphs!F631</f>
        <v>0.11890000000000001</v>
      </c>
      <c r="C630">
        <f>Graphs!G631</f>
        <v>5.1220000000000002E-2</v>
      </c>
      <c r="D630">
        <f>Graphs!H631</f>
        <v>0.12349600000000001</v>
      </c>
      <c r="E630">
        <f>Graphs!I631</f>
        <v>0.1956</v>
      </c>
      <c r="F630">
        <f>Graphs!L631</f>
        <v>0.1991458376851464</v>
      </c>
      <c r="G630">
        <f>Graphs!M631</f>
        <v>8.5788476082701404E-2</v>
      </c>
      <c r="H630">
        <f>Graphs!N631</f>
        <v>0.2068436868861635</v>
      </c>
      <c r="I630">
        <f>Graphs!O631</f>
        <v>0.32761081456025765</v>
      </c>
    </row>
    <row r="631" spans="1:9">
      <c r="A631" s="1">
        <f>Graphs!A632</f>
        <v>37408</v>
      </c>
      <c r="B631">
        <f>Graphs!F632</f>
        <v>0.11890000000000001</v>
      </c>
      <c r="C631">
        <f>Graphs!G632</f>
        <v>5.1220000000000002E-2</v>
      </c>
      <c r="D631">
        <f>Graphs!H632</f>
        <v>0.12349600000000001</v>
      </c>
      <c r="E631">
        <f>Graphs!I632</f>
        <v>0.1956</v>
      </c>
      <c r="F631">
        <f>Graphs!L632</f>
        <v>0.1991458376851464</v>
      </c>
      <c r="G631">
        <f>Graphs!M632</f>
        <v>8.5788476082701404E-2</v>
      </c>
      <c r="H631">
        <f>Graphs!N632</f>
        <v>0.2068436868861635</v>
      </c>
      <c r="I631">
        <f>Graphs!O632</f>
        <v>0.32761081456025765</v>
      </c>
    </row>
    <row r="632" spans="1:9">
      <c r="A632" s="1">
        <f>Graphs!A633</f>
        <v>37438</v>
      </c>
      <c r="B632">
        <f>Graphs!F633</f>
        <v>0.11890000000000001</v>
      </c>
      <c r="C632">
        <f>Graphs!G633</f>
        <v>5.1220000000000002E-2</v>
      </c>
      <c r="D632">
        <f>Graphs!H633</f>
        <v>0.12349600000000001</v>
      </c>
      <c r="E632">
        <f>Graphs!I633</f>
        <v>0.1956</v>
      </c>
      <c r="F632">
        <f>Graphs!L633</f>
        <v>0.19954492754022685</v>
      </c>
      <c r="G632">
        <f>Graphs!M633</f>
        <v>8.596039687645432E-2</v>
      </c>
      <c r="H632">
        <f>Graphs!N633</f>
        <v>0.20725820329274897</v>
      </c>
      <c r="I632">
        <f>Graphs!O633</f>
        <v>0.32826734925877515</v>
      </c>
    </row>
    <row r="633" spans="1:9">
      <c r="A633" s="1">
        <f>Graphs!A634</f>
        <v>37469</v>
      </c>
      <c r="B633">
        <f>Graphs!F634</f>
        <v>0.11890000000000001</v>
      </c>
      <c r="C633">
        <f>Graphs!G634</f>
        <v>5.1220000000000002E-2</v>
      </c>
      <c r="D633">
        <f>Graphs!H634</f>
        <v>0.12349600000000001</v>
      </c>
      <c r="E633">
        <f>Graphs!I634</f>
        <v>0.1956</v>
      </c>
      <c r="F633">
        <f>Graphs!L634</f>
        <v>0.19894808329035579</v>
      </c>
      <c r="G633">
        <f>Graphs!M634</f>
        <v>8.5703287015408108E-2</v>
      </c>
      <c r="H633">
        <f>Graphs!N634</f>
        <v>0.20663828842746662</v>
      </c>
      <c r="I633">
        <f>Graphs!O634</f>
        <v>0.3272854927804339</v>
      </c>
    </row>
    <row r="634" spans="1:9">
      <c r="A634" s="1">
        <f>Graphs!A635</f>
        <v>37500</v>
      </c>
      <c r="B634">
        <f>Graphs!F635</f>
        <v>0.11890000000000001</v>
      </c>
      <c r="C634">
        <f>Graphs!G635</f>
        <v>5.1220000000000002E-2</v>
      </c>
      <c r="D634">
        <f>Graphs!H635</f>
        <v>0.12349600000000001</v>
      </c>
      <c r="E634">
        <f>Graphs!I635</f>
        <v>0.1956</v>
      </c>
      <c r="F634">
        <f>Graphs!L635</f>
        <v>0.19756512739856585</v>
      </c>
      <c r="G634">
        <f>Graphs!M635</f>
        <v>8.5107534275479749E-2</v>
      </c>
      <c r="H634">
        <f>Graphs!N635</f>
        <v>0.20520187530036407</v>
      </c>
      <c r="I634">
        <f>Graphs!O635</f>
        <v>0.32501041984154316</v>
      </c>
    </row>
    <row r="635" spans="1:9">
      <c r="A635" s="1">
        <f>Graphs!A636</f>
        <v>37530</v>
      </c>
      <c r="B635">
        <f>Graphs!F636</f>
        <v>0.11890000000000001</v>
      </c>
      <c r="C635">
        <f>Graphs!G636</f>
        <v>5.1220000000000002E-2</v>
      </c>
      <c r="D635">
        <f>Graphs!H636</f>
        <v>0.12349600000000001</v>
      </c>
      <c r="E635">
        <f>Graphs!I636</f>
        <v>0.1956</v>
      </c>
      <c r="F635">
        <f>Graphs!L636</f>
        <v>0.19717078582691203</v>
      </c>
      <c r="G635">
        <f>Graphs!M636</f>
        <v>8.4937658957564624E-2</v>
      </c>
      <c r="H635">
        <f>Graphs!N636</f>
        <v>0.20479229071892621</v>
      </c>
      <c r="I635">
        <f>Graphs!O636</f>
        <v>0.32436169644864582</v>
      </c>
    </row>
    <row r="636" spans="1:9">
      <c r="A636" s="1">
        <f>Graphs!A637</f>
        <v>37561</v>
      </c>
      <c r="B636">
        <f>Graphs!F637</f>
        <v>0.11890000000000001</v>
      </c>
      <c r="C636">
        <f>Graphs!G637</f>
        <v>5.1220000000000002E-2</v>
      </c>
      <c r="D636">
        <f>Graphs!H637</f>
        <v>0.12349600000000001</v>
      </c>
      <c r="E636">
        <f>Graphs!I637</f>
        <v>0.1956</v>
      </c>
      <c r="F636">
        <f>Graphs!L637</f>
        <v>0.19677723136418368</v>
      </c>
      <c r="G636">
        <f>Graphs!M637</f>
        <v>8.4768122712140348E-2</v>
      </c>
      <c r="H636">
        <f>Graphs!N637</f>
        <v>0.20438352367158308</v>
      </c>
      <c r="I636">
        <f>Graphs!O637</f>
        <v>0.32371426791282021</v>
      </c>
    </row>
    <row r="637" spans="1:9">
      <c r="A637" s="1">
        <f>Graphs!A638</f>
        <v>37591</v>
      </c>
      <c r="B637">
        <f>Graphs!F638</f>
        <v>0.11890000000000001</v>
      </c>
      <c r="C637">
        <f>Graphs!G638</f>
        <v>5.1220000000000002E-2</v>
      </c>
      <c r="D637">
        <f>Graphs!H638</f>
        <v>0.12349600000000001</v>
      </c>
      <c r="E637">
        <f>Graphs!I638</f>
        <v>0.1956</v>
      </c>
      <c r="F637">
        <f>Graphs!L638</f>
        <v>0.19638446243930505</v>
      </c>
      <c r="G637">
        <f>Graphs!M638</f>
        <v>8.4598924862415506E-2</v>
      </c>
      <c r="H637">
        <f>Graphs!N638</f>
        <v>0.20397557252652998</v>
      </c>
      <c r="I637">
        <f>Graphs!O638</f>
        <v>0.32306813164952114</v>
      </c>
    </row>
    <row r="638" spans="1:9">
      <c r="A638" s="1">
        <f>Graphs!A639</f>
        <v>37622</v>
      </c>
      <c r="B638">
        <f>Graphs!F639</f>
        <v>0.11890000000000001</v>
      </c>
      <c r="C638">
        <f>Graphs!G639</f>
        <v>5.1220000000000002E-2</v>
      </c>
      <c r="D638">
        <f>Graphs!H639</f>
        <v>0.12349600000000001</v>
      </c>
      <c r="E638">
        <f>Graphs!I639</f>
        <v>0.1956</v>
      </c>
      <c r="F638">
        <f>Graphs!L639</f>
        <v>0.19658104348278785</v>
      </c>
      <c r="G638">
        <f>Graphs!M639</f>
        <v>8.4683608470886393E-2</v>
      </c>
      <c r="H638">
        <f>Graphs!N639</f>
        <v>0.2041797522788088</v>
      </c>
      <c r="I638">
        <f>Graphs!O639</f>
        <v>0.32339152317269387</v>
      </c>
    </row>
    <row r="639" spans="1:9">
      <c r="A639" s="1">
        <f>Graphs!A640</f>
        <v>37653</v>
      </c>
      <c r="B639">
        <f>Graphs!F640</f>
        <v>0.11890000000000001</v>
      </c>
      <c r="C639">
        <f>Graphs!G640</f>
        <v>5.1220000000000002E-2</v>
      </c>
      <c r="D639">
        <f>Graphs!H640</f>
        <v>0.12349600000000001</v>
      </c>
      <c r="E639">
        <f>Graphs!I640</f>
        <v>0.1956</v>
      </c>
      <c r="F639">
        <f>Graphs!L640</f>
        <v>0.19560302834108248</v>
      </c>
      <c r="G639">
        <f>Graphs!M640</f>
        <v>8.4262296985956636E-2</v>
      </c>
      <c r="H639">
        <f>Graphs!N640</f>
        <v>0.20316393261573021</v>
      </c>
      <c r="I639">
        <f>Graphs!O640</f>
        <v>0.32178261012208348</v>
      </c>
    </row>
    <row r="640" spans="1:9">
      <c r="A640" s="1">
        <f>Graphs!A641</f>
        <v>37681</v>
      </c>
      <c r="B640">
        <f>Graphs!F641</f>
        <v>0.11890000000000001</v>
      </c>
      <c r="C640">
        <f>Graphs!G641</f>
        <v>5.1220000000000002E-2</v>
      </c>
      <c r="D640">
        <f>Graphs!H641</f>
        <v>0.12349600000000001</v>
      </c>
      <c r="E640">
        <f>Graphs!I641</f>
        <v>0.1956</v>
      </c>
      <c r="F640">
        <f>Graphs!L641</f>
        <v>0.195017974417829</v>
      </c>
      <c r="G640">
        <f>Graphs!M641</f>
        <v>8.4010266187394461E-2</v>
      </c>
      <c r="H640">
        <f>Graphs!N641</f>
        <v>0.20255626382425745</v>
      </c>
      <c r="I640">
        <f>Graphs!O641</f>
        <v>0.32082014967306433</v>
      </c>
    </row>
    <row r="641" spans="1:9">
      <c r="A641" s="1">
        <f>Graphs!A642</f>
        <v>37712</v>
      </c>
      <c r="B641">
        <f>Graphs!F642</f>
        <v>0.1222</v>
      </c>
      <c r="C641">
        <f>Graphs!G642</f>
        <v>5.1220000000000002E-2</v>
      </c>
      <c r="D641">
        <f>Graphs!H642</f>
        <v>0.12695200000000001</v>
      </c>
      <c r="E641">
        <f>Graphs!I642</f>
        <v>0.1956</v>
      </c>
      <c r="F641">
        <f>Graphs!L642</f>
        <v>0.19903732304364574</v>
      </c>
      <c r="G641">
        <f>Graphs!M642</f>
        <v>8.3426282211911076E-2</v>
      </c>
      <c r="H641">
        <f>Graphs!N642</f>
        <v>0.20677730143238063</v>
      </c>
      <c r="I641">
        <f>Graphs!O642</f>
        <v>0.31859001953631017</v>
      </c>
    </row>
    <row r="642" spans="1:9">
      <c r="A642" s="1">
        <f>Graphs!A643</f>
        <v>37742</v>
      </c>
      <c r="B642">
        <f>Graphs!F643</f>
        <v>0.1222</v>
      </c>
      <c r="C642">
        <f>Graphs!G643</f>
        <v>5.1220000000000002E-2</v>
      </c>
      <c r="D642">
        <f>Graphs!H643</f>
        <v>0.12695200000000001</v>
      </c>
      <c r="E642">
        <f>Graphs!I643</f>
        <v>0.1956</v>
      </c>
      <c r="F642">
        <f>Graphs!L643</f>
        <v>0.19864004295773025</v>
      </c>
      <c r="G642">
        <f>Graphs!M643</f>
        <v>8.3259762686537994E-2</v>
      </c>
      <c r="H642">
        <f>Graphs!N643</f>
        <v>0.206364572287805</v>
      </c>
      <c r="I642">
        <f>Graphs!O643</f>
        <v>0.31795411131368279</v>
      </c>
    </row>
    <row r="643" spans="1:9">
      <c r="A643" s="1">
        <f>Graphs!A644</f>
        <v>37773</v>
      </c>
      <c r="B643">
        <f>Graphs!F644</f>
        <v>0.1222</v>
      </c>
      <c r="C643">
        <f>Graphs!G644</f>
        <v>5.1220000000000002E-2</v>
      </c>
      <c r="D643">
        <f>Graphs!H644</f>
        <v>0.12695200000000001</v>
      </c>
      <c r="E643">
        <f>Graphs!I644</f>
        <v>0.1956</v>
      </c>
      <c r="F643">
        <f>Graphs!L644</f>
        <v>0.1988388818395698</v>
      </c>
      <c r="G643">
        <f>Graphs!M644</f>
        <v>8.3343105792330327E-2</v>
      </c>
      <c r="H643">
        <f>Graphs!N644</f>
        <v>0.20657114343123623</v>
      </c>
      <c r="I643">
        <f>Graphs!O644</f>
        <v>0.31827238369738015</v>
      </c>
    </row>
    <row r="644" spans="1:9">
      <c r="A644" s="1">
        <f>Graphs!A645</f>
        <v>37803</v>
      </c>
      <c r="B644">
        <f>Graphs!F645</f>
        <v>0.1222</v>
      </c>
      <c r="C644">
        <f>Graphs!G645</f>
        <v>5.1220000000000002E-2</v>
      </c>
      <c r="D644">
        <f>Graphs!H645</f>
        <v>0.12695200000000001</v>
      </c>
      <c r="E644">
        <f>Graphs!I645</f>
        <v>0.1956</v>
      </c>
      <c r="F644">
        <f>Graphs!L645</f>
        <v>0.1988388818395698</v>
      </c>
      <c r="G644">
        <f>Graphs!M645</f>
        <v>8.3343105792330327E-2</v>
      </c>
      <c r="H644">
        <f>Graphs!N645</f>
        <v>0.20657114343123623</v>
      </c>
      <c r="I644">
        <f>Graphs!O645</f>
        <v>0.31827238369738015</v>
      </c>
    </row>
    <row r="645" spans="1:9">
      <c r="A645" s="1">
        <f>Graphs!A646</f>
        <v>37834</v>
      </c>
      <c r="B645">
        <f>Graphs!F646</f>
        <v>0.1222</v>
      </c>
      <c r="C645">
        <f>Graphs!G646</f>
        <v>5.1220000000000002E-2</v>
      </c>
      <c r="D645">
        <f>Graphs!H646</f>
        <v>0.12695200000000001</v>
      </c>
      <c r="E645">
        <f>Graphs!I646</f>
        <v>0.1956</v>
      </c>
      <c r="F645">
        <f>Graphs!L646</f>
        <v>0.19844199784388206</v>
      </c>
      <c r="G645">
        <f>Graphs!M646</f>
        <v>8.3176752287754813E-2</v>
      </c>
      <c r="H645">
        <f>Graphs!N646</f>
        <v>0.20615882577967687</v>
      </c>
      <c r="I645">
        <f>Graphs!O646</f>
        <v>0.31763710947842333</v>
      </c>
    </row>
    <row r="646" spans="1:9">
      <c r="A646" s="1">
        <f>Graphs!A647</f>
        <v>37865</v>
      </c>
      <c r="B646">
        <f>Graphs!F647</f>
        <v>0.1222</v>
      </c>
      <c r="C646">
        <f>Graphs!G647</f>
        <v>5.1220000000000002E-2</v>
      </c>
      <c r="D646">
        <f>Graphs!H647</f>
        <v>0.12695200000000001</v>
      </c>
      <c r="E646">
        <f>Graphs!I647</f>
        <v>0.1956</v>
      </c>
      <c r="F646">
        <f>Graphs!L647</f>
        <v>0.19745472422276822</v>
      </c>
      <c r="G646">
        <f>Graphs!M647</f>
        <v>8.2762937599756045E-2</v>
      </c>
      <c r="H646">
        <f>Graphs!N647</f>
        <v>0.20513315997977802</v>
      </c>
      <c r="I646">
        <f>Graphs!O647</f>
        <v>0.31605682535166502</v>
      </c>
    </row>
    <row r="647" spans="1:9">
      <c r="A647" s="1">
        <f>Graphs!A648</f>
        <v>37895</v>
      </c>
      <c r="B647">
        <f>Graphs!F648</f>
        <v>0.1222</v>
      </c>
      <c r="C647">
        <f>Graphs!G648</f>
        <v>5.1220000000000002E-2</v>
      </c>
      <c r="D647">
        <f>Graphs!H648</f>
        <v>0.12695200000000001</v>
      </c>
      <c r="E647">
        <f>Graphs!I648</f>
        <v>0.1956</v>
      </c>
      <c r="F647">
        <f>Graphs!L648</f>
        <v>0.19725746675601225</v>
      </c>
      <c r="G647">
        <f>Graphs!M648</f>
        <v>8.2680257342413646E-2</v>
      </c>
      <c r="H647">
        <f>Graphs!N648</f>
        <v>0.20492823174803002</v>
      </c>
      <c r="I647">
        <f>Graphs!O648</f>
        <v>0.31574108426739766</v>
      </c>
    </row>
    <row r="648" spans="1:9">
      <c r="A648" s="1">
        <f>Graphs!A649</f>
        <v>37926</v>
      </c>
      <c r="B648">
        <f>Graphs!F649</f>
        <v>0.1222</v>
      </c>
      <c r="C648">
        <f>Graphs!G649</f>
        <v>5.1220000000000002E-2</v>
      </c>
      <c r="D648">
        <f>Graphs!H649</f>
        <v>0.12695200000000001</v>
      </c>
      <c r="E648">
        <f>Graphs!I649</f>
        <v>0.1956</v>
      </c>
      <c r="F648">
        <f>Graphs!L649</f>
        <v>0.1970604063496626</v>
      </c>
      <c r="G648">
        <f>Graphs!M649</f>
        <v>8.2597659682730917E-2</v>
      </c>
      <c r="H648">
        <f>Graphs!N649</f>
        <v>0.20472350823979021</v>
      </c>
      <c r="I648">
        <f>Graphs!O649</f>
        <v>0.31542565860878891</v>
      </c>
    </row>
    <row r="649" spans="1:9">
      <c r="A649" s="1">
        <f>Graphs!A650</f>
        <v>37956</v>
      </c>
      <c r="B649">
        <f>Graphs!F650</f>
        <v>0.1222</v>
      </c>
      <c r="C649">
        <f>Graphs!G650</f>
        <v>5.1220000000000002E-2</v>
      </c>
      <c r="D649">
        <f>Graphs!H650</f>
        <v>0.12695200000000001</v>
      </c>
      <c r="E649">
        <f>Graphs!I650</f>
        <v>0.1956</v>
      </c>
      <c r="F649">
        <f>Graphs!L650</f>
        <v>0.19627530512914601</v>
      </c>
      <c r="G649">
        <f>Graphs!M650</f>
        <v>8.2268585341365455E-2</v>
      </c>
      <c r="H649">
        <f>Graphs!N650</f>
        <v>0.20390787673285882</v>
      </c>
      <c r="I649">
        <f>Graphs!O650</f>
        <v>0.31416898267807658</v>
      </c>
    </row>
    <row r="650" spans="1:9">
      <c r="A650" s="1">
        <f>Graphs!A651</f>
        <v>37987</v>
      </c>
      <c r="B650">
        <f>Graphs!F651</f>
        <v>0.1222</v>
      </c>
      <c r="C650">
        <f>Graphs!G651</f>
        <v>5.1220000000000002E-2</v>
      </c>
      <c r="D650">
        <f>Graphs!H651</f>
        <v>0.12695200000000001</v>
      </c>
      <c r="E650">
        <f>Graphs!I651</f>
        <v>0.1956</v>
      </c>
      <c r="F650">
        <f>Graphs!L651</f>
        <v>0.19666864241397394</v>
      </c>
      <c r="G650">
        <f>Graphs!M651</f>
        <v>8.2433452245857158E-2</v>
      </c>
      <c r="H650">
        <f>Graphs!N651</f>
        <v>0.20431650975236351</v>
      </c>
      <c r="I650">
        <f>Graphs!O651</f>
        <v>0.31479857983775206</v>
      </c>
    </row>
    <row r="651" spans="1:9">
      <c r="A651" s="1">
        <f>Graphs!A652</f>
        <v>38018</v>
      </c>
      <c r="B651">
        <f>Graphs!F652</f>
        <v>0.1222</v>
      </c>
      <c r="C651">
        <f>Graphs!G652</f>
        <v>5.1220000000000002E-2</v>
      </c>
      <c r="D651">
        <f>Graphs!H652</f>
        <v>0.12695200000000001</v>
      </c>
      <c r="E651">
        <f>Graphs!I652</f>
        <v>0.1956</v>
      </c>
      <c r="F651">
        <f>Graphs!L652</f>
        <v>0.19588510200595016</v>
      </c>
      <c r="G651">
        <f>Graphs!M652</f>
        <v>8.2105032117387622E-2</v>
      </c>
      <c r="H651">
        <f>Graphs!N652</f>
        <v>0.20350249975335014</v>
      </c>
      <c r="I651">
        <f>Graphs!O652</f>
        <v>0.31354440222883673</v>
      </c>
    </row>
    <row r="652" spans="1:9">
      <c r="A652" s="1">
        <f>Graphs!A653</f>
        <v>38047</v>
      </c>
      <c r="B652">
        <f>Graphs!F653</f>
        <v>0.12590000000000001</v>
      </c>
      <c r="C652">
        <f>Graphs!G653</f>
        <v>5.1220000000000002E-2</v>
      </c>
      <c r="D652">
        <f>Graphs!H653</f>
        <v>0.130776</v>
      </c>
      <c r="E652">
        <f>Graphs!I653</f>
        <v>0.1956</v>
      </c>
      <c r="F652">
        <f>Graphs!L653</f>
        <v>0.20101210821647231</v>
      </c>
      <c r="G652">
        <f>Graphs!M653</f>
        <v>8.1777920435645038E-2</v>
      </c>
      <c r="H652">
        <f>Graphs!N653</f>
        <v>0.2087971363313533</v>
      </c>
      <c r="I652">
        <f>Graphs!O653</f>
        <v>0.31229522134346288</v>
      </c>
    </row>
    <row r="653" spans="1:9">
      <c r="A653" s="1">
        <f>Graphs!A654</f>
        <v>38078</v>
      </c>
      <c r="B653">
        <f>Graphs!F654</f>
        <v>0.12590000000000001</v>
      </c>
      <c r="C653">
        <f>Graphs!G654</f>
        <v>5.1220000000000002E-2</v>
      </c>
      <c r="D653">
        <f>Graphs!H654</f>
        <v>0.130776</v>
      </c>
      <c r="E653">
        <f>Graphs!I654</f>
        <v>0.1956</v>
      </c>
      <c r="F653">
        <f>Graphs!L654</f>
        <v>0.19981322884341182</v>
      </c>
      <c r="G653">
        <f>Graphs!M654</f>
        <v>8.129017935948811E-2</v>
      </c>
      <c r="H653">
        <f>Graphs!N654</f>
        <v>0.20755182537907882</v>
      </c>
      <c r="I653">
        <f>Graphs!O654</f>
        <v>0.31043262558992335</v>
      </c>
    </row>
    <row r="654" spans="1:9">
      <c r="A654" s="1">
        <f>Graphs!A655</f>
        <v>38108</v>
      </c>
      <c r="B654">
        <f>Graphs!F655</f>
        <v>0.12590000000000001</v>
      </c>
      <c r="C654">
        <f>Graphs!G655</f>
        <v>5.1220000000000002E-2</v>
      </c>
      <c r="D654">
        <f>Graphs!H655</f>
        <v>0.130776</v>
      </c>
      <c r="E654">
        <f>Graphs!I655</f>
        <v>0.1956</v>
      </c>
      <c r="F654">
        <f>Graphs!L655</f>
        <v>0.19901716020260143</v>
      </c>
      <c r="G654">
        <f>Graphs!M655</f>
        <v>8.0966314103075809E-2</v>
      </c>
      <c r="H654">
        <f>Graphs!N655</f>
        <v>0.20672492567637335</v>
      </c>
      <c r="I654">
        <f>Graphs!O655</f>
        <v>0.30919584222103924</v>
      </c>
    </row>
    <row r="655" spans="1:9">
      <c r="A655" s="1">
        <f>Graphs!A656</f>
        <v>38139</v>
      </c>
      <c r="B655">
        <f>Graphs!F656</f>
        <v>0.12590000000000001</v>
      </c>
      <c r="C655">
        <f>Graphs!G656</f>
        <v>5.1220000000000002E-2</v>
      </c>
      <c r="D655">
        <f>Graphs!H656</f>
        <v>0.130776</v>
      </c>
      <c r="E655">
        <f>Graphs!I656</f>
        <v>0.1956</v>
      </c>
      <c r="F655">
        <f>Graphs!L656</f>
        <v>0.19861992036187767</v>
      </c>
      <c r="G655">
        <f>Graphs!M656</f>
        <v>8.0804704693688431E-2</v>
      </c>
      <c r="H655">
        <f>Graphs!N656</f>
        <v>0.20631230107422488</v>
      </c>
      <c r="I655">
        <f>Graphs!O656</f>
        <v>0.30857868485133655</v>
      </c>
    </row>
    <row r="656" spans="1:9">
      <c r="A656" s="1">
        <f>Graphs!A657</f>
        <v>38169</v>
      </c>
      <c r="B656">
        <f>Graphs!F657</f>
        <v>0.12590000000000001</v>
      </c>
      <c r="C656">
        <f>Graphs!G657</f>
        <v>5.1220000000000002E-2</v>
      </c>
      <c r="D656">
        <f>Graphs!H657</f>
        <v>0.130776</v>
      </c>
      <c r="E656">
        <f>Graphs!I657</f>
        <v>0.1956</v>
      </c>
      <c r="F656">
        <f>Graphs!L657</f>
        <v>0.19861992036187767</v>
      </c>
      <c r="G656">
        <f>Graphs!M657</f>
        <v>8.0804704693688431E-2</v>
      </c>
      <c r="H656">
        <f>Graphs!N657</f>
        <v>0.20631230107422488</v>
      </c>
      <c r="I656">
        <f>Graphs!O657</f>
        <v>0.30857868485133655</v>
      </c>
    </row>
    <row r="657" spans="1:9">
      <c r="A657" s="1">
        <f>Graphs!A658</f>
        <v>38200</v>
      </c>
      <c r="B657">
        <f>Graphs!F658</f>
        <v>0.12590000000000001</v>
      </c>
      <c r="C657">
        <f>Graphs!G658</f>
        <v>5.1220000000000002E-2</v>
      </c>
      <c r="D657">
        <f>Graphs!H658</f>
        <v>0.130776</v>
      </c>
      <c r="E657">
        <f>Graphs!I658</f>
        <v>0.1956</v>
      </c>
      <c r="F657">
        <f>Graphs!L658</f>
        <v>0.19802584283337754</v>
      </c>
      <c r="G657">
        <f>Graphs!M658</f>
        <v>8.0563015646748184E-2</v>
      </c>
      <c r="H657">
        <f>Graphs!N658</f>
        <v>0.20569521542794109</v>
      </c>
      <c r="I657">
        <f>Graphs!O658</f>
        <v>0.30765571769824185</v>
      </c>
    </row>
    <row r="658" spans="1:9">
      <c r="A658" s="1">
        <f>Graphs!A659</f>
        <v>38231</v>
      </c>
      <c r="B658">
        <f>Graphs!F659</f>
        <v>0.12590000000000001</v>
      </c>
      <c r="C658">
        <f>Graphs!G659</f>
        <v>5.1220000000000002E-2</v>
      </c>
      <c r="D658">
        <f>Graphs!H659</f>
        <v>0.130776</v>
      </c>
      <c r="E658">
        <f>Graphs!I659</f>
        <v>0.1956</v>
      </c>
      <c r="F658">
        <f>Graphs!L659</f>
        <v>0.19723689525236807</v>
      </c>
      <c r="G658">
        <f>Graphs!M659</f>
        <v>8.0242047456920498E-2</v>
      </c>
      <c r="H658">
        <f>Graphs!N659</f>
        <v>0.20487571257763054</v>
      </c>
      <c r="I658">
        <f>Graphs!O659</f>
        <v>0.30642999770741214</v>
      </c>
    </row>
    <row r="659" spans="1:9">
      <c r="A659" s="1">
        <f>Graphs!A660</f>
        <v>38261</v>
      </c>
      <c r="B659">
        <f>Graphs!F660</f>
        <v>0.12590000000000001</v>
      </c>
      <c r="C659">
        <f>Graphs!G660</f>
        <v>5.1220000000000002E-2</v>
      </c>
      <c r="D659">
        <f>Graphs!H660</f>
        <v>0.130776</v>
      </c>
      <c r="E659">
        <f>Graphs!I660</f>
        <v>0.1956</v>
      </c>
      <c r="F659">
        <f>Graphs!L660</f>
        <v>0.19664695438920046</v>
      </c>
      <c r="G659">
        <f>Graphs!M660</f>
        <v>8.0002041332921742E-2</v>
      </c>
      <c r="H659">
        <f>Graphs!N660</f>
        <v>0.20426292380621192</v>
      </c>
      <c r="I659">
        <f>Graphs!O660</f>
        <v>0.30551345733540591</v>
      </c>
    </row>
    <row r="660" spans="1:9">
      <c r="A660" s="1">
        <f>Graphs!A661</f>
        <v>38292</v>
      </c>
      <c r="B660">
        <f>Graphs!F661</f>
        <v>0.12590000000000001</v>
      </c>
      <c r="C660">
        <f>Graphs!G661</f>
        <v>5.1220000000000002E-2</v>
      </c>
      <c r="D660">
        <f>Graphs!H661</f>
        <v>0.130776</v>
      </c>
      <c r="E660">
        <f>Graphs!I661</f>
        <v>0.1956</v>
      </c>
      <c r="F660">
        <f>Graphs!L661</f>
        <v>0.19625444549820403</v>
      </c>
      <c r="G660">
        <f>Graphs!M661</f>
        <v>7.9842356619682364E-2</v>
      </c>
      <c r="H660">
        <f>Graphs!N661</f>
        <v>0.203855213379453</v>
      </c>
      <c r="I660">
        <f>Graphs!O661</f>
        <v>0.30490365003533526</v>
      </c>
    </row>
    <row r="661" spans="1:9">
      <c r="A661" s="1">
        <f>Graphs!A662</f>
        <v>38322</v>
      </c>
      <c r="B661">
        <f>Graphs!F662</f>
        <v>0.12590000000000001</v>
      </c>
      <c r="C661">
        <f>Graphs!G662</f>
        <v>5.1220000000000002E-2</v>
      </c>
      <c r="D661">
        <f>Graphs!H662</f>
        <v>0.130776</v>
      </c>
      <c r="E661">
        <f>Graphs!I662</f>
        <v>0.1956</v>
      </c>
      <c r="F661">
        <f>Graphs!L662</f>
        <v>0.19527805522209357</v>
      </c>
      <c r="G661">
        <f>Graphs!M662</f>
        <v>7.9445130964858085E-2</v>
      </c>
      <c r="H661">
        <f>Graphs!N662</f>
        <v>0.20284100833776417</v>
      </c>
      <c r="I661">
        <f>Graphs!O662</f>
        <v>0.30338671645306992</v>
      </c>
    </row>
    <row r="662" spans="1:9">
      <c r="A662" s="1">
        <f>Graphs!A663</f>
        <v>38353</v>
      </c>
      <c r="B662">
        <f>Graphs!F663</f>
        <v>0.12590000000000001</v>
      </c>
      <c r="C662">
        <f>Graphs!G663</f>
        <v>5.1220000000000002E-2</v>
      </c>
      <c r="D662">
        <f>Graphs!H663</f>
        <v>0.130776</v>
      </c>
      <c r="E662">
        <f>Graphs!I663</f>
        <v>0.1956</v>
      </c>
      <c r="F662">
        <f>Graphs!L663</f>
        <v>0.19625935198200362</v>
      </c>
      <c r="G662">
        <f>Graphs!M663</f>
        <v>7.9844352728500587E-2</v>
      </c>
      <c r="H662">
        <f>Graphs!N663</f>
        <v>0.20386030988720019</v>
      </c>
      <c r="I662">
        <f>Graphs!O663</f>
        <v>0.30491127281715574</v>
      </c>
    </row>
    <row r="663" spans="1:9">
      <c r="A663" s="1">
        <f>Graphs!A664</f>
        <v>38384</v>
      </c>
      <c r="B663">
        <f>Graphs!F664</f>
        <v>0.12590000000000001</v>
      </c>
      <c r="C663">
        <f>Graphs!G664</f>
        <v>5.1220000000000002E-2</v>
      </c>
      <c r="D663">
        <f>Graphs!H664</f>
        <v>0.130776</v>
      </c>
      <c r="E663">
        <f>Graphs!I664</f>
        <v>0.1956</v>
      </c>
      <c r="F663">
        <f>Graphs!L664</f>
        <v>0.19547744221315103</v>
      </c>
      <c r="G663">
        <f>Graphs!M664</f>
        <v>7.952624773755039E-2</v>
      </c>
      <c r="H663">
        <f>Graphs!N664</f>
        <v>0.20304811741753009</v>
      </c>
      <c r="I663">
        <f>Graphs!O664</f>
        <v>0.30369648686967704</v>
      </c>
    </row>
    <row r="664" spans="1:9">
      <c r="A664" s="1">
        <f>Graphs!A665</f>
        <v>38412</v>
      </c>
      <c r="B664">
        <f>Graphs!F665</f>
        <v>0.12920000000000001</v>
      </c>
      <c r="C664">
        <f>Graphs!G665</f>
        <v>5.1220000000000002E-2</v>
      </c>
      <c r="D664">
        <f>Graphs!H665</f>
        <v>0.13417599999999999</v>
      </c>
      <c r="E664">
        <f>Graphs!I665</f>
        <v>0.1956</v>
      </c>
      <c r="F664">
        <f>Graphs!L665</f>
        <v>0.19960314024744516</v>
      </c>
      <c r="G664">
        <f>Graphs!M665</f>
        <v>7.9130594763731743E-2</v>
      </c>
      <c r="H664">
        <f>Graphs!N665</f>
        <v>0.2072906419956749</v>
      </c>
      <c r="I664">
        <f>Graphs!O665</f>
        <v>0.30218555907430555</v>
      </c>
    </row>
    <row r="665" spans="1:9">
      <c r="A665" s="1">
        <f>Graphs!A666</f>
        <v>38443</v>
      </c>
      <c r="B665">
        <f>Graphs!F666</f>
        <v>0.12920000000000001</v>
      </c>
      <c r="C665">
        <f>Graphs!G666</f>
        <v>5.1220000000000002E-2</v>
      </c>
      <c r="D665">
        <f>Graphs!H666</f>
        <v>0.13417599999999999</v>
      </c>
      <c r="E665">
        <f>Graphs!I666</f>
        <v>0.1956</v>
      </c>
      <c r="F665">
        <f>Graphs!L666</f>
        <v>0.1984126642618739</v>
      </c>
      <c r="G665">
        <f>Graphs!M666</f>
        <v>7.8658642906293971E-2</v>
      </c>
      <c r="H665">
        <f>Graphs!N666</f>
        <v>0.2060543160990804</v>
      </c>
      <c r="I665">
        <f>Graphs!O666</f>
        <v>0.30038325951720229</v>
      </c>
    </row>
    <row r="666" spans="1:9">
      <c r="A666" s="1">
        <f>Graphs!A667</f>
        <v>38473</v>
      </c>
      <c r="B666">
        <f>Graphs!F667</f>
        <v>0.12920000000000001</v>
      </c>
      <c r="C666">
        <f>Graphs!G667</f>
        <v>5.1220000000000002E-2</v>
      </c>
      <c r="D666">
        <f>Graphs!H667</f>
        <v>0.13417599999999999</v>
      </c>
      <c r="E666">
        <f>Graphs!I667</f>
        <v>0.1956</v>
      </c>
      <c r="F666">
        <f>Graphs!L667</f>
        <v>0.19801663099987415</v>
      </c>
      <c r="G666">
        <f>Graphs!M667</f>
        <v>7.850163962703989E-2</v>
      </c>
      <c r="H666">
        <f>Graphs!N667</f>
        <v>0.20564303003900242</v>
      </c>
      <c r="I666">
        <f>Graphs!O667</f>
        <v>0.29978369213293643</v>
      </c>
    </row>
    <row r="667" spans="1:9">
      <c r="A667" s="1">
        <f>Graphs!A668</f>
        <v>38504</v>
      </c>
      <c r="B667">
        <f>Graphs!F668</f>
        <v>0.12920000000000001</v>
      </c>
      <c r="C667">
        <f>Graphs!G668</f>
        <v>5.1220000000000002E-2</v>
      </c>
      <c r="D667">
        <f>Graphs!H668</f>
        <v>0.13417599999999999</v>
      </c>
      <c r="E667">
        <f>Graphs!I668</f>
        <v>0.1956</v>
      </c>
      <c r="F667">
        <f>Graphs!L668</f>
        <v>0.19781881218768649</v>
      </c>
      <c r="G667">
        <f>Graphs!M668</f>
        <v>7.8423216410629271E-2</v>
      </c>
      <c r="H667">
        <f>Graphs!N668</f>
        <v>0.20543759244655585</v>
      </c>
      <c r="I667">
        <f>Graphs!O668</f>
        <v>0.2994842079250114</v>
      </c>
    </row>
    <row r="668" spans="1:9">
      <c r="A668" s="1">
        <f>Graphs!A669</f>
        <v>38534</v>
      </c>
      <c r="B668">
        <f>Graphs!F669</f>
        <v>0.12920000000000001</v>
      </c>
      <c r="C668">
        <f>Graphs!G669</f>
        <v>5.1220000000000002E-2</v>
      </c>
      <c r="D668">
        <f>Graphs!H669</f>
        <v>0.13417599999999999</v>
      </c>
      <c r="E668">
        <f>Graphs!I669</f>
        <v>0.1956</v>
      </c>
      <c r="F668">
        <f>Graphs!L669</f>
        <v>0.19781881218768649</v>
      </c>
      <c r="G668">
        <f>Graphs!M669</f>
        <v>7.8423216410629271E-2</v>
      </c>
      <c r="H668">
        <f>Graphs!N669</f>
        <v>0.20543759244655585</v>
      </c>
      <c r="I668">
        <f>Graphs!O669</f>
        <v>0.2994842079250114</v>
      </c>
    </row>
    <row r="669" spans="1:9">
      <c r="A669" s="1">
        <f>Graphs!A670</f>
        <v>38565</v>
      </c>
      <c r="B669">
        <f>Graphs!F670</f>
        <v>0.12920000000000001</v>
      </c>
      <c r="C669">
        <f>Graphs!G670</f>
        <v>5.1220000000000002E-2</v>
      </c>
      <c r="D669">
        <f>Graphs!H670</f>
        <v>0.13417599999999999</v>
      </c>
      <c r="E669">
        <f>Graphs!I670</f>
        <v>0.1956</v>
      </c>
      <c r="F669">
        <f>Graphs!L670</f>
        <v>0.19742396425916817</v>
      </c>
      <c r="G669">
        <f>Graphs!M670</f>
        <v>7.8266683044540195E-2</v>
      </c>
      <c r="H669">
        <f>Graphs!N670</f>
        <v>0.20502753737181226</v>
      </c>
      <c r="I669">
        <f>Graphs!O670</f>
        <v>0.29888643505490164</v>
      </c>
    </row>
    <row r="670" spans="1:9">
      <c r="A670" s="1">
        <f>Graphs!A671</f>
        <v>38596</v>
      </c>
      <c r="B670">
        <f>Graphs!F671</f>
        <v>0.12920000000000001</v>
      </c>
      <c r="C670">
        <f>Graphs!G671</f>
        <v>5.1220000000000002E-2</v>
      </c>
      <c r="D670">
        <f>Graphs!H671</f>
        <v>0.13417599999999999</v>
      </c>
      <c r="E670">
        <f>Graphs!I671</f>
        <v>0.1956</v>
      </c>
      <c r="F670">
        <f>Graphs!L671</f>
        <v>0.19683346386756548</v>
      </c>
      <c r="G670">
        <f>Graphs!M671</f>
        <v>7.8032585288674183E-2</v>
      </c>
      <c r="H670">
        <f>Graphs!N671</f>
        <v>0.20441429448834725</v>
      </c>
      <c r="I670">
        <f>Graphs!O671</f>
        <v>0.29799245768185612</v>
      </c>
    </row>
    <row r="671" spans="1:9">
      <c r="A671" s="1">
        <f>Graphs!A672</f>
        <v>38626</v>
      </c>
      <c r="B671">
        <f>Graphs!F672</f>
        <v>0.12920000000000001</v>
      </c>
      <c r="C671">
        <f>Graphs!G672</f>
        <v>5.1220000000000002E-2</v>
      </c>
      <c r="D671">
        <f>Graphs!H672</f>
        <v>0.13417599999999999</v>
      </c>
      <c r="E671">
        <f>Graphs!I672</f>
        <v>0.1956</v>
      </c>
      <c r="F671">
        <f>Graphs!L672</f>
        <v>0.19663682704052499</v>
      </c>
      <c r="G671">
        <f>Graphs!M672</f>
        <v>7.795463065801618E-2</v>
      </c>
      <c r="H671">
        <f>Graphs!N672</f>
        <v>0.20421008440394331</v>
      </c>
      <c r="I671">
        <f>Graphs!O672</f>
        <v>0.29769476291893721</v>
      </c>
    </row>
    <row r="672" spans="1:9">
      <c r="A672" s="1">
        <f>Graphs!A673</f>
        <v>38657</v>
      </c>
      <c r="B672">
        <f>Graphs!F673</f>
        <v>0.12920000000000001</v>
      </c>
      <c r="C672">
        <f>Graphs!G673</f>
        <v>5.1220000000000002E-2</v>
      </c>
      <c r="D672">
        <f>Graphs!H673</f>
        <v>0.13417599999999999</v>
      </c>
      <c r="E672">
        <f>Graphs!I673</f>
        <v>0.1956</v>
      </c>
      <c r="F672">
        <f>Graphs!L673</f>
        <v>0.19624433836379737</v>
      </c>
      <c r="G672">
        <f>Graphs!M673</f>
        <v>7.7799032592830511E-2</v>
      </c>
      <c r="H672">
        <f>Graphs!N673</f>
        <v>0.2038024794450532</v>
      </c>
      <c r="I672">
        <f>Graphs!O673</f>
        <v>0.2971005617953465</v>
      </c>
    </row>
    <row r="673" spans="1:9">
      <c r="A673" s="1">
        <f>Graphs!A674</f>
        <v>38687</v>
      </c>
      <c r="B673">
        <f>Graphs!F674</f>
        <v>0.12920000000000001</v>
      </c>
      <c r="C673">
        <f>Graphs!G674</f>
        <v>5.1220000000000002E-2</v>
      </c>
      <c r="D673">
        <f>Graphs!H674</f>
        <v>0.13417599999999999</v>
      </c>
      <c r="E673">
        <f>Graphs!I674</f>
        <v>0.1956</v>
      </c>
      <c r="F673">
        <f>Graphs!L674</f>
        <v>0.19565736626500241</v>
      </c>
      <c r="G673">
        <f>Graphs!M674</f>
        <v>7.7566333592054351E-2</v>
      </c>
      <c r="H673">
        <f>Graphs!N674</f>
        <v>0.20319290074282476</v>
      </c>
      <c r="I673">
        <f>Graphs!O674</f>
        <v>0.29621192601729462</v>
      </c>
    </row>
    <row r="674" spans="1:9">
      <c r="A674" s="1">
        <f>Graphs!A675</f>
        <v>38718</v>
      </c>
      <c r="B674">
        <f>Graphs!F675</f>
        <v>0.12920000000000001</v>
      </c>
      <c r="C674">
        <f>Graphs!G675</f>
        <v>5.1220000000000002E-2</v>
      </c>
      <c r="D674">
        <f>Graphs!H675</f>
        <v>0.13417599999999999</v>
      </c>
      <c r="E674">
        <f>Graphs!I675</f>
        <v>0.1956</v>
      </c>
      <c r="F674">
        <f>Graphs!L675</f>
        <v>0.19644313882028352</v>
      </c>
      <c r="G674">
        <f>Graphs!M675</f>
        <v>7.7877844971942126E-2</v>
      </c>
      <c r="H674">
        <f>Graphs!N675</f>
        <v>0.20400893648877988</v>
      </c>
      <c r="I674">
        <f>Graphs!O675</f>
        <v>0.29740153214587817</v>
      </c>
    </row>
    <row r="675" spans="1:9">
      <c r="A675" s="1">
        <f>Graphs!A676</f>
        <v>38749</v>
      </c>
      <c r="B675">
        <f>Graphs!F676</f>
        <v>0.12920000000000001</v>
      </c>
      <c r="C675">
        <f>Graphs!G676</f>
        <v>5.1220000000000002E-2</v>
      </c>
      <c r="D675">
        <f>Graphs!H676</f>
        <v>0.13417599999999999</v>
      </c>
      <c r="E675">
        <f>Graphs!I676</f>
        <v>0.1956</v>
      </c>
      <c r="F675">
        <f>Graphs!L676</f>
        <v>0.19566049683295172</v>
      </c>
      <c r="G675">
        <f>Graphs!M676</f>
        <v>7.7567574673249123E-2</v>
      </c>
      <c r="H675">
        <f>Graphs!N676</f>
        <v>0.20319615188125484</v>
      </c>
      <c r="I675">
        <f>Graphs!O676</f>
        <v>0.29621666548394238</v>
      </c>
    </row>
    <row r="676" spans="1:9">
      <c r="A676" s="1">
        <f>Graphs!A677</f>
        <v>38777</v>
      </c>
      <c r="B676">
        <f>Graphs!F677</f>
        <v>0.1326</v>
      </c>
      <c r="C676">
        <f>Graphs!G677</f>
        <v>5.1220000000000002E-2</v>
      </c>
      <c r="D676">
        <f>Graphs!H677</f>
        <v>0.137736</v>
      </c>
      <c r="E676">
        <f>Graphs!I677</f>
        <v>0.1956</v>
      </c>
      <c r="F676">
        <f>Graphs!L677</f>
        <v>0.20000941959753396</v>
      </c>
      <c r="G676">
        <f>Graphs!M677</f>
        <v>7.7258540511204302E-2</v>
      </c>
      <c r="H676">
        <f>Graphs!N677</f>
        <v>0.20775639078194524</v>
      </c>
      <c r="I676">
        <f>Graphs!O677</f>
        <v>0.29503651940631709</v>
      </c>
    </row>
    <row r="677" spans="1:9">
      <c r="A677" s="1">
        <f>Graphs!A678</f>
        <v>38808</v>
      </c>
      <c r="B677">
        <f>Graphs!F678</f>
        <v>0.1326</v>
      </c>
      <c r="C677">
        <f>Graphs!G678</f>
        <v>5.1220000000000002E-2</v>
      </c>
      <c r="D677">
        <f>Graphs!H678</f>
        <v>0.137736</v>
      </c>
      <c r="E677">
        <f>Graphs!I678</f>
        <v>0.1956</v>
      </c>
      <c r="F677">
        <f>Graphs!L678</f>
        <v>0.1984220432515218</v>
      </c>
      <c r="G677">
        <f>Graphs!M678</f>
        <v>7.6645377491274105E-2</v>
      </c>
      <c r="H677">
        <f>Graphs!N678</f>
        <v>0.20610753053764411</v>
      </c>
      <c r="I677">
        <f>Graphs!O678</f>
        <v>0.29269495972848919</v>
      </c>
    </row>
    <row r="678" spans="1:9">
      <c r="A678" s="1">
        <f>Graphs!A679</f>
        <v>38838</v>
      </c>
      <c r="B678">
        <f>Graphs!F679</f>
        <v>0.1326</v>
      </c>
      <c r="C678">
        <f>Graphs!G679</f>
        <v>5.1220000000000002E-2</v>
      </c>
      <c r="D678">
        <f>Graphs!H679</f>
        <v>0.137736</v>
      </c>
      <c r="E678">
        <f>Graphs!I679</f>
        <v>0.1956</v>
      </c>
      <c r="F678">
        <f>Graphs!L679</f>
        <v>0.1972386115820296</v>
      </c>
      <c r="G678">
        <f>Graphs!M679</f>
        <v>7.6188248003254577E-2</v>
      </c>
      <c r="H678">
        <f>Graphs!N679</f>
        <v>0.20487826097181322</v>
      </c>
      <c r="I678">
        <f>Graphs!O679</f>
        <v>0.29094926414362743</v>
      </c>
    </row>
    <row r="679" spans="1:9">
      <c r="A679" s="1">
        <f>Graphs!A680</f>
        <v>38869</v>
      </c>
      <c r="B679">
        <f>Graphs!F680</f>
        <v>0.1326</v>
      </c>
      <c r="C679">
        <f>Graphs!G680</f>
        <v>5.1220000000000002E-2</v>
      </c>
      <c r="D679">
        <f>Graphs!H680</f>
        <v>0.137736</v>
      </c>
      <c r="E679">
        <f>Graphs!I680</f>
        <v>0.1956</v>
      </c>
      <c r="F679">
        <f>Graphs!L680</f>
        <v>0.19645280038050758</v>
      </c>
      <c r="G679">
        <f>Graphs!M680</f>
        <v>7.5884709166588238E-2</v>
      </c>
      <c r="H679">
        <f>Graphs!N680</f>
        <v>0.20406201292013271</v>
      </c>
      <c r="I679">
        <f>Graphs!O680</f>
        <v>0.28979010372871256</v>
      </c>
    </row>
    <row r="680" spans="1:9">
      <c r="A680" s="1">
        <f>Graphs!A681</f>
        <v>38899</v>
      </c>
      <c r="B680">
        <f>Graphs!F681</f>
        <v>0.1326</v>
      </c>
      <c r="C680">
        <f>Graphs!G681</f>
        <v>5.1220000000000002E-2</v>
      </c>
      <c r="D680">
        <f>Graphs!H681</f>
        <v>0.137736</v>
      </c>
      <c r="E680">
        <f>Graphs!I681</f>
        <v>0.1956</v>
      </c>
      <c r="F680">
        <f>Graphs!L681</f>
        <v>0.19645280038050758</v>
      </c>
      <c r="G680">
        <f>Graphs!M681</f>
        <v>7.5884709166588238E-2</v>
      </c>
      <c r="H680">
        <f>Graphs!N681</f>
        <v>0.20406201292013271</v>
      </c>
      <c r="I680">
        <f>Graphs!O681</f>
        <v>0.28979010372871256</v>
      </c>
    </row>
    <row r="681" spans="1:9">
      <c r="A681" s="1">
        <f>Graphs!A682</f>
        <v>38930</v>
      </c>
      <c r="B681">
        <f>Graphs!F682</f>
        <v>0.1326</v>
      </c>
      <c r="C681">
        <f>Graphs!G682</f>
        <v>5.1220000000000002E-2</v>
      </c>
      <c r="D681">
        <f>Graphs!H682</f>
        <v>0.137736</v>
      </c>
      <c r="E681">
        <f>Graphs!I682</f>
        <v>0.1956</v>
      </c>
      <c r="F681">
        <f>Graphs!L682</f>
        <v>0.19567011990090399</v>
      </c>
      <c r="G681">
        <f>Graphs!M682</f>
        <v>7.5582379647996245E-2</v>
      </c>
      <c r="H681">
        <f>Graphs!N682</f>
        <v>0.20324901685272181</v>
      </c>
      <c r="I681">
        <f>Graphs!O682</f>
        <v>0.28863556148278147</v>
      </c>
    </row>
    <row r="682" spans="1:9">
      <c r="A682" s="1">
        <f>Graphs!A683</f>
        <v>38961</v>
      </c>
      <c r="B682">
        <f>Graphs!F683</f>
        <v>0.1326</v>
      </c>
      <c r="C682">
        <f>Graphs!G683</f>
        <v>5.1220000000000002E-2</v>
      </c>
      <c r="D682">
        <f>Graphs!H683</f>
        <v>0.137736</v>
      </c>
      <c r="E682">
        <f>Graphs!I683</f>
        <v>0.1956</v>
      </c>
      <c r="F682">
        <f>Graphs!L683</f>
        <v>0.19469663671731741</v>
      </c>
      <c r="G682">
        <f>Graphs!M683</f>
        <v>7.5206347908453985E-2</v>
      </c>
      <c r="H682">
        <f>Graphs!N683</f>
        <v>0.20223782771415105</v>
      </c>
      <c r="I682">
        <f>Graphs!O683</f>
        <v>0.28719956366445915</v>
      </c>
    </row>
    <row r="683" spans="1:9">
      <c r="A683" s="1">
        <f>Graphs!A684</f>
        <v>38991</v>
      </c>
      <c r="B683">
        <f>Graphs!F684</f>
        <v>0.1326</v>
      </c>
      <c r="C683">
        <f>Graphs!G684</f>
        <v>5.1220000000000002E-2</v>
      </c>
      <c r="D683">
        <f>Graphs!H684</f>
        <v>0.137736</v>
      </c>
      <c r="E683">
        <f>Graphs!I684</f>
        <v>0.1956</v>
      </c>
      <c r="F683">
        <f>Graphs!L684</f>
        <v>0.19450213458273469</v>
      </c>
      <c r="G683">
        <f>Graphs!M684</f>
        <v>7.5131216691762231E-2</v>
      </c>
      <c r="H683">
        <f>Graphs!N684</f>
        <v>0.20203579192222884</v>
      </c>
      <c r="I683">
        <f>Graphs!O684</f>
        <v>0.28691265101344576</v>
      </c>
    </row>
    <row r="684" spans="1:9">
      <c r="A684" s="1">
        <f>Graphs!A685</f>
        <v>39022</v>
      </c>
      <c r="B684">
        <f>Graphs!F685</f>
        <v>0.1326</v>
      </c>
      <c r="C684">
        <f>Graphs!G685</f>
        <v>5.1220000000000002E-2</v>
      </c>
      <c r="D684">
        <f>Graphs!H685</f>
        <v>0.137736</v>
      </c>
      <c r="E684">
        <f>Graphs!I685</f>
        <v>0.1956</v>
      </c>
      <c r="F684">
        <f>Graphs!L685</f>
        <v>0.19392037346234767</v>
      </c>
      <c r="G684">
        <f>Graphs!M685</f>
        <v>7.4906497200161751E-2</v>
      </c>
      <c r="H684">
        <f>Graphs!N685</f>
        <v>0.20143149742993907</v>
      </c>
      <c r="I684">
        <f>Graphs!O685</f>
        <v>0.28605448755079338</v>
      </c>
    </row>
    <row r="685" spans="1:9">
      <c r="A685" s="1">
        <f>Graphs!A686</f>
        <v>39052</v>
      </c>
      <c r="B685">
        <f>Graphs!F686</f>
        <v>0.1326</v>
      </c>
      <c r="C685">
        <f>Graphs!G686</f>
        <v>5.1220000000000002E-2</v>
      </c>
      <c r="D685">
        <f>Graphs!H686</f>
        <v>0.137736</v>
      </c>
      <c r="E685">
        <f>Graphs!I686</f>
        <v>0.1956</v>
      </c>
      <c r="F685">
        <f>Graphs!L686</f>
        <v>0.19238132287931317</v>
      </c>
      <c r="G685">
        <f>Graphs!M686</f>
        <v>7.4312001190636662E-2</v>
      </c>
      <c r="H685">
        <f>Graphs!N686</f>
        <v>0.19983283475192368</v>
      </c>
      <c r="I685">
        <f>Graphs!O686</f>
        <v>0.28378421384007285</v>
      </c>
    </row>
    <row r="686" spans="1:9">
      <c r="A686" s="1">
        <f>Graphs!A687</f>
        <v>39083</v>
      </c>
      <c r="B686">
        <f>Graphs!F687</f>
        <v>0.1326</v>
      </c>
      <c r="C686">
        <f>Graphs!G687</f>
        <v>5.1220000000000002E-2</v>
      </c>
      <c r="D686">
        <f>Graphs!H687</f>
        <v>0.137736</v>
      </c>
      <c r="E686">
        <f>Graphs!I687</f>
        <v>0.1956</v>
      </c>
      <c r="F686">
        <f>Graphs!L687</f>
        <v>0.19334806319528963</v>
      </c>
      <c r="G686">
        <f>Graphs!M687</f>
        <v>7.4685428332298145E-2</v>
      </c>
      <c r="H686">
        <f>Graphs!N687</f>
        <v>0.20083701985117958</v>
      </c>
      <c r="I686">
        <f>Graphs!O687</f>
        <v>0.28521026516590237</v>
      </c>
    </row>
    <row r="687" spans="1:9">
      <c r="A687" s="1">
        <f>Graphs!A688</f>
        <v>39114</v>
      </c>
      <c r="B687">
        <f>Graphs!F688</f>
        <v>0.1326</v>
      </c>
      <c r="C687">
        <f>Graphs!G688</f>
        <v>5.1220000000000002E-2</v>
      </c>
      <c r="D687">
        <f>Graphs!H688</f>
        <v>0.137736</v>
      </c>
      <c r="E687">
        <f>Graphs!I688</f>
        <v>0.1956</v>
      </c>
      <c r="F687">
        <f>Graphs!L688</f>
        <v>0.1920040349506352</v>
      </c>
      <c r="G687">
        <f>Graphs!M688</f>
        <v>7.4166264480931651E-2</v>
      </c>
      <c r="H687">
        <f>Graphs!N688</f>
        <v>0.19944093331795396</v>
      </c>
      <c r="I687">
        <f>Graphs!O688</f>
        <v>0.28322767146564293</v>
      </c>
    </row>
    <row r="688" spans="1:9">
      <c r="A688" s="1">
        <f>Graphs!A689</f>
        <v>39142</v>
      </c>
      <c r="B688">
        <f>Graphs!F689</f>
        <v>0.1371</v>
      </c>
      <c r="C688">
        <f>Graphs!G689</f>
        <v>5.296E-2</v>
      </c>
      <c r="D688">
        <f>Graphs!H689</f>
        <v>0.14239200000000002</v>
      </c>
      <c r="E688">
        <f>Graphs!I689</f>
        <v>0.1956</v>
      </c>
      <c r="F688">
        <f>Graphs!L689</f>
        <v>0.19733599302924601</v>
      </c>
      <c r="G688">
        <f>Graphs!M689</f>
        <v>7.622840401771605E-2</v>
      </c>
      <c r="H688">
        <f>Graphs!N689</f>
        <v>0.20495307599869003</v>
      </c>
      <c r="I688">
        <f>Graphs!O689</f>
        <v>0.28153844082071861</v>
      </c>
    </row>
    <row r="689" spans="1:9">
      <c r="A689" s="1">
        <f>Graphs!A690</f>
        <v>39173</v>
      </c>
      <c r="B689">
        <f>Graphs!F690</f>
        <v>0.1371</v>
      </c>
      <c r="C689">
        <f>Graphs!G690</f>
        <v>5.296E-2</v>
      </c>
      <c r="D689">
        <f>Graphs!H690</f>
        <v>0.14239200000000002</v>
      </c>
      <c r="E689">
        <f>Graphs!I690</f>
        <v>0.1956</v>
      </c>
      <c r="F689">
        <f>Graphs!L690</f>
        <v>0.1963542219196478</v>
      </c>
      <c r="G689">
        <f>Graphs!M690</f>
        <v>7.5849158226583141E-2</v>
      </c>
      <c r="H689">
        <f>Graphs!N690</f>
        <v>0.20393340895392048</v>
      </c>
      <c r="I689">
        <f>Graphs!O690</f>
        <v>0.28013775206041658</v>
      </c>
    </row>
    <row r="690" spans="1:9">
      <c r="A690" s="1">
        <f>Graphs!A691</f>
        <v>39203</v>
      </c>
      <c r="B690">
        <f>Graphs!F691</f>
        <v>0.1371</v>
      </c>
      <c r="C690">
        <f>Graphs!G691</f>
        <v>5.296E-2</v>
      </c>
      <c r="D690">
        <f>Graphs!H691</f>
        <v>0.14239200000000002</v>
      </c>
      <c r="E690">
        <f>Graphs!I691</f>
        <v>0.1956</v>
      </c>
      <c r="F690">
        <f>Graphs!L691</f>
        <v>0.19557193418291616</v>
      </c>
      <c r="G690">
        <f>Graphs!M691</f>
        <v>7.5546970345202344E-2</v>
      </c>
      <c r="H690">
        <f>Graphs!N691</f>
        <v>0.20312092525290884</v>
      </c>
      <c r="I690">
        <f>Graphs!O691</f>
        <v>0.27902166539882134</v>
      </c>
    </row>
    <row r="691" spans="1:9">
      <c r="A691" s="1">
        <f>Graphs!A692</f>
        <v>39234</v>
      </c>
      <c r="B691">
        <f>Graphs!F692</f>
        <v>0.1371</v>
      </c>
      <c r="C691">
        <f>Graphs!G692</f>
        <v>5.296E-2</v>
      </c>
      <c r="D691">
        <f>Graphs!H692</f>
        <v>0.14239200000000002</v>
      </c>
      <c r="E691">
        <f>Graphs!I692</f>
        <v>0.1956</v>
      </c>
      <c r="F691">
        <f>Graphs!L692</f>
        <v>0.19459893948548873</v>
      </c>
      <c r="G691">
        <f>Graphs!M692</f>
        <v>7.517111477134561E-2</v>
      </c>
      <c r="H691">
        <f>Graphs!N692</f>
        <v>0.20211037338597895</v>
      </c>
      <c r="I691">
        <f>Graphs!O692</f>
        <v>0.27763349790927494</v>
      </c>
    </row>
    <row r="692" spans="1:9">
      <c r="A692" s="1">
        <f>Graphs!A693</f>
        <v>39264</v>
      </c>
      <c r="B692">
        <f>Graphs!F693</f>
        <v>0.1371</v>
      </c>
      <c r="C692">
        <f>Graphs!G693</f>
        <v>5.296E-2</v>
      </c>
      <c r="D692">
        <f>Graphs!H693</f>
        <v>0.14239200000000002</v>
      </c>
      <c r="E692">
        <f>Graphs!I693</f>
        <v>0.1956</v>
      </c>
      <c r="F692">
        <f>Graphs!L693</f>
        <v>0.19577358097131664</v>
      </c>
      <c r="G692">
        <f>Graphs!M693</f>
        <v>7.5624863955076074E-2</v>
      </c>
      <c r="H692">
        <f>Graphs!N693</f>
        <v>0.20333035551909354</v>
      </c>
      <c r="I692">
        <f>Graphs!O693</f>
        <v>0.27930935403347584</v>
      </c>
    </row>
    <row r="693" spans="1:9">
      <c r="A693" s="1">
        <f>Graphs!A694</f>
        <v>39295</v>
      </c>
      <c r="B693">
        <f>Graphs!F694</f>
        <v>0.1371</v>
      </c>
      <c r="C693">
        <f>Graphs!G694</f>
        <v>5.296E-2</v>
      </c>
      <c r="D693">
        <f>Graphs!H694</f>
        <v>0.14239200000000002</v>
      </c>
      <c r="E693">
        <f>Graphs!I694</f>
        <v>0.1956</v>
      </c>
      <c r="F693">
        <f>Graphs!L694</f>
        <v>0.19460594529951952</v>
      </c>
      <c r="G693">
        <f>Graphs!M694</f>
        <v>7.517382102890266E-2</v>
      </c>
      <c r="H693">
        <f>Graphs!N694</f>
        <v>0.20211764962136536</v>
      </c>
      <c r="I693">
        <f>Graphs!O694</f>
        <v>0.27764349307502567</v>
      </c>
    </row>
    <row r="694" spans="1:9">
      <c r="A694" s="1">
        <f>Graphs!A695</f>
        <v>39326</v>
      </c>
      <c r="B694">
        <f>Graphs!F695</f>
        <v>0.1371</v>
      </c>
      <c r="C694">
        <f>Graphs!G695</f>
        <v>5.296E-2</v>
      </c>
      <c r="D694">
        <f>Graphs!H695</f>
        <v>0.14239200000000002</v>
      </c>
      <c r="E694">
        <f>Graphs!I695</f>
        <v>0.1956</v>
      </c>
      <c r="F694">
        <f>Graphs!L695</f>
        <v>0.19402387367848409</v>
      </c>
      <c r="G694">
        <f>Graphs!M695</f>
        <v>7.4948974106582925E-2</v>
      </c>
      <c r="H694">
        <f>Graphs!N695</f>
        <v>0.2015131102904939</v>
      </c>
      <c r="I694">
        <f>Graphs!O695</f>
        <v>0.27681305391328587</v>
      </c>
    </row>
    <row r="695" spans="1:9">
      <c r="A695" s="1">
        <f>Graphs!A696</f>
        <v>39356</v>
      </c>
      <c r="B695">
        <f>Graphs!F696</f>
        <v>0.1371</v>
      </c>
      <c r="C695">
        <f>Graphs!G696</f>
        <v>5.296E-2</v>
      </c>
      <c r="D695">
        <f>Graphs!H696</f>
        <v>0.14239200000000002</v>
      </c>
      <c r="E695">
        <f>Graphs!I696</f>
        <v>0.1956</v>
      </c>
      <c r="F695">
        <f>Graphs!L696</f>
        <v>0.1932508701976933</v>
      </c>
      <c r="G695">
        <f>Graphs!M696</f>
        <v>7.4650372616118441E-2</v>
      </c>
      <c r="H695">
        <f>Graphs!N696</f>
        <v>0.20071026921363933</v>
      </c>
      <c r="I695">
        <f>Graphs!O696</f>
        <v>0.27571021306104165</v>
      </c>
    </row>
    <row r="696" spans="1:9">
      <c r="A696" s="1">
        <f>Graphs!A697</f>
        <v>39387</v>
      </c>
      <c r="B696">
        <f>Graphs!F697</f>
        <v>0.1371</v>
      </c>
      <c r="C696">
        <f>Graphs!G697</f>
        <v>5.296E-2</v>
      </c>
      <c r="D696">
        <f>Graphs!H697</f>
        <v>0.14239200000000002</v>
      </c>
      <c r="E696">
        <f>Graphs!I697</f>
        <v>0.1956</v>
      </c>
      <c r="F696">
        <f>Graphs!L697</f>
        <v>0.19248094641204513</v>
      </c>
      <c r="G696">
        <f>Graphs!M697</f>
        <v>7.4352960773026347E-2</v>
      </c>
      <c r="H696">
        <f>Graphs!N697</f>
        <v>0.19991062670681209</v>
      </c>
      <c r="I696">
        <f>Graphs!O697</f>
        <v>0.27461176599705345</v>
      </c>
    </row>
    <row r="697" spans="1:9">
      <c r="A697" s="1">
        <f>Graphs!A698</f>
        <v>39417</v>
      </c>
      <c r="B697">
        <f>Graphs!F698</f>
        <v>0.1371</v>
      </c>
      <c r="C697">
        <f>Graphs!G698</f>
        <v>5.296E-2</v>
      </c>
      <c r="D697">
        <f>Graphs!H698</f>
        <v>0.14239200000000002</v>
      </c>
      <c r="E697">
        <f>Graphs!I698</f>
        <v>0.1956</v>
      </c>
      <c r="F697">
        <f>Graphs!L698</f>
        <v>0.19133294871972675</v>
      </c>
      <c r="G697">
        <f>Graphs!M698</f>
        <v>7.3909503750523201E-2</v>
      </c>
      <c r="H697">
        <f>Graphs!N698</f>
        <v>0.19871831680597621</v>
      </c>
      <c r="I697">
        <f>Graphs!O698</f>
        <v>0.27297392246227975</v>
      </c>
    </row>
    <row r="698" spans="1:9">
      <c r="A698" s="1">
        <f>Graphs!A699</f>
        <v>39448</v>
      </c>
      <c r="B698">
        <f>Graphs!F699</f>
        <v>0.1371</v>
      </c>
      <c r="C698">
        <f>Graphs!G699</f>
        <v>5.296E-2</v>
      </c>
      <c r="D698">
        <f>Graphs!H699</f>
        <v>0.14239200000000002</v>
      </c>
      <c r="E698">
        <f>Graphs!I699</f>
        <v>0.1956</v>
      </c>
      <c r="F698">
        <f>Graphs!L699</f>
        <v>0.19229442082384601</v>
      </c>
      <c r="G698">
        <f>Graphs!M699</f>
        <v>7.4280908291983125E-2</v>
      </c>
      <c r="H698">
        <f>Graphs!N699</f>
        <v>0.19971690131253891</v>
      </c>
      <c r="I698">
        <f>Graphs!O699</f>
        <v>0.27434565071585909</v>
      </c>
    </row>
    <row r="699" spans="1:9">
      <c r="A699" s="1">
        <f>Graphs!A700</f>
        <v>39479</v>
      </c>
      <c r="B699">
        <f>Graphs!F700</f>
        <v>0.1371</v>
      </c>
      <c r="C699">
        <f>Graphs!G700</f>
        <v>5.296E-2</v>
      </c>
      <c r="D699">
        <f>Graphs!H700</f>
        <v>0.14239200000000002</v>
      </c>
      <c r="E699">
        <f>Graphs!I700</f>
        <v>0.1956</v>
      </c>
      <c r="F699">
        <f>Graphs!L700</f>
        <v>0.19076827462683135</v>
      </c>
      <c r="G699">
        <f>Graphs!M700</f>
        <v>7.3691377273792769E-2</v>
      </c>
      <c r="H699">
        <f>Graphs!N700</f>
        <v>0.19813184654021718</v>
      </c>
      <c r="I699">
        <f>Graphs!O700</f>
        <v>0.27216830428160621</v>
      </c>
    </row>
    <row r="700" spans="1:9">
      <c r="A700" s="1">
        <f>Graphs!A701</f>
        <v>39508</v>
      </c>
      <c r="B700">
        <f>Graphs!F701</f>
        <v>0.14960000000000001</v>
      </c>
      <c r="C700">
        <f>Graphs!G701</f>
        <v>5.7799999999999997E-2</v>
      </c>
      <c r="D700">
        <f>Graphs!H701</f>
        <v>0.15542400000000001</v>
      </c>
      <c r="E700">
        <f>Graphs!I701</f>
        <v>0.21350000000000002</v>
      </c>
      <c r="F700">
        <f>Graphs!L701</f>
        <v>0.20753882687585659</v>
      </c>
      <c r="G700">
        <f>Graphs!M701</f>
        <v>8.0185455838399131E-2</v>
      </c>
      <c r="H700">
        <f>Graphs!N701</f>
        <v>0.21561841329113057</v>
      </c>
      <c r="I700">
        <f>Graphs!O701</f>
        <v>0.2961867616176162</v>
      </c>
    </row>
    <row r="701" spans="1:9">
      <c r="A701" s="1">
        <f>Graphs!A702</f>
        <v>39539</v>
      </c>
      <c r="B701">
        <f>Graphs!F702</f>
        <v>0.14960000000000001</v>
      </c>
      <c r="C701">
        <f>Graphs!G702</f>
        <v>5.7799999999999997E-2</v>
      </c>
      <c r="D701">
        <f>Graphs!H702</f>
        <v>0.15542400000000001</v>
      </c>
      <c r="E701">
        <f>Graphs!I702</f>
        <v>0.21350000000000002</v>
      </c>
      <c r="F701">
        <f>Graphs!L702</f>
        <v>0.20568763813266266</v>
      </c>
      <c r="G701">
        <f>Graphs!M702</f>
        <v>7.9470223823983291E-2</v>
      </c>
      <c r="H701">
        <f>Graphs!N702</f>
        <v>0.21369515687921764</v>
      </c>
      <c r="I701">
        <f>Graphs!O702</f>
        <v>0.29354485789654733</v>
      </c>
    </row>
    <row r="702" spans="1:9">
      <c r="A702" s="1">
        <f>Graphs!A703</f>
        <v>39569</v>
      </c>
      <c r="B702">
        <f>Graphs!F703</f>
        <v>0.14960000000000001</v>
      </c>
      <c r="C702">
        <f>Graphs!G703</f>
        <v>5.7799999999999997E-2</v>
      </c>
      <c r="D702">
        <f>Graphs!H703</f>
        <v>0.15542400000000001</v>
      </c>
      <c r="E702">
        <f>Graphs!I703</f>
        <v>0.21350000000000002</v>
      </c>
      <c r="F702">
        <f>Graphs!L703</f>
        <v>0.2046643165499131</v>
      </c>
      <c r="G702">
        <f>Graphs!M703</f>
        <v>7.9074849576102779E-2</v>
      </c>
      <c r="H702">
        <f>Graphs!N703</f>
        <v>0.21263199689474394</v>
      </c>
      <c r="I702">
        <f>Graphs!O703</f>
        <v>0.29208443571795756</v>
      </c>
    </row>
    <row r="703" spans="1:9">
      <c r="A703" s="1">
        <f>Graphs!A704</f>
        <v>39600</v>
      </c>
      <c r="B703">
        <f>Graphs!F704</f>
        <v>0.14960000000000001</v>
      </c>
      <c r="C703">
        <f>Graphs!G704</f>
        <v>5.7799999999999997E-2</v>
      </c>
      <c r="D703">
        <f>Graphs!H704</f>
        <v>0.15542400000000001</v>
      </c>
      <c r="E703">
        <f>Graphs!I704</f>
        <v>0.21350000000000002</v>
      </c>
      <c r="F703">
        <f>Graphs!L704</f>
        <v>0.20303999657729474</v>
      </c>
      <c r="G703">
        <f>Graphs!M704</f>
        <v>7.8447271404863864E-2</v>
      </c>
      <c r="H703">
        <f>Graphs!N704</f>
        <v>0.21094444136383328</v>
      </c>
      <c r="I703">
        <f>Graphs!O704</f>
        <v>0.28976630527575153</v>
      </c>
    </row>
    <row r="704" spans="1:9">
      <c r="A704" s="1">
        <f>Graphs!A705</f>
        <v>39630</v>
      </c>
      <c r="B704">
        <f>Graphs!F705</f>
        <v>0.14960000000000001</v>
      </c>
      <c r="C704">
        <f>Graphs!G705</f>
        <v>5.7799999999999997E-2</v>
      </c>
      <c r="D704">
        <f>Graphs!H705</f>
        <v>0.15542400000000001</v>
      </c>
      <c r="E704">
        <f>Graphs!I705</f>
        <v>0.21350000000000002</v>
      </c>
      <c r="F704">
        <f>Graphs!L705</f>
        <v>0.20324323981711184</v>
      </c>
      <c r="G704">
        <f>Graphs!M705</f>
        <v>7.8525797202065928E-2</v>
      </c>
      <c r="H704">
        <f>Graphs!N705</f>
        <v>0.21115559696079406</v>
      </c>
      <c r="I704">
        <f>Graphs!O705</f>
        <v>0.2900563616373889</v>
      </c>
    </row>
    <row r="705" spans="1:9">
      <c r="A705" s="1">
        <f>Graphs!A706</f>
        <v>39661</v>
      </c>
      <c r="B705">
        <f>Graphs!F706</f>
        <v>0.14960000000000001</v>
      </c>
      <c r="C705">
        <f>Graphs!G706</f>
        <v>5.7799999999999997E-2</v>
      </c>
      <c r="D705">
        <f>Graphs!H706</f>
        <v>0.15542400000000001</v>
      </c>
      <c r="E705">
        <f>Graphs!I706</f>
        <v>0.21350000000000002</v>
      </c>
      <c r="F705">
        <f>Graphs!L706</f>
        <v>0.2026353338156649</v>
      </c>
      <c r="G705">
        <f>Graphs!M706</f>
        <v>7.8290924428779607E-2</v>
      </c>
      <c r="H705">
        <f>Graphs!N706</f>
        <v>0.2105240248861357</v>
      </c>
      <c r="I705">
        <f>Graphs!O706</f>
        <v>0.28918879525163405</v>
      </c>
    </row>
    <row r="706" spans="1:9">
      <c r="A706" s="1">
        <f>Graphs!A707</f>
        <v>39692</v>
      </c>
      <c r="B706">
        <f>Graphs!F707</f>
        <v>0.14960000000000001</v>
      </c>
      <c r="C706">
        <f>Graphs!G707</f>
        <v>5.7799999999999997E-2</v>
      </c>
      <c r="D706">
        <f>Graphs!H707</f>
        <v>0.15542400000000001</v>
      </c>
      <c r="E706">
        <f>Graphs!I707</f>
        <v>0.21350000000000002</v>
      </c>
      <c r="F706">
        <f>Graphs!L707</f>
        <v>0.20142677317660523</v>
      </c>
      <c r="G706">
        <f>Graphs!M707</f>
        <v>7.7823980545506558E-2</v>
      </c>
      <c r="H706">
        <f>Graphs!N707</f>
        <v>0.20926841439973726</v>
      </c>
      <c r="I706">
        <f>Graphs!O707</f>
        <v>0.28746401118452686</v>
      </c>
    </row>
    <row r="707" spans="1:9">
      <c r="A707" s="1">
        <f>Graphs!A708</f>
        <v>39722</v>
      </c>
      <c r="B707">
        <f>Graphs!F708</f>
        <v>0.14960000000000001</v>
      </c>
      <c r="C707">
        <f>Graphs!G708</f>
        <v>5.7799999999999997E-2</v>
      </c>
      <c r="D707">
        <f>Graphs!H708</f>
        <v>0.15542400000000001</v>
      </c>
      <c r="E707">
        <f>Graphs!I708</f>
        <v>0.21350000000000002</v>
      </c>
      <c r="F707">
        <f>Graphs!L708</f>
        <v>0.20203287179198121</v>
      </c>
      <c r="G707">
        <f>Graphs!M708</f>
        <v>7.8058155010538186E-2</v>
      </c>
      <c r="H707">
        <f>Graphs!N708</f>
        <v>0.20989810872591502</v>
      </c>
      <c r="I707">
        <f>Graphs!O708</f>
        <v>0.2883289981790641</v>
      </c>
    </row>
    <row r="708" spans="1:9">
      <c r="A708" s="1">
        <f>Graphs!A709</f>
        <v>39753</v>
      </c>
      <c r="B708">
        <f>Graphs!F709</f>
        <v>0.14960000000000001</v>
      </c>
      <c r="C708">
        <f>Graphs!G709</f>
        <v>5.7799999999999997E-2</v>
      </c>
      <c r="D708">
        <f>Graphs!H709</f>
        <v>0.15542400000000001</v>
      </c>
      <c r="E708">
        <f>Graphs!I709</f>
        <v>0.21350000000000002</v>
      </c>
      <c r="F708">
        <f>Graphs!L709</f>
        <v>0.20366216914514235</v>
      </c>
      <c r="G708">
        <f>Graphs!M709</f>
        <v>7.8687656260623171E-2</v>
      </c>
      <c r="H708">
        <f>Graphs!N709</f>
        <v>0.21159083540918852</v>
      </c>
      <c r="I708">
        <f>Graphs!O709</f>
        <v>0.29065423203534685</v>
      </c>
    </row>
    <row r="709" spans="1:9">
      <c r="A709" s="1">
        <f>Graphs!A710</f>
        <v>39783</v>
      </c>
      <c r="B709">
        <f>Graphs!F710</f>
        <v>0.16149999999999998</v>
      </c>
      <c r="C709">
        <f>Graphs!G710</f>
        <v>6.2420000000000003E-2</v>
      </c>
      <c r="D709">
        <f>Graphs!H710</f>
        <v>0.16785600000000001</v>
      </c>
      <c r="E709">
        <f>Graphs!I710</f>
        <v>0.222</v>
      </c>
      <c r="F709">
        <f>Graphs!L710</f>
        <v>0.22298434986156784</v>
      </c>
      <c r="G709">
        <f>Graphs!M710</f>
        <v>8.6183796398508164E-2</v>
      </c>
      <c r="H709">
        <f>Graphs!N710</f>
        <v>0.23176013021896807</v>
      </c>
      <c r="I709">
        <f>Graphs!O710</f>
        <v>0.30651718680661344</v>
      </c>
    </row>
    <row r="710" spans="1:9">
      <c r="A710" s="1">
        <f>Graphs!A711</f>
        <v>39814</v>
      </c>
      <c r="B710">
        <f>Graphs!F711</f>
        <v>0.16149999999999998</v>
      </c>
      <c r="C710">
        <f>Graphs!G711</f>
        <v>6.2420000000000003E-2</v>
      </c>
      <c r="D710">
        <f>Graphs!H711</f>
        <v>0.16785600000000001</v>
      </c>
      <c r="E710">
        <f>Graphs!I711</f>
        <v>0.222</v>
      </c>
      <c r="F710">
        <f>Graphs!L711</f>
        <v>0.2259213271140505</v>
      </c>
      <c r="G710">
        <f>Graphs!M711</f>
        <v>8.7318942652997125E-2</v>
      </c>
      <c r="H710">
        <f>Graphs!N711</f>
        <v>0.23481269525731316</v>
      </c>
      <c r="I710">
        <f>Graphs!O711</f>
        <v>0.3105543939276732</v>
      </c>
    </row>
    <row r="711" spans="1:9">
      <c r="A711" s="1">
        <f>Graphs!A712</f>
        <v>39845</v>
      </c>
      <c r="B711">
        <f>Graphs!F712</f>
        <v>0.16149999999999998</v>
      </c>
      <c r="C711">
        <f>Graphs!G712</f>
        <v>6.2420000000000003E-2</v>
      </c>
      <c r="D711">
        <f>Graphs!H712</f>
        <v>0.16785600000000001</v>
      </c>
      <c r="E711">
        <f>Graphs!I712</f>
        <v>0.222</v>
      </c>
      <c r="F711">
        <f>Graphs!L712</f>
        <v>0.2245738838111834</v>
      </c>
      <c r="G711">
        <f>Graphs!M712</f>
        <v>8.6798153730613434E-2</v>
      </c>
      <c r="H711">
        <f>Graphs!N712</f>
        <v>0.23341222192575858</v>
      </c>
      <c r="I711">
        <f>Graphs!O712</f>
        <v>0.30870218084261747</v>
      </c>
    </row>
    <row r="712" spans="1:9">
      <c r="A712" s="1">
        <f>Graphs!A713</f>
        <v>39873</v>
      </c>
      <c r="B712">
        <f>Graphs!F713</f>
        <v>0.16149999999999998</v>
      </c>
      <c r="C712">
        <f>Graphs!G713</f>
        <v>6.2420000000000003E-2</v>
      </c>
      <c r="D712">
        <f>Graphs!H713</f>
        <v>0.16785600000000001</v>
      </c>
      <c r="E712">
        <f>Graphs!I713</f>
        <v>0.222</v>
      </c>
      <c r="F712">
        <f>Graphs!L713</f>
        <v>0.2245738838111834</v>
      </c>
      <c r="G712">
        <f>Graphs!M713</f>
        <v>8.6798153730613434E-2</v>
      </c>
      <c r="H712">
        <f>Graphs!N713</f>
        <v>0.23341222192575858</v>
      </c>
      <c r="I712">
        <f>Graphs!O713</f>
        <v>0.30870218084261747</v>
      </c>
    </row>
    <row r="713" spans="1:9">
      <c r="A713" s="1">
        <f>Graphs!A714</f>
        <v>39904</v>
      </c>
      <c r="B713">
        <f>Graphs!F714</f>
        <v>0.16469999999999999</v>
      </c>
      <c r="C713">
        <f>Graphs!G714</f>
        <v>6.3659999999999994E-2</v>
      </c>
      <c r="D713">
        <f>Graphs!H714</f>
        <v>0.17121600000000001</v>
      </c>
      <c r="E713">
        <f>Graphs!I714</f>
        <v>0.22640000000000002</v>
      </c>
      <c r="F713">
        <f>Graphs!L714</f>
        <v>0.22879485012635606</v>
      </c>
      <c r="G713">
        <f>Graphs!M714</f>
        <v>8.8434002179986801E-2</v>
      </c>
      <c r="H713">
        <f>Graphs!N714</f>
        <v>0.23784662452479771</v>
      </c>
      <c r="I713">
        <f>Graphs!O714</f>
        <v>0.31450609634855509</v>
      </c>
    </row>
    <row r="714" spans="1:9">
      <c r="A714" s="1">
        <f>Graphs!A715</f>
        <v>39934</v>
      </c>
      <c r="B714">
        <f>Graphs!F715</f>
        <v>0.16469999999999999</v>
      </c>
      <c r="C714">
        <f>Graphs!G715</f>
        <v>6.3659999999999994E-2</v>
      </c>
      <c r="D714">
        <f>Graphs!H715</f>
        <v>0.17121600000000001</v>
      </c>
      <c r="E714">
        <f>Graphs!I715</f>
        <v>0.22640000000000002</v>
      </c>
      <c r="F714">
        <f>Graphs!L715</f>
        <v>0.22743026851526446</v>
      </c>
      <c r="G714">
        <f>Graphs!M715</f>
        <v>8.790656280316779E-2</v>
      </c>
      <c r="H714">
        <f>Graphs!N715</f>
        <v>0.23642805618767165</v>
      </c>
      <c r="I714">
        <f>Graphs!O715</f>
        <v>0.31263031446178435</v>
      </c>
    </row>
    <row r="715" spans="1:9">
      <c r="A715" s="1">
        <f>Graphs!A716</f>
        <v>39965</v>
      </c>
      <c r="B715">
        <f>Graphs!F716</f>
        <v>0.16469999999999999</v>
      </c>
      <c r="C715">
        <f>Graphs!G716</f>
        <v>6.3659999999999994E-2</v>
      </c>
      <c r="D715">
        <f>Graphs!H716</f>
        <v>0.17121600000000001</v>
      </c>
      <c r="E715">
        <f>Graphs!I716</f>
        <v>0.22640000000000002</v>
      </c>
      <c r="F715">
        <f>Graphs!L716</f>
        <v>0.22675001845988479</v>
      </c>
      <c r="G715">
        <f>Graphs!M716</f>
        <v>8.7643631907445466E-2</v>
      </c>
      <c r="H715">
        <f>Graphs!N716</f>
        <v>0.23572089350715023</v>
      </c>
      <c r="I715">
        <f>Graphs!O716</f>
        <v>0.31169522877545797</v>
      </c>
    </row>
    <row r="716" spans="1:9">
      <c r="A716" s="1">
        <f>Graphs!A717</f>
        <v>39995</v>
      </c>
      <c r="B716">
        <f>Graphs!F717</f>
        <v>0.16469999999999999</v>
      </c>
      <c r="C716">
        <f>Graphs!G717</f>
        <v>6.3659999999999994E-2</v>
      </c>
      <c r="D716">
        <f>Graphs!H717</f>
        <v>0.17121600000000001</v>
      </c>
      <c r="E716">
        <f>Graphs!I717</f>
        <v>0.22640000000000002</v>
      </c>
      <c r="F716">
        <f>Graphs!L717</f>
        <v>0.22675001845988479</v>
      </c>
      <c r="G716">
        <f>Graphs!M717</f>
        <v>8.7643631907445466E-2</v>
      </c>
      <c r="H716">
        <f>Graphs!N717</f>
        <v>0.23572089350715023</v>
      </c>
      <c r="I716">
        <f>Graphs!O717</f>
        <v>0.31169522877545797</v>
      </c>
    </row>
    <row r="717" spans="1:9">
      <c r="A717" s="1">
        <f>Graphs!A718</f>
        <v>40026</v>
      </c>
      <c r="B717">
        <f>Graphs!F718</f>
        <v>0.16469999999999999</v>
      </c>
      <c r="C717">
        <f>Graphs!G718</f>
        <v>6.3659999999999994E-2</v>
      </c>
      <c r="D717">
        <f>Graphs!H718</f>
        <v>0.17121600000000001</v>
      </c>
      <c r="E717">
        <f>Graphs!I718</f>
        <v>0.22640000000000002</v>
      </c>
      <c r="F717">
        <f>Graphs!L718</f>
        <v>0.22562190891530828</v>
      </c>
      <c r="G717">
        <f>Graphs!M718</f>
        <v>8.7207593937756692E-2</v>
      </c>
      <c r="H717">
        <f>Graphs!N718</f>
        <v>0.23454815274343307</v>
      </c>
      <c r="I717">
        <f>Graphs!O718</f>
        <v>0.31014450624423684</v>
      </c>
    </row>
    <row r="718" spans="1:9">
      <c r="A718" s="1">
        <f>Graphs!A719</f>
        <v>40057</v>
      </c>
      <c r="B718">
        <f>Graphs!F719</f>
        <v>0.16469999999999999</v>
      </c>
      <c r="C718">
        <f>Graphs!G719</f>
        <v>6.3659999999999994E-2</v>
      </c>
      <c r="D718">
        <f>Graphs!H719</f>
        <v>0.17121600000000001</v>
      </c>
      <c r="E718">
        <f>Graphs!I719</f>
        <v>0.22640000000000002</v>
      </c>
      <c r="F718">
        <f>Graphs!L719</f>
        <v>0.22472301684791662</v>
      </c>
      <c r="G718">
        <f>Graphs!M719</f>
        <v>8.6860153324458844E-2</v>
      </c>
      <c r="H718">
        <f>Graphs!N719</f>
        <v>0.23361369795162656</v>
      </c>
      <c r="I718">
        <f>Graphs!O719</f>
        <v>0.30890887076119206</v>
      </c>
    </row>
    <row r="719" spans="1:9">
      <c r="A719" s="1">
        <f>Graphs!A720</f>
        <v>40087</v>
      </c>
      <c r="B719">
        <f>Graphs!F720</f>
        <v>0.16469999999999999</v>
      </c>
      <c r="C719">
        <f>Graphs!G720</f>
        <v>6.3659999999999994E-2</v>
      </c>
      <c r="D719">
        <f>Graphs!H720</f>
        <v>0.17121600000000001</v>
      </c>
      <c r="E719">
        <f>Graphs!I720</f>
        <v>0.22640000000000002</v>
      </c>
      <c r="F719">
        <f>Graphs!L720</f>
        <v>0.22405086425515119</v>
      </c>
      <c r="G719">
        <f>Graphs!M720</f>
        <v>8.6600352267655889E-2</v>
      </c>
      <c r="H719">
        <f>Graphs!N720</f>
        <v>0.23291495309234955</v>
      </c>
      <c r="I719">
        <f>Graphs!O720</f>
        <v>0.30798491601315264</v>
      </c>
    </row>
    <row r="720" spans="1:9">
      <c r="A720" s="1">
        <f>Graphs!A721</f>
        <v>40118</v>
      </c>
      <c r="B720">
        <f>Graphs!F721</f>
        <v>0.16469999999999999</v>
      </c>
      <c r="C720">
        <f>Graphs!G721</f>
        <v>6.3659999999999994E-2</v>
      </c>
      <c r="D720">
        <f>Graphs!H721</f>
        <v>0.17121600000000001</v>
      </c>
      <c r="E720">
        <f>Graphs!I721</f>
        <v>0.22640000000000002</v>
      </c>
      <c r="F720">
        <f>Graphs!L721</f>
        <v>0.22338072208888454</v>
      </c>
      <c r="G720">
        <f>Graphs!M721</f>
        <v>8.6341328282807481E-2</v>
      </c>
      <c r="H720">
        <f>Graphs!N721</f>
        <v>0.2322182981977563</v>
      </c>
      <c r="I720">
        <f>Graphs!O721</f>
        <v>0.30706372483863675</v>
      </c>
    </row>
    <row r="721" spans="1:9">
      <c r="A721" s="1">
        <f>Graphs!A722</f>
        <v>40148</v>
      </c>
      <c r="B721">
        <f>Graphs!F722</f>
        <v>0.16469999999999999</v>
      </c>
      <c r="C721">
        <f>Graphs!G722</f>
        <v>6.3659999999999994E-2</v>
      </c>
      <c r="D721">
        <f>Graphs!H722</f>
        <v>0.17121600000000001</v>
      </c>
      <c r="E721">
        <f>Graphs!I722</f>
        <v>0.22640000000000002</v>
      </c>
      <c r="F721">
        <f>Graphs!L722</f>
        <v>0.22204843149988523</v>
      </c>
      <c r="G721">
        <f>Graphs!M722</f>
        <v>8.5826370062432877E-2</v>
      </c>
      <c r="H721">
        <f>Graphs!N722</f>
        <v>0.23083329840731243</v>
      </c>
      <c r="I721">
        <f>Graphs!O722</f>
        <v>0.30523233085351564</v>
      </c>
    </row>
    <row r="722" spans="1:9">
      <c r="A722" s="1">
        <f>Graphs!A723</f>
        <v>40179</v>
      </c>
      <c r="B722">
        <f>Graphs!F723</f>
        <v>0.16469999999999999</v>
      </c>
      <c r="C722">
        <f>Graphs!G723</f>
        <v>6.3659999999999994E-2</v>
      </c>
      <c r="D722">
        <f>Graphs!H723</f>
        <v>0.17121600000000001</v>
      </c>
      <c r="E722">
        <f>Graphs!I723</f>
        <v>0.22640000000000002</v>
      </c>
      <c r="F722">
        <f>Graphs!L723</f>
        <v>0.22204843149988523</v>
      </c>
      <c r="G722">
        <f>Graphs!M723</f>
        <v>8.5826370062432877E-2</v>
      </c>
      <c r="H722">
        <f>Graphs!N723</f>
        <v>0.23083329840731243</v>
      </c>
      <c r="I722">
        <f>Graphs!O723</f>
        <v>0.30523233085351564</v>
      </c>
    </row>
    <row r="723" spans="1:9">
      <c r="A723" s="1">
        <f>Graphs!A724</f>
        <v>40210</v>
      </c>
      <c r="B723">
        <f>Graphs!F724</f>
        <v>0.16469999999999999</v>
      </c>
      <c r="C723">
        <f>Graphs!G724</f>
        <v>6.3659999999999994E-2</v>
      </c>
      <c r="D723">
        <f>Graphs!H724</f>
        <v>0.17121600000000001</v>
      </c>
      <c r="E723">
        <f>Graphs!I724</f>
        <v>0.22640000000000002</v>
      </c>
      <c r="F723">
        <f>Graphs!L724</f>
        <v>0.22072408697801713</v>
      </c>
      <c r="G723">
        <f>Graphs!M724</f>
        <v>8.5314483163452165E-2</v>
      </c>
      <c r="H723">
        <f>Graphs!N724</f>
        <v>0.22945655905299445</v>
      </c>
      <c r="I723">
        <f>Graphs!O724</f>
        <v>0.30341185969534357</v>
      </c>
    </row>
    <row r="724" spans="1:9">
      <c r="A724" s="1">
        <f>Graphs!A725</f>
        <v>40238</v>
      </c>
      <c r="B724">
        <f>Graphs!F725</f>
        <v>0.17319999999999999</v>
      </c>
      <c r="C724">
        <f>Graphs!G725</f>
        <v>7.2020000000000001E-2</v>
      </c>
      <c r="D724">
        <f>Graphs!H725</f>
        <v>0.18</v>
      </c>
      <c r="E724">
        <f>Graphs!I725</f>
        <v>0.23800000000000002</v>
      </c>
      <c r="F724">
        <f>Graphs!L725</f>
        <v>0.23050191986147106</v>
      </c>
      <c r="G724">
        <f>Graphs!M725</f>
        <v>9.5847276376577056E-2</v>
      </c>
      <c r="H724">
        <f>Graphs!N725</f>
        <v>0.23955164881677132</v>
      </c>
      <c r="I724">
        <f>Graphs!O725</f>
        <v>0.31674051343550874</v>
      </c>
    </row>
    <row r="725" spans="1:9">
      <c r="A725" s="1">
        <f>Graphs!A726</f>
        <v>40269</v>
      </c>
      <c r="B725">
        <f>Graphs!F726</f>
        <v>0.17319999999999999</v>
      </c>
      <c r="C725">
        <f>Graphs!G726</f>
        <v>7.2020000000000001E-2</v>
      </c>
      <c r="D725">
        <f>Graphs!H726</f>
        <v>0.18</v>
      </c>
      <c r="E725">
        <f>Graphs!I726</f>
        <v>0.23800000000000002</v>
      </c>
      <c r="F725">
        <f>Graphs!L726</f>
        <v>0.22821972263511986</v>
      </c>
      <c r="G725">
        <f>Graphs!M726</f>
        <v>9.4898293442155501E-2</v>
      </c>
      <c r="H725">
        <f>Graphs!N726</f>
        <v>0.23717985031363498</v>
      </c>
      <c r="I725">
        <f>Graphs!O726</f>
        <v>0.31360446874802844</v>
      </c>
    </row>
    <row r="726" spans="1:9">
      <c r="A726" s="1">
        <f>Graphs!A727</f>
        <v>40299</v>
      </c>
      <c r="B726">
        <f>Graphs!F727</f>
        <v>0.17319999999999999</v>
      </c>
      <c r="C726">
        <f>Graphs!G727</f>
        <v>7.2020000000000001E-2</v>
      </c>
      <c r="D726">
        <f>Graphs!H727</f>
        <v>0.18</v>
      </c>
      <c r="E726">
        <f>Graphs!I727</f>
        <v>0.23800000000000002</v>
      </c>
      <c r="F726">
        <f>Graphs!L727</f>
        <v>0.22731048071227078</v>
      </c>
      <c r="G726">
        <f>Graphs!M727</f>
        <v>9.4520212591788347E-2</v>
      </c>
      <c r="H726">
        <f>Graphs!N727</f>
        <v>0.23623491067095115</v>
      </c>
      <c r="I726">
        <f>Graphs!O727</f>
        <v>0.31235504855381319</v>
      </c>
    </row>
    <row r="727" spans="1:9">
      <c r="A727" s="1">
        <f>Graphs!A728</f>
        <v>40330</v>
      </c>
      <c r="B727">
        <f>Graphs!F728</f>
        <v>0.17319999999999999</v>
      </c>
      <c r="C727">
        <f>Graphs!G728</f>
        <v>6.6920000000000007E-2</v>
      </c>
      <c r="D727">
        <f>Graphs!H728</f>
        <v>0.18</v>
      </c>
      <c r="E727">
        <f>Graphs!I728</f>
        <v>0.23800000000000002</v>
      </c>
      <c r="F727">
        <f>Graphs!L728</f>
        <v>0.22685676717791495</v>
      </c>
      <c r="G727">
        <f>Graphs!M728</f>
        <v>8.7651586948880311E-2</v>
      </c>
      <c r="H727">
        <f>Graphs!N728</f>
        <v>0.23576338390314489</v>
      </c>
      <c r="I727">
        <f>Graphs!O728</f>
        <v>0.31173158538304713</v>
      </c>
    </row>
    <row r="728" spans="1:9">
      <c r="A728" s="1">
        <f>Graphs!A729</f>
        <v>40360</v>
      </c>
      <c r="B728">
        <f>Graphs!F729</f>
        <v>0.17319999999999999</v>
      </c>
      <c r="C728">
        <f>Graphs!G729</f>
        <v>6.6920000000000007E-2</v>
      </c>
      <c r="D728">
        <f>Graphs!H729</f>
        <v>0.18</v>
      </c>
      <c r="E728">
        <f>Graphs!I729</f>
        <v>0.23800000000000002</v>
      </c>
      <c r="F728">
        <f>Graphs!L729</f>
        <v>0.2273113899578306</v>
      </c>
      <c r="G728">
        <f>Graphs!M729</f>
        <v>8.7827241431743794E-2</v>
      </c>
      <c r="H728">
        <f>Graphs!N729</f>
        <v>0.2362358556143736</v>
      </c>
      <c r="I728">
        <f>Graphs!O729</f>
        <v>0.3123562979790051</v>
      </c>
    </row>
    <row r="729" spans="1:9">
      <c r="A729" s="1">
        <f>Graphs!A730</f>
        <v>40391</v>
      </c>
      <c r="B729">
        <f>Graphs!F730</f>
        <v>0.17319999999999999</v>
      </c>
      <c r="C729">
        <f>Graphs!G730</f>
        <v>6.6920000000000007E-2</v>
      </c>
      <c r="D729">
        <f>Graphs!H730</f>
        <v>0.18</v>
      </c>
      <c r="E729">
        <f>Graphs!I730</f>
        <v>0.23800000000000002</v>
      </c>
      <c r="F729">
        <f>Graphs!L730</f>
        <v>0.22640576689026951</v>
      </c>
      <c r="G729">
        <f>Graphs!M730</f>
        <v>8.7477332103330474E-2</v>
      </c>
      <c r="H729">
        <f>Graphs!N730</f>
        <v>0.23529467690674663</v>
      </c>
      <c r="I729">
        <f>Graphs!O730</f>
        <v>0.31111185057669827</v>
      </c>
    </row>
    <row r="730" spans="1:9">
      <c r="A730" s="1">
        <f>Graphs!A731</f>
        <v>40422</v>
      </c>
      <c r="B730">
        <f>Graphs!F731</f>
        <v>0.17319999999999999</v>
      </c>
      <c r="C730">
        <f>Graphs!G731</f>
        <v>6.6920000000000007E-2</v>
      </c>
      <c r="D730">
        <f>Graphs!H731</f>
        <v>0.18</v>
      </c>
      <c r="E730">
        <f>Graphs!I731</f>
        <v>0.23800000000000002</v>
      </c>
      <c r="F730">
        <f>Graphs!L731</f>
        <v>0.22550375188273855</v>
      </c>
      <c r="G730">
        <f>Graphs!M731</f>
        <v>8.7128816835986528E-2</v>
      </c>
      <c r="H730">
        <f>Graphs!N731</f>
        <v>0.23435724791508628</v>
      </c>
      <c r="I730">
        <f>Graphs!O731</f>
        <v>0.30987236113216959</v>
      </c>
    </row>
    <row r="731" spans="1:9">
      <c r="A731" s="1">
        <f>Graphs!A732</f>
        <v>40452</v>
      </c>
      <c r="B731">
        <f>Graphs!F732</f>
        <v>0.17319999999999999</v>
      </c>
      <c r="C731">
        <f>Graphs!G732</f>
        <v>6.6920000000000007E-2</v>
      </c>
      <c r="D731">
        <f>Graphs!H732</f>
        <v>0.18</v>
      </c>
      <c r="E731">
        <f>Graphs!I732</f>
        <v>0.23800000000000002</v>
      </c>
      <c r="F731">
        <f>Graphs!L732</f>
        <v>0.22505364459355146</v>
      </c>
      <c r="G731">
        <f>Graphs!M732</f>
        <v>8.695490702194264E-2</v>
      </c>
      <c r="H731">
        <f>Graphs!N732</f>
        <v>0.233889468977132</v>
      </c>
      <c r="I731">
        <f>Graphs!O732</f>
        <v>0.30925385342531897</v>
      </c>
    </row>
    <row r="732" spans="1:9">
      <c r="A732" s="1">
        <f>Graphs!A733</f>
        <v>40483</v>
      </c>
      <c r="B732">
        <f>Graphs!F733</f>
        <v>0.17319999999999999</v>
      </c>
      <c r="C732">
        <f>Graphs!G733</f>
        <v>6.6920000000000007E-2</v>
      </c>
      <c r="D732">
        <f>Graphs!H733</f>
        <v>0.18</v>
      </c>
      <c r="E732">
        <f>Graphs!I733</f>
        <v>0.23800000000000002</v>
      </c>
      <c r="F732">
        <f>Graphs!L733</f>
        <v>0.22415701652744169</v>
      </c>
      <c r="G732">
        <f>Graphs!M733</f>
        <v>8.6608473129424934E-2</v>
      </c>
      <c r="H732">
        <f>Graphs!N733</f>
        <v>0.23295763842343825</v>
      </c>
      <c r="I732">
        <f>Graphs!O733</f>
        <v>0.30802176635987943</v>
      </c>
    </row>
    <row r="733" spans="1:9">
      <c r="A733" s="1">
        <f>Graphs!A734</f>
        <v>40513</v>
      </c>
      <c r="B733">
        <f>Graphs!F734</f>
        <v>0.17319999999999999</v>
      </c>
      <c r="C733">
        <f>Graphs!G734</f>
        <v>6.6920000000000007E-2</v>
      </c>
      <c r="D733">
        <f>Graphs!H734</f>
        <v>0.18</v>
      </c>
      <c r="E733">
        <f>Graphs!I734</f>
        <v>0.23800000000000002</v>
      </c>
      <c r="F733">
        <f>Graphs!L734</f>
        <v>0.22259882475416254</v>
      </c>
      <c r="G733">
        <f>Graphs!M734</f>
        <v>8.6006428132497453E-2</v>
      </c>
      <c r="H733">
        <f>Graphs!N734</f>
        <v>0.23133827052973013</v>
      </c>
      <c r="I733">
        <f>Graphs!O734</f>
        <v>0.3058806021448654</v>
      </c>
    </row>
    <row r="734" spans="1:9">
      <c r="A734" s="1">
        <f>Graphs!A735</f>
        <v>40544</v>
      </c>
      <c r="B734">
        <f>Graphs!F735</f>
        <v>0.17319999999999999</v>
      </c>
      <c r="C734">
        <f>Graphs!G735</f>
        <v>6.6920000000000007E-2</v>
      </c>
      <c r="D734">
        <f>Graphs!H735</f>
        <v>0.18</v>
      </c>
      <c r="E734">
        <f>Graphs!I735</f>
        <v>0.23800000000000002</v>
      </c>
      <c r="F734">
        <f>Graphs!L735</f>
        <v>0.22193302567713119</v>
      </c>
      <c r="G734">
        <f>Graphs!M735</f>
        <v>8.5749180590725296E-2</v>
      </c>
      <c r="H734">
        <f>Graphs!N735</f>
        <v>0.23064633153512479</v>
      </c>
      <c r="I734">
        <f>Graphs!O735</f>
        <v>0.3049657050297761</v>
      </c>
    </row>
    <row r="735" spans="1:9">
      <c r="A735" s="1">
        <f>Graphs!A736</f>
        <v>40575</v>
      </c>
      <c r="B735">
        <f>Graphs!F736</f>
        <v>0.17319999999999999</v>
      </c>
      <c r="C735">
        <f>Graphs!G736</f>
        <v>6.6920000000000007E-2</v>
      </c>
      <c r="D735">
        <f>Graphs!H736</f>
        <v>0.18</v>
      </c>
      <c r="E735">
        <f>Graphs!I736</f>
        <v>0.23800000000000002</v>
      </c>
      <c r="F735">
        <f>Graphs!L736</f>
        <v>0.2197356689872586</v>
      </c>
      <c r="G735">
        <f>Graphs!M736</f>
        <v>8.4900178802698317E-2</v>
      </c>
      <c r="H735">
        <f>Graphs!N736</f>
        <v>0.22836270449022258</v>
      </c>
      <c r="I735">
        <f>Graphs!O736</f>
        <v>0.30194624260373876</v>
      </c>
    </row>
    <row r="736" spans="1:9">
      <c r="A736" s="1">
        <f>Graphs!A737</f>
        <v>40603</v>
      </c>
      <c r="B736">
        <f>Graphs!F737</f>
        <v>0.1857</v>
      </c>
      <c r="C736">
        <f>Graphs!G737</f>
        <v>7.1739999999999998E-2</v>
      </c>
      <c r="D736">
        <f>Graphs!H737</f>
        <v>0.19298399999999999</v>
      </c>
      <c r="E736">
        <f>Graphs!I737</f>
        <v>0.25519999999999998</v>
      </c>
      <c r="F736">
        <f>Graphs!L737</f>
        <v>0.23442207973374429</v>
      </c>
      <c r="G736">
        <f>Graphs!M737</f>
        <v>9.0562412493800828E-2</v>
      </c>
      <c r="H736">
        <f>Graphs!N737</f>
        <v>0.24361718166578838</v>
      </c>
      <c r="I736">
        <f>Graphs!O737</f>
        <v>0.32215678378056833</v>
      </c>
    </row>
    <row r="737" spans="1:9">
      <c r="A737" s="1">
        <f>Graphs!A738</f>
        <v>40634</v>
      </c>
      <c r="B737">
        <f>Graphs!F738</f>
        <v>0.1857</v>
      </c>
      <c r="C737">
        <f>Graphs!G738</f>
        <v>7.1739999999999998E-2</v>
      </c>
      <c r="D737">
        <f>Graphs!H738</f>
        <v>0.19298399999999999</v>
      </c>
      <c r="E737">
        <f>Graphs!I738</f>
        <v>0.25519999999999998</v>
      </c>
      <c r="F737">
        <f>Graphs!L738</f>
        <v>0.23256158703744473</v>
      </c>
      <c r="G737">
        <f>Graphs!M738</f>
        <v>8.9843663188294468E-2</v>
      </c>
      <c r="H737">
        <f>Graphs!N738</f>
        <v>0.24168371197002816</v>
      </c>
      <c r="I737">
        <f>Graphs!O738</f>
        <v>0.31959998390929395</v>
      </c>
    </row>
    <row r="738" spans="1:9">
      <c r="A738" s="1">
        <f>Graphs!A739</f>
        <v>40664</v>
      </c>
      <c r="B738">
        <f>Graphs!F739</f>
        <v>0.1857</v>
      </c>
      <c r="C738">
        <f>Graphs!G739</f>
        <v>7.1739999999999998E-2</v>
      </c>
      <c r="D738">
        <f>Graphs!H739</f>
        <v>0.19298399999999999</v>
      </c>
      <c r="E738">
        <f>Graphs!I739</f>
        <v>0.25519999999999998</v>
      </c>
      <c r="F738">
        <f>Graphs!L739</f>
        <v>0.23186598907023404</v>
      </c>
      <c r="G738">
        <f>Graphs!M739</f>
        <v>8.9574938373174956E-2</v>
      </c>
      <c r="H738">
        <f>Graphs!N739</f>
        <v>0.24096082948158343</v>
      </c>
      <c r="I738">
        <f>Graphs!O739</f>
        <v>0.31864405175403188</v>
      </c>
    </row>
    <row r="739" spans="1:9">
      <c r="A739" s="1">
        <f>Graphs!A740</f>
        <v>40695</v>
      </c>
      <c r="B739">
        <f>Graphs!F740</f>
        <v>0.1857</v>
      </c>
      <c r="C739">
        <f>Graphs!G740</f>
        <v>7.1739999999999998E-2</v>
      </c>
      <c r="D739">
        <f>Graphs!H740</f>
        <v>0.19298399999999999</v>
      </c>
      <c r="E739">
        <f>Graphs!I740</f>
        <v>0.25519999999999998</v>
      </c>
      <c r="F739">
        <f>Graphs!L740</f>
        <v>0.23186598907023404</v>
      </c>
      <c r="G739">
        <f>Graphs!M740</f>
        <v>8.9574938373174956E-2</v>
      </c>
      <c r="H739">
        <f>Graphs!N740</f>
        <v>0.24096082948158343</v>
      </c>
      <c r="I739">
        <f>Graphs!O740</f>
        <v>0.31864405175403188</v>
      </c>
    </row>
    <row r="740" spans="1:9">
      <c r="A740" s="1">
        <f>Graphs!A741</f>
        <v>40725</v>
      </c>
      <c r="B740">
        <f>Graphs!F741</f>
        <v>0.1857</v>
      </c>
      <c r="C740">
        <f>Graphs!G741</f>
        <v>7.1739999999999998E-2</v>
      </c>
      <c r="D740">
        <f>Graphs!H741</f>
        <v>0.19298399999999999</v>
      </c>
      <c r="E740">
        <f>Graphs!I741</f>
        <v>0.25519999999999998</v>
      </c>
      <c r="F740">
        <f>Graphs!L741</f>
        <v>0.23233065037097597</v>
      </c>
      <c r="G740">
        <f>Graphs!M741</f>
        <v>8.9754447267710369E-2</v>
      </c>
      <c r="H740">
        <f>Graphs!N741</f>
        <v>0.24144371691541425</v>
      </c>
      <c r="I740">
        <f>Graphs!O741</f>
        <v>0.31928261698800786</v>
      </c>
    </row>
    <row r="741" spans="1:9">
      <c r="A741" s="1">
        <f>Graphs!A742</f>
        <v>40756</v>
      </c>
      <c r="B741">
        <f>Graphs!F742</f>
        <v>0.1857</v>
      </c>
      <c r="C741">
        <f>Graphs!G742</f>
        <v>7.1739999999999998E-2</v>
      </c>
      <c r="D741">
        <f>Graphs!H742</f>
        <v>0.19298399999999999</v>
      </c>
      <c r="E741">
        <f>Graphs!I742</f>
        <v>0.25519999999999998</v>
      </c>
      <c r="F741">
        <f>Graphs!L742</f>
        <v>0.23094498048804771</v>
      </c>
      <c r="G741">
        <f>Graphs!M742</f>
        <v>8.9219132472873136E-2</v>
      </c>
      <c r="H741">
        <f>Graphs!N742</f>
        <v>0.24000369474693267</v>
      </c>
      <c r="I741">
        <f>Graphs!O742</f>
        <v>0.31737834690656846</v>
      </c>
    </row>
    <row r="742" spans="1:9">
      <c r="A742" s="1">
        <f>Graphs!A743</f>
        <v>40787</v>
      </c>
      <c r="B742">
        <f>Graphs!F743</f>
        <v>0.1857</v>
      </c>
      <c r="C742">
        <f>Graphs!G743</f>
        <v>7.1739999999999998E-2</v>
      </c>
      <c r="D742">
        <f>Graphs!H743</f>
        <v>0.19298399999999999</v>
      </c>
      <c r="E742">
        <f>Graphs!I743</f>
        <v>0.25519999999999998</v>
      </c>
      <c r="F742">
        <f>Graphs!L743</f>
        <v>0.22911208381750764</v>
      </c>
      <c r="G742">
        <f>Graphs!M743</f>
        <v>8.8511044119913826E-2</v>
      </c>
      <c r="H742">
        <f>Graphs!N743</f>
        <v>0.23809890351878241</v>
      </c>
      <c r="I742">
        <f>Graphs!O743</f>
        <v>0.3148594711374687</v>
      </c>
    </row>
    <row r="743" spans="1:9">
      <c r="A743" s="1">
        <f>Graphs!A744</f>
        <v>40817</v>
      </c>
      <c r="B743">
        <f>Graphs!F744</f>
        <v>0.1857</v>
      </c>
      <c r="C743">
        <f>Graphs!G744</f>
        <v>7.1739999999999998E-2</v>
      </c>
      <c r="D743">
        <f>Graphs!H744</f>
        <v>0.19298399999999999</v>
      </c>
      <c r="E743">
        <f>Graphs!I744</f>
        <v>0.25519999999999998</v>
      </c>
      <c r="F743">
        <f>Graphs!L744</f>
        <v>0.22911208381750764</v>
      </c>
      <c r="G743">
        <f>Graphs!M744</f>
        <v>8.8511044119913826E-2</v>
      </c>
      <c r="H743">
        <f>Graphs!N744</f>
        <v>0.23809890351878241</v>
      </c>
      <c r="I743">
        <f>Graphs!O744</f>
        <v>0.3148594711374687</v>
      </c>
    </row>
    <row r="744" spans="1:9">
      <c r="A744" s="1">
        <f>Graphs!A745</f>
        <v>40848</v>
      </c>
      <c r="B744">
        <f>Graphs!F745</f>
        <v>0.1857</v>
      </c>
      <c r="C744">
        <f>Graphs!G745</f>
        <v>7.1739999999999998E-2</v>
      </c>
      <c r="D744">
        <f>Graphs!H745</f>
        <v>0.19298399999999999</v>
      </c>
      <c r="E744">
        <f>Graphs!I745</f>
        <v>0.25519999999999998</v>
      </c>
      <c r="F744">
        <f>Graphs!L745</f>
        <v>0.22865477426896971</v>
      </c>
      <c r="G744">
        <f>Graphs!M745</f>
        <v>8.8334375369175475E-2</v>
      </c>
      <c r="H744">
        <f>Graphs!N745</f>
        <v>0.23762365620636969</v>
      </c>
      <c r="I744">
        <f>Graphs!O745</f>
        <v>0.3142310091192303</v>
      </c>
    </row>
    <row r="745" spans="1:9">
      <c r="A745" s="1">
        <f>Graphs!A746</f>
        <v>40878</v>
      </c>
      <c r="B745">
        <f>Graphs!F746</f>
        <v>0.1857</v>
      </c>
      <c r="C745">
        <f>Graphs!G746</f>
        <v>7.1739999999999998E-2</v>
      </c>
      <c r="D745">
        <f>Graphs!H746</f>
        <v>0.19298399999999999</v>
      </c>
      <c r="E745">
        <f>Graphs!I746</f>
        <v>0.25519999999999998</v>
      </c>
      <c r="F745">
        <f>Graphs!L746</f>
        <v>0.22774379907267897</v>
      </c>
      <c r="G745">
        <f>Graphs!M746</f>
        <v>8.7982445586828162E-2</v>
      </c>
      <c r="H745">
        <f>Graphs!N746</f>
        <v>0.23667694841271877</v>
      </c>
      <c r="I745">
        <f>Graphs!O746</f>
        <v>0.31297909274823732</v>
      </c>
    </row>
    <row r="746" spans="1:9">
      <c r="A746" s="1">
        <f>Graphs!A747</f>
        <v>40909</v>
      </c>
      <c r="B746">
        <f>Graphs!F747</f>
        <v>0.1857</v>
      </c>
      <c r="C746">
        <f>Graphs!G747</f>
        <v>7.1739999999999998E-2</v>
      </c>
      <c r="D746">
        <f>Graphs!H747</f>
        <v>0.19298399999999999</v>
      </c>
      <c r="E746">
        <f>Graphs!I747</f>
        <v>0.25519999999999998</v>
      </c>
      <c r="F746">
        <f>Graphs!L747</f>
        <v>0.22911851013347986</v>
      </c>
      <c r="G746">
        <f>Graphs!M747</f>
        <v>8.8513526747312027E-2</v>
      </c>
      <c r="H746">
        <f>Graphs!N747</f>
        <v>0.23810558190414366</v>
      </c>
      <c r="I746">
        <f>Graphs!O747</f>
        <v>0.31486830256361903</v>
      </c>
    </row>
    <row r="747" spans="1:9">
      <c r="A747" s="1">
        <f>Graphs!A748</f>
        <v>40940</v>
      </c>
      <c r="B747">
        <f>Graphs!F748</f>
        <v>0.1857</v>
      </c>
      <c r="C747">
        <f>Graphs!G748</f>
        <v>7.1739999999999998E-2</v>
      </c>
      <c r="D747">
        <f>Graphs!H748</f>
        <v>0.19298399999999999</v>
      </c>
      <c r="E747">
        <f>Graphs!I748</f>
        <v>0.25519999999999998</v>
      </c>
      <c r="F747">
        <f>Graphs!L748</f>
        <v>0.22730010925940461</v>
      </c>
      <c r="G747">
        <f>Graphs!M748</f>
        <v>8.7811038439793682E-2</v>
      </c>
      <c r="H747">
        <f>Graphs!N748</f>
        <v>0.23621585506363457</v>
      </c>
      <c r="I747">
        <f>Graphs!O748</f>
        <v>0.3123693477813681</v>
      </c>
    </row>
    <row r="748" spans="1:9">
      <c r="A748" s="1">
        <f>Graphs!A749</f>
        <v>40969</v>
      </c>
      <c r="B748">
        <f>Graphs!F749</f>
        <v>0.19510000000000002</v>
      </c>
      <c r="C748">
        <f>Graphs!G749</f>
        <v>7.5359999999999996E-2</v>
      </c>
      <c r="D748">
        <f>Graphs!H749</f>
        <v>0.20271199999999998</v>
      </c>
      <c r="E748">
        <f>Graphs!I749</f>
        <v>0.2681</v>
      </c>
      <c r="F748">
        <f>Graphs!L749</f>
        <v>0.23785445893598381</v>
      </c>
      <c r="G748">
        <f>Graphs!M749</f>
        <v>9.1874485009819248E-2</v>
      </c>
      <c r="H748">
        <f>Graphs!N749</f>
        <v>0.247134562172379</v>
      </c>
      <c r="I748">
        <f>Graphs!O749</f>
        <v>0.32685177058296905</v>
      </c>
    </row>
    <row r="749" spans="1:9">
      <c r="A749" s="1">
        <f>Graphs!A750</f>
        <v>41000</v>
      </c>
      <c r="B749">
        <f>Graphs!F750</f>
        <v>0.19510000000000002</v>
      </c>
      <c r="C749">
        <f>Graphs!G750</f>
        <v>7.5359999999999996E-2</v>
      </c>
      <c r="D749">
        <f>Graphs!H750</f>
        <v>0.20271199999999998</v>
      </c>
      <c r="E749">
        <f>Graphs!I750</f>
        <v>0.2681</v>
      </c>
      <c r="F749">
        <f>Graphs!L750</f>
        <v>0.23620105157495913</v>
      </c>
      <c r="G749">
        <f>Graphs!M750</f>
        <v>9.1235834170624891E-2</v>
      </c>
      <c r="H749">
        <f>Graphs!N750</f>
        <v>0.24541664565280938</v>
      </c>
      <c r="I749">
        <f>Graphs!O750</f>
        <v>0.32457971259480545</v>
      </c>
    </row>
    <row r="750" spans="1:9">
      <c r="A750" s="1">
        <f>Graphs!A751</f>
        <v>41030</v>
      </c>
      <c r="B750">
        <f>Graphs!F751</f>
        <v>0.19510000000000002</v>
      </c>
      <c r="C750">
        <f>Graphs!G751</f>
        <v>7.5359999999999996E-2</v>
      </c>
      <c r="D750">
        <f>Graphs!H751</f>
        <v>0.20271199999999998</v>
      </c>
      <c r="E750">
        <f>Graphs!I751</f>
        <v>0.2681</v>
      </c>
      <c r="F750">
        <f>Graphs!L751</f>
        <v>0.23620105157495913</v>
      </c>
      <c r="G750">
        <f>Graphs!M751</f>
        <v>9.1235834170624891E-2</v>
      </c>
      <c r="H750">
        <f>Graphs!N751</f>
        <v>0.24541664565280938</v>
      </c>
      <c r="I750">
        <f>Graphs!O751</f>
        <v>0.32457971259480545</v>
      </c>
    </row>
    <row r="751" spans="1:9">
      <c r="A751" s="1">
        <f>Graphs!A752</f>
        <v>41061</v>
      </c>
      <c r="B751">
        <f>Graphs!F752</f>
        <v>0.19510000000000002</v>
      </c>
      <c r="C751">
        <f>Graphs!G752</f>
        <v>7.5359999999999996E-2</v>
      </c>
      <c r="D751">
        <f>Graphs!H752</f>
        <v>0.20271199999999998</v>
      </c>
      <c r="E751">
        <f>Graphs!I752</f>
        <v>0.2681</v>
      </c>
      <c r="F751">
        <f>Graphs!L752</f>
        <v>0.23667440037571055</v>
      </c>
      <c r="G751">
        <f>Graphs!M752</f>
        <v>9.1418671513652197E-2</v>
      </c>
      <c r="H751">
        <f>Graphs!N752</f>
        <v>0.24590846257796528</v>
      </c>
      <c r="I751">
        <f>Graphs!O752</f>
        <v>0.32523017294068679</v>
      </c>
    </row>
    <row r="752" spans="1:9">
      <c r="A752" s="1">
        <f>Graphs!A753</f>
        <v>41091</v>
      </c>
      <c r="B752">
        <f>Graphs!F753</f>
        <v>0.19510000000000002</v>
      </c>
      <c r="C752">
        <f>Graphs!G753</f>
        <v>7.5359999999999996E-2</v>
      </c>
      <c r="D752">
        <f>Graphs!H753</f>
        <v>0.20271199999999998</v>
      </c>
      <c r="E752">
        <f>Graphs!I753</f>
        <v>0.2681</v>
      </c>
      <c r="F752">
        <f>Graphs!L753</f>
        <v>0.23643796241329729</v>
      </c>
      <c r="G752">
        <f>Graphs!M753</f>
        <v>9.1327344169482724E-2</v>
      </c>
      <c r="H752">
        <f>Graphs!N753</f>
        <v>0.24566279977818714</v>
      </c>
      <c r="I752">
        <f>Graphs!O753</f>
        <v>0.32490526767301381</v>
      </c>
    </row>
    <row r="753" spans="1:9">
      <c r="A753" s="1">
        <f>Graphs!A754</f>
        <v>41122</v>
      </c>
      <c r="B753">
        <f>Graphs!F754</f>
        <v>0.19510000000000002</v>
      </c>
      <c r="C753">
        <f>Graphs!G754</f>
        <v>7.5359999999999996E-2</v>
      </c>
      <c r="D753">
        <f>Graphs!H754</f>
        <v>0.20271199999999998</v>
      </c>
      <c r="E753">
        <f>Graphs!I754</f>
        <v>0.2681</v>
      </c>
      <c r="F753">
        <f>Graphs!L754</f>
        <v>0.23549597849930007</v>
      </c>
      <c r="G753">
        <f>Graphs!M754</f>
        <v>9.0963490208648121E-2</v>
      </c>
      <c r="H753">
        <f>Graphs!N754</f>
        <v>0.24468406352409078</v>
      </c>
      <c r="I753">
        <f>Graphs!O754</f>
        <v>0.32361082437551175</v>
      </c>
    </row>
    <row r="754" spans="1:9">
      <c r="A754" s="1">
        <f>Graphs!A755</f>
        <v>41153</v>
      </c>
      <c r="B754">
        <f>Graphs!F755</f>
        <v>0.19510000000000002</v>
      </c>
      <c r="C754">
        <f>Graphs!G755</f>
        <v>7.5359999999999996E-2</v>
      </c>
      <c r="D754">
        <f>Graphs!H755</f>
        <v>0.20271199999999998</v>
      </c>
      <c r="E754">
        <f>Graphs!I755</f>
        <v>0.2681</v>
      </c>
      <c r="F754">
        <f>Graphs!L755</f>
        <v>0.23432435671572149</v>
      </c>
      <c r="G754">
        <f>Graphs!M755</f>
        <v>9.0510935530993167E-2</v>
      </c>
      <c r="H754">
        <f>Graphs!N755</f>
        <v>0.24346672987471721</v>
      </c>
      <c r="I754">
        <f>Graphs!O755</f>
        <v>0.32200082027414106</v>
      </c>
    </row>
    <row r="755" spans="1:9">
      <c r="A755" s="1">
        <f>Graphs!A756</f>
        <v>41183</v>
      </c>
      <c r="B755">
        <f>Graphs!F756</f>
        <v>0.19510000000000002</v>
      </c>
      <c r="C755">
        <f>Graphs!G756</f>
        <v>7.5359999999999996E-2</v>
      </c>
      <c r="D755">
        <f>Graphs!H756</f>
        <v>0.20271199999999998</v>
      </c>
      <c r="E755">
        <f>Graphs!I756</f>
        <v>0.2681</v>
      </c>
      <c r="F755">
        <f>Graphs!L756</f>
        <v>0.23292679594008101</v>
      </c>
      <c r="G755">
        <f>Graphs!M756</f>
        <v>8.9971108877726802E-2</v>
      </c>
      <c r="H755">
        <f>Graphs!N756</f>
        <v>0.24201464202258172</v>
      </c>
      <c r="I755">
        <f>Graphs!O756</f>
        <v>0.32008033824467302</v>
      </c>
    </row>
    <row r="756" spans="1:9">
      <c r="A756" s="1">
        <f>Graphs!A757</f>
        <v>41214</v>
      </c>
      <c r="B756">
        <f>Graphs!F757</f>
        <v>0.19510000000000002</v>
      </c>
      <c r="C756">
        <f>Graphs!G757</f>
        <v>7.5359999999999996E-2</v>
      </c>
      <c r="D756">
        <f>Graphs!H757</f>
        <v>0.20271199999999998</v>
      </c>
      <c r="E756">
        <f>Graphs!I757</f>
        <v>0.2681</v>
      </c>
      <c r="F756">
        <f>Graphs!L757</f>
        <v>0.23292679594008101</v>
      </c>
      <c r="G756">
        <f>Graphs!M757</f>
        <v>8.9971108877726802E-2</v>
      </c>
      <c r="H756">
        <f>Graphs!N757</f>
        <v>0.24201464202258172</v>
      </c>
      <c r="I756">
        <f>Graphs!O757</f>
        <v>0.32008033824467302</v>
      </c>
    </row>
    <row r="757" spans="1:9">
      <c r="A757" s="1">
        <f>Graphs!A758</f>
        <v>41244</v>
      </c>
      <c r="B757">
        <f>Graphs!F758</f>
        <v>0.19510000000000002</v>
      </c>
      <c r="C757">
        <f>Graphs!G758</f>
        <v>7.5359999999999996E-2</v>
      </c>
      <c r="D757">
        <f>Graphs!H758</f>
        <v>0.20271199999999998</v>
      </c>
      <c r="E757">
        <f>Graphs!I758</f>
        <v>0.2681</v>
      </c>
      <c r="F757">
        <f>Graphs!L758</f>
        <v>0.23176795615928461</v>
      </c>
      <c r="G757">
        <f>Graphs!M758</f>
        <v>8.9523491420623699E-2</v>
      </c>
      <c r="H757">
        <f>Graphs!N758</f>
        <v>0.24081058907719577</v>
      </c>
      <c r="I757">
        <f>Graphs!O758</f>
        <v>0.31848789875091849</v>
      </c>
    </row>
    <row r="758" spans="1:9">
      <c r="A758" s="1">
        <f>Graphs!A759</f>
        <v>41275</v>
      </c>
      <c r="B758">
        <f>Graphs!F759</f>
        <v>0.19510000000000002</v>
      </c>
      <c r="C758">
        <f>Graphs!G759</f>
        <v>7.5359999999999996E-2</v>
      </c>
      <c r="D758">
        <f>Graphs!H759</f>
        <v>0.20271199999999998</v>
      </c>
      <c r="E758">
        <f>Graphs!I759</f>
        <v>0.2681</v>
      </c>
      <c r="F758">
        <f>Graphs!L759</f>
        <v>0.23269875116394037</v>
      </c>
      <c r="G758">
        <f>Graphs!M759</f>
        <v>8.9883023514682428E-2</v>
      </c>
      <c r="H758">
        <f>Graphs!N759</f>
        <v>0.24177769987670256</v>
      </c>
      <c r="I758">
        <f>Graphs!O759</f>
        <v>0.31976696661738802</v>
      </c>
    </row>
    <row r="759" spans="1:9">
      <c r="A759" s="1">
        <f>Graphs!A760</f>
        <v>41306</v>
      </c>
      <c r="B759">
        <f>Graphs!F760</f>
        <v>0.19510000000000002</v>
      </c>
      <c r="C759">
        <f>Graphs!G760</f>
        <v>7.5359999999999996E-2</v>
      </c>
      <c r="D759">
        <f>Graphs!H760</f>
        <v>0.20271199999999998</v>
      </c>
      <c r="E759">
        <f>Graphs!I760</f>
        <v>0.2681</v>
      </c>
      <c r="F759">
        <f>Graphs!L760</f>
        <v>0.23108118288375412</v>
      </c>
      <c r="G759">
        <f>Graphs!M760</f>
        <v>8.9258216002663787E-2</v>
      </c>
      <c r="H759">
        <f>Graphs!N760</f>
        <v>0.24009702073158154</v>
      </c>
      <c r="I759">
        <f>Graphs!O760</f>
        <v>0.3175441575147846</v>
      </c>
    </row>
    <row r="760" spans="1:9">
      <c r="A760" s="1">
        <f>Graphs!A761</f>
        <v>41334</v>
      </c>
      <c r="B760">
        <f>Graphs!F761</f>
        <v>0.19120000000000001</v>
      </c>
      <c r="C760">
        <f>Graphs!G761</f>
        <v>7.9319999999999988E-2</v>
      </c>
      <c r="D760">
        <f>Graphs!H761</f>
        <v>0.21337600000000001</v>
      </c>
      <c r="E760">
        <f>Graphs!I761</f>
        <v>0.28220000000000001</v>
      </c>
      <c r="F760">
        <f>Graphs!L761</f>
        <v>0.22555968931742931</v>
      </c>
      <c r="G760">
        <f>Graphs!M761</f>
        <v>9.3574239313067409E-2</v>
      </c>
      <c r="H760">
        <f>Graphs!N761</f>
        <v>0.25172083822068936</v>
      </c>
      <c r="I760">
        <f>Graphs!O761</f>
        <v>0.3329128887310594</v>
      </c>
    </row>
    <row r="761" spans="1:9">
      <c r="A761" s="1">
        <f>Graphs!A762</f>
        <v>41365</v>
      </c>
      <c r="B761">
        <f>Graphs!F762</f>
        <v>0.19120000000000001</v>
      </c>
      <c r="C761">
        <f>Graphs!G762</f>
        <v>7.9319999999999988E-2</v>
      </c>
      <c r="D761">
        <f>Graphs!H762</f>
        <v>0.21337600000000001</v>
      </c>
      <c r="E761">
        <f>Graphs!I762</f>
        <v>0.28220000000000001</v>
      </c>
      <c r="F761">
        <f>Graphs!L762</f>
        <v>0.22488503421478501</v>
      </c>
      <c r="G761">
        <f>Graphs!M762</f>
        <v>9.3294356244334423E-2</v>
      </c>
      <c r="H761">
        <f>Graphs!N762</f>
        <v>0.25096793441743709</v>
      </c>
      <c r="I761">
        <f>Graphs!O762</f>
        <v>0.33191713731910216</v>
      </c>
    </row>
    <row r="762" spans="1:9">
      <c r="A762" s="1">
        <f>Graphs!A763</f>
        <v>41395</v>
      </c>
      <c r="B762">
        <f>Graphs!F763</f>
        <v>0.19120000000000001</v>
      </c>
      <c r="C762">
        <f>Graphs!G763</f>
        <v>7.9319999999999988E-2</v>
      </c>
      <c r="D762">
        <f>Graphs!H763</f>
        <v>0.21337600000000001</v>
      </c>
      <c r="E762">
        <f>Graphs!I763</f>
        <v>0.28220000000000001</v>
      </c>
      <c r="F762">
        <f>Graphs!L763</f>
        <v>0.22443616189100299</v>
      </c>
      <c r="G762">
        <f>Graphs!M763</f>
        <v>9.3108139964405617E-2</v>
      </c>
      <c r="H762">
        <f>Graphs!N763</f>
        <v>0.25046700041660386</v>
      </c>
      <c r="I762">
        <f>Graphs!O763</f>
        <v>0.33125462806297618</v>
      </c>
    </row>
    <row r="763" spans="1:9">
      <c r="A763" s="1">
        <f>Graphs!A764</f>
        <v>41426</v>
      </c>
      <c r="B763">
        <f>Graphs!F764</f>
        <v>0.19120000000000001</v>
      </c>
      <c r="C763">
        <f>Graphs!G764</f>
        <v>7.9319999999999988E-2</v>
      </c>
      <c r="D763">
        <f>Graphs!H764</f>
        <v>0.21337600000000001</v>
      </c>
      <c r="E763">
        <f>Graphs!I764</f>
        <v>0.28220000000000001</v>
      </c>
      <c r="F763">
        <f>Graphs!L764</f>
        <v>0.22466082271371668</v>
      </c>
      <c r="G763">
        <f>Graphs!M764</f>
        <v>9.3201341305711324E-2</v>
      </c>
      <c r="H763">
        <f>Graphs!N764</f>
        <v>0.25071771813473859</v>
      </c>
      <c r="I763">
        <f>Graphs!O764</f>
        <v>0.33158621427725343</v>
      </c>
    </row>
    <row r="764" spans="1:9">
      <c r="A764" s="1">
        <f>Graphs!A765</f>
        <v>41456</v>
      </c>
      <c r="B764">
        <f>Graphs!F765</f>
        <v>0.19120000000000001</v>
      </c>
      <c r="C764">
        <f>Graphs!G765</f>
        <v>7.9319999999999988E-2</v>
      </c>
      <c r="D764">
        <f>Graphs!H765</f>
        <v>0.21337600000000001</v>
      </c>
      <c r="E764">
        <f>Graphs!I765</f>
        <v>0.28220000000000001</v>
      </c>
      <c r="F764">
        <f>Graphs!L765</f>
        <v>0.22466082271371668</v>
      </c>
      <c r="G764">
        <f>Graphs!M765</f>
        <v>9.3201341305711324E-2</v>
      </c>
      <c r="H764">
        <f>Graphs!N765</f>
        <v>0.25071771813473859</v>
      </c>
      <c r="I764">
        <f>Graphs!O765</f>
        <v>0.33158621427725343</v>
      </c>
    </row>
    <row r="765" spans="1:9">
      <c r="A765" s="1">
        <f>Graphs!A766</f>
        <v>41487</v>
      </c>
      <c r="B765">
        <f>Graphs!F766</f>
        <v>0.19120000000000001</v>
      </c>
      <c r="C765">
        <f>Graphs!G766</f>
        <v>7.9319999999999988E-2</v>
      </c>
      <c r="D765">
        <f>Graphs!H766</f>
        <v>0.21337600000000001</v>
      </c>
      <c r="E765">
        <f>Graphs!I766</f>
        <v>0.28220000000000001</v>
      </c>
      <c r="F765">
        <f>Graphs!L766</f>
        <v>0.22354310717782758</v>
      </c>
      <c r="G765">
        <f>Graphs!M766</f>
        <v>9.273765304050878E-2</v>
      </c>
      <c r="H765">
        <f>Graphs!N766</f>
        <v>0.2494703663032225</v>
      </c>
      <c r="I765">
        <f>Graphs!O766</f>
        <v>0.32993653161915765</v>
      </c>
    </row>
    <row r="766" spans="1:9">
      <c r="A766" s="1">
        <f>Graphs!A767</f>
        <v>41518</v>
      </c>
      <c r="B766">
        <f>Graphs!F767</f>
        <v>0.19120000000000001</v>
      </c>
      <c r="C766">
        <f>Graphs!G767</f>
        <v>7.9319999999999988E-2</v>
      </c>
      <c r="D766">
        <f>Graphs!H767</f>
        <v>0.21337600000000001</v>
      </c>
      <c r="E766">
        <f>Graphs!I767</f>
        <v>0.28220000000000001</v>
      </c>
      <c r="F766">
        <f>Graphs!L767</f>
        <v>0.22265249718907126</v>
      </c>
      <c r="G766">
        <f>Graphs!M767</f>
        <v>9.2368180319231843E-2</v>
      </c>
      <c r="H766">
        <f>Graphs!N767</f>
        <v>0.24847646046137697</v>
      </c>
      <c r="I766">
        <f>Graphs!O767</f>
        <v>0.3286220434453761</v>
      </c>
    </row>
    <row r="767" spans="1:9">
      <c r="A767" s="1">
        <f>Graphs!A768</f>
        <v>41548</v>
      </c>
      <c r="B767">
        <f>Graphs!F768</f>
        <v>0.19120000000000001</v>
      </c>
      <c r="C767">
        <f>Graphs!G768</f>
        <v>7.9319999999999988E-2</v>
      </c>
      <c r="D767">
        <f>Graphs!H768</f>
        <v>0.21337600000000001</v>
      </c>
      <c r="E767">
        <f>Graphs!I768</f>
        <v>0.28220000000000001</v>
      </c>
      <c r="F767">
        <f>Graphs!L768</f>
        <v>0.22265249718907126</v>
      </c>
      <c r="G767">
        <f>Graphs!M768</f>
        <v>9.2368180319231843E-2</v>
      </c>
      <c r="H767">
        <f>Graphs!N768</f>
        <v>0.24847646046137697</v>
      </c>
      <c r="I767">
        <f>Graphs!O768</f>
        <v>0.3286220434453761</v>
      </c>
    </row>
    <row r="768" spans="1:9">
      <c r="A768" s="1">
        <f>Graphs!A769</f>
        <v>41579</v>
      </c>
      <c r="B768">
        <f>Graphs!F769</f>
        <v>0.19120000000000001</v>
      </c>
      <c r="C768">
        <f>Graphs!G769</f>
        <v>7.9319999999999988E-2</v>
      </c>
      <c r="D768">
        <f>Graphs!H769</f>
        <v>0.21337600000000001</v>
      </c>
      <c r="E768">
        <f>Graphs!I769</f>
        <v>0.28220000000000001</v>
      </c>
      <c r="F768">
        <f>Graphs!L769</f>
        <v>0.22243006712194932</v>
      </c>
      <c r="G768">
        <f>Graphs!M769</f>
        <v>9.2275904414817034E-2</v>
      </c>
      <c r="H768">
        <f>Graphs!N769</f>
        <v>0.24822823222914783</v>
      </c>
      <c r="I768">
        <f>Graphs!O769</f>
        <v>0.32829374969568048</v>
      </c>
    </row>
    <row r="769" spans="1:9">
      <c r="A769" s="1">
        <f>Graphs!A770</f>
        <v>41609</v>
      </c>
      <c r="B769">
        <f>Graphs!F770</f>
        <v>0.19120000000000001</v>
      </c>
      <c r="C769">
        <f>Graphs!G770</f>
        <v>7.9319999999999988E-2</v>
      </c>
      <c r="D769">
        <f>Graphs!H770</f>
        <v>0.21337600000000001</v>
      </c>
      <c r="E769">
        <f>Graphs!I770</f>
        <v>0.28220000000000001</v>
      </c>
      <c r="F769">
        <f>Graphs!L770</f>
        <v>0.22132344987258643</v>
      </c>
      <c r="G769">
        <f>Graphs!M770</f>
        <v>9.1816820313250794E-2</v>
      </c>
      <c r="H769">
        <f>Graphs!N770</f>
        <v>0.24699326589964959</v>
      </c>
      <c r="I769">
        <f>Graphs!O770</f>
        <v>0.32666044745838857</v>
      </c>
    </row>
    <row r="770" spans="1:9">
      <c r="A770" s="1">
        <f>Graphs!A771</f>
        <v>41640</v>
      </c>
      <c r="B770">
        <f>Graphs!F771</f>
        <v>0.19120000000000001</v>
      </c>
      <c r="C770">
        <f>Graphs!G771</f>
        <v>7.9319999999999988E-2</v>
      </c>
      <c r="D770">
        <f>Graphs!H771</f>
        <v>0.21337600000000001</v>
      </c>
      <c r="E770">
        <f>Graphs!I771</f>
        <v>0.28220000000000001</v>
      </c>
      <c r="F770">
        <f>Graphs!L771</f>
        <v>0.22198941812696732</v>
      </c>
      <c r="G770">
        <f>Graphs!M771</f>
        <v>9.2093099612087059E-2</v>
      </c>
      <c r="H770">
        <f>Graphs!N771</f>
        <v>0.24773647532562651</v>
      </c>
      <c r="I770">
        <f>Graphs!O771</f>
        <v>0.32764337759116208</v>
      </c>
    </row>
    <row r="771" spans="1:9">
      <c r="A771" s="1">
        <f>Graphs!A772</f>
        <v>41671</v>
      </c>
      <c r="B771">
        <f>Graphs!F772</f>
        <v>0.19120000000000001</v>
      </c>
      <c r="C771">
        <f>Graphs!G772</f>
        <v>7.9319999999999988E-2</v>
      </c>
      <c r="D771">
        <f>Graphs!H772</f>
        <v>0.21337600000000001</v>
      </c>
      <c r="E771">
        <f>Graphs!I772</f>
        <v>0.28220000000000001</v>
      </c>
      <c r="F771">
        <f>Graphs!L772</f>
        <v>0.22066542557352617</v>
      </c>
      <c r="G771">
        <f>Graphs!M772</f>
        <v>9.1543836592531874E-2</v>
      </c>
      <c r="H771">
        <f>Graphs!N772</f>
        <v>0.24625892179485737</v>
      </c>
      <c r="I771">
        <f>Graphs!O772</f>
        <v>0.32568924213833206</v>
      </c>
    </row>
    <row r="772" spans="1:9">
      <c r="A772" s="1">
        <f>Graphs!A773</f>
        <v>41699</v>
      </c>
      <c r="B772">
        <f>Graphs!F773</f>
        <v>0.18739999999999998</v>
      </c>
      <c r="C772">
        <f>Graphs!G773</f>
        <v>7.9319999999999988E-2</v>
      </c>
      <c r="D772">
        <f>Graphs!H773</f>
        <v>0.21864800000000001</v>
      </c>
      <c r="E772">
        <f>Graphs!I773</f>
        <v>0.28220000000000001</v>
      </c>
      <c r="F772">
        <f>Graphs!L773</f>
        <v>0.21584811941221535</v>
      </c>
      <c r="G772">
        <f>Graphs!M773</f>
        <v>9.1361114363804258E-2</v>
      </c>
      <c r="H772">
        <f>Graphs!N773</f>
        <v>0.25183969911014975</v>
      </c>
      <c r="I772">
        <f>Graphs!O773</f>
        <v>0.32503916381071069</v>
      </c>
    </row>
    <row r="773" spans="1:9">
      <c r="A773" s="1">
        <f>Graphs!A774</f>
        <v>41730</v>
      </c>
      <c r="B773">
        <f>Graphs!F774</f>
        <v>0.18739999999999998</v>
      </c>
      <c r="C773">
        <f>Graphs!G774</f>
        <v>7.9319999999999988E-2</v>
      </c>
      <c r="D773">
        <f>Graphs!H774</f>
        <v>0.21864800000000001</v>
      </c>
      <c r="E773">
        <f>Graphs!I774</f>
        <v>0.28220000000000001</v>
      </c>
      <c r="F773">
        <f>Graphs!L774</f>
        <v>0.21498816674523441</v>
      </c>
      <c r="G773">
        <f>Graphs!M774</f>
        <v>9.0997125860362807E-2</v>
      </c>
      <c r="H773">
        <f>Graphs!N774</f>
        <v>0.25083635369536827</v>
      </c>
      <c r="I773">
        <f>Graphs!O774</f>
        <v>0.32374418706246083</v>
      </c>
    </row>
    <row r="774" spans="1:9">
      <c r="A774" s="1">
        <f>Graphs!A775</f>
        <v>41760</v>
      </c>
      <c r="B774">
        <f>Graphs!F775</f>
        <v>0.18739999999999998</v>
      </c>
      <c r="C774">
        <f>Graphs!G775</f>
        <v>7.9319999999999988E-2</v>
      </c>
      <c r="D774">
        <f>Graphs!H775</f>
        <v>0.21864800000000001</v>
      </c>
      <c r="E774">
        <f>Graphs!I775</f>
        <v>0.28220000000000001</v>
      </c>
      <c r="F774">
        <f>Graphs!L775</f>
        <v>0.21477339335188253</v>
      </c>
      <c r="G774">
        <f>Graphs!M775</f>
        <v>9.0906219640722097E-2</v>
      </c>
      <c r="H774">
        <f>Graphs!N775</f>
        <v>0.25058576792744086</v>
      </c>
      <c r="I774">
        <f>Graphs!O775</f>
        <v>0.32342076629616467</v>
      </c>
    </row>
    <row r="775" spans="1:9">
      <c r="A775" s="1">
        <f>Graphs!A776</f>
        <v>41791</v>
      </c>
      <c r="B775">
        <f>Graphs!F776</f>
        <v>0.18739999999999998</v>
      </c>
      <c r="C775">
        <f>Graphs!G776</f>
        <v>7.9319999999999988E-2</v>
      </c>
      <c r="D775">
        <f>Graphs!H776</f>
        <v>0.21864800000000001</v>
      </c>
      <c r="E775">
        <f>Graphs!I776</f>
        <v>0.28220000000000001</v>
      </c>
      <c r="F775">
        <f>Graphs!L776</f>
        <v>0.21434470394399455</v>
      </c>
      <c r="G775">
        <f>Graphs!M776</f>
        <v>9.072477010052106E-2</v>
      </c>
      <c r="H775">
        <f>Graphs!N776</f>
        <v>0.2500855967339729</v>
      </c>
      <c r="I775">
        <f>Graphs!O776</f>
        <v>0.3227752158644358</v>
      </c>
    </row>
    <row r="776" spans="1:9">
      <c r="A776" s="1">
        <f>Graphs!A777</f>
        <v>41821</v>
      </c>
      <c r="B776">
        <f>Graphs!F777</f>
        <v>0.18739999999999998</v>
      </c>
      <c r="C776">
        <f>Graphs!G777</f>
        <v>7.9319999999999988E-2</v>
      </c>
      <c r="D776">
        <f>Graphs!H777</f>
        <v>0.21864800000000001</v>
      </c>
      <c r="E776">
        <f>Graphs!I777</f>
        <v>0.28220000000000001</v>
      </c>
      <c r="F776">
        <f>Graphs!L777</f>
        <v>0.21455926320720176</v>
      </c>
      <c r="G776">
        <f>Graphs!M777</f>
        <v>9.0815585686207262E-2</v>
      </c>
      <c r="H776">
        <f>Graphs!N777</f>
        <v>0.25033593266663956</v>
      </c>
      <c r="I776">
        <f>Graphs!O777</f>
        <v>0.32309831417861445</v>
      </c>
    </row>
    <row r="777" spans="1:9">
      <c r="A777" s="1">
        <f>Graphs!A778</f>
        <v>41852</v>
      </c>
      <c r="B777">
        <f>Graphs!F778</f>
        <v>0.18739999999999998</v>
      </c>
      <c r="C777">
        <f>Graphs!G778</f>
        <v>7.9319999999999988E-2</v>
      </c>
      <c r="D777">
        <f>Graphs!H778</f>
        <v>0.21864800000000001</v>
      </c>
      <c r="E777">
        <f>Graphs!I778</f>
        <v>0.28220000000000001</v>
      </c>
      <c r="F777">
        <f>Graphs!L778</f>
        <v>0.21370444542549974</v>
      </c>
      <c r="G777">
        <f>Graphs!M778</f>
        <v>9.0453770603792089E-2</v>
      </c>
      <c r="H777">
        <f>Graphs!N778</f>
        <v>0.24933857835322665</v>
      </c>
      <c r="I777">
        <f>Graphs!O778</f>
        <v>0.32181106989901836</v>
      </c>
    </row>
    <row r="778" spans="1:9">
      <c r="A778" s="1">
        <f>Graphs!A779</f>
        <v>41883</v>
      </c>
      <c r="B778">
        <f>Graphs!F779</f>
        <v>0.18739999999999998</v>
      </c>
      <c r="C778">
        <f>Graphs!G779</f>
        <v>7.9319999999999988E-2</v>
      </c>
      <c r="D778">
        <f>Graphs!H779</f>
        <v>0.21864800000000001</v>
      </c>
      <c r="E778">
        <f>Graphs!I779</f>
        <v>0.28220000000000001</v>
      </c>
      <c r="F778">
        <f>Graphs!L779</f>
        <v>0.21327788964620736</v>
      </c>
      <c r="G778">
        <f>Graphs!M779</f>
        <v>9.0273224155481141E-2</v>
      </c>
      <c r="H778">
        <f>Graphs!N779</f>
        <v>0.24884089656010647</v>
      </c>
      <c r="I778">
        <f>Graphs!O779</f>
        <v>0.32116873243415006</v>
      </c>
    </row>
    <row r="779" spans="1:9">
      <c r="A779" s="1">
        <f>Graphs!A780</f>
        <v>41913</v>
      </c>
      <c r="B779">
        <f>Graphs!F780</f>
        <v>0.18739999999999998</v>
      </c>
      <c r="C779">
        <f>Graphs!G780</f>
        <v>7.9319999999999988E-2</v>
      </c>
      <c r="D779">
        <f>Graphs!H780</f>
        <v>0.21864800000000001</v>
      </c>
      <c r="E779">
        <f>Graphs!I780</f>
        <v>0.28220000000000001</v>
      </c>
      <c r="F779">
        <f>Graphs!L780</f>
        <v>0.21327788964620736</v>
      </c>
      <c r="G779">
        <f>Graphs!M780</f>
        <v>9.0273224155481141E-2</v>
      </c>
      <c r="H779">
        <f>Graphs!N780</f>
        <v>0.24884089656010647</v>
      </c>
      <c r="I779">
        <f>Graphs!O780</f>
        <v>0.32116873243415006</v>
      </c>
    </row>
    <row r="780" spans="1:9">
      <c r="A780" s="1">
        <f>Graphs!A781</f>
        <v>41944</v>
      </c>
      <c r="B780">
        <f>Graphs!F781</f>
        <v>0.18739999999999998</v>
      </c>
      <c r="C780">
        <f>Graphs!G781</f>
        <v>7.9319999999999988E-2</v>
      </c>
      <c r="D780">
        <f>Graphs!H781</f>
        <v>0.21864800000000001</v>
      </c>
      <c r="E780">
        <f>Graphs!I781</f>
        <v>0.28220000000000001</v>
      </c>
      <c r="F780">
        <f>Graphs!L781</f>
        <v>0.21370530024670073</v>
      </c>
      <c r="G780">
        <f>Graphs!M781</f>
        <v>9.045413242032177E-2</v>
      </c>
      <c r="H780">
        <f>Graphs!N781</f>
        <v>0.24933957571152951</v>
      </c>
      <c r="I780">
        <f>Graphs!O781</f>
        <v>0.32181235714844697</v>
      </c>
    </row>
    <row r="781" spans="1:9">
      <c r="A781" s="1">
        <f>Graphs!A782</f>
        <v>41974</v>
      </c>
      <c r="B781">
        <f>Graphs!F782</f>
        <v>0.18739999999999998</v>
      </c>
      <c r="C781">
        <f>Graphs!G782</f>
        <v>7.9319999999999988E-2</v>
      </c>
      <c r="D781">
        <f>Graphs!H782</f>
        <v>0.21864800000000001</v>
      </c>
      <c r="E781">
        <f>Graphs!I782</f>
        <v>0.28220000000000001</v>
      </c>
      <c r="F781">
        <f>Graphs!L782</f>
        <v>0.21327874276117839</v>
      </c>
      <c r="G781">
        <f>Graphs!M782</f>
        <v>9.0273585249822139E-2</v>
      </c>
      <c r="H781">
        <f>Graphs!N782</f>
        <v>0.24884189192767417</v>
      </c>
      <c r="I781">
        <f>Graphs!O782</f>
        <v>0.32117001711421855</v>
      </c>
    </row>
    <row r="782" spans="1:9">
      <c r="A782" s="1">
        <f>Graphs!A783</f>
        <v>42005</v>
      </c>
      <c r="B782">
        <f>Graphs!F783</f>
        <v>0.18739999999999998</v>
      </c>
      <c r="C782">
        <f>Graphs!G783</f>
        <v>7.9319999999999988E-2</v>
      </c>
      <c r="D782">
        <f>Graphs!H783</f>
        <v>0.21864800000000001</v>
      </c>
      <c r="E782">
        <f>Graphs!I783</f>
        <v>0.28220000000000001</v>
      </c>
      <c r="F782">
        <f>Graphs!L783</f>
        <v>0.21499873262215563</v>
      </c>
      <c r="G782">
        <f>Graphs!M783</f>
        <v>9.1001598034094883E-2</v>
      </c>
      <c r="H782">
        <f>Graphs!N783</f>
        <v>0.25084868137870381</v>
      </c>
      <c r="I782">
        <f>Graphs!O783</f>
        <v>0.32376009789739768</v>
      </c>
    </row>
    <row r="783" spans="1:9">
      <c r="A783" s="1">
        <f>Graphs!A784</f>
        <v>42036</v>
      </c>
      <c r="B783">
        <f>Graphs!F784</f>
        <v>0.18739999999999998</v>
      </c>
      <c r="C783">
        <f>Graphs!G784</f>
        <v>7.9319999999999988E-2</v>
      </c>
      <c r="D783">
        <f>Graphs!H784</f>
        <v>0.21864800000000001</v>
      </c>
      <c r="E783">
        <f>Graphs!I784</f>
        <v>0.28220000000000001</v>
      </c>
      <c r="F783">
        <f>Graphs!L784</f>
        <v>0.21392908718622453</v>
      </c>
      <c r="G783">
        <f>Graphs!M784</f>
        <v>9.0548853765268555E-2</v>
      </c>
      <c r="H783">
        <f>Graphs!N784</f>
        <v>0.24960067798876001</v>
      </c>
      <c r="I783">
        <f>Graphs!O784</f>
        <v>0.3221493511416893</v>
      </c>
    </row>
    <row r="784" spans="1:9">
      <c r="A784" s="1">
        <f>Graphs!A785</f>
        <v>42064</v>
      </c>
      <c r="B784">
        <f>Graphs!F785</f>
        <v>0.1837</v>
      </c>
      <c r="C784">
        <f>Graphs!G785</f>
        <v>7.773999999999999E-2</v>
      </c>
      <c r="D784">
        <f>Graphs!H785</f>
        <v>0.21864800000000001</v>
      </c>
      <c r="E784">
        <f>Graphs!I785</f>
        <v>0.27660000000000001</v>
      </c>
      <c r="F784">
        <f>Graphs!L785</f>
        <v>0.20928672705873977</v>
      </c>
      <c r="G784">
        <f>Graphs!M785</f>
        <v>8.8568046606131878E-2</v>
      </c>
      <c r="H784">
        <f>Graphs!N785</f>
        <v>0.24910247304267463</v>
      </c>
      <c r="I784">
        <f>Graphs!O785</f>
        <v>0.31512634025284392</v>
      </c>
    </row>
    <row r="785" spans="1:9">
      <c r="A785" s="1">
        <f>Graphs!A786</f>
        <v>42095</v>
      </c>
      <c r="B785">
        <f>Graphs!F786</f>
        <v>0.1837</v>
      </c>
      <c r="C785">
        <f>Graphs!G786</f>
        <v>7.773999999999999E-2</v>
      </c>
      <c r="D785">
        <f>Graphs!H786</f>
        <v>0.21864800000000001</v>
      </c>
      <c r="E785">
        <f>Graphs!I786</f>
        <v>0.27660000000000001</v>
      </c>
      <c r="F785">
        <f>Graphs!L786</f>
        <v>0.20845291539715116</v>
      </c>
      <c r="G785">
        <f>Graphs!M786</f>
        <v>8.821518586268115E-2</v>
      </c>
      <c r="H785">
        <f>Graphs!N786</f>
        <v>0.24811003291103054</v>
      </c>
      <c r="I785">
        <f>Graphs!O786</f>
        <v>0.31387085682554172</v>
      </c>
    </row>
    <row r="786" spans="1:9">
      <c r="A786" s="1">
        <f>Graphs!A787</f>
        <v>42125</v>
      </c>
      <c r="B786">
        <f>Graphs!F787</f>
        <v>0.1837</v>
      </c>
      <c r="C786">
        <f>Graphs!G787</f>
        <v>7.773999999999999E-2</v>
      </c>
      <c r="D786">
        <f>Graphs!H787</f>
        <v>0.21864800000000001</v>
      </c>
      <c r="E786">
        <f>Graphs!I787</f>
        <v>0.27660000000000001</v>
      </c>
      <c r="F786">
        <f>Graphs!L787</f>
        <v>0.20803684171372372</v>
      </c>
      <c r="G786">
        <f>Graphs!M787</f>
        <v>8.8039107647386386E-2</v>
      </c>
      <c r="H786">
        <f>Graphs!N787</f>
        <v>0.24761480330442168</v>
      </c>
      <c r="I786">
        <f>Graphs!O787</f>
        <v>0.31324436808936301</v>
      </c>
    </row>
    <row r="787" spans="1:9">
      <c r="A787" s="1">
        <f>Graphs!A788</f>
        <v>42156</v>
      </c>
      <c r="B787">
        <f>Graphs!F788</f>
        <v>0.1837</v>
      </c>
      <c r="C787">
        <f>Graphs!G788</f>
        <v>7.773999999999999E-2</v>
      </c>
      <c r="D787">
        <f>Graphs!H788</f>
        <v>0.21864800000000001</v>
      </c>
      <c r="E787">
        <f>Graphs!I788</f>
        <v>0.27660000000000001</v>
      </c>
      <c r="F787">
        <f>Graphs!L788</f>
        <v>0.20762159851669032</v>
      </c>
      <c r="G787">
        <f>Graphs!M788</f>
        <v>8.7863380885615142E-2</v>
      </c>
      <c r="H787">
        <f>Graphs!N788</f>
        <v>0.24712056218006154</v>
      </c>
      <c r="I787">
        <f>Graphs!O788</f>
        <v>0.31261912982970358</v>
      </c>
    </row>
    <row r="788" spans="1:9">
      <c r="A788" s="1">
        <f>Graphs!A789</f>
        <v>42186</v>
      </c>
      <c r="B788">
        <f>Graphs!F789</f>
        <v>0.1837</v>
      </c>
      <c r="C788">
        <f>Graphs!G789</f>
        <v>7.773999999999999E-2</v>
      </c>
      <c r="D788">
        <f>Graphs!H789</f>
        <v>0.21864800000000001</v>
      </c>
      <c r="E788">
        <f>Graphs!I789</f>
        <v>0.27660000000000001</v>
      </c>
      <c r="F788">
        <f>Graphs!L789</f>
        <v>0.20782942794463499</v>
      </c>
      <c r="G788">
        <f>Graphs!M789</f>
        <v>8.7951332217832981E-2</v>
      </c>
      <c r="H788">
        <f>Graphs!N789</f>
        <v>0.24736793011017175</v>
      </c>
      <c r="I788">
        <f>Graphs!O789</f>
        <v>0.31293206189159517</v>
      </c>
    </row>
    <row r="789" spans="1:9">
      <c r="A789" s="1">
        <f>Graphs!A790</f>
        <v>42217</v>
      </c>
      <c r="B789">
        <f>Graphs!F790</f>
        <v>0.1837</v>
      </c>
      <c r="C789">
        <f>Graphs!G790</f>
        <v>7.773999999999999E-2</v>
      </c>
      <c r="D789">
        <f>Graphs!H790</f>
        <v>0.21864800000000001</v>
      </c>
      <c r="E789">
        <f>Graphs!I790</f>
        <v>0.27660000000000001</v>
      </c>
      <c r="F789">
        <f>Graphs!L790</f>
        <v>0.20679545069117911</v>
      </c>
      <c r="G789">
        <f>Graphs!M790</f>
        <v>8.7513763400828851E-2</v>
      </c>
      <c r="H789">
        <f>Graphs!N790</f>
        <v>0.24613724389071817</v>
      </c>
      <c r="I789">
        <f>Graphs!O790</f>
        <v>0.31137518596178632</v>
      </c>
    </row>
    <row r="790" spans="1:9">
      <c r="A790" s="1">
        <f>Graphs!A791</f>
        <v>42248</v>
      </c>
      <c r="B790">
        <f>Graphs!F791</f>
        <v>0.1837</v>
      </c>
      <c r="C790">
        <f>Graphs!G791</f>
        <v>7.773999999999999E-2</v>
      </c>
      <c r="D790">
        <f>Graphs!H791</f>
        <v>0.21864800000000001</v>
      </c>
      <c r="E790">
        <f>Graphs!I791</f>
        <v>0.27660000000000001</v>
      </c>
      <c r="F790">
        <f>Graphs!L791</f>
        <v>0.20700245314432345</v>
      </c>
      <c r="G790">
        <f>Graphs!M791</f>
        <v>8.760136476559445E-2</v>
      </c>
      <c r="H790">
        <f>Graphs!N791</f>
        <v>0.24638362751823642</v>
      </c>
      <c r="I790">
        <f>Graphs!O791</f>
        <v>0.31168687283462093</v>
      </c>
    </row>
    <row r="791" spans="1:9">
      <c r="A791" s="1">
        <f>Graphs!A792</f>
        <v>42278</v>
      </c>
      <c r="B791">
        <f>Graphs!F792</f>
        <v>0.1837</v>
      </c>
      <c r="C791">
        <f>Graphs!G792</f>
        <v>7.773999999999999E-2</v>
      </c>
      <c r="D791">
        <f>Graphs!H792</f>
        <v>0.21864800000000001</v>
      </c>
      <c r="E791">
        <f>Graphs!I792</f>
        <v>0.27660000000000001</v>
      </c>
      <c r="F791">
        <f>Graphs!L792</f>
        <v>0.20700245314432345</v>
      </c>
      <c r="G791">
        <f>Graphs!M792</f>
        <v>8.760136476559445E-2</v>
      </c>
      <c r="H791">
        <f>Graphs!N792</f>
        <v>0.24638362751823642</v>
      </c>
      <c r="I791">
        <f>Graphs!O792</f>
        <v>0.31168687283462093</v>
      </c>
    </row>
    <row r="792" spans="1:9">
      <c r="A792" s="1">
        <f>Graphs!A793</f>
        <v>42309</v>
      </c>
      <c r="B792">
        <f>Graphs!F793</f>
        <v>0.1837</v>
      </c>
      <c r="C792">
        <f>Graphs!G793</f>
        <v>7.773999999999999E-2</v>
      </c>
      <c r="D792">
        <f>Graphs!H793</f>
        <v>0.21864800000000001</v>
      </c>
      <c r="E792">
        <f>Graphs!I793</f>
        <v>0.27660000000000001</v>
      </c>
      <c r="F792">
        <f>Graphs!L793</f>
        <v>0.20679565748683662</v>
      </c>
      <c r="G792">
        <f>Graphs!M793</f>
        <v>8.7513850914679781E-2</v>
      </c>
      <c r="H792">
        <f>Graphs!N793</f>
        <v>0.24613749002820826</v>
      </c>
      <c r="I792">
        <f>Graphs!O793</f>
        <v>0.3113754973372837</v>
      </c>
    </row>
    <row r="793" spans="1:9">
      <c r="A793" s="1">
        <f>Graphs!A794</f>
        <v>42339</v>
      </c>
      <c r="B793">
        <f>Graphs!F794</f>
        <v>0.1837</v>
      </c>
      <c r="C793">
        <f>Graphs!G794</f>
        <v>7.773999999999999E-2</v>
      </c>
      <c r="D793">
        <f>Graphs!H794</f>
        <v>0.21864800000000001</v>
      </c>
      <c r="E793">
        <f>Graphs!I794</f>
        <v>0.27660000000000001</v>
      </c>
      <c r="F793">
        <f>Graphs!L794</f>
        <v>0.20617712610851113</v>
      </c>
      <c r="G793">
        <f>Graphs!M794</f>
        <v>8.7252094630787438E-2</v>
      </c>
      <c r="H793">
        <f>Graphs!N794</f>
        <v>0.2454012861696992</v>
      </c>
      <c r="I793">
        <f>Graphs!O794</f>
        <v>0.3104441648427555</v>
      </c>
    </row>
    <row r="794" spans="1:9">
      <c r="A794" s="1">
        <f>Graphs!A795</f>
        <v>42370</v>
      </c>
      <c r="B794">
        <f>Graphs!F795</f>
        <v>0.1837</v>
      </c>
      <c r="C794">
        <f>Graphs!G795</f>
        <v>7.773999999999999E-2</v>
      </c>
      <c r="D794">
        <f>Graphs!H795</f>
        <v>0.21864800000000001</v>
      </c>
      <c r="E794">
        <f>Graphs!I795</f>
        <v>0.27660000000000001</v>
      </c>
      <c r="F794">
        <f>Graphs!L795</f>
        <v>0.2076305398877252</v>
      </c>
      <c r="G794">
        <f>Graphs!M795</f>
        <v>8.7867164784277377E-2</v>
      </c>
      <c r="H794">
        <f>Graphs!N795</f>
        <v>0.24713120460191257</v>
      </c>
      <c r="I794">
        <f>Graphs!O795</f>
        <v>0.31263259299371143</v>
      </c>
    </row>
    <row r="795" spans="1:9">
      <c r="A795" s="1">
        <f>Graphs!A796</f>
        <v>42401</v>
      </c>
      <c r="B795">
        <f>Graphs!F796</f>
        <v>0.1837</v>
      </c>
      <c r="C795">
        <f>Graphs!G796</f>
        <v>7.773999999999999E-2</v>
      </c>
      <c r="D795">
        <f>Graphs!H796</f>
        <v>0.21864800000000001</v>
      </c>
      <c r="E795">
        <f>Graphs!I796</f>
        <v>0.27660000000000001</v>
      </c>
      <c r="F795">
        <f>Graphs!L796</f>
        <v>0.20659755212708977</v>
      </c>
      <c r="G795">
        <f>Graphs!M796</f>
        <v>8.7430014710723758E-2</v>
      </c>
      <c r="H795">
        <f>Graphs!N796</f>
        <v>0.24590169612130605</v>
      </c>
      <c r="I795">
        <f>Graphs!O796</f>
        <v>0.31107720695891689</v>
      </c>
    </row>
    <row r="796" spans="1:9">
      <c r="A796" s="1">
        <f>Graphs!A797</f>
        <v>42430</v>
      </c>
      <c r="B796">
        <f>Graphs!F797</f>
        <v>0.1837</v>
      </c>
      <c r="C796">
        <f>Graphs!G797</f>
        <v>7.773999999999999E-2</v>
      </c>
      <c r="D796">
        <f>Graphs!H797</f>
        <v>0.22227199999999997</v>
      </c>
      <c r="E796">
        <f>Graphs!I797</f>
        <v>0.27660000000000001</v>
      </c>
      <c r="F796">
        <f>Graphs!L797</f>
        <v>0.20577445430985036</v>
      </c>
      <c r="G796">
        <f>Graphs!M797</f>
        <v>8.708168795888821E-2</v>
      </c>
      <c r="H796">
        <f>Graphs!N797</f>
        <v>0.24898148888600463</v>
      </c>
      <c r="I796">
        <f>Graphs!O797</f>
        <v>0.30983785553676979</v>
      </c>
    </row>
    <row r="797" spans="1:9">
      <c r="A797" s="1">
        <f>Graphs!A798</f>
        <v>42461</v>
      </c>
      <c r="B797">
        <f>Graphs!F798</f>
        <v>0.1837</v>
      </c>
      <c r="C797">
        <f>Graphs!G798</f>
        <v>7.773999999999999E-2</v>
      </c>
      <c r="D797">
        <f>Graphs!H798</f>
        <v>0.22227199999999997</v>
      </c>
      <c r="E797">
        <f>Graphs!I798</f>
        <v>0.27660000000000001</v>
      </c>
      <c r="F797">
        <f>Graphs!L798</f>
        <v>0.20556888542442595</v>
      </c>
      <c r="G797">
        <f>Graphs!M798</f>
        <v>8.6994693265622591E-2</v>
      </c>
      <c r="H797">
        <f>Graphs!N798</f>
        <v>0.24873275612987478</v>
      </c>
      <c r="I797">
        <f>Graphs!O798</f>
        <v>0.30952832720956025</v>
      </c>
    </row>
    <row r="798" spans="1:9">
      <c r="A798" s="1">
        <f>Graphs!A799</f>
        <v>42491</v>
      </c>
      <c r="B798">
        <f>Graphs!F799</f>
        <v>0.1837</v>
      </c>
      <c r="C798">
        <f>Graphs!G799</f>
        <v>7.773999999999999E-2</v>
      </c>
      <c r="D798">
        <f>Graphs!H799</f>
        <v>0.22227199999999997</v>
      </c>
      <c r="E798">
        <f>Graphs!I799</f>
        <v>0.27660000000000001</v>
      </c>
      <c r="F798">
        <f>Graphs!L799</f>
        <v>0.20495402335436289</v>
      </c>
      <c r="G798">
        <f>Graphs!M799</f>
        <v>8.6734489796233896E-2</v>
      </c>
      <c r="H798">
        <f>Graphs!N799</f>
        <v>0.24798878976059299</v>
      </c>
      <c r="I798">
        <f>Graphs!O799</f>
        <v>0.30860251965060848</v>
      </c>
    </row>
    <row r="799" spans="1:9">
      <c r="A799" s="1">
        <f>Graphs!A800</f>
        <v>42522</v>
      </c>
      <c r="B799">
        <f>Graphs!F800</f>
        <v>0.1837</v>
      </c>
      <c r="C799">
        <f>Graphs!G800</f>
        <v>7.773999999999999E-2</v>
      </c>
      <c r="D799">
        <f>Graphs!H800</f>
        <v>0.22227199999999997</v>
      </c>
      <c r="E799">
        <f>Graphs!I800</f>
        <v>0.27660000000000001</v>
      </c>
      <c r="F799">
        <f>Graphs!L800</f>
        <v>0.2041374734605208</v>
      </c>
      <c r="G799">
        <f>Graphs!M800</f>
        <v>8.6388934059993913E-2</v>
      </c>
      <c r="H799">
        <f>Graphs!N800</f>
        <v>0.24700078661413644</v>
      </c>
      <c r="I799">
        <f>Graphs!O800</f>
        <v>0.30737302754044665</v>
      </c>
    </row>
    <row r="800" spans="1:9">
      <c r="A800" s="1">
        <f>Graphs!A801</f>
        <v>42552</v>
      </c>
      <c r="B800">
        <f>Graphs!F801</f>
        <v>0.1837</v>
      </c>
      <c r="C800">
        <f>Graphs!G801</f>
        <v>7.773999999999999E-2</v>
      </c>
      <c r="D800">
        <f>Graphs!H801</f>
        <v>0.22227199999999997</v>
      </c>
      <c r="E800">
        <f>Graphs!I801</f>
        <v>0.27660000000000001</v>
      </c>
      <c r="F800">
        <f>Graphs!L801</f>
        <v>0.20393353992060023</v>
      </c>
      <c r="G800">
        <f>Graphs!M801</f>
        <v>8.6302631428565368E-2</v>
      </c>
      <c r="H800">
        <f>Graphs!N801</f>
        <v>0.24675403258155493</v>
      </c>
      <c r="I800">
        <f>Graphs!O801</f>
        <v>0.30706596157886784</v>
      </c>
    </row>
    <row r="801" spans="1:9">
      <c r="A801" s="1">
        <f>Graphs!A802</f>
        <v>42583</v>
      </c>
      <c r="B801">
        <f>Graphs!F802</f>
        <v>0.1837</v>
      </c>
      <c r="C801">
        <f>Graphs!G802</f>
        <v>7.773999999999999E-2</v>
      </c>
      <c r="D801">
        <f>Graphs!H802</f>
        <v>0.22227199999999997</v>
      </c>
      <c r="E801">
        <f>Graphs!I802</f>
        <v>0.27660000000000001</v>
      </c>
      <c r="F801">
        <f>Graphs!L802</f>
        <v>0.203121055697809</v>
      </c>
      <c r="G801">
        <f>Graphs!M802</f>
        <v>8.5958796243590999E-2</v>
      </c>
      <c r="H801">
        <f>Graphs!N802</f>
        <v>0.24577094878640932</v>
      </c>
      <c r="I801">
        <f>Graphs!O802</f>
        <v>0.30584259121401181</v>
      </c>
    </row>
    <row r="802" spans="1:9">
      <c r="A802" s="1">
        <f>Graphs!A803</f>
        <v>42614</v>
      </c>
      <c r="B802">
        <f>Graphs!F803</f>
        <v>0.1837</v>
      </c>
      <c r="C802">
        <f>Graphs!G803</f>
        <v>7.773999999999999E-2</v>
      </c>
      <c r="D802">
        <f>Graphs!H803</f>
        <v>0.22227199999999997</v>
      </c>
      <c r="E802">
        <f>Graphs!I803</f>
        <v>0.27660000000000001</v>
      </c>
      <c r="F802">
        <f>Graphs!L803</f>
        <v>0.20271562444891117</v>
      </c>
      <c r="G802">
        <f>Graphs!M803</f>
        <v>8.5787221799991029E-2</v>
      </c>
      <c r="H802">
        <f>Graphs!N803</f>
        <v>0.24528038801038854</v>
      </c>
      <c r="I802">
        <f>Graphs!O803</f>
        <v>0.30523212696009161</v>
      </c>
    </row>
    <row r="803" spans="1:9">
      <c r="A803" s="1">
        <f>Graphs!A804</f>
        <v>42644</v>
      </c>
      <c r="B803">
        <f>Graphs!F804</f>
        <v>0.1837</v>
      </c>
      <c r="C803">
        <f>Graphs!G804</f>
        <v>7.773999999999999E-2</v>
      </c>
      <c r="D803">
        <f>Graphs!H804</f>
        <v>0.22227199999999997</v>
      </c>
      <c r="E803">
        <f>Graphs!I804</f>
        <v>0.27660000000000001</v>
      </c>
      <c r="F803">
        <f>Graphs!L804</f>
        <v>0.20271562444891117</v>
      </c>
      <c r="G803">
        <f>Graphs!M804</f>
        <v>8.5787221799991029E-2</v>
      </c>
      <c r="H803">
        <f>Graphs!N804</f>
        <v>0.24528038801038854</v>
      </c>
      <c r="I803">
        <f>Graphs!O804</f>
        <v>0.30523212696009161</v>
      </c>
    </row>
    <row r="804" spans="1:9">
      <c r="A804" s="1">
        <f>Graphs!A805</f>
        <v>42675</v>
      </c>
      <c r="B804">
        <f>Graphs!F805</f>
        <v>0.1837</v>
      </c>
      <c r="C804">
        <f>Graphs!G805</f>
        <v>7.773999999999999E-2</v>
      </c>
      <c r="D804">
        <f>Graphs!H805</f>
        <v>0.22227199999999997</v>
      </c>
      <c r="E804">
        <f>Graphs!I805</f>
        <v>0.27660000000000001</v>
      </c>
      <c r="F804">
        <f>Graphs!L805</f>
        <v>0.20210929655923351</v>
      </c>
      <c r="G804">
        <f>Graphs!M805</f>
        <v>8.5530629910260253E-2</v>
      </c>
      <c r="H804">
        <f>Graphs!N805</f>
        <v>0.24454674776708732</v>
      </c>
      <c r="I804">
        <f>Graphs!O805</f>
        <v>0.30431916945173648</v>
      </c>
    </row>
    <row r="805" spans="1:9">
      <c r="A805" s="1">
        <f>Graphs!A806</f>
        <v>42705</v>
      </c>
      <c r="B805">
        <f>Graphs!F806</f>
        <v>0.1837</v>
      </c>
      <c r="C805">
        <f>Graphs!G806</f>
        <v>7.773999999999999E-2</v>
      </c>
      <c r="D805">
        <f>Graphs!H806</f>
        <v>0.22227199999999997</v>
      </c>
      <c r="E805">
        <f>Graphs!I806</f>
        <v>0.27660000000000001</v>
      </c>
      <c r="F805">
        <f>Graphs!L806</f>
        <v>0.20090387331931761</v>
      </c>
      <c r="G805">
        <f>Graphs!M806</f>
        <v>8.5020506869045984E-2</v>
      </c>
      <c r="H805">
        <f>Graphs!N806</f>
        <v>0.2430882184563492</v>
      </c>
      <c r="I805">
        <f>Graphs!O806</f>
        <v>0.30250414458423108</v>
      </c>
    </row>
    <row r="806" spans="1:9">
      <c r="A806" s="1">
        <f>Graphs!A807</f>
        <v>42736</v>
      </c>
      <c r="B806">
        <f>Graphs!F807</f>
        <v>0.1837</v>
      </c>
      <c r="C806">
        <f>Graphs!G807</f>
        <v>7.773999999999999E-2</v>
      </c>
      <c r="D806">
        <f>Graphs!H807</f>
        <v>0.22227199999999997</v>
      </c>
      <c r="E806">
        <f>Graphs!I807</f>
        <v>0.27660000000000001</v>
      </c>
      <c r="F806">
        <f>Graphs!L807</f>
        <v>0.20211657275585274</v>
      </c>
      <c r="G806">
        <f>Graphs!M807</f>
        <v>8.5533709123788715E-2</v>
      </c>
      <c r="H806">
        <f>Graphs!N807</f>
        <v>0.24455555176695093</v>
      </c>
      <c r="I806">
        <f>Graphs!O807</f>
        <v>0.30433012533624859</v>
      </c>
    </row>
    <row r="807" spans="1:9">
      <c r="A807" s="1">
        <f>Graphs!A808</f>
        <v>42767</v>
      </c>
      <c r="B807">
        <f>Graphs!F808</f>
        <v>0.1837</v>
      </c>
      <c r="C807">
        <f>Graphs!G808</f>
        <v>7.773999999999999E-2</v>
      </c>
      <c r="D807">
        <f>Graphs!H808</f>
        <v>0.22227199999999997</v>
      </c>
      <c r="E807">
        <f>Graphs!I808</f>
        <v>0.27660000000000001</v>
      </c>
      <c r="F807">
        <f>Graphs!L808</f>
        <v>0.19991748047067531</v>
      </c>
      <c r="G807">
        <f>Graphs!M808</f>
        <v>8.4603075295537802E-2</v>
      </c>
      <c r="H807">
        <f>Graphs!N808</f>
        <v>0.24189470995741935</v>
      </c>
      <c r="I807">
        <f>Graphs!O808</f>
        <v>0.30101891724653673</v>
      </c>
    </row>
    <row r="808" spans="1:9">
      <c r="A808" s="1">
        <f>Graphs!A809</f>
        <v>42795</v>
      </c>
      <c r="B808">
        <f>Graphs!F809</f>
        <v>0.19079999999999997</v>
      </c>
      <c r="C808">
        <f>Graphs!G809</f>
        <v>8.0759999999999998E-2</v>
      </c>
      <c r="D808">
        <f>Graphs!H809</f>
        <v>0.23091999999999999</v>
      </c>
      <c r="E808">
        <f>Graphs!I809</f>
        <v>0.28739999999999999</v>
      </c>
      <c r="F808">
        <f>Graphs!L809</f>
        <v>0.20702321600145043</v>
      </c>
      <c r="G808">
        <f>Graphs!M809</f>
        <v>8.7626807779230292E-2</v>
      </c>
      <c r="H808">
        <f>Graphs!N809</f>
        <v>0.25055451278330682</v>
      </c>
      <c r="I808">
        <f>Graphs!O809</f>
        <v>0.31183685680721623</v>
      </c>
    </row>
    <row r="809" spans="1:9">
      <c r="A809" s="1">
        <f>Graphs!A810</f>
        <v>42826</v>
      </c>
      <c r="B809">
        <f>Graphs!F810</f>
        <v>0.19079999999999997</v>
      </c>
      <c r="C809">
        <f>Graphs!G810</f>
        <v>8.0759999999999998E-2</v>
      </c>
      <c r="D809">
        <f>Graphs!H810</f>
        <v>0.23091999999999999</v>
      </c>
      <c r="E809">
        <f>Graphs!I810</f>
        <v>0.28739999999999999</v>
      </c>
      <c r="F809">
        <f>Graphs!L810</f>
        <v>0.20599324975268704</v>
      </c>
      <c r="G809">
        <f>Graphs!M810</f>
        <v>8.719085351167194E-2</v>
      </c>
      <c r="H809">
        <f>Graphs!N810</f>
        <v>0.24930797291871329</v>
      </c>
      <c r="I809">
        <f>Graphs!O810</f>
        <v>0.3102854296589217</v>
      </c>
    </row>
    <row r="810" spans="1:9">
      <c r="A810" s="1">
        <f>Graphs!A811</f>
        <v>42856</v>
      </c>
      <c r="B810">
        <f>Graphs!F811</f>
        <v>0.19079999999999997</v>
      </c>
      <c r="C810">
        <f>Graphs!G811</f>
        <v>8.0759999999999998E-2</v>
      </c>
      <c r="D810">
        <f>Graphs!H811</f>
        <v>0.23091999999999999</v>
      </c>
      <c r="E810">
        <f>Graphs!I811</f>
        <v>0.28739999999999999</v>
      </c>
      <c r="F810">
        <f>Graphs!L811</f>
        <v>0.20517255951462851</v>
      </c>
      <c r="G810">
        <f>Graphs!M811</f>
        <v>8.6843479593298745E-2</v>
      </c>
      <c r="H810">
        <f>Graphs!N811</f>
        <v>0.24831471406246342</v>
      </c>
      <c r="I810">
        <f>Graphs!O811</f>
        <v>0.30904923272800966</v>
      </c>
    </row>
    <row r="811" spans="1:9">
      <c r="A811" s="1">
        <f>Graphs!A812</f>
        <v>42887</v>
      </c>
      <c r="B811">
        <f>Graphs!F812</f>
        <v>0.19079999999999997</v>
      </c>
      <c r="C811">
        <f>Graphs!G812</f>
        <v>8.0759999999999998E-2</v>
      </c>
      <c r="D811">
        <f>Graphs!H812</f>
        <v>0.23091999999999999</v>
      </c>
      <c r="E811">
        <f>Graphs!I812</f>
        <v>0.28739999999999999</v>
      </c>
      <c r="F811">
        <f>Graphs!L812</f>
        <v>0.20476303344773303</v>
      </c>
      <c r="G811">
        <f>Graphs!M812</f>
        <v>8.6670139314669409E-2</v>
      </c>
      <c r="H811">
        <f>Graphs!N812</f>
        <v>0.24781907591064214</v>
      </c>
      <c r="I811">
        <f>Graphs!O812</f>
        <v>0.30843236799202556</v>
      </c>
    </row>
    <row r="812" spans="1:9">
      <c r="A812" s="1">
        <f>Graphs!A813</f>
        <v>42917</v>
      </c>
      <c r="B812">
        <f>Graphs!F813</f>
        <v>0.19079999999999997</v>
      </c>
      <c r="C812">
        <f>Graphs!G813</f>
        <v>8.0759999999999998E-2</v>
      </c>
      <c r="D812">
        <f>Graphs!H813</f>
        <v>0.23091999999999999</v>
      </c>
      <c r="E812">
        <f>Graphs!I813</f>
        <v>0.28739999999999999</v>
      </c>
      <c r="F812">
        <f>Graphs!L813</f>
        <v>0.20435432479813675</v>
      </c>
      <c r="G812">
        <f>Graphs!M813</f>
        <v>8.6497145024620165E-2</v>
      </c>
      <c r="H812">
        <f>Graphs!N813</f>
        <v>0.2473244270565291</v>
      </c>
      <c r="I812">
        <f>Graphs!O813</f>
        <v>0.30781673452297964</v>
      </c>
    </row>
    <row r="813" spans="1:9">
      <c r="A813" s="1">
        <f>Graphs!A814</f>
        <v>42948</v>
      </c>
      <c r="B813">
        <f>Graphs!F814</f>
        <v>0.19079999999999997</v>
      </c>
      <c r="C813">
        <f>Graphs!G814</f>
        <v>8.0759999999999998E-2</v>
      </c>
      <c r="D813">
        <f>Graphs!H814</f>
        <v>0.23091999999999999</v>
      </c>
      <c r="E813">
        <f>Graphs!I814</f>
        <v>0.28739999999999999</v>
      </c>
      <c r="F813">
        <f>Graphs!L814</f>
        <v>0.20293378828017558</v>
      </c>
      <c r="G813">
        <f>Graphs!M814</f>
        <v>8.5895873907269299E-2</v>
      </c>
      <c r="H813">
        <f>Graphs!N814</f>
        <v>0.24560519072147879</v>
      </c>
      <c r="I813">
        <f>Graphs!O814</f>
        <v>0.30567699555410099</v>
      </c>
    </row>
    <row r="814" spans="1:9">
      <c r="A814" s="1">
        <f>Graphs!A815</f>
        <v>42979</v>
      </c>
      <c r="B814">
        <f>Graphs!F815</f>
        <v>0.19079999999999997</v>
      </c>
      <c r="C814">
        <f>Graphs!G815</f>
        <v>8.0759999999999998E-2</v>
      </c>
      <c r="D814">
        <f>Graphs!H815</f>
        <v>0.23091999999999999</v>
      </c>
      <c r="E814">
        <f>Graphs!I815</f>
        <v>0.28739999999999999</v>
      </c>
      <c r="F814">
        <f>Graphs!L815</f>
        <v>0.20273105722295265</v>
      </c>
      <c r="G814">
        <f>Graphs!M815</f>
        <v>8.5810063843425891E-2</v>
      </c>
      <c r="H814">
        <f>Graphs!N815</f>
        <v>0.24535983089058822</v>
      </c>
      <c r="I814">
        <f>Graphs!O815</f>
        <v>0.30537162393017087</v>
      </c>
    </row>
    <row r="815" spans="1:9">
      <c r="A815" s="1">
        <f>Graphs!A816</f>
        <v>43009</v>
      </c>
      <c r="B815">
        <f>Graphs!F816</f>
        <v>0.19079999999999997</v>
      </c>
      <c r="C815">
        <f>Graphs!G816</f>
        <v>8.0759999999999998E-2</v>
      </c>
      <c r="D815">
        <f>Graphs!H816</f>
        <v>0.23091999999999999</v>
      </c>
      <c r="E815">
        <f>Graphs!I816</f>
        <v>0.28739999999999999</v>
      </c>
      <c r="F815">
        <f>Graphs!L816</f>
        <v>0.20252852869425841</v>
      </c>
      <c r="G815">
        <f>Graphs!M816</f>
        <v>8.572433950392197E-2</v>
      </c>
      <c r="H815">
        <f>Graphs!N816</f>
        <v>0.24511471617441385</v>
      </c>
      <c r="I815">
        <f>Graphs!O816</f>
        <v>0.30506655737279809</v>
      </c>
    </row>
    <row r="816" spans="1:9">
      <c r="A816" s="1">
        <f>Graphs!A817</f>
        <v>43040</v>
      </c>
      <c r="B816">
        <f>Graphs!F817</f>
        <v>0.19079999999999997</v>
      </c>
      <c r="C816">
        <f>Graphs!G817</f>
        <v>8.0759999999999998E-2</v>
      </c>
      <c r="D816">
        <f>Graphs!H817</f>
        <v>0.23091999999999999</v>
      </c>
      <c r="E816">
        <f>Graphs!I817</f>
        <v>0.28739999999999999</v>
      </c>
      <c r="F816">
        <f>Graphs!L817</f>
        <v>0.20212428013399045</v>
      </c>
      <c r="G816">
        <f>Graphs!M817</f>
        <v>8.5553233037846288E-2</v>
      </c>
      <c r="H816">
        <f>Graphs!N817</f>
        <v>0.244625465243926</v>
      </c>
      <c r="I816">
        <f>Graphs!O817</f>
        <v>0.30445764208862086</v>
      </c>
    </row>
    <row r="817" spans="1:9">
      <c r="A817" s="1">
        <f>Graphs!A818</f>
        <v>43070</v>
      </c>
      <c r="B817">
        <f>Graphs!F818</f>
        <v>0.19079999999999997</v>
      </c>
      <c r="C817">
        <f>Graphs!G818</f>
        <v>8.0759999999999998E-2</v>
      </c>
      <c r="D817">
        <f>Graphs!H818</f>
        <v>0.23091999999999999</v>
      </c>
      <c r="E817">
        <f>Graphs!I818</f>
        <v>0.28739999999999999</v>
      </c>
      <c r="F817">
        <f>Graphs!L818</f>
        <v>0.20052011918054605</v>
      </c>
      <c r="G817">
        <f>Graphs!M818</f>
        <v>8.4874239124847498E-2</v>
      </c>
      <c r="H817">
        <f>Graphs!N818</f>
        <v>0.24268399329754561</v>
      </c>
      <c r="I817">
        <f>Graphs!O818</f>
        <v>0.30204131159585401</v>
      </c>
    </row>
    <row r="818" spans="1:9">
      <c r="A818" s="1">
        <f>Graphs!A819</f>
        <v>43101</v>
      </c>
      <c r="B818">
        <f>Graphs!F819</f>
        <v>0.19079999999999997</v>
      </c>
      <c r="C818">
        <f>Graphs!G819</f>
        <v>8.0759999999999998E-2</v>
      </c>
      <c r="D818">
        <f>Graphs!H819</f>
        <v>0.23091999999999999</v>
      </c>
      <c r="E818">
        <f>Graphs!I819</f>
        <v>0.28739999999999999</v>
      </c>
      <c r="F818">
        <f>Graphs!L819</f>
        <v>0.20213721691587305</v>
      </c>
      <c r="G818">
        <f>Graphs!M819</f>
        <v>8.5558708795209173E-2</v>
      </c>
      <c r="H818">
        <f>Graphs!N819</f>
        <v>0.24464112227575163</v>
      </c>
      <c r="I818">
        <f>Graphs!O819</f>
        <v>0.30447712862485282</v>
      </c>
    </row>
    <row r="819" spans="1:9">
      <c r="A819" s="1">
        <f>Graphs!A820</f>
        <v>43132</v>
      </c>
      <c r="B819">
        <f>Graphs!F820</f>
        <v>0.19079999999999997</v>
      </c>
      <c r="C819">
        <f>Graphs!G820</f>
        <v>8.0759999999999998E-2</v>
      </c>
      <c r="D819">
        <f>Graphs!H820</f>
        <v>0.23091999999999999</v>
      </c>
      <c r="E819">
        <f>Graphs!I820</f>
        <v>0.28739999999999999</v>
      </c>
      <c r="F819">
        <f>Graphs!L820</f>
        <v>0.20053295328955659</v>
      </c>
      <c r="G819">
        <f>Graphs!M820</f>
        <v>8.4879671423818623E-2</v>
      </c>
      <c r="H819">
        <f>Graphs!N820</f>
        <v>0.24269952606721393</v>
      </c>
      <c r="I819">
        <f>Graphs!O820</f>
        <v>0.30206064347703654</v>
      </c>
    </row>
    <row r="820" spans="1:9">
      <c r="A820" s="1">
        <f>Graphs!A821</f>
        <v>43160</v>
      </c>
      <c r="B820">
        <f>Graphs!F821</f>
        <v>0.19079999999999997</v>
      </c>
      <c r="C820">
        <f>Graphs!G821</f>
        <v>8.0759999999999998E-2</v>
      </c>
      <c r="D820">
        <f>Graphs!H821</f>
        <v>0.23091999999999999</v>
      </c>
      <c r="E820">
        <f>Graphs!I821</f>
        <v>0.28739999999999999</v>
      </c>
      <c r="F820">
        <f>Graphs!L821</f>
        <v>0.20033262066888774</v>
      </c>
      <c r="G820">
        <f>Graphs!M821</f>
        <v>8.4794876547271372E-2</v>
      </c>
      <c r="H820">
        <f>Graphs!N821</f>
        <v>0.24245706899821576</v>
      </c>
      <c r="I820">
        <f>Graphs!O821</f>
        <v>0.30175888459244415</v>
      </c>
    </row>
    <row r="821" spans="1:9">
      <c r="A821" s="1">
        <f>Graphs!A822</f>
        <v>43191</v>
      </c>
      <c r="B821">
        <f>Graphs!F822</f>
        <v>0.19079999999999997</v>
      </c>
      <c r="C821">
        <f>Graphs!G822</f>
        <v>8.0759999999999998E-2</v>
      </c>
      <c r="D821">
        <f>Graphs!H822</f>
        <v>0.23091999999999999</v>
      </c>
      <c r="E821">
        <f>Graphs!I822</f>
        <v>0.28739999999999999</v>
      </c>
      <c r="F821">
        <f>Graphs!L822</f>
        <v>0.19933594096406743</v>
      </c>
      <c r="G821">
        <f>Graphs!M822</f>
        <v>8.4373011489822264E-2</v>
      </c>
      <c r="H821">
        <f>Graphs!N822</f>
        <v>0.24125081492359779</v>
      </c>
      <c r="I821">
        <f>Graphs!O822</f>
        <v>0.30025759660939721</v>
      </c>
    </row>
    <row r="822" spans="1:9">
      <c r="A822" s="1">
        <f>Graphs!A823</f>
        <v>43221</v>
      </c>
      <c r="B822">
        <f>Graphs!F823</f>
        <v>0.19079999999999997</v>
      </c>
      <c r="C822">
        <f>Graphs!G823</f>
        <v>8.0759999999999998E-2</v>
      </c>
      <c r="D822">
        <f>Graphs!H823</f>
        <v>0.23091999999999999</v>
      </c>
      <c r="E822">
        <f>Graphs!I823</f>
        <v>0.28739999999999999</v>
      </c>
      <c r="F822">
        <f>Graphs!L823</f>
        <v>0.19854177386859306</v>
      </c>
      <c r="G822">
        <f>Graphs!M823</f>
        <v>8.4036864033687514E-2</v>
      </c>
      <c r="H822">
        <f>Graphs!N823</f>
        <v>0.24028965629840418</v>
      </c>
      <c r="I822">
        <f>Graphs!O823</f>
        <v>0.29906135120457888</v>
      </c>
    </row>
    <row r="823" spans="1:9">
      <c r="A823" s="1">
        <f>Graphs!A824</f>
        <v>43252</v>
      </c>
      <c r="B823">
        <f>Graphs!F824</f>
        <v>0.19079999999999997</v>
      </c>
      <c r="C823">
        <f>Graphs!G824</f>
        <v>8.0759999999999998E-2</v>
      </c>
      <c r="D823">
        <f>Graphs!H824</f>
        <v>0.23091999999999999</v>
      </c>
      <c r="E823">
        <f>Graphs!I824</f>
        <v>0.28739999999999999</v>
      </c>
      <c r="F823">
        <f>Graphs!L824</f>
        <v>0.19794793007835801</v>
      </c>
      <c r="G823">
        <f>Graphs!M824</f>
        <v>8.3785507511154059E-2</v>
      </c>
      <c r="H823">
        <f>Graphs!N824</f>
        <v>0.2395709434680002</v>
      </c>
      <c r="I823">
        <f>Graphs!O824</f>
        <v>0.29816685065262105</v>
      </c>
    </row>
    <row r="824" spans="1:9">
      <c r="A824" s="1">
        <f>Graphs!A825</f>
        <v>43282</v>
      </c>
      <c r="B824">
        <f>Graphs!F825</f>
        <v>0.19079999999999997</v>
      </c>
      <c r="C824">
        <f>Graphs!G825</f>
        <v>8.0759999999999998E-2</v>
      </c>
      <c r="D824">
        <f>Graphs!H825</f>
        <v>0.23091999999999999</v>
      </c>
      <c r="E824">
        <f>Graphs!I825</f>
        <v>0.28739999999999999</v>
      </c>
      <c r="F824">
        <f>Graphs!L825</f>
        <v>0.19775017989845955</v>
      </c>
      <c r="G824">
        <f>Graphs!M825</f>
        <v>8.370180570544862E-2</v>
      </c>
      <c r="H824">
        <f>Graphs!N825</f>
        <v>0.23933161185614407</v>
      </c>
      <c r="I824">
        <f>Graphs!O825</f>
        <v>0.29786898167095011</v>
      </c>
    </row>
    <row r="825" spans="1:9">
      <c r="A825" s="1">
        <f>Graphs!A826</f>
        <v>43313</v>
      </c>
      <c r="B825">
        <f>Graphs!F826</f>
        <v>0.19079999999999997</v>
      </c>
      <c r="C825">
        <f>Graphs!G826</f>
        <v>8.0759999999999998E-2</v>
      </c>
      <c r="D825">
        <f>Graphs!H826</f>
        <v>0.23091999999999999</v>
      </c>
      <c r="E825">
        <f>Graphs!I826</f>
        <v>0.28739999999999999</v>
      </c>
      <c r="F825">
        <f>Graphs!L826</f>
        <v>0.19598630316993021</v>
      </c>
      <c r="G825">
        <f>Graphs!M826</f>
        <v>8.2955208826014495E-2</v>
      </c>
      <c r="H825">
        <f>Graphs!N826</f>
        <v>0.23719684029350258</v>
      </c>
      <c r="I825">
        <f>Graphs!O826</f>
        <v>0.29521207301382574</v>
      </c>
    </row>
    <row r="826" spans="1:9">
      <c r="A826" s="1">
        <f>Graphs!A827</f>
        <v>43344</v>
      </c>
      <c r="B826">
        <f>Graphs!F827</f>
        <v>0.19079999999999997</v>
      </c>
      <c r="C826">
        <f>Graphs!G827</f>
        <v>8.0759999999999998E-2</v>
      </c>
      <c r="D826">
        <f>Graphs!H827</f>
        <v>0.23091999999999999</v>
      </c>
      <c r="E826">
        <f>Graphs!I827</f>
        <v>0.28739999999999999</v>
      </c>
      <c r="F826">
        <f>Graphs!L827</f>
        <v>0.19598630316993021</v>
      </c>
      <c r="G826">
        <f>Graphs!M827</f>
        <v>8.2955208826014495E-2</v>
      </c>
      <c r="H826">
        <f>Graphs!N827</f>
        <v>0.23719684029350258</v>
      </c>
      <c r="I826">
        <f>Graphs!O827</f>
        <v>0.29521207301382574</v>
      </c>
    </row>
    <row r="827" spans="1:9">
      <c r="A827" s="1">
        <f>Graphs!A828</f>
        <v>43374</v>
      </c>
      <c r="B827">
        <f>Graphs!F828</f>
        <v>0.19079999999999997</v>
      </c>
      <c r="C827">
        <f>Graphs!G828</f>
        <v>8.0759999999999998E-2</v>
      </c>
      <c r="D827">
        <f>Graphs!H828</f>
        <v>0.23091999999999999</v>
      </c>
      <c r="E827">
        <f>Graphs!I828</f>
        <v>0.28739999999999999</v>
      </c>
      <c r="F827">
        <f>Graphs!L828</f>
        <v>0.19579051265727296</v>
      </c>
      <c r="G827">
        <f>Graphs!M828</f>
        <v>8.2872336489524981E-2</v>
      </c>
      <c r="H827">
        <f>Graphs!N828</f>
        <v>0.23695988041308952</v>
      </c>
      <c r="I827">
        <f>Graphs!O828</f>
        <v>0.29491715585796779</v>
      </c>
    </row>
    <row r="828" spans="1:9">
      <c r="A828" s="1">
        <f>Graphs!A829</f>
        <v>43405</v>
      </c>
      <c r="B828">
        <f>Graphs!F829</f>
        <v>0.19079999999999997</v>
      </c>
      <c r="C828">
        <f>Graphs!G829</f>
        <v>8.0759999999999998E-2</v>
      </c>
      <c r="D828">
        <f>Graphs!H829</f>
        <v>0.23091999999999999</v>
      </c>
      <c r="E828">
        <f>Graphs!I829</f>
        <v>0.28739999999999999</v>
      </c>
      <c r="F828">
        <f>Graphs!L829</f>
        <v>0.19579051265727296</v>
      </c>
      <c r="G828">
        <f>Graphs!M829</f>
        <v>8.2872336489524981E-2</v>
      </c>
      <c r="H828">
        <f>Graphs!N829</f>
        <v>0.23695988041308952</v>
      </c>
      <c r="I828">
        <f>Graphs!O829</f>
        <v>0.29491715585796779</v>
      </c>
    </row>
    <row r="829" spans="1:9">
      <c r="A829" s="1">
        <f>Graphs!A830</f>
        <v>43435</v>
      </c>
      <c r="B829">
        <f>Graphs!F830</f>
        <v>0.19079999999999997</v>
      </c>
      <c r="C829">
        <f>Graphs!G830</f>
        <v>8.0759999999999998E-2</v>
      </c>
      <c r="D829">
        <f>Graphs!H830</f>
        <v>0.23091999999999999</v>
      </c>
      <c r="E829">
        <f>Graphs!I830</f>
        <v>0.28739999999999999</v>
      </c>
      <c r="F829">
        <f>Graphs!L830</f>
        <v>0.19501047077417624</v>
      </c>
      <c r="G829">
        <f>Graphs!M830</f>
        <v>8.254216781825198E-2</v>
      </c>
      <c r="H829">
        <f>Graphs!N830</f>
        <v>0.23601581714451147</v>
      </c>
      <c r="I829">
        <f>Graphs!O830</f>
        <v>0.29374218710952965</v>
      </c>
    </row>
    <row r="830" spans="1:9">
      <c r="A830" s="1">
        <f>Graphs!A831</f>
        <v>43466</v>
      </c>
      <c r="B830">
        <f>Graphs!F831</f>
        <v>0.19079999999999997</v>
      </c>
      <c r="C830">
        <f>Graphs!G831</f>
        <v>8.0759999999999998E-2</v>
      </c>
      <c r="D830">
        <f>Graphs!H831</f>
        <v>0.23091999999999999</v>
      </c>
      <c r="E830">
        <f>Graphs!I831</f>
        <v>0.28739999999999999</v>
      </c>
      <c r="F830">
        <f>Graphs!L831</f>
        <v>0.19678150431299318</v>
      </c>
      <c r="G830">
        <f>Graphs!M831</f>
        <v>8.3291793963927316E-2</v>
      </c>
      <c r="H830">
        <f>Graphs!N831</f>
        <v>0.2381592503980943</v>
      </c>
      <c r="I830">
        <f>Graphs!O831</f>
        <v>0.29640987599347091</v>
      </c>
    </row>
    <row r="831" spans="1:9">
      <c r="A831" s="1">
        <f>Graphs!A832</f>
        <v>43497</v>
      </c>
      <c r="B831">
        <f>Graphs!F832</f>
        <v>0.19079999999999997</v>
      </c>
      <c r="C831">
        <f>Graphs!G832</f>
        <v>8.0759999999999998E-2</v>
      </c>
      <c r="D831">
        <f>Graphs!H832</f>
        <v>0.23805599999999999</v>
      </c>
      <c r="E831">
        <f>Graphs!I832</f>
        <v>0.28739999999999999</v>
      </c>
      <c r="F831">
        <f>Graphs!L832</f>
        <v>0.19541360904964569</v>
      </c>
      <c r="G831">
        <f>Graphs!M832</f>
        <v>8.2712804333592183E-2</v>
      </c>
      <c r="H831">
        <f>Graphs!N832</f>
        <v>0.24381227524068377</v>
      </c>
      <c r="I831">
        <f>Graphs!O832</f>
        <v>0.29434942998358582</v>
      </c>
    </row>
    <row r="832" spans="1:9">
      <c r="A832" s="1">
        <f>Graphs!A833</f>
        <v>43525</v>
      </c>
      <c r="B832">
        <f>Graphs!F833</f>
        <v>0.19079999999999997</v>
      </c>
      <c r="C832">
        <f>Graphs!G833</f>
        <v>8.0759999999999998E-2</v>
      </c>
      <c r="D832">
        <f>Graphs!H833</f>
        <v>0.23805599999999999</v>
      </c>
      <c r="E832">
        <f>Graphs!I833</f>
        <v>0.28739999999999999</v>
      </c>
      <c r="F832">
        <f>Graphs!L833</f>
        <v>0.19541360904964569</v>
      </c>
      <c r="G832">
        <f>Graphs!M833</f>
        <v>8.2712804333592183E-2</v>
      </c>
      <c r="H832">
        <f>Graphs!N833</f>
        <v>0.24381227524068377</v>
      </c>
      <c r="I832">
        <f>Graphs!O833</f>
        <v>0.29434942998358582</v>
      </c>
    </row>
    <row r="833" spans="1:9">
      <c r="A833" s="1">
        <f>Graphs!A834</f>
        <v>43556</v>
      </c>
      <c r="B833">
        <f>Graphs!F834</f>
        <v>0.19079999999999997</v>
      </c>
      <c r="C833">
        <f>Graphs!G834</f>
        <v>8.0759999999999998E-2</v>
      </c>
      <c r="D833">
        <f>Graphs!H834</f>
        <v>0.23805599999999999</v>
      </c>
      <c r="E833">
        <f>Graphs!I834</f>
        <v>0.28739999999999999</v>
      </c>
      <c r="F833">
        <f>Graphs!L834</f>
        <v>0.19328744713120249</v>
      </c>
      <c r="G833">
        <f>Graphs!M834</f>
        <v>8.1812862842326597E-2</v>
      </c>
      <c r="H833">
        <f>Graphs!N834</f>
        <v>0.2411595205150186</v>
      </c>
      <c r="I833">
        <f>Graphs!O834</f>
        <v>0.29114681501838363</v>
      </c>
    </row>
    <row r="834" spans="1:9">
      <c r="A834" s="1">
        <f>Graphs!A835</f>
        <v>43586</v>
      </c>
      <c r="B834">
        <f>Graphs!F835</f>
        <v>0.19079999999999997</v>
      </c>
      <c r="C834">
        <f>Graphs!G835</f>
        <v>8.0759999999999998E-2</v>
      </c>
      <c r="D834">
        <f>Graphs!H835</f>
        <v>0.23805599999999999</v>
      </c>
      <c r="E834">
        <f>Graphs!I835</f>
        <v>0.28739999999999999</v>
      </c>
      <c r="F834">
        <f>Graphs!L835</f>
        <v>0.19270931917368145</v>
      </c>
      <c r="G834">
        <f>Graphs!M835</f>
        <v>8.1568158367224933E-2</v>
      </c>
      <c r="H834">
        <f>Graphs!N835</f>
        <v>0.24043820589732665</v>
      </c>
      <c r="I834">
        <f>Graphs!O835</f>
        <v>0.29027598705721203</v>
      </c>
    </row>
    <row r="835" spans="1:9">
      <c r="A835" s="1">
        <f>Graphs!A836</f>
        <v>43617</v>
      </c>
      <c r="B835">
        <f>Graphs!F836</f>
        <v>0.19079999999999997</v>
      </c>
      <c r="C835">
        <f>Graphs!G836</f>
        <v>8.0759999999999998E-2</v>
      </c>
      <c r="D835">
        <f>Graphs!H836</f>
        <v>0.23805599999999999</v>
      </c>
      <c r="E835">
        <f>Graphs!I836</f>
        <v>0.28739999999999999</v>
      </c>
      <c r="F835">
        <f>Graphs!L836</f>
        <v>0.19251680237131016</v>
      </c>
      <c r="G835">
        <f>Graphs!M836</f>
        <v>8.1486671695529408E-2</v>
      </c>
      <c r="H835">
        <f>Graphs!N836</f>
        <v>0.24019800788943724</v>
      </c>
      <c r="I835">
        <f>Graphs!O836</f>
        <v>0.28998600105615591</v>
      </c>
    </row>
    <row r="836" spans="1:9">
      <c r="A836" s="1">
        <f>Graphs!A837</f>
        <v>43647</v>
      </c>
      <c r="B836">
        <f>Graphs!F837</f>
        <v>0.19079999999999997</v>
      </c>
      <c r="C836">
        <f>Graphs!G837</f>
        <v>8.0759999999999998E-2</v>
      </c>
      <c r="D836">
        <f>Graphs!H837</f>
        <v>0.23805599999999999</v>
      </c>
      <c r="E836">
        <f>Graphs!I837</f>
        <v>0.28739999999999999</v>
      </c>
      <c r="F836">
        <f>Graphs!L837</f>
        <v>0.19251680237131016</v>
      </c>
      <c r="G836">
        <f>Graphs!M837</f>
        <v>8.1486671695529408E-2</v>
      </c>
      <c r="H836">
        <f>Graphs!N837</f>
        <v>0.24019800788943724</v>
      </c>
      <c r="I836">
        <f>Graphs!O837</f>
        <v>0.28998600105615591</v>
      </c>
    </row>
    <row r="837" spans="1:9">
      <c r="A837" s="1">
        <f>Graphs!A838</f>
        <v>43678</v>
      </c>
      <c r="B837">
        <f>Graphs!F838</f>
        <v>0.19079999999999997</v>
      </c>
      <c r="C837">
        <f>Graphs!G838</f>
        <v>8.0759999999999998E-2</v>
      </c>
      <c r="D837">
        <f>Graphs!H838</f>
        <v>0.23805599999999999</v>
      </c>
      <c r="E837">
        <f>Graphs!I838</f>
        <v>0.28739999999999999</v>
      </c>
      <c r="F837">
        <f>Graphs!L838</f>
        <v>0.19098889124137913</v>
      </c>
      <c r="G837">
        <f>Graphs!M838</f>
        <v>8.0839952078898228E-2</v>
      </c>
      <c r="H837">
        <f>Graphs!N838</f>
        <v>0.23829167449348931</v>
      </c>
      <c r="I837">
        <f>Graphs!O838</f>
        <v>0.28768452485729756</v>
      </c>
    </row>
    <row r="838" spans="1:9">
      <c r="A838" s="1">
        <f>Graphs!A839</f>
        <v>43709</v>
      </c>
      <c r="B838">
        <f>Graphs!F839</f>
        <v>0.19079999999999997</v>
      </c>
      <c r="C838">
        <f>Graphs!G839</f>
        <v>8.0759999999999998E-2</v>
      </c>
      <c r="D838">
        <f>Graphs!H839</f>
        <v>0.23805599999999999</v>
      </c>
      <c r="E838">
        <f>Graphs!I839</f>
        <v>0.28739999999999999</v>
      </c>
      <c r="F838">
        <f>Graphs!L839</f>
        <v>0.19137163451039996</v>
      </c>
      <c r="G838">
        <f>Graphs!M839</f>
        <v>8.100195599087999E-2</v>
      </c>
      <c r="H838">
        <f>Graphs!N839</f>
        <v>0.23876921291932798</v>
      </c>
      <c r="I838">
        <f>Graphs!O839</f>
        <v>0.28826104695119997</v>
      </c>
    </row>
    <row r="839" spans="1:9">
      <c r="A839" s="1">
        <f>Graphs!A840</f>
        <v>43739</v>
      </c>
      <c r="B839">
        <f>Graphs!F840</f>
        <v>0.19079999999999997</v>
      </c>
      <c r="C839">
        <f>Graphs!G840</f>
        <v>8.0759999999999998E-2</v>
      </c>
      <c r="D839">
        <f>Graphs!H840</f>
        <v>0.23805599999999999</v>
      </c>
      <c r="E839">
        <f>Graphs!I840</f>
        <v>0.28739999999999999</v>
      </c>
      <c r="F839">
        <f>Graphs!L840</f>
        <v>0.19175514479999994</v>
      </c>
      <c r="G839">
        <f>Graphs!M840</f>
        <v>8.1164284559999994E-2</v>
      </c>
      <c r="H839">
        <f>Graphs!N840</f>
        <v>0.23924770833599998</v>
      </c>
      <c r="I839">
        <f>Graphs!O840</f>
        <v>0.28883872439999997</v>
      </c>
    </row>
    <row r="840" spans="1:9">
      <c r="A840" s="1">
        <f>Graphs!A841</f>
        <v>43770</v>
      </c>
      <c r="B840">
        <f>Graphs!F841</f>
        <v>0.19079999999999997</v>
      </c>
      <c r="C840">
        <f>Graphs!G841</f>
        <v>8.0759999999999998E-2</v>
      </c>
      <c r="D840">
        <f>Graphs!H841</f>
        <v>0.23805599999999999</v>
      </c>
      <c r="E840">
        <f>Graphs!I841</f>
        <v>0.28739999999999999</v>
      </c>
      <c r="F840">
        <f>Graphs!L841</f>
        <v>0.19137239999999994</v>
      </c>
      <c r="G840">
        <f>Graphs!M841</f>
        <v>8.1002279999999982E-2</v>
      </c>
      <c r="H840">
        <f>Graphs!N841</f>
        <v>0.23877016799999998</v>
      </c>
      <c r="I840">
        <f>Graphs!O841</f>
        <v>0.28826219999999991</v>
      </c>
    </row>
    <row r="841" spans="1:9">
      <c r="A841" s="1">
        <f>Graphs!A842</f>
        <v>43800</v>
      </c>
      <c r="B841">
        <f>Graphs!F842</f>
        <v>0.19079999999999997</v>
      </c>
      <c r="C841">
        <f>Graphs!G842</f>
        <v>8.0759999999999998E-2</v>
      </c>
      <c r="D841">
        <f>Graphs!H842</f>
        <v>0.23805599999999999</v>
      </c>
      <c r="E841">
        <f>Graphs!I842</f>
        <v>0.28739999999999999</v>
      </c>
      <c r="F841">
        <f>Graphs!L842</f>
        <v>0.19079999999999997</v>
      </c>
      <c r="G841">
        <f>Graphs!M842</f>
        <v>8.0759999999999998E-2</v>
      </c>
      <c r="H841">
        <f>Graphs!N842</f>
        <v>0.23805599999999999</v>
      </c>
      <c r="I841">
        <f>Graphs!O842</f>
        <v>0.28739999999999999</v>
      </c>
    </row>
    <row r="842" spans="1:9">
      <c r="A842" s="1">
        <f>Graphs!A843</f>
        <v>43831</v>
      </c>
      <c r="B842">
        <f>Graphs!F843</f>
        <v>0.19079999999999997</v>
      </c>
      <c r="C842">
        <f>Graphs!G843</f>
        <v>8.0759999999999998E-2</v>
      </c>
      <c r="D842">
        <f>Graphs!H843</f>
        <v>0.23805599999999999</v>
      </c>
      <c r="E842">
        <f>Graphs!I843</f>
        <v>0.28739999999999999</v>
      </c>
      <c r="F842">
        <f>Graphs!L843</f>
        <v>0.19079999999999997</v>
      </c>
      <c r="G842">
        <f>Graphs!M843</f>
        <v>8.0759999999999998E-2</v>
      </c>
      <c r="H842">
        <f>Graphs!N843</f>
        <v>0.23805599999999999</v>
      </c>
      <c r="I842">
        <f>Graphs!O843</f>
        <v>0.28739999999999999</v>
      </c>
    </row>
    <row r="843" spans="1:9">
      <c r="A843" s="1"/>
    </row>
    <row r="844" spans="1:9">
      <c r="A844" s="1"/>
    </row>
    <row r="845" spans="1:9">
      <c r="A845" s="1"/>
    </row>
    <row r="846" spans="1:9">
      <c r="A846" s="1"/>
    </row>
    <row r="847" spans="1:9">
      <c r="A847" s="1"/>
    </row>
    <row r="848" spans="1:9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Beer duty</vt:lpstr>
      <vt:lpstr>Cider duty</vt:lpstr>
      <vt:lpstr>Wine duty</vt:lpstr>
      <vt:lpstr>Spirits duty</vt:lpstr>
      <vt:lpstr>Graphs</vt:lpstr>
      <vt:lpstr>Annual rises</vt:lpstr>
      <vt:lpstr>Outputs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Angus</dc:creator>
  <cp:lastModifiedBy>Colin Angus</cp:lastModifiedBy>
  <dcterms:created xsi:type="dcterms:W3CDTF">2020-01-21T17:30:04Z</dcterms:created>
  <dcterms:modified xsi:type="dcterms:W3CDTF">2020-01-22T11:45:06Z</dcterms:modified>
</cp:coreProperties>
</file>