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9DA23D92-8880-48B7-ABB1-4747A4284F0B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3" i="1" l="1"/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J10" i="1"/>
  <c r="I16" i="1" l="1"/>
  <c r="I30" i="1" l="1"/>
  <c r="I32" i="1" l="1"/>
  <c r="I34" i="1" s="1"/>
  <c r="I36" i="1" s="1"/>
</calcChain>
</file>

<file path=xl/sharedStrings.xml><?xml version="1.0" encoding="utf-8"?>
<sst xmlns="http://schemas.openxmlformats.org/spreadsheetml/2006/main" count="73" uniqueCount="73">
  <si>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</si>
  <si>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</si>
  <si>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</si>
  <si>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</si>
  <si>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</si>
  <si>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</si>
  <si>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</si>
  <si>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</si>
  <si>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</si>
  <si>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</si>
  <si>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</si>
  <si>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</si>
  <si>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</si>
  <si>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</si>
  <si>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</si>
  <si>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</si>
  <si>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</si>
  <si>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</si>
  <si>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</si>
  <si>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</si>
  <si>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</si>
  <si>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</si>
  <si>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</si>
  <si>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</si>
  <si>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</si>
  <si>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</si>
  <si>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</si>
  <si>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</si>
  <si>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</si>
  <si>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</si>
  <si>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</si>
  <si>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</si>
  <si>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</si>
  <si>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</si>
  <si>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</si>
  <si>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</si>
  <si>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</si>
  <si>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</si>
  <si>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</si>
  <si>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Abdully Nasri</t>
  </si>
  <si>
    <t>National Institute of Transport (NIT)</t>
  </si>
  <si>
    <t>+255 772 390 201</t>
  </si>
  <si>
    <t>IOT BASED ANIMAL TRACKING SYSTEM</t>
  </si>
  <si>
    <t>VTE12</t>
  </si>
  <si>
    <t>PCB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</si>
  <si>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</si>
  <si>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</si>
  <si>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</si>
  <si>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</si>
  <si>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</si>
  <si>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</si>
  <si>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</si>
  <si>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</si>
  <si>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</si>
  <si>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</si>
  <si>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</si>
  <si>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</si>
  <si>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Terminal block connectors</t>
  </si>
  <si>
    <t>IC Holders</t>
  </si>
  <si>
    <t>Header connectors</t>
  </si>
  <si>
    <t>Buzzer</t>
  </si>
  <si>
    <t>Diodes</t>
  </si>
  <si>
    <t>Resistors</t>
  </si>
  <si>
    <t>Capacitors</t>
  </si>
  <si>
    <t>Voltage regulator</t>
  </si>
  <si>
    <t>Battery</t>
  </si>
  <si>
    <t>GSM Module</t>
  </si>
  <si>
    <t>GPS module</t>
  </si>
  <si>
    <t>Crystal oscilator</t>
  </si>
  <si>
    <t>Microcontroller</t>
  </si>
  <si>
    <t>Eng. VictoniX</t>
  </si>
  <si>
    <t>0152717469900</t>
  </si>
  <si>
    <t>Victor Andrea Magayane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</si>
</sst>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/>
    <xf numFmtId="0" fontId="0" fillId="2" borderId="13" xfId="0" applyFont="1" applyFill="1" applyBorder="1" applyAlignment="1">
      <alignment horizontal="left" vertical="center"/>
    </xf>
    <xf numFmtId="0" fontId="0" fillId="2" borderId="13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4" fontId="11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quotePrefix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9" xfId="0" applyNumberFormat="1" applyFont="1" applyFill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4" xfId="0" applyNumberFormat="1" applyFont="1" applyFill="1" applyBorder="1" applyAlignment="1">
      <alignment horizontal="center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quotePrefix="1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9" xfId="0" quotePrefix="1" applyFont="1" applyFill="1" applyBorder="1" applyAlignment="1">
      <alignment horizontal="left" vertical="center"/>
    </xf>
    <xf numFmtId="0" fontId="11" fillId="2" borderId="10" xfId="0" quotePrefix="1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1" fillId="2" borderId="17" xfId="0" quotePrefix="1" applyFont="1" applyFill="1" applyBorder="1" applyAlignment="1" applyProtection="1">
      <alignment horizontal="center" vertical="center"/>
      <protection locked="0"/>
    </xf>
    <xf numFmtId="0" fontId="11" fillId="2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4" fontId="11" fillId="2" borderId="14" xfId="1" applyNumberFormat="1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38</xdr:row>
      <xdr:rowOff>57150</xdr:rowOff>
    </xdr:from>
    <xdr:to>
      <xdr:col>9</xdr:col>
      <xdr:colOff>656313</xdr:colOff>
      <xdr:row>39</xdr:row>
      <xdr:rowOff>200023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167268</xdr:colOff>
      <xdr:row>36</xdr:row>
      <xdr:rowOff>32526</xdr:rowOff>
    </xdr:from>
    <xdr:to>
      <xdr:col>4</xdr:col>
      <xdr:colOff>446049</xdr:colOff>
      <xdr:row>36</xdr:row>
      <xdr:rowOff>232593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DC68E-1E4F-4F4F-AFFC-76207B6E1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195" y="8628258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6"/>
  <sheetViews>
    <sheetView tabSelected="1" topLeftCell="A31" zoomScale="115" zoomScaleNormal="115" workbookViewId="0">
      <selection activeCell="I41" sqref="I41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0" t="s">
        <v>15</v>
      </c>
      <c r="G3" s="41"/>
      <c r="H3" s="41"/>
      <c r="I3" s="41"/>
      <c r="J3" s="4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5" t="s">
        <v>0</v>
      </c>
      <c r="H4" s="45"/>
      <c r="I4" s="45"/>
      <c r="J4" s="4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6" t="s">
        <v>10</v>
      </c>
      <c r="H5" s="47"/>
      <c r="I5" s="47"/>
      <c r="J5" s="4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8" t="s">
        <v>9</v>
      </c>
      <c r="H6" s="45"/>
      <c r="I6" s="45"/>
      <c r="J6" s="45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2" t="s">
        <v>26</v>
      </c>
      <c r="C8" s="42"/>
      <c r="D8" s="4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43" t="s">
        <v>39</v>
      </c>
      <c r="D9" s="43"/>
      <c r="E9" s="43"/>
      <c r="F9" s="43"/>
      <c r="G9" s="43"/>
      <c r="H9" s="17"/>
      <c r="I9" s="23" t="s">
        <v>29</v>
      </c>
      <c r="J9" s="25" t="s">
        <v>43</v>
      </c>
      <c r="K9" s="15"/>
      <c r="L9" s="21"/>
    </row>
    <row r="10" spans="1:13" ht="20.100000000000001" customHeight="1" x14ac:dyDescent="0.25">
      <c r="A10" s="15"/>
      <c r="B10" s="16" t="s">
        <v>23</v>
      </c>
      <c r="C10" s="44" t="s">
        <v>40</v>
      </c>
      <c r="D10" s="44"/>
      <c r="E10" s="44"/>
      <c r="F10" s="44"/>
      <c r="G10" s="44"/>
      <c r="H10" s="17"/>
      <c r="I10" s="23" t="s">
        <v>25</v>
      </c>
      <c r="J10" s="26">
        <f>DATE(2023,1,9)</f>
        <v>44935</v>
      </c>
      <c r="K10" s="15"/>
      <c r="L10" s="14"/>
    </row>
    <row r="11" spans="1:13" ht="20.100000000000001" customHeight="1" x14ac:dyDescent="0.25">
      <c r="A11" s="15"/>
      <c r="B11" s="16" t="s">
        <v>24</v>
      </c>
      <c r="C11" s="92" t="s">
        <v>41</v>
      </c>
      <c r="D11" s="44"/>
      <c r="E11" s="44"/>
      <c r="F11" s="44"/>
      <c r="G11" s="44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43" t="s">
        <v>42</v>
      </c>
      <c r="D13" s="43"/>
      <c r="E13" s="43"/>
      <c r="F13" s="43"/>
      <c r="G13" s="43"/>
      <c r="H13" s="43"/>
      <c r="I13" s="43"/>
      <c r="J13" s="43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6" t="s">
        <v>2</v>
      </c>
      <c r="D15" s="57"/>
      <c r="E15" s="58"/>
      <c r="F15" s="29" t="s">
        <v>3</v>
      </c>
      <c r="G15" s="59" t="s">
        <v>4</v>
      </c>
      <c r="H15" s="59"/>
      <c r="I15" s="59" t="s">
        <v>5</v>
      </c>
      <c r="J15" s="60"/>
      <c r="K15" s="5"/>
    </row>
    <row r="16" spans="1:13" ht="20.100000000000001" customHeight="1" x14ac:dyDescent="0.25">
      <c r="A16" s="12"/>
      <c r="B16" s="27" t="s">
        <v>6</v>
      </c>
      <c r="C16" s="61" t="s">
        <v>44</v>
      </c>
      <c r="D16" s="62"/>
      <c r="E16" s="63"/>
      <c r="F16" s="101">
        <v>1</v>
      </c>
      <c r="G16" s="99">
        <v>20000</v>
      </c>
      <c r="H16" s="99"/>
      <c r="I16" s="49">
        <f>IF(OR(F16="",G16=""),"",PRODUCT(F16,G16))</f>
        <v>20000</v>
      </c>
      <c r="J16" s="49"/>
      <c r="K16" s="12"/>
    </row>
    <row r="17" spans="1:11" ht="20.100000000000001" customHeight="1" x14ac:dyDescent="0.25">
      <c r="A17" s="12"/>
      <c r="B17" s="27" t="s">
        <v>7</v>
      </c>
      <c r="C17" s="98" t="s">
        <v>69</v>
      </c>
      <c r="D17" s="97"/>
      <c r="E17" s="96"/>
      <c r="F17" s="101">
        <v>1</v>
      </c>
      <c r="G17" s="99">
        <v>15000</v>
      </c>
      <c r="H17" s="99"/>
      <c r="I17" s="49">
        <f>IF(OR(F17="",G17=""),"",PRODUCT(F17,G17))</f>
        <v>15000</v>
      </c>
      <c r="J17" s="49"/>
      <c r="K17" s="12"/>
    </row>
    <row r="18" spans="1:11" ht="20.100000000000001" customHeight="1" x14ac:dyDescent="0.25">
      <c r="A18" s="12"/>
      <c r="B18" s="27" t="s">
        <v>45</v>
      </c>
      <c r="C18" s="98" t="s">
        <v>68</v>
      </c>
      <c r="D18" s="97"/>
      <c r="E18" s="96"/>
      <c r="F18" s="101">
        <v>1</v>
      </c>
      <c r="G18" s="99">
        <v>1000</v>
      </c>
      <c r="H18" s="99"/>
      <c r="I18" s="49">
        <f>IF(OR(F18="",G18=""),"",PRODUCT(F18,G18))</f>
        <v>1000</v>
      </c>
      <c r="J18" s="49"/>
      <c r="K18" s="12"/>
    </row>
    <row r="19" spans="1:11" ht="20.100000000000001" customHeight="1" x14ac:dyDescent="0.25">
      <c r="A19" s="12"/>
      <c r="B19" s="27" t="s">
        <v>46</v>
      </c>
      <c r="C19" s="98" t="s">
        <v>67</v>
      </c>
      <c r="D19" s="97"/>
      <c r="E19" s="96"/>
      <c r="F19" s="101">
        <v>1</v>
      </c>
      <c r="G19" s="99">
        <v>35000</v>
      </c>
      <c r="H19" s="99"/>
      <c r="I19" s="49">
        <f>IF(OR(F19="",G19=""),"",PRODUCT(F19,G19))</f>
        <v>35000</v>
      </c>
      <c r="J19" s="49"/>
      <c r="K19" s="12"/>
    </row>
    <row r="20" spans="1:11" ht="20.100000000000001" customHeight="1" x14ac:dyDescent="0.25">
      <c r="A20" s="12"/>
      <c r="B20" s="27" t="s">
        <v>47</v>
      </c>
      <c r="C20" s="98" t="s">
        <v>66</v>
      </c>
      <c r="D20" s="97"/>
      <c r="E20" s="96"/>
      <c r="F20" s="101">
        <v>1</v>
      </c>
      <c r="G20" s="99">
        <v>50000</v>
      </c>
      <c r="H20" s="99"/>
      <c r="I20" s="49">
        <f>IF(OR(F20="",G20=""),"",PRODUCT(F20,G20))</f>
        <v>50000</v>
      </c>
      <c r="J20" s="49"/>
      <c r="K20" s="12"/>
    </row>
    <row r="21" spans="1:11" ht="20.100000000000001" customHeight="1" x14ac:dyDescent="0.25">
      <c r="A21" s="12"/>
      <c r="B21" s="27" t="s">
        <v>48</v>
      </c>
      <c r="C21" s="98" t="s">
        <v>65</v>
      </c>
      <c r="D21" s="97"/>
      <c r="E21" s="96"/>
      <c r="F21" s="101">
        <v>1</v>
      </c>
      <c r="G21" s="99">
        <v>2000</v>
      </c>
      <c r="H21" s="99"/>
      <c r="I21" s="49">
        <f>IF(OR(F21="",G21=""),"",PRODUCT(F21,G21))</f>
        <v>2000</v>
      </c>
      <c r="J21" s="49"/>
      <c r="K21" s="12"/>
    </row>
    <row r="22" spans="1:11" ht="20.100000000000001" customHeight="1" x14ac:dyDescent="0.25">
      <c r="A22" s="12"/>
      <c r="B22" s="27" t="s">
        <v>49</v>
      </c>
      <c r="C22" s="98" t="s">
        <v>64</v>
      </c>
      <c r="D22" s="97"/>
      <c r="E22" s="96"/>
      <c r="F22" s="101">
        <v>1</v>
      </c>
      <c r="G22" s="99">
        <v>1000</v>
      </c>
      <c r="H22" s="99"/>
      <c r="I22" s="49">
        <f>IF(OR(F22="",G22=""),"",PRODUCT(F22,G22))</f>
        <v>1000</v>
      </c>
      <c r="J22" s="49"/>
      <c r="K22" s="12"/>
    </row>
    <row r="23" spans="1:11" ht="20.100000000000001" customHeight="1" x14ac:dyDescent="0.25">
      <c r="A23" s="12"/>
      <c r="B23" s="27" t="s">
        <v>50</v>
      </c>
      <c r="C23" s="98" t="s">
        <v>63</v>
      </c>
      <c r="D23" s="97"/>
      <c r="E23" s="96"/>
      <c r="F23" s="101">
        <v>7</v>
      </c>
      <c r="G23" s="99">
        <v>300</v>
      </c>
      <c r="H23" s="99"/>
      <c r="I23" s="49">
        <f>IF(OR(F23="",G23=""),"",PRODUCT(F23,G23))</f>
        <v>2100</v>
      </c>
      <c r="J23" s="49"/>
      <c r="K23" s="12"/>
    </row>
    <row r="24" spans="1:11" ht="20.100000000000001" customHeight="1" x14ac:dyDescent="0.25">
      <c r="A24" s="12"/>
      <c r="B24" s="27" t="s">
        <v>51</v>
      </c>
      <c r="C24" s="98" t="s">
        <v>62</v>
      </c>
      <c r="D24" s="97"/>
      <c r="E24" s="96"/>
      <c r="F24" s="101">
        <v>4</v>
      </c>
      <c r="G24" s="99">
        <v>200</v>
      </c>
      <c r="H24" s="99"/>
      <c r="I24" s="49">
        <f>IF(OR(F24="",G24=""),"",PRODUCT(F24,G24))</f>
        <v>800</v>
      </c>
      <c r="J24" s="49"/>
      <c r="K24" s="12"/>
    </row>
    <row r="25" spans="1:11" ht="20.100000000000001" customHeight="1" x14ac:dyDescent="0.25">
      <c r="A25" s="12"/>
      <c r="B25" s="27" t="s">
        <v>52</v>
      </c>
      <c r="C25" s="98" t="s">
        <v>61</v>
      </c>
      <c r="D25" s="97"/>
      <c r="E25" s="96"/>
      <c r="F25" s="101">
        <v>2</v>
      </c>
      <c r="G25" s="99">
        <v>300</v>
      </c>
      <c r="H25" s="99"/>
      <c r="I25" s="49">
        <f>IF(OR(F25="",G25=""),"",PRODUCT(F25,G25))</f>
        <v>600</v>
      </c>
      <c r="J25" s="49"/>
      <c r="K25" s="12"/>
    </row>
    <row r="26" spans="1:11" ht="20.100000000000001" customHeight="1" x14ac:dyDescent="0.25">
      <c r="A26" s="12"/>
      <c r="B26" s="27" t="s">
        <v>53</v>
      </c>
      <c r="C26" s="98" t="s">
        <v>60</v>
      </c>
      <c r="D26" s="97"/>
      <c r="E26" s="96"/>
      <c r="F26" s="101">
        <v>1</v>
      </c>
      <c r="G26" s="99">
        <v>1000</v>
      </c>
      <c r="H26" s="99"/>
      <c r="I26" s="49">
        <f>IF(OR(F26="",G26=""),"",PRODUCT(F26,G26))</f>
        <v>1000</v>
      </c>
      <c r="J26" s="49"/>
      <c r="K26" s="12"/>
    </row>
    <row r="27" spans="1:11" ht="20.100000000000001" customHeight="1" x14ac:dyDescent="0.25">
      <c r="A27" s="12"/>
      <c r="B27" s="27" t="s">
        <v>54</v>
      </c>
      <c r="C27" s="98" t="s">
        <v>59</v>
      </c>
      <c r="D27" s="97"/>
      <c r="E27" s="96"/>
      <c r="F27" s="101">
        <v>2</v>
      </c>
      <c r="G27" s="99">
        <v>1000</v>
      </c>
      <c r="H27" s="99"/>
      <c r="I27" s="49">
        <f>IF(OR(F27="",G27=""),"",PRODUCT(F27,G27))</f>
        <v>2000</v>
      </c>
      <c r="J27" s="49"/>
      <c r="K27" s="12"/>
    </row>
    <row r="28" spans="1:11" ht="20.100000000000001" customHeight="1" x14ac:dyDescent="0.25">
      <c r="A28" s="12"/>
      <c r="B28" s="27" t="s">
        <v>55</v>
      </c>
      <c r="C28" s="98" t="s">
        <v>58</v>
      </c>
      <c r="D28" s="97"/>
      <c r="E28" s="96"/>
      <c r="F28" s="101">
        <v>2</v>
      </c>
      <c r="G28" s="99">
        <v>1000</v>
      </c>
      <c r="H28" s="99"/>
      <c r="I28" s="49">
        <f>IF(OR(F28="",G28=""),"",PRODUCT(F28,G28))</f>
        <v>2000</v>
      </c>
      <c r="J28" s="49"/>
      <c r="K28" s="12"/>
    </row>
    <row r="29" spans="1:11" ht="20.100000000000001" customHeight="1" x14ac:dyDescent="0.25">
      <c r="A29" s="12"/>
      <c r="B29" s="27" t="s">
        <v>56</v>
      </c>
      <c r="C29" s="95" t="s">
        <v>57</v>
      </c>
      <c r="D29" s="94"/>
      <c r="E29" s="93"/>
      <c r="F29" s="102">
        <v>1</v>
      </c>
      <c r="G29" s="100">
        <v>500</v>
      </c>
      <c r="H29" s="100"/>
      <c r="I29" s="49">
        <f>IF(OR(F29="",G29=""),"",PRODUCT(F29,G29))</f>
        <v>500</v>
      </c>
      <c r="J29" s="49"/>
      <c r="K29" s="12"/>
    </row>
    <row r="30" spans="1:11" ht="20.100000000000001" customHeight="1" x14ac:dyDescent="0.25">
      <c r="A30" s="12"/>
      <c r="B30" s="13"/>
      <c r="C30" s="13"/>
      <c r="D30" s="13"/>
      <c r="E30" s="13"/>
      <c r="F30" s="13"/>
      <c r="G30" s="64" t="s">
        <v>8</v>
      </c>
      <c r="H30" s="64"/>
      <c r="I30" s="50">
        <f>IF(SUM(I16:J29)=0,"",SUM(I16:J29))</f>
        <v>133000</v>
      </c>
      <c r="J30" s="50"/>
      <c r="K30" s="12"/>
    </row>
    <row r="31" spans="1:11" ht="20.100000000000001" customHeight="1" x14ac:dyDescent="0.25">
      <c r="A31" s="12"/>
      <c r="B31" s="36" t="s">
        <v>16</v>
      </c>
      <c r="C31" s="13"/>
      <c r="D31" s="19"/>
      <c r="E31" s="19"/>
      <c r="F31" s="13"/>
      <c r="G31" s="65" t="s">
        <v>17</v>
      </c>
      <c r="H31" s="65"/>
      <c r="I31" s="51">
        <v>200000</v>
      </c>
      <c r="J31" s="51"/>
      <c r="K31" s="12"/>
    </row>
    <row r="32" spans="1:11" ht="20.100000000000001" customHeight="1" x14ac:dyDescent="0.25">
      <c r="A32" s="12"/>
      <c r="B32" s="67" t="s">
        <v>33</v>
      </c>
      <c r="C32" s="68"/>
      <c r="D32" s="68"/>
      <c r="E32" s="68"/>
      <c r="F32" s="69"/>
      <c r="G32" s="64" t="s">
        <v>18</v>
      </c>
      <c r="H32" s="64"/>
      <c r="I32" s="37">
        <f>IF(I30="","",PRODUCT(0.2,I30))</f>
        <v>26600</v>
      </c>
      <c r="J32" s="37"/>
      <c r="K32" s="12"/>
    </row>
    <row r="33" spans="1:11" ht="20.100000000000001" customHeight="1" x14ac:dyDescent="0.25">
      <c r="A33" s="12"/>
      <c r="B33" s="73" t="s">
        <v>35</v>
      </c>
      <c r="C33" s="74"/>
      <c r="D33" s="74"/>
      <c r="E33" s="74"/>
      <c r="F33" s="75"/>
      <c r="G33" s="39" t="s">
        <v>11</v>
      </c>
      <c r="H33" s="39"/>
      <c r="I33" s="37" t="str">
        <f>IF(I31&gt;200000,PRODUCT(0.1,I31),"")</f>
        <v/>
      </c>
      <c r="J33" s="37"/>
      <c r="K33" s="12"/>
    </row>
    <row r="34" spans="1:11" ht="20.100000000000001" customHeight="1" x14ac:dyDescent="0.25">
      <c r="A34" s="12"/>
      <c r="B34" s="70" t="s">
        <v>34</v>
      </c>
      <c r="C34" s="71"/>
      <c r="D34" s="71"/>
      <c r="E34" s="71"/>
      <c r="F34" s="72"/>
      <c r="G34" s="64" t="s">
        <v>19</v>
      </c>
      <c r="H34" s="64"/>
      <c r="I34" s="37">
        <f>IF(OR(I30="",I31=""),"",IF(I33="",SUM(I30,I31,I32),SUM(I30,I31,I32,-I33)))</f>
        <v>359600</v>
      </c>
      <c r="J34" s="37"/>
      <c r="K34" s="12"/>
    </row>
    <row r="35" spans="1:11" ht="19.5" customHeight="1" x14ac:dyDescent="0.25">
      <c r="A35" s="12"/>
      <c r="B35" s="31"/>
      <c r="C35" s="31"/>
      <c r="D35" s="31"/>
      <c r="E35" s="31"/>
      <c r="F35" s="31"/>
      <c r="G35" s="65" t="s">
        <v>20</v>
      </c>
      <c r="H35" s="65"/>
      <c r="I35" s="66"/>
      <c r="J35" s="66"/>
      <c r="K35" s="12"/>
    </row>
    <row r="36" spans="1:11" ht="20.100000000000001" customHeight="1" x14ac:dyDescent="0.25">
      <c r="A36" s="12"/>
      <c r="B36" s="81" t="s">
        <v>31</v>
      </c>
      <c r="C36" s="81"/>
      <c r="D36" s="82" t="s">
        <v>70</v>
      </c>
      <c r="E36" s="82"/>
      <c r="F36" s="82"/>
      <c r="G36" s="65" t="s">
        <v>21</v>
      </c>
      <c r="H36" s="65"/>
      <c r="I36" s="38">
        <f>IF(AND(I34="",I35=""),"",SUM(I34,-I35))</f>
        <v>359600</v>
      </c>
      <c r="J36" s="38"/>
      <c r="K36" s="12"/>
    </row>
    <row r="37" spans="1:11" ht="20.100000000000001" customHeight="1" x14ac:dyDescent="0.25">
      <c r="A37" s="12"/>
      <c r="B37" s="81" t="s">
        <v>32</v>
      </c>
      <c r="C37" s="81"/>
      <c r="D37" s="83"/>
      <c r="E37" s="83"/>
      <c r="F37" s="83"/>
      <c r="G37" s="30"/>
      <c r="H37" s="30"/>
      <c r="I37" s="35"/>
      <c r="J37" s="35"/>
      <c r="K37" s="12"/>
    </row>
    <row r="38" spans="1:11" ht="19.5" customHeight="1" x14ac:dyDescent="0.25">
      <c r="A38" s="12"/>
      <c r="B38" s="32"/>
      <c r="C38" s="32"/>
      <c r="D38" s="32"/>
      <c r="E38" s="32"/>
      <c r="F38" s="32"/>
      <c r="G38" s="30"/>
      <c r="H38" s="30"/>
      <c r="I38" s="35"/>
      <c r="J38" s="35"/>
      <c r="K38" s="12"/>
    </row>
    <row r="39" spans="1:11" ht="17.25" customHeight="1" x14ac:dyDescent="0.3">
      <c r="A39" s="1"/>
      <c r="B39" s="86" t="s">
        <v>27</v>
      </c>
      <c r="C39" s="87"/>
      <c r="D39" s="87"/>
      <c r="E39" s="76" t="s">
        <v>36</v>
      </c>
      <c r="F39" s="77"/>
      <c r="G39" s="103" t="s">
        <v>72</v>
      </c>
      <c r="H39" s="104"/>
      <c r="I39" s="52"/>
      <c r="J39" s="53"/>
      <c r="K39" s="1"/>
    </row>
    <row r="40" spans="1:11" ht="19.5" customHeight="1" x14ac:dyDescent="0.25">
      <c r="A40" s="1"/>
      <c r="B40" s="88"/>
      <c r="C40" s="89"/>
      <c r="D40" s="89"/>
      <c r="E40" s="90" t="s">
        <v>37</v>
      </c>
      <c r="F40" s="91"/>
      <c r="G40" s="84" t="s">
        <v>71</v>
      </c>
      <c r="H40" s="85"/>
      <c r="I40" s="54"/>
      <c r="J40" s="55"/>
      <c r="K40" s="1"/>
    </row>
    <row r="41" spans="1:11" ht="27" customHeight="1" x14ac:dyDescent="0.3">
      <c r="A41" s="1"/>
      <c r="B41" s="33"/>
      <c r="C41" s="33"/>
      <c r="D41" s="33"/>
      <c r="E41" s="34"/>
      <c r="F41" s="34"/>
      <c r="G41" s="34"/>
      <c r="H41" s="34"/>
      <c r="I41" s="34"/>
      <c r="J41" s="34"/>
      <c r="K41" s="1"/>
    </row>
    <row r="42" spans="1:11" ht="12" customHeight="1" x14ac:dyDescent="0.3">
      <c r="A42" s="1"/>
      <c r="B42" s="33"/>
      <c r="C42" s="33"/>
      <c r="D42" s="33"/>
      <c r="E42" s="80" t="s">
        <v>38</v>
      </c>
      <c r="F42" s="80"/>
      <c r="G42" s="80"/>
      <c r="H42" s="34"/>
      <c r="I42" s="34"/>
      <c r="J42" s="34"/>
      <c r="K42" s="1"/>
    </row>
    <row r="43" spans="1:11" ht="11.25" customHeight="1" x14ac:dyDescent="0.3">
      <c r="A43" s="1"/>
      <c r="B43" s="33"/>
      <c r="C43" s="33"/>
      <c r="D43" s="33"/>
      <c r="E43" s="78" t="s">
        <v>28</v>
      </c>
      <c r="F43" s="79"/>
      <c r="G43" s="79"/>
      <c r="H43" s="34"/>
      <c r="I43" s="34"/>
      <c r="J43" s="34"/>
      <c r="K43" s="1"/>
    </row>
    <row r="44" spans="1:11" ht="23.25" customHeight="1" x14ac:dyDescent="0.3">
      <c r="A44" s="1"/>
      <c r="B44" s="4"/>
      <c r="C44" s="5"/>
      <c r="D44" s="5"/>
      <c r="E44" s="5"/>
      <c r="F44" s="5"/>
      <c r="G44" s="5"/>
      <c r="H44" s="5"/>
      <c r="I44" s="5"/>
      <c r="J44" s="11"/>
      <c r="K44" s="1"/>
    </row>
    <row r="45" spans="1:11" x14ac:dyDescent="0.25">
      <c r="B45" s="3"/>
    </row>
    <row r="46" spans="1:11" x14ac:dyDescent="0.25">
      <c r="B46" s="3"/>
    </row>
  </sheetData>
  <mergeCells count="83">
    <mergeCell ref="C27:E27"/>
    <mergeCell ref="G27:H27"/>
    <mergeCell ref="I27:J27"/>
    <mergeCell ref="C28:E28"/>
    <mergeCell ref="G28:H28"/>
    <mergeCell ref="I28:J28"/>
    <mergeCell ref="C29:E29"/>
    <mergeCell ref="G29:H29"/>
    <mergeCell ref="I29:J29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39:F39"/>
    <mergeCell ref="E43:G43"/>
    <mergeCell ref="E42:G42"/>
    <mergeCell ref="B36:C36"/>
    <mergeCell ref="D36:F36"/>
    <mergeCell ref="B37:C37"/>
    <mergeCell ref="D37:F37"/>
    <mergeCell ref="G39:H39"/>
    <mergeCell ref="G40:H40"/>
    <mergeCell ref="B39:D40"/>
    <mergeCell ref="E40:F40"/>
    <mergeCell ref="I39:J40"/>
    <mergeCell ref="C15:E15"/>
    <mergeCell ref="G15:H15"/>
    <mergeCell ref="I15:J15"/>
    <mergeCell ref="C13:J13"/>
    <mergeCell ref="C16:E16"/>
    <mergeCell ref="I16:J16"/>
    <mergeCell ref="G16:H16"/>
    <mergeCell ref="I34:J34"/>
    <mergeCell ref="G30:H30"/>
    <mergeCell ref="G31:H31"/>
    <mergeCell ref="G32:H32"/>
    <mergeCell ref="G34:H34"/>
    <mergeCell ref="G35:H35"/>
    <mergeCell ref="G36:H36"/>
    <mergeCell ref="I35:J35"/>
    <mergeCell ref="F3:J3"/>
    <mergeCell ref="B8:D8"/>
    <mergeCell ref="C9:G9"/>
    <mergeCell ref="C10:G10"/>
    <mergeCell ref="C11:G11"/>
    <mergeCell ref="G4:J4"/>
    <mergeCell ref="G5:J5"/>
    <mergeCell ref="G6:J6"/>
    <mergeCell ref="I33:J33"/>
    <mergeCell ref="I36:J36"/>
    <mergeCell ref="G33:H33"/>
    <mergeCell ref="I30:J30"/>
    <mergeCell ref="I31:J31"/>
    <mergeCell ref="I32:J32"/>
    <mergeCell ref="B32:F32"/>
    <mergeCell ref="B34:F34"/>
    <mergeCell ref="B33:F33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2023-02-08T23:34:50Z</dcterms:modified>
</cp:coreProperties>
</file>