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ictoniX\OneDrive\VicTech Data\Projects\Final year projects 2022-23\Details\Invoices\Diploma\"/>
    </mc:Choice>
  </mc:AlternateContent>
  <xr:revisionPtr revIDLastSave="0" documentId="8_{52F07451-5DD3-4870-8963-018E20EA46B6}" xr6:coauthVersionLast="45" xr6:coauthVersionMax="45" xr10:uidLastSave="{00000000-0000-0000-0000-000000000000}"/>
  <bookViews>
    <workbookView xWindow="-120" yWindow="-120" windowWidth="17520" windowHeight="12480" xr2:uid="{00000000-000D-0000-FFFF-FFFF00000000}"/>
  </bookViews>
  <sheets>
    <sheet name="Invoice" sheetId="1" r:id="rId1"/>
  </sheets>
  <definedNames>
    <definedName name="_xlnm.Print_Area" localSheetId="0">Invoice!$B$4:$J$40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J10" i="1"/>
  <c r="I35" i="1" l="1"/>
  <c r="I32" i="1" l="1"/>
  <c r="I36" i="1" l="1"/>
  <c r="I38" i="1" s="1"/>
  <c r="I34" i="1"/>
</calcChain>
</file>

<file path=xl/sharedStrings.xml><?xml version="1.0" encoding="utf-8"?>
<sst xmlns="http://schemas.openxmlformats.org/spreadsheetml/2006/main" count="77" uniqueCount="77">
  <si>
    <t>Rozana-Buguruni, Dar es salaam (Tanzainia)</t>
  </si>
  <si>
    <t>Iterm #</t>
  </si>
  <si>
    <t>Description</t>
  </si>
  <si>
    <t>Qty</t>
  </si>
  <si>
    <t>Unit Price</t>
  </si>
  <si>
    <t>Line Price</t>
  </si>
  <si>
    <t>01</t>
  </si>
  <si>
    <t>02</t>
  </si>
  <si>
    <t>SUBTOTAL:</t>
  </si>
  <si>
    <t>+255 744 952 269</t>
  </si>
  <si>
    <t>victechelectronics@gmail.com</t>
  </si>
  <si>
    <t>DISCOUNT:</t>
  </si>
  <si>
    <r>
      <rPr>
        <b/>
        <sz val="11"/>
        <color theme="8"/>
        <rFont val="Calibri"/>
        <family val="2"/>
        <scheme val="minor"/>
      </rPr>
      <t xml:space="preserve"> Location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</si>
  <si>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Email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</si>
  <si>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Tel</t>
    </r>
    <r>
      <rPr>
        <sz val="11"/>
        <color theme="1"/>
        <rFont val="Calibri"/>
        <family val="2"/>
        <scheme val="minor"/>
      </rPr>
      <t>:</t>
    </r>
  </si>
  <si>
    <t>VICTECH ELECTRONICS LIMITED</t>
  </si>
  <si>
    <r>
      <rPr>
        <b/>
        <sz val="12"/>
        <color theme="8"/>
        <rFont val="Calibri"/>
        <family val="2"/>
        <scheme val="minor"/>
      </rPr>
      <t>NOTES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</si>
  <si>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4"/>
        <rFont val="Calibri"/>
        <family val="2"/>
        <scheme val="minor"/>
      </rPr>
      <t>SERVICE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</si>
  <si>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EMERGENCE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</si>
  <si>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theme="8"/>
        <rFont val="Calibri"/>
        <family val="2"/>
        <scheme val="minor"/>
      </rPr>
      <t>TOTAL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</si>
  <si>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92D050"/>
        <rFont val="Calibri"/>
        <family val="2"/>
        <scheme val="minor"/>
      </rPr>
      <t>PAID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</si>
  <si>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DUE</t>
    </r>
    <r>
      <rPr>
        <b/>
        <sz val="12"/>
        <color theme="1"/>
        <rFont val="Calibri"/>
        <family val="2"/>
        <scheme val="minor"/>
      </rPr>
      <t>:</t>
    </r>
  </si>
  <si>
    <t>Name:</t>
  </si>
  <si>
    <t>Address:</t>
  </si>
  <si>
    <t>Contacts:</t>
  </si>
  <si>
    <t>Date:</t>
  </si>
  <si>
    <r>
      <rPr>
        <b/>
        <sz val="14"/>
        <color rgb="FFE6AF00"/>
        <rFont val="Calibri"/>
        <family val="2"/>
        <scheme val="minor"/>
      </rPr>
      <t>Bill to</t>
    </r>
    <r>
      <rPr>
        <b/>
        <sz val="14"/>
        <color theme="1"/>
        <rFont val="Calibri"/>
        <family val="2"/>
        <scheme val="minor"/>
      </rPr>
      <t>:</t>
    </r>
  </si>
  <si>
    <t>PAYMENT:</t>
  </si>
  <si>
    <t>All about Electronics</t>
  </si>
  <si>
    <t>Inv. no:</t>
  </si>
  <si>
    <t>Project:</t>
  </si>
  <si>
    <t>Received from:</t>
  </si>
  <si>
    <t>Authorized Sign:</t>
  </si>
  <si>
    <t xml:space="preserve"> 01: Service start after atleast 25% of payment is done</t>
  </si>
  <si>
    <t xml:space="preserve"> 03: Confirm payment to the one who gives this invoice</t>
  </si>
  <si>
    <t xml:space="preserve"> 02: All payments must be done to the mentioned account</t>
  </si>
  <si>
    <r>
      <t xml:space="preserve">   </t>
    </r>
    <r>
      <rPr>
        <b/>
        <sz val="12"/>
        <rFont val="Calibri"/>
        <family val="2"/>
        <scheme val="minor"/>
      </rPr>
      <t>Account name:</t>
    </r>
  </si>
  <si>
    <t xml:space="preserve">   Account number:</t>
  </si>
  <si>
    <r>
      <rPr>
        <sz val="11"/>
        <color theme="7" tint="-0.249977111117893"/>
        <rFont val="Calibri"/>
        <family val="2"/>
        <scheme val="minor"/>
      </rPr>
      <t>Vic</t>
    </r>
    <r>
      <rPr>
        <b/>
        <sz val="11"/>
        <color theme="8"/>
        <rFont val="Calibri"/>
        <family val="2"/>
        <scheme val="minor"/>
      </rPr>
      <t>Tech</t>
    </r>
  </si>
  <si>
    <t>Victor Andrea Magayane</t>
  </si>
  <si>
    <t>0152717469900</t>
  </si>
  <si>
    <t>Alex Justine</t>
  </si>
  <si>
    <t>Mbegani Bagamoyo</t>
  </si>
  <si>
    <t>+255 754 515 235</t>
  </si>
  <si>
    <t>Automatic night lighting system by using motion sensor</t>
  </si>
  <si>
    <t>VTE16</t>
  </si>
  <si>
    <t>PCB</t>
  </si>
  <si>
    <t>Microcontroller</t>
  </si>
  <si>
    <t>03</t>
  </si>
  <si>
    <t>Crystal oscillator</t>
  </si>
  <si>
    <t>04</t>
  </si>
  <si>
    <t>IC Holder</t>
  </si>
  <si>
    <t>05</t>
  </si>
  <si>
    <t>Relay</t>
  </si>
  <si>
    <t>06</t>
  </si>
  <si>
    <t>Transistor</t>
  </si>
  <si>
    <t>07</t>
  </si>
  <si>
    <t>PIR sensor</t>
  </si>
  <si>
    <t>08</t>
  </si>
  <si>
    <t>Terminal blocks</t>
  </si>
  <si>
    <t>09</t>
  </si>
  <si>
    <t>Header connectors</t>
  </si>
  <si>
    <t>10</t>
  </si>
  <si>
    <t>Power aderpter</t>
  </si>
  <si>
    <t>11</t>
  </si>
  <si>
    <t>Voltage regulator</t>
  </si>
  <si>
    <t>12</t>
  </si>
  <si>
    <t>Capacitors</t>
  </si>
  <si>
    <t>13</t>
  </si>
  <si>
    <t>Resistors</t>
  </si>
  <si>
    <t>14</t>
  </si>
  <si>
    <t>Diodes</t>
  </si>
  <si>
    <t>15</t>
  </si>
  <si>
    <t>Bulb and Holder</t>
  </si>
  <si>
    <t>16</t>
  </si>
  <si>
    <t>Circuit inclosure</t>
  </si>
  <si>
    <t>Eng. VictoniX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</si>
</sst>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TZS]\ #,##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E6A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E6AF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22"/>
      <color theme="8"/>
      <name val="Calibri"/>
      <family val="2"/>
      <scheme val="minor"/>
    </font>
    <font>
      <sz val="11"/>
      <color theme="10"/>
      <name val="Calibri"/>
      <family val="2"/>
      <scheme val="minor"/>
    </font>
    <font>
      <sz val="7"/>
      <color theme="7" tint="-0.249977111117893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9" xfId="0" applyFill="1" applyBorder="1"/>
    <xf numFmtId="0" fontId="0" fillId="2" borderId="9" xfId="0" applyFont="1" applyFill="1" applyBorder="1" applyAlignment="1">
      <alignment horizontal="left" vertical="center"/>
    </xf>
    <xf numFmtId="0" fontId="0" fillId="2" borderId="9" xfId="0" quotePrefix="1" applyFont="1" applyFill="1" applyBorder="1" applyAlignment="1">
      <alignment horizontal="left" vertical="center"/>
    </xf>
    <xf numFmtId="0" fontId="6" fillId="2" borderId="0" xfId="0" applyFont="1" applyFill="1" applyBorder="1"/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3" borderId="0" xfId="0" applyFont="1" applyFill="1"/>
    <xf numFmtId="0" fontId="11" fillId="2" borderId="0" xfId="0" applyFont="1" applyFill="1" applyBorder="1"/>
    <xf numFmtId="0" fontId="10" fillId="2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vertical="center"/>
    </xf>
    <xf numFmtId="0" fontId="11" fillId="3" borderId="0" xfId="0" applyFont="1" applyFill="1" applyBorder="1"/>
    <xf numFmtId="0" fontId="0" fillId="3" borderId="0" xfId="0" applyFill="1" applyBorder="1"/>
    <xf numFmtId="0" fontId="9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11" fillId="2" borderId="12" xfId="0" applyFont="1" applyFill="1" applyBorder="1" applyAlignment="1" applyProtection="1">
      <alignment horizontal="center" vertical="center"/>
      <protection locked="0"/>
    </xf>
    <xf numFmtId="14" fontId="11" fillId="2" borderId="13" xfId="0" applyNumberFormat="1" applyFont="1" applyFill="1" applyBorder="1" applyAlignment="1" applyProtection="1">
      <alignment horizontal="center" vertical="center"/>
      <protection locked="0"/>
    </xf>
    <xf numFmtId="0" fontId="11" fillId="2" borderId="10" xfId="0" quotePrefix="1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top" wrapText="1"/>
    </xf>
    <xf numFmtId="0" fontId="11" fillId="2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164" fontId="19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20" fillId="2" borderId="2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0" fontId="26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11" fillId="2" borderId="7" xfId="0" quotePrefix="1" applyFont="1" applyFill="1" applyBorder="1" applyAlignment="1">
      <alignment horizontal="left" vertical="center"/>
    </xf>
    <xf numFmtId="0" fontId="11" fillId="2" borderId="8" xfId="0" quotePrefix="1" applyFont="1" applyFill="1" applyBorder="1" applyAlignment="1">
      <alignment horizontal="left" vertical="center"/>
    </xf>
    <xf numFmtId="0" fontId="24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7" fillId="4" borderId="17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7" fillId="4" borderId="21" xfId="0" applyFont="1" applyFill="1" applyBorder="1" applyAlignment="1">
      <alignment horizontal="center" vertical="center"/>
    </xf>
    <xf numFmtId="0" fontId="11" fillId="2" borderId="12" xfId="0" applyFont="1" applyFill="1" applyBorder="1" applyAlignment="1" applyProtection="1">
      <alignment horizontal="center" vertical="center"/>
      <protection locked="0"/>
    </xf>
    <xf numFmtId="164" fontId="11" fillId="2" borderId="10" xfId="0" applyNumberFormat="1" applyFont="1" applyFill="1" applyBorder="1" applyAlignment="1">
      <alignment horizontal="center" vertical="center"/>
    </xf>
    <xf numFmtId="164" fontId="19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4" fontId="19" fillId="2" borderId="15" xfId="0" applyNumberFormat="1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2" borderId="11" xfId="0" applyFont="1" applyFill="1" applyBorder="1" applyAlignment="1">
      <alignment horizontal="left"/>
    </xf>
    <xf numFmtId="0" fontId="11" fillId="2" borderId="13" xfId="0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2" borderId="0" xfId="0" quotePrefix="1" applyFont="1" applyFill="1" applyBorder="1" applyAlignment="1">
      <alignment horizontal="left" vertical="center"/>
    </xf>
    <xf numFmtId="164" fontId="19" fillId="2" borderId="13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164" fontId="19" fillId="2" borderId="14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Border="1" applyAlignment="1" applyProtection="1">
      <alignment horizontal="center" vertical="center"/>
      <protection locked="0"/>
    </xf>
    <xf numFmtId="0" fontId="21" fillId="2" borderId="2" xfId="0" quotePrefix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2" borderId="3" xfId="0" applyFont="1" applyFill="1" applyBorder="1" applyAlignment="1">
      <alignment horizontal="left" vertical="center" wrapText="1"/>
    </xf>
    <xf numFmtId="0" fontId="21" fillId="2" borderId="6" xfId="0" quotePrefix="1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left" vertical="center" wrapText="1"/>
    </xf>
    <xf numFmtId="0" fontId="21" fillId="2" borderId="8" xfId="0" applyFont="1" applyFill="1" applyBorder="1" applyAlignment="1">
      <alignment horizontal="left" vertical="center" wrapText="1"/>
    </xf>
    <xf numFmtId="0" fontId="21" fillId="2" borderId="4" xfId="0" quotePrefix="1" applyFont="1" applyFill="1" applyBorder="1" applyAlignment="1">
      <alignment horizontal="left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0" fontId="11" fillId="2" borderId="13" xfId="0" quotePrefix="1" applyFont="1" applyFill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2" borderId="10" xfId="1" applyNumberFormat="1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E6AF00"/>
      <color rgb="FFDAA600"/>
      <color rgb="FFFAB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219073</xdr:colOff>
      <xdr:row>2</xdr:row>
      <xdr:rowOff>4190</xdr:rowOff>
    </xdr:from>
    <xdr:to>
      <xdr:col>4</xdr:col>
      <xdr:colOff>530208</xdr:colOff>
      <xdr:row>5</xdr:row>
      <xdr:rowOff>200025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C1A2F-FF84-4CE3-A8E9-4361144794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51" t="35908" r="10388" b="37790"/>
        <a:stretch/>
      </xdr:blipFill>
      <xdr:spPr>
        <a:xfrm>
          <a:off x="219073" y="661415"/>
          <a:ext cx="2692385" cy="995935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40</xdr:row>
      <xdr:rowOff>57150</xdr:rowOff>
    </xdr:from>
    <xdr:to>
      <xdr:col>9</xdr:col>
      <xdr:colOff>656313</xdr:colOff>
      <xdr:row>41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1607B4-A8C8-481E-8827-165B885465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840"/>
        <a:stretch/>
      </xdr:blipFill>
      <xdr:spPr>
        <a:xfrm>
          <a:off x="5438775" y="6210300"/>
          <a:ext cx="1094463" cy="361949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38</xdr:row>
      <xdr:rowOff>28575</xdr:rowOff>
    </xdr:from>
    <xdr:to>
      <xdr:col>4</xdr:col>
      <xdr:colOff>472952</xdr:colOff>
      <xdr:row>38</xdr:row>
      <xdr:rowOff>238305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D9C94B-AC8C-424E-8B99-A7FF4039C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225" y="9153525"/>
          <a:ext cx="291977" cy="209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ctechelectroni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8"/>
  <sheetViews>
    <sheetView tabSelected="1" zoomScaleNormal="100" workbookViewId="0">
      <selection activeCell="G40" sqref="G40"/>
    </sheetView>
  </sheetViews>
  <sheetFormatPr defaultRowHeight="15" x14ac:dyDescent="0.25"/>
  <cols>
    <col min="1" max="1" width="5.85546875" style="2" customWidth="1"/>
    <col min="2" max="2" width="9.5703125" style="2" customWidth="1"/>
    <col min="3" max="3" width="8.42578125" style="2" customWidth="1"/>
    <col min="4" max="4" width="11.85546875" style="2" customWidth="1"/>
    <col min="5" max="5" width="11.28515625" style="2" customWidth="1"/>
    <col min="6" max="6" width="9.140625" style="2"/>
    <col min="7" max="7" width="13.7109375" style="2" bestFit="1" customWidth="1"/>
    <col min="8" max="8" width="9.140625" style="2"/>
    <col min="9" max="9" width="9.140625" style="2" customWidth="1"/>
    <col min="10" max="10" width="11.7109375" style="2" customWidth="1"/>
    <col min="11" max="11" width="5.7109375" style="2" customWidth="1"/>
    <col min="12" max="16384" width="9.140625" style="2"/>
  </cols>
  <sheetData>
    <row r="2" spans="1:13" ht="23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 ht="27" customHeight="1" x14ac:dyDescent="0.25">
      <c r="A3" s="1"/>
      <c r="B3" s="1"/>
      <c r="C3" s="1"/>
      <c r="D3" s="1"/>
      <c r="E3" s="1"/>
      <c r="F3" s="70" t="s">
        <v>15</v>
      </c>
      <c r="G3" s="71"/>
      <c r="H3" s="71"/>
      <c r="I3" s="71"/>
      <c r="J3" s="71"/>
      <c r="K3" s="1"/>
    </row>
    <row r="4" spans="1:13" ht="18" customHeight="1" x14ac:dyDescent="0.25">
      <c r="A4" s="1"/>
      <c r="B4" s="1"/>
      <c r="C4" s="1"/>
      <c r="D4" s="1"/>
      <c r="E4" s="7"/>
      <c r="F4" s="6" t="s">
        <v>12</v>
      </c>
      <c r="G4" s="74" t="s">
        <v>0</v>
      </c>
      <c r="H4" s="74"/>
      <c r="I4" s="74"/>
      <c r="J4" s="74"/>
      <c r="K4" s="1"/>
    </row>
    <row r="5" spans="1:13" ht="18" customHeight="1" x14ac:dyDescent="0.25">
      <c r="A5" s="1"/>
      <c r="B5" s="1"/>
      <c r="C5" s="1"/>
      <c r="D5" s="1"/>
      <c r="E5" s="7"/>
      <c r="F5" s="6" t="s">
        <v>13</v>
      </c>
      <c r="G5" s="75" t="s">
        <v>10</v>
      </c>
      <c r="H5" s="76"/>
      <c r="I5" s="76"/>
      <c r="J5" s="76"/>
      <c r="K5" s="1"/>
    </row>
    <row r="6" spans="1:13" ht="18" customHeight="1" x14ac:dyDescent="0.25">
      <c r="A6" s="1"/>
      <c r="B6" s="1"/>
      <c r="C6" s="1"/>
      <c r="D6" s="1"/>
      <c r="E6" s="7"/>
      <c r="F6" s="6" t="s">
        <v>14</v>
      </c>
      <c r="G6" s="77" t="s">
        <v>9</v>
      </c>
      <c r="H6" s="74"/>
      <c r="I6" s="74"/>
      <c r="J6" s="74"/>
      <c r="K6" s="1"/>
      <c r="L6" s="22"/>
      <c r="M6" s="22"/>
    </row>
    <row r="7" spans="1:13" ht="9.75" customHeight="1" thickBot="1" x14ac:dyDescent="0.3">
      <c r="A7" s="8"/>
      <c r="B7" s="8"/>
      <c r="C7" s="8"/>
      <c r="D7" s="8"/>
      <c r="E7" s="8"/>
      <c r="F7" s="9"/>
      <c r="G7" s="10"/>
      <c r="H7" s="9"/>
      <c r="I7" s="9"/>
      <c r="J7" s="9"/>
      <c r="K7" s="8"/>
    </row>
    <row r="8" spans="1:13" ht="22.5" customHeight="1" x14ac:dyDescent="0.3">
      <c r="A8" s="1"/>
      <c r="B8" s="72" t="s">
        <v>26</v>
      </c>
      <c r="C8" s="72"/>
      <c r="D8" s="72"/>
      <c r="E8" s="1"/>
      <c r="F8" s="1"/>
      <c r="G8" s="1"/>
      <c r="H8" s="1"/>
      <c r="I8" s="1"/>
      <c r="J8" s="1"/>
      <c r="K8" s="1"/>
    </row>
    <row r="9" spans="1:13" ht="20.100000000000001" customHeight="1" x14ac:dyDescent="0.25">
      <c r="A9" s="15"/>
      <c r="B9" s="16" t="s">
        <v>22</v>
      </c>
      <c r="C9" s="64" t="s">
        <v>41</v>
      </c>
      <c r="D9" s="64"/>
      <c r="E9" s="64"/>
      <c r="F9" s="64"/>
      <c r="G9" s="64"/>
      <c r="H9" s="17"/>
      <c r="I9" s="23" t="s">
        <v>29</v>
      </c>
      <c r="J9" s="25" t="s">
        <v>45</v>
      </c>
      <c r="K9" s="15"/>
      <c r="L9" s="21"/>
    </row>
    <row r="10" spans="1:13" ht="20.100000000000001" customHeight="1" x14ac:dyDescent="0.25">
      <c r="A10" s="15"/>
      <c r="B10" s="16" t="s">
        <v>23</v>
      </c>
      <c r="C10" s="73" t="s">
        <v>42</v>
      </c>
      <c r="D10" s="73"/>
      <c r="E10" s="73"/>
      <c r="F10" s="73"/>
      <c r="G10" s="73"/>
      <c r="H10" s="17"/>
      <c r="I10" s="23" t="s">
        <v>25</v>
      </c>
      <c r="J10" s="26">
        <f>DATE(2023,1,11)</f>
        <v>44937</v>
      </c>
      <c r="K10" s="15"/>
      <c r="L10" s="14"/>
    </row>
    <row r="11" spans="1:13" ht="20.100000000000001" customHeight="1" x14ac:dyDescent="0.25">
      <c r="A11" s="15"/>
      <c r="B11" s="16" t="s">
        <v>24</v>
      </c>
      <c r="C11" s="91" t="s">
        <v>43</v>
      </c>
      <c r="D11" s="73"/>
      <c r="E11" s="73"/>
      <c r="F11" s="73"/>
      <c r="G11" s="73"/>
      <c r="H11" s="17"/>
      <c r="I11" s="1"/>
      <c r="J11" s="1"/>
      <c r="K11" s="15"/>
      <c r="L11" s="14"/>
    </row>
    <row r="12" spans="1:13" ht="6.75" customHeight="1" x14ac:dyDescent="0.25">
      <c r="A12" s="15"/>
      <c r="B12" s="18"/>
      <c r="C12" s="17"/>
      <c r="D12" s="19"/>
      <c r="E12" s="20"/>
      <c r="F12" s="17"/>
      <c r="G12" s="17"/>
      <c r="H12" s="17"/>
      <c r="I12" s="17"/>
      <c r="J12" s="15"/>
      <c r="K12" s="15"/>
      <c r="L12" s="14"/>
    </row>
    <row r="13" spans="1:13" ht="21" customHeight="1" x14ac:dyDescent="0.3">
      <c r="A13" s="15"/>
      <c r="B13" s="24" t="s">
        <v>30</v>
      </c>
      <c r="C13" s="64" t="s">
        <v>44</v>
      </c>
      <c r="D13" s="64"/>
      <c r="E13" s="64"/>
      <c r="F13" s="64"/>
      <c r="G13" s="64"/>
      <c r="H13" s="64"/>
      <c r="I13" s="64"/>
      <c r="J13" s="64"/>
      <c r="K13" s="15"/>
      <c r="L13" s="14"/>
    </row>
    <row r="14" spans="1:13" ht="10.5" customHeight="1" thickBot="1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4"/>
    </row>
    <row r="15" spans="1:13" ht="21.95" customHeight="1" thickBot="1" x14ac:dyDescent="0.35">
      <c r="A15" s="5"/>
      <c r="B15" s="28" t="s">
        <v>1</v>
      </c>
      <c r="C15" s="59" t="s">
        <v>2</v>
      </c>
      <c r="D15" s="60"/>
      <c r="E15" s="61"/>
      <c r="F15" s="29" t="s">
        <v>3</v>
      </c>
      <c r="G15" s="62" t="s">
        <v>4</v>
      </c>
      <c r="H15" s="62"/>
      <c r="I15" s="62" t="s">
        <v>5</v>
      </c>
      <c r="J15" s="63"/>
      <c r="K15" s="5"/>
    </row>
    <row r="16" spans="1:13" ht="20.100000000000001" customHeight="1" x14ac:dyDescent="0.25">
      <c r="A16" s="12"/>
      <c r="B16" s="27" t="s">
        <v>6</v>
      </c>
      <c r="C16" s="92" t="s">
        <v>46</v>
      </c>
      <c r="D16" s="93"/>
      <c r="E16" s="94"/>
      <c r="F16" s="95">
        <v>1</v>
      </c>
      <c r="G16" s="96">
        <v>20000</v>
      </c>
      <c r="H16" s="96"/>
      <c r="I16" s="65">
        <f t="shared" ref="I16:I31" si="0">IF(OR(F16="",G16=""),"",PRODUCT(F16,G16))</f>
        <v>20000</v>
      </c>
      <c r="J16" s="65"/>
      <c r="K16" s="12"/>
    </row>
    <row r="17" spans="1:11" ht="20.100000000000001" customHeight="1" x14ac:dyDescent="0.25">
      <c r="A17" s="12"/>
      <c r="B17" s="27" t="s">
        <v>7</v>
      </c>
      <c r="C17" s="92" t="s">
        <v>47</v>
      </c>
      <c r="D17" s="93"/>
      <c r="E17" s="94"/>
      <c r="F17" s="95">
        <v>1</v>
      </c>
      <c r="G17" s="96">
        <v>15000</v>
      </c>
      <c r="H17" s="96"/>
      <c r="I17" s="65">
        <f t="shared" si="0"/>
        <v>15000</v>
      </c>
      <c r="J17" s="65"/>
      <c r="K17" s="12"/>
    </row>
    <row r="18" spans="1:11" ht="20.100000000000001" customHeight="1" x14ac:dyDescent="0.25">
      <c r="A18" s="12"/>
      <c r="B18" s="27" t="s">
        <v>48</v>
      </c>
      <c r="C18" s="92" t="s">
        <v>49</v>
      </c>
      <c r="D18" s="93"/>
      <c r="E18" s="94"/>
      <c r="F18" s="95">
        <v>1</v>
      </c>
      <c r="G18" s="96">
        <v>1000</v>
      </c>
      <c r="H18" s="96"/>
      <c r="I18" s="65">
        <f t="shared" si="0"/>
        <v>1000</v>
      </c>
      <c r="J18" s="65"/>
      <c r="K18" s="12"/>
    </row>
    <row r="19" spans="1:11" ht="20.100000000000001" customHeight="1" x14ac:dyDescent="0.25">
      <c r="A19" s="12"/>
      <c r="B19" s="27" t="s">
        <v>50</v>
      </c>
      <c r="C19" s="92" t="s">
        <v>51</v>
      </c>
      <c r="D19" s="93"/>
      <c r="E19" s="94"/>
      <c r="F19" s="95">
        <v>1</v>
      </c>
      <c r="G19" s="96">
        <v>1000</v>
      </c>
      <c r="H19" s="96"/>
      <c r="I19" s="65">
        <f t="shared" si="0"/>
        <v>1000</v>
      </c>
      <c r="J19" s="65"/>
      <c r="K19" s="12"/>
    </row>
    <row r="20" spans="1:11" ht="20.100000000000001" customHeight="1" x14ac:dyDescent="0.25">
      <c r="A20" s="12"/>
      <c r="B20" s="27" t="s">
        <v>52</v>
      </c>
      <c r="C20" s="92" t="s">
        <v>53</v>
      </c>
      <c r="D20" s="93"/>
      <c r="E20" s="94"/>
      <c r="F20" s="95">
        <v>1</v>
      </c>
      <c r="G20" s="96">
        <v>3000</v>
      </c>
      <c r="H20" s="96"/>
      <c r="I20" s="65">
        <f t="shared" si="0"/>
        <v>3000</v>
      </c>
      <c r="J20" s="65"/>
      <c r="K20" s="12"/>
    </row>
    <row r="21" spans="1:11" ht="20.100000000000001" customHeight="1" x14ac:dyDescent="0.25">
      <c r="A21" s="12"/>
      <c r="B21" s="27" t="s">
        <v>54</v>
      </c>
      <c r="C21" s="92" t="s">
        <v>55</v>
      </c>
      <c r="D21" s="93"/>
      <c r="E21" s="94"/>
      <c r="F21" s="95">
        <v>1</v>
      </c>
      <c r="G21" s="96">
        <v>3000</v>
      </c>
      <c r="H21" s="96"/>
      <c r="I21" s="65">
        <f t="shared" si="0"/>
        <v>3000</v>
      </c>
      <c r="J21" s="65"/>
      <c r="K21" s="12"/>
    </row>
    <row r="22" spans="1:11" ht="20.100000000000001" customHeight="1" x14ac:dyDescent="0.25">
      <c r="A22" s="12"/>
      <c r="B22" s="27" t="s">
        <v>56</v>
      </c>
      <c r="C22" s="92" t="s">
        <v>57</v>
      </c>
      <c r="D22" s="93"/>
      <c r="E22" s="94"/>
      <c r="F22" s="95">
        <v>1</v>
      </c>
      <c r="G22" s="96">
        <v>7000</v>
      </c>
      <c r="H22" s="96"/>
      <c r="I22" s="65">
        <f t="shared" si="0"/>
        <v>7000</v>
      </c>
      <c r="J22" s="65"/>
      <c r="K22" s="12"/>
    </row>
    <row r="23" spans="1:11" ht="20.100000000000001" customHeight="1" x14ac:dyDescent="0.25">
      <c r="A23" s="12"/>
      <c r="B23" s="27" t="s">
        <v>58</v>
      </c>
      <c r="C23" s="92" t="s">
        <v>59</v>
      </c>
      <c r="D23" s="93"/>
      <c r="E23" s="94"/>
      <c r="F23" s="95">
        <v>2</v>
      </c>
      <c r="G23" s="96">
        <v>500</v>
      </c>
      <c r="H23" s="96"/>
      <c r="I23" s="65">
        <f t="shared" si="0"/>
        <v>1000</v>
      </c>
      <c r="J23" s="65"/>
      <c r="K23" s="12"/>
    </row>
    <row r="24" spans="1:11" ht="20.100000000000001" customHeight="1" x14ac:dyDescent="0.25">
      <c r="A24" s="12"/>
      <c r="B24" s="27" t="s">
        <v>60</v>
      </c>
      <c r="C24" s="92" t="s">
        <v>61</v>
      </c>
      <c r="D24" s="93"/>
      <c r="E24" s="94"/>
      <c r="F24" s="95">
        <v>2</v>
      </c>
      <c r="G24" s="96">
        <v>1000</v>
      </c>
      <c r="H24" s="96"/>
      <c r="I24" s="65">
        <f t="shared" si="0"/>
        <v>2000</v>
      </c>
      <c r="J24" s="65"/>
      <c r="K24" s="12"/>
    </row>
    <row r="25" spans="1:11" ht="20.100000000000001" customHeight="1" x14ac:dyDescent="0.25">
      <c r="A25" s="12"/>
      <c r="B25" s="27" t="s">
        <v>62</v>
      </c>
      <c r="C25" s="92" t="s">
        <v>63</v>
      </c>
      <c r="D25" s="93"/>
      <c r="E25" s="94"/>
      <c r="F25" s="95">
        <v>1</v>
      </c>
      <c r="G25" s="96">
        <v>10000</v>
      </c>
      <c r="H25" s="96"/>
      <c r="I25" s="65">
        <f t="shared" si="0"/>
        <v>10000</v>
      </c>
      <c r="J25" s="65"/>
      <c r="K25" s="12"/>
    </row>
    <row r="26" spans="1:11" ht="20.100000000000001" customHeight="1" x14ac:dyDescent="0.25">
      <c r="A26" s="12"/>
      <c r="B26" s="27" t="s">
        <v>64</v>
      </c>
      <c r="C26" s="92" t="s">
        <v>65</v>
      </c>
      <c r="D26" s="93"/>
      <c r="E26" s="94"/>
      <c r="F26" s="95">
        <v>1</v>
      </c>
      <c r="G26" s="96">
        <v>1000</v>
      </c>
      <c r="H26" s="96"/>
      <c r="I26" s="65">
        <f t="shared" si="0"/>
        <v>1000</v>
      </c>
      <c r="J26" s="65"/>
      <c r="K26" s="12"/>
    </row>
    <row r="27" spans="1:11" ht="20.100000000000001" customHeight="1" x14ac:dyDescent="0.25">
      <c r="A27" s="12"/>
      <c r="B27" s="27" t="s">
        <v>66</v>
      </c>
      <c r="C27" s="92" t="s">
        <v>67</v>
      </c>
      <c r="D27" s="93"/>
      <c r="E27" s="94"/>
      <c r="F27" s="95">
        <v>6</v>
      </c>
      <c r="G27" s="96">
        <v>300</v>
      </c>
      <c r="H27" s="96"/>
      <c r="I27" s="65">
        <f t="shared" si="0"/>
        <v>1800</v>
      </c>
      <c r="J27" s="65"/>
      <c r="K27" s="12"/>
    </row>
    <row r="28" spans="1:11" ht="20.100000000000001" customHeight="1" x14ac:dyDescent="0.25">
      <c r="A28" s="12"/>
      <c r="B28" s="27" t="s">
        <v>68</v>
      </c>
      <c r="C28" s="92" t="s">
        <v>69</v>
      </c>
      <c r="D28" s="93"/>
      <c r="E28" s="94"/>
      <c r="F28" s="95">
        <v>4</v>
      </c>
      <c r="G28" s="96">
        <v>200</v>
      </c>
      <c r="H28" s="96"/>
      <c r="I28" s="65">
        <f t="shared" si="0"/>
        <v>800</v>
      </c>
      <c r="J28" s="65"/>
      <c r="K28" s="12"/>
    </row>
    <row r="29" spans="1:11" ht="20.100000000000001" customHeight="1" x14ac:dyDescent="0.25">
      <c r="A29" s="12"/>
      <c r="B29" s="27" t="s">
        <v>70</v>
      </c>
      <c r="C29" s="92" t="s">
        <v>71</v>
      </c>
      <c r="D29" s="93"/>
      <c r="E29" s="94"/>
      <c r="F29" s="95">
        <v>3</v>
      </c>
      <c r="G29" s="96">
        <v>300</v>
      </c>
      <c r="H29" s="96"/>
      <c r="I29" s="65">
        <f t="shared" si="0"/>
        <v>900</v>
      </c>
      <c r="J29" s="65"/>
      <c r="K29" s="12"/>
    </row>
    <row r="30" spans="1:11" ht="20.100000000000001" customHeight="1" x14ac:dyDescent="0.25">
      <c r="A30" s="12"/>
      <c r="B30" s="27" t="s">
        <v>72</v>
      </c>
      <c r="C30" s="92" t="s">
        <v>73</v>
      </c>
      <c r="D30" s="93"/>
      <c r="E30" s="94"/>
      <c r="F30" s="95">
        <v>1</v>
      </c>
      <c r="G30" s="96">
        <v>6000</v>
      </c>
      <c r="H30" s="96"/>
      <c r="I30" s="65">
        <f t="shared" si="0"/>
        <v>6000</v>
      </c>
      <c r="J30" s="65"/>
      <c r="K30" s="12"/>
    </row>
    <row r="31" spans="1:11" ht="20.100000000000001" customHeight="1" x14ac:dyDescent="0.25">
      <c r="A31" s="12"/>
      <c r="B31" s="27" t="s">
        <v>74</v>
      </c>
      <c r="C31" s="92" t="s">
        <v>75</v>
      </c>
      <c r="D31" s="93"/>
      <c r="E31" s="94"/>
      <c r="F31" s="95">
        <v>1</v>
      </c>
      <c r="G31" s="96">
        <v>8000</v>
      </c>
      <c r="H31" s="96"/>
      <c r="I31" s="65">
        <f t="shared" si="0"/>
        <v>8000</v>
      </c>
      <c r="J31" s="65"/>
      <c r="K31" s="12"/>
    </row>
    <row r="32" spans="1:11" ht="20.100000000000001" customHeight="1" x14ac:dyDescent="0.25">
      <c r="A32" s="12"/>
      <c r="B32" s="13"/>
      <c r="C32" s="13"/>
      <c r="D32" s="13"/>
      <c r="E32" s="13"/>
      <c r="F32" s="13"/>
      <c r="G32" s="67" t="s">
        <v>8</v>
      </c>
      <c r="H32" s="67"/>
      <c r="I32" s="80">
        <f>IF(SUM(I16:J31)=0,"",SUM(I16:J31))</f>
        <v>81500</v>
      </c>
      <c r="J32" s="80"/>
      <c r="K32" s="12"/>
    </row>
    <row r="33" spans="1:11" ht="20.100000000000001" customHeight="1" x14ac:dyDescent="0.25">
      <c r="A33" s="12"/>
      <c r="B33" s="36" t="s">
        <v>16</v>
      </c>
      <c r="C33" s="13"/>
      <c r="D33" s="19"/>
      <c r="E33" s="19"/>
      <c r="F33" s="13"/>
      <c r="G33" s="68" t="s">
        <v>17</v>
      </c>
      <c r="H33" s="68"/>
      <c r="I33" s="81">
        <v>100000</v>
      </c>
      <c r="J33" s="81"/>
      <c r="K33" s="12"/>
    </row>
    <row r="34" spans="1:11" ht="20.100000000000001" customHeight="1" x14ac:dyDescent="0.25">
      <c r="A34" s="12"/>
      <c r="B34" s="82" t="s">
        <v>33</v>
      </c>
      <c r="C34" s="83"/>
      <c r="D34" s="83"/>
      <c r="E34" s="83"/>
      <c r="F34" s="84"/>
      <c r="G34" s="67" t="s">
        <v>18</v>
      </c>
      <c r="H34" s="67"/>
      <c r="I34" s="66">
        <f>IF(I32="","",PRODUCT(0.2,I32))</f>
        <v>16300</v>
      </c>
      <c r="J34" s="66"/>
      <c r="K34" s="12"/>
    </row>
    <row r="35" spans="1:11" ht="20.100000000000001" customHeight="1" x14ac:dyDescent="0.25">
      <c r="A35" s="12"/>
      <c r="B35" s="88" t="s">
        <v>35</v>
      </c>
      <c r="C35" s="89"/>
      <c r="D35" s="89"/>
      <c r="E35" s="89"/>
      <c r="F35" s="90"/>
      <c r="G35" s="79" t="s">
        <v>11</v>
      </c>
      <c r="H35" s="79"/>
      <c r="I35" s="66" t="str">
        <f>IF(I33&gt;200000,PRODUCT(0.1,I33),"")</f>
        <v/>
      </c>
      <c r="J35" s="66"/>
      <c r="K35" s="12"/>
    </row>
    <row r="36" spans="1:11" ht="20.100000000000001" customHeight="1" x14ac:dyDescent="0.25">
      <c r="A36" s="12"/>
      <c r="B36" s="85" t="s">
        <v>34</v>
      </c>
      <c r="C36" s="86"/>
      <c r="D36" s="86"/>
      <c r="E36" s="86"/>
      <c r="F36" s="87"/>
      <c r="G36" s="67" t="s">
        <v>19</v>
      </c>
      <c r="H36" s="67"/>
      <c r="I36" s="66">
        <f>IF(OR(I32="",I33=""),"",IF(I35="",SUM(I32,I33,I34),SUM(I32,I33,I34,-I35)))</f>
        <v>197800</v>
      </c>
      <c r="J36" s="66"/>
      <c r="K36" s="12"/>
    </row>
    <row r="37" spans="1:11" ht="19.5" customHeight="1" x14ac:dyDescent="0.25">
      <c r="A37" s="12"/>
      <c r="B37" s="31"/>
      <c r="C37" s="31"/>
      <c r="D37" s="31"/>
      <c r="E37" s="31"/>
      <c r="F37" s="31"/>
      <c r="G37" s="68" t="s">
        <v>20</v>
      </c>
      <c r="H37" s="68"/>
      <c r="I37" s="69"/>
      <c r="J37" s="69"/>
      <c r="K37" s="12"/>
    </row>
    <row r="38" spans="1:11" ht="20.100000000000001" customHeight="1" x14ac:dyDescent="0.25">
      <c r="A38" s="12"/>
      <c r="B38" s="42" t="s">
        <v>31</v>
      </c>
      <c r="C38" s="42"/>
      <c r="D38" s="43" t="s">
        <v>76</v>
      </c>
      <c r="E38" s="43"/>
      <c r="F38" s="43"/>
      <c r="G38" s="68" t="s">
        <v>21</v>
      </c>
      <c r="H38" s="68"/>
      <c r="I38" s="78">
        <f>IF(AND(I36="",I37=""),"",SUM(I36,-I37))</f>
        <v>197800</v>
      </c>
      <c r="J38" s="78"/>
      <c r="K38" s="12"/>
    </row>
    <row r="39" spans="1:11" ht="20.100000000000001" customHeight="1" x14ac:dyDescent="0.25">
      <c r="A39" s="12"/>
      <c r="B39" s="42" t="s">
        <v>32</v>
      </c>
      <c r="C39" s="42"/>
      <c r="D39" s="44"/>
      <c r="E39" s="44"/>
      <c r="F39" s="44"/>
      <c r="G39" s="30"/>
      <c r="H39" s="30"/>
      <c r="I39" s="35"/>
      <c r="J39" s="35"/>
      <c r="K39" s="12"/>
    </row>
    <row r="40" spans="1:11" ht="19.5" customHeight="1" x14ac:dyDescent="0.25">
      <c r="A40" s="12"/>
      <c r="B40" s="32"/>
      <c r="C40" s="32"/>
      <c r="D40" s="32"/>
      <c r="E40" s="32"/>
      <c r="F40" s="32"/>
      <c r="G40" s="30"/>
      <c r="H40" s="30"/>
      <c r="I40" s="35"/>
      <c r="J40" s="35"/>
      <c r="K40" s="12"/>
    </row>
    <row r="41" spans="1:11" ht="17.25" customHeight="1" x14ac:dyDescent="0.3">
      <c r="A41" s="1"/>
      <c r="B41" s="49" t="s">
        <v>27</v>
      </c>
      <c r="C41" s="50"/>
      <c r="D41" s="50"/>
      <c r="E41" s="37" t="s">
        <v>36</v>
      </c>
      <c r="F41" s="38"/>
      <c r="G41" s="45" t="s">
        <v>39</v>
      </c>
      <c r="H41" s="46"/>
      <c r="I41" s="55"/>
      <c r="J41" s="56"/>
      <c r="K41" s="1"/>
    </row>
    <row r="42" spans="1:11" ht="19.5" customHeight="1" x14ac:dyDescent="0.25">
      <c r="A42" s="1"/>
      <c r="B42" s="51"/>
      <c r="C42" s="52"/>
      <c r="D42" s="52"/>
      <c r="E42" s="53" t="s">
        <v>37</v>
      </c>
      <c r="F42" s="54"/>
      <c r="G42" s="47" t="s">
        <v>40</v>
      </c>
      <c r="H42" s="48"/>
      <c r="I42" s="57"/>
      <c r="J42" s="58"/>
      <c r="K42" s="1"/>
    </row>
    <row r="43" spans="1:11" ht="27" customHeight="1" x14ac:dyDescent="0.3">
      <c r="A43" s="1"/>
      <c r="B43" s="33"/>
      <c r="C43" s="33"/>
      <c r="D43" s="33"/>
      <c r="E43" s="34"/>
      <c r="F43" s="34"/>
      <c r="G43" s="34"/>
      <c r="H43" s="34"/>
      <c r="I43" s="34"/>
      <c r="J43" s="34"/>
      <c r="K43" s="1"/>
    </row>
    <row r="44" spans="1:11" ht="12" customHeight="1" x14ac:dyDescent="0.3">
      <c r="A44" s="1"/>
      <c r="B44" s="33"/>
      <c r="C44" s="33"/>
      <c r="D44" s="33"/>
      <c r="E44" s="41" t="s">
        <v>38</v>
      </c>
      <c r="F44" s="41"/>
      <c r="G44" s="41"/>
      <c r="H44" s="34"/>
      <c r="I44" s="34"/>
      <c r="J44" s="34"/>
      <c r="K44" s="1"/>
    </row>
    <row r="45" spans="1:11" ht="11.25" customHeight="1" x14ac:dyDescent="0.3">
      <c r="A45" s="1"/>
      <c r="B45" s="33"/>
      <c r="C45" s="33"/>
      <c r="D45" s="33"/>
      <c r="E45" s="39" t="s">
        <v>28</v>
      </c>
      <c r="F45" s="40"/>
      <c r="G45" s="40"/>
      <c r="H45" s="34"/>
      <c r="I45" s="34"/>
      <c r="J45" s="34"/>
      <c r="K45" s="1"/>
    </row>
    <row r="46" spans="1:11" ht="23.25" customHeight="1" x14ac:dyDescent="0.3">
      <c r="A46" s="1"/>
      <c r="B46" s="4"/>
      <c r="C46" s="5"/>
      <c r="D46" s="5"/>
      <c r="E46" s="5"/>
      <c r="F46" s="5"/>
      <c r="G46" s="5"/>
      <c r="H46" s="5"/>
      <c r="I46" s="5"/>
      <c r="J46" s="11"/>
      <c r="K46" s="1"/>
    </row>
    <row r="47" spans="1:11" x14ac:dyDescent="0.25">
      <c r="B47" s="3"/>
    </row>
    <row r="48" spans="1:11" x14ac:dyDescent="0.25">
      <c r="B48" s="3"/>
    </row>
  </sheetData>
  <mergeCells count="89">
    <mergeCell ref="C29:E29"/>
    <mergeCell ref="G29:H29"/>
    <mergeCell ref="I29:J29"/>
    <mergeCell ref="C30:E30"/>
    <mergeCell ref="G30:H30"/>
    <mergeCell ref="I30:J30"/>
    <mergeCell ref="C27:E27"/>
    <mergeCell ref="G27:H27"/>
    <mergeCell ref="I27:J27"/>
    <mergeCell ref="C28:E28"/>
    <mergeCell ref="G28:H28"/>
    <mergeCell ref="I28:J28"/>
    <mergeCell ref="C25:E25"/>
    <mergeCell ref="G25:H25"/>
    <mergeCell ref="I25:J25"/>
    <mergeCell ref="C26:E26"/>
    <mergeCell ref="G26:H26"/>
    <mergeCell ref="I26:J26"/>
    <mergeCell ref="C23:E23"/>
    <mergeCell ref="G23:H23"/>
    <mergeCell ref="I23:J23"/>
    <mergeCell ref="C24:E24"/>
    <mergeCell ref="G24:H24"/>
    <mergeCell ref="I24:J24"/>
    <mergeCell ref="C21:E21"/>
    <mergeCell ref="G21:H21"/>
    <mergeCell ref="I21:J21"/>
    <mergeCell ref="C22:E22"/>
    <mergeCell ref="G22:H22"/>
    <mergeCell ref="I22:J22"/>
    <mergeCell ref="C19:E19"/>
    <mergeCell ref="G19:H19"/>
    <mergeCell ref="I19:J19"/>
    <mergeCell ref="C20:E20"/>
    <mergeCell ref="G20:H20"/>
    <mergeCell ref="I20:J20"/>
    <mergeCell ref="C17:E17"/>
    <mergeCell ref="G17:H17"/>
    <mergeCell ref="I17:J17"/>
    <mergeCell ref="C18:E18"/>
    <mergeCell ref="G18:H18"/>
    <mergeCell ref="I18:J18"/>
    <mergeCell ref="I35:J35"/>
    <mergeCell ref="I38:J38"/>
    <mergeCell ref="G35:H35"/>
    <mergeCell ref="C31:E31"/>
    <mergeCell ref="G31:H31"/>
    <mergeCell ref="I31:J31"/>
    <mergeCell ref="I32:J32"/>
    <mergeCell ref="I33:J33"/>
    <mergeCell ref="I34:J34"/>
    <mergeCell ref="B34:F34"/>
    <mergeCell ref="B36:F36"/>
    <mergeCell ref="B35:F35"/>
    <mergeCell ref="F3:J3"/>
    <mergeCell ref="B8:D8"/>
    <mergeCell ref="C9:G9"/>
    <mergeCell ref="C10:G10"/>
    <mergeCell ref="C11:G11"/>
    <mergeCell ref="G4:J4"/>
    <mergeCell ref="G5:J5"/>
    <mergeCell ref="G6:J6"/>
    <mergeCell ref="I41:J42"/>
    <mergeCell ref="C15:E15"/>
    <mergeCell ref="G15:H15"/>
    <mergeCell ref="I15:J15"/>
    <mergeCell ref="C13:J13"/>
    <mergeCell ref="C16:E16"/>
    <mergeCell ref="I16:J16"/>
    <mergeCell ref="G16:H16"/>
    <mergeCell ref="I36:J36"/>
    <mergeCell ref="G32:H32"/>
    <mergeCell ref="G33:H33"/>
    <mergeCell ref="G34:H34"/>
    <mergeCell ref="G36:H36"/>
    <mergeCell ref="G37:H37"/>
    <mergeCell ref="G38:H38"/>
    <mergeCell ref="I37:J37"/>
    <mergeCell ref="E41:F41"/>
    <mergeCell ref="E45:G45"/>
    <mergeCell ref="E44:G44"/>
    <mergeCell ref="B38:C38"/>
    <mergeCell ref="D38:F38"/>
    <mergeCell ref="B39:C39"/>
    <mergeCell ref="D39:F39"/>
    <mergeCell ref="G41:H41"/>
    <mergeCell ref="G42:H42"/>
    <mergeCell ref="B41:D42"/>
    <mergeCell ref="E42:F42"/>
  </mergeCells>
  <phoneticPr fontId="18" type="noConversion"/>
  <dataValidations count="1">
    <dataValidation type="date" operator="greaterThan" allowBlank="1" showInputMessage="1" showErrorMessage="1" sqref="J10" xr:uid="{AD51D96F-FFA0-456B-915D-FB18217ABDD8}">
      <formula1>44724</formula1>
    </dataValidation>
  </dataValidations>
  <hyperlinks>
    <hyperlink ref="G5" r:id="rId1" xr:uid="{749A0CB1-39E3-436D-A2E7-626ED2C5FC19}"/>
  </hyperlinks>
  <pageMargins left="0.7" right="0.7" top="0.75" bottom="0.75" header="0.3" footer="0.3"/>
  <pageSetup orientation="portrait" r:id="rId2"/>
  <headerFooter>
    <oddFooter>&amp;C&amp;"-,Italic"&amp;14&amp;K07+000Vic&amp;"-,Bold"&amp;K08+000Tech&amp;"-,Regular"&amp;11&amp;K01+000 Electronics
&amp;K08+000Thanks for your business!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VictoniX</dc:creator>
  <cp:lastModifiedBy>VictoniX</cp:lastModifiedBy>
  <cp:lastPrinted>2022-03-22T19:35:07Z</cp:lastPrinted>
  <dcterms:created xsi:type="dcterms:W3CDTF">2015-06-05T18:17:20Z</dcterms:created>
  <dcterms:modified xsi:type="dcterms:W3CDTF">2023-02-08T23:46:39Z</dcterms:modified>
</cp:coreProperties>
</file>