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IFERROR(__xludf.DUMMYFUNCTION("GOOGLEFINANCE(""RAIZ4"",""price"",""06/08/2018"",""30/06/2023"")"),"Date")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IFERROR(__xludf.DUMMYFUNCTION("""COMPUTED_VALUE"""),44413.705555555556)</f>
        <v>44413.70556</v>
      </c>
      <c r="B2" s="1">
        <f>IFERROR(__xludf.DUMMYFUNCTION("""COMPUTED_VALUE"""),7.24)</f>
        <v>7.24</v>
      </c>
    </row>
    <row r="3">
      <c r="A3" s="2">
        <f>IFERROR(__xludf.DUMMYFUNCTION("""COMPUTED_VALUE"""),44414.705555555556)</f>
        <v>44414.70556</v>
      </c>
      <c r="B3" s="1">
        <f>IFERROR(__xludf.DUMMYFUNCTION("""COMPUTED_VALUE"""),7.1)</f>
        <v>7.1</v>
      </c>
    </row>
    <row r="4">
      <c r="A4" s="2">
        <f>IFERROR(__xludf.DUMMYFUNCTION("""COMPUTED_VALUE"""),44417.705555555556)</f>
        <v>44417.70556</v>
      </c>
      <c r="B4" s="1">
        <f>IFERROR(__xludf.DUMMYFUNCTION("""COMPUTED_VALUE"""),7.07)</f>
        <v>7.07</v>
      </c>
    </row>
    <row r="5">
      <c r="A5" s="2">
        <f>IFERROR(__xludf.DUMMYFUNCTION("""COMPUTED_VALUE"""),44418.705555555556)</f>
        <v>44418.70556</v>
      </c>
      <c r="B5" s="1">
        <f>IFERROR(__xludf.DUMMYFUNCTION("""COMPUTED_VALUE"""),7.1)</f>
        <v>7.1</v>
      </c>
    </row>
    <row r="6">
      <c r="A6" s="2">
        <f>IFERROR(__xludf.DUMMYFUNCTION("""COMPUTED_VALUE"""),44419.705555555556)</f>
        <v>44419.70556</v>
      </c>
      <c r="B6" s="1">
        <f>IFERROR(__xludf.DUMMYFUNCTION("""COMPUTED_VALUE"""),6.87)</f>
        <v>6.87</v>
      </c>
    </row>
    <row r="7">
      <c r="A7" s="2">
        <f>IFERROR(__xludf.DUMMYFUNCTION("""COMPUTED_VALUE"""),44420.8125)</f>
        <v>44420.8125</v>
      </c>
      <c r="B7" s="1">
        <f>IFERROR(__xludf.DUMMYFUNCTION("""COMPUTED_VALUE"""),6.96)</f>
        <v>6.96</v>
      </c>
    </row>
    <row r="8">
      <c r="A8" s="2">
        <f>IFERROR(__xludf.DUMMYFUNCTION("""COMPUTED_VALUE"""),44421.705555555556)</f>
        <v>44421.70556</v>
      </c>
      <c r="B8" s="1">
        <f>IFERROR(__xludf.DUMMYFUNCTION("""COMPUTED_VALUE"""),7.01)</f>
        <v>7.01</v>
      </c>
    </row>
    <row r="9">
      <c r="A9" s="2">
        <f>IFERROR(__xludf.DUMMYFUNCTION("""COMPUTED_VALUE"""),44424.705555555556)</f>
        <v>44424.70556</v>
      </c>
      <c r="B9" s="1">
        <f>IFERROR(__xludf.DUMMYFUNCTION("""COMPUTED_VALUE"""),7.02)</f>
        <v>7.02</v>
      </c>
    </row>
    <row r="10">
      <c r="A10" s="2">
        <f>IFERROR(__xludf.DUMMYFUNCTION("""COMPUTED_VALUE"""),44425.705555555556)</f>
        <v>44425.70556</v>
      </c>
      <c r="B10" s="1">
        <f>IFERROR(__xludf.DUMMYFUNCTION("""COMPUTED_VALUE"""),6.82)</f>
        <v>6.82</v>
      </c>
    </row>
    <row r="11">
      <c r="A11" s="2">
        <f>IFERROR(__xludf.DUMMYFUNCTION("""COMPUTED_VALUE"""),44426.705555555556)</f>
        <v>44426.70556</v>
      </c>
      <c r="B11" s="1">
        <f>IFERROR(__xludf.DUMMYFUNCTION("""COMPUTED_VALUE"""),6.81)</f>
        <v>6.81</v>
      </c>
    </row>
    <row r="12">
      <c r="A12" s="2">
        <f>IFERROR(__xludf.DUMMYFUNCTION("""COMPUTED_VALUE"""),44427.705555555556)</f>
        <v>44427.70556</v>
      </c>
      <c r="B12" s="1">
        <f>IFERROR(__xludf.DUMMYFUNCTION("""COMPUTED_VALUE"""),6.93)</f>
        <v>6.93</v>
      </c>
    </row>
    <row r="13">
      <c r="A13" s="2">
        <f>IFERROR(__xludf.DUMMYFUNCTION("""COMPUTED_VALUE"""),44428.705555555556)</f>
        <v>44428.70556</v>
      </c>
      <c r="B13" s="1">
        <f>IFERROR(__xludf.DUMMYFUNCTION("""COMPUTED_VALUE"""),6.98)</f>
        <v>6.98</v>
      </c>
    </row>
    <row r="14">
      <c r="A14" s="2">
        <f>IFERROR(__xludf.DUMMYFUNCTION("""COMPUTED_VALUE"""),44431.705555555556)</f>
        <v>44431.70556</v>
      </c>
      <c r="B14" s="1">
        <f>IFERROR(__xludf.DUMMYFUNCTION("""COMPUTED_VALUE"""),7.17)</f>
        <v>7.17</v>
      </c>
    </row>
    <row r="15">
      <c r="A15" s="2">
        <f>IFERROR(__xludf.DUMMYFUNCTION("""COMPUTED_VALUE"""),44432.705555555556)</f>
        <v>44432.70556</v>
      </c>
      <c r="B15" s="1">
        <f>IFERROR(__xludf.DUMMYFUNCTION("""COMPUTED_VALUE"""),7.25)</f>
        <v>7.25</v>
      </c>
    </row>
    <row r="16">
      <c r="A16" s="2">
        <f>IFERROR(__xludf.DUMMYFUNCTION("""COMPUTED_VALUE"""),44433.705555555556)</f>
        <v>44433.70556</v>
      </c>
      <c r="B16" s="1">
        <f>IFERROR(__xludf.DUMMYFUNCTION("""COMPUTED_VALUE"""),7.34)</f>
        <v>7.34</v>
      </c>
    </row>
    <row r="17">
      <c r="A17" s="2">
        <f>IFERROR(__xludf.DUMMYFUNCTION("""COMPUTED_VALUE"""),44434.705555555556)</f>
        <v>44434.70556</v>
      </c>
      <c r="B17" s="1">
        <f>IFERROR(__xludf.DUMMYFUNCTION("""COMPUTED_VALUE"""),7.1)</f>
        <v>7.1</v>
      </c>
    </row>
    <row r="18">
      <c r="A18" s="2">
        <f>IFERROR(__xludf.DUMMYFUNCTION("""COMPUTED_VALUE"""),44435.705555555556)</f>
        <v>44435.70556</v>
      </c>
      <c r="B18" s="1">
        <f>IFERROR(__xludf.DUMMYFUNCTION("""COMPUTED_VALUE"""),7.19)</f>
        <v>7.19</v>
      </c>
    </row>
    <row r="19">
      <c r="A19" s="2">
        <f>IFERROR(__xludf.DUMMYFUNCTION("""COMPUTED_VALUE"""),44438.705555555556)</f>
        <v>44438.70556</v>
      </c>
      <c r="B19" s="1">
        <f>IFERROR(__xludf.DUMMYFUNCTION("""COMPUTED_VALUE"""),7.11)</f>
        <v>7.11</v>
      </c>
    </row>
    <row r="20">
      <c r="A20" s="2">
        <f>IFERROR(__xludf.DUMMYFUNCTION("""COMPUTED_VALUE"""),44439.705555555556)</f>
        <v>44439.70556</v>
      </c>
      <c r="B20" s="1">
        <f>IFERROR(__xludf.DUMMYFUNCTION("""COMPUTED_VALUE"""),7.1)</f>
        <v>7.1</v>
      </c>
    </row>
    <row r="21">
      <c r="A21" s="2">
        <f>IFERROR(__xludf.DUMMYFUNCTION("""COMPUTED_VALUE"""),44440.705555555556)</f>
        <v>44440.70556</v>
      </c>
      <c r="B21" s="1">
        <f>IFERROR(__xludf.DUMMYFUNCTION("""COMPUTED_VALUE"""),7.07)</f>
        <v>7.07</v>
      </c>
    </row>
    <row r="22">
      <c r="A22" s="2">
        <f>IFERROR(__xludf.DUMMYFUNCTION("""COMPUTED_VALUE"""),44441.705555555556)</f>
        <v>44441.70556</v>
      </c>
      <c r="B22" s="1">
        <f>IFERROR(__xludf.DUMMYFUNCTION("""COMPUTED_VALUE"""),6.8)</f>
        <v>6.8</v>
      </c>
    </row>
    <row r="23">
      <c r="A23" s="2">
        <f>IFERROR(__xludf.DUMMYFUNCTION("""COMPUTED_VALUE"""),44442.705555555556)</f>
        <v>44442.70556</v>
      </c>
      <c r="B23" s="1">
        <f>IFERROR(__xludf.DUMMYFUNCTION("""COMPUTED_VALUE"""),7.0)</f>
        <v>7</v>
      </c>
    </row>
    <row r="24">
      <c r="A24" s="2">
        <f>IFERROR(__xludf.DUMMYFUNCTION("""COMPUTED_VALUE"""),44445.705555555556)</f>
        <v>44445.70556</v>
      </c>
      <c r="B24" s="1">
        <f>IFERROR(__xludf.DUMMYFUNCTION("""COMPUTED_VALUE"""),6.93)</f>
        <v>6.93</v>
      </c>
    </row>
    <row r="25">
      <c r="A25" s="2">
        <f>IFERROR(__xludf.DUMMYFUNCTION("""COMPUTED_VALUE"""),44447.705555555556)</f>
        <v>44447.70556</v>
      </c>
      <c r="B25" s="1">
        <f>IFERROR(__xludf.DUMMYFUNCTION("""COMPUTED_VALUE"""),6.53)</f>
        <v>6.53</v>
      </c>
    </row>
    <row r="26">
      <c r="A26" s="2">
        <f>IFERROR(__xludf.DUMMYFUNCTION("""COMPUTED_VALUE"""),44448.705555555556)</f>
        <v>44448.70556</v>
      </c>
      <c r="B26" s="1">
        <f>IFERROR(__xludf.DUMMYFUNCTION("""COMPUTED_VALUE"""),6.41)</f>
        <v>6.41</v>
      </c>
    </row>
    <row r="27">
      <c r="A27" s="2">
        <f>IFERROR(__xludf.DUMMYFUNCTION("""COMPUTED_VALUE"""),44449.705555555556)</f>
        <v>44449.70556</v>
      </c>
      <c r="B27" s="1">
        <f>IFERROR(__xludf.DUMMYFUNCTION("""COMPUTED_VALUE"""),6.5)</f>
        <v>6.5</v>
      </c>
    </row>
    <row r="28">
      <c r="A28" s="2">
        <f>IFERROR(__xludf.DUMMYFUNCTION("""COMPUTED_VALUE"""),44452.705555555556)</f>
        <v>44452.70556</v>
      </c>
      <c r="B28" s="1">
        <f>IFERROR(__xludf.DUMMYFUNCTION("""COMPUTED_VALUE"""),6.95)</f>
        <v>6.95</v>
      </c>
    </row>
    <row r="29">
      <c r="A29" s="2">
        <f>IFERROR(__xludf.DUMMYFUNCTION("""COMPUTED_VALUE"""),44453.705555555556)</f>
        <v>44453.70556</v>
      </c>
      <c r="B29" s="1">
        <f>IFERROR(__xludf.DUMMYFUNCTION("""COMPUTED_VALUE"""),7.19)</f>
        <v>7.19</v>
      </c>
    </row>
    <row r="30">
      <c r="A30" s="2">
        <f>IFERROR(__xludf.DUMMYFUNCTION("""COMPUTED_VALUE"""),44454.705555555556)</f>
        <v>44454.70556</v>
      </c>
      <c r="B30" s="1">
        <f>IFERROR(__xludf.DUMMYFUNCTION("""COMPUTED_VALUE"""),7.24)</f>
        <v>7.24</v>
      </c>
    </row>
    <row r="31">
      <c r="A31" s="2">
        <f>IFERROR(__xludf.DUMMYFUNCTION("""COMPUTED_VALUE"""),44455.705555555556)</f>
        <v>44455.70556</v>
      </c>
      <c r="B31" s="1">
        <f>IFERROR(__xludf.DUMMYFUNCTION("""COMPUTED_VALUE"""),7.12)</f>
        <v>7.12</v>
      </c>
    </row>
    <row r="32">
      <c r="A32" s="2">
        <f>IFERROR(__xludf.DUMMYFUNCTION("""COMPUTED_VALUE"""),44456.705555555556)</f>
        <v>44456.70556</v>
      </c>
      <c r="B32" s="1">
        <f>IFERROR(__xludf.DUMMYFUNCTION("""COMPUTED_VALUE"""),7.24)</f>
        <v>7.24</v>
      </c>
    </row>
    <row r="33">
      <c r="A33" s="2">
        <f>IFERROR(__xludf.DUMMYFUNCTION("""COMPUTED_VALUE"""),44459.705555555556)</f>
        <v>44459.70556</v>
      </c>
      <c r="B33" s="1">
        <f>IFERROR(__xludf.DUMMYFUNCTION("""COMPUTED_VALUE"""),7.11)</f>
        <v>7.11</v>
      </c>
    </row>
    <row r="34">
      <c r="A34" s="2">
        <f>IFERROR(__xludf.DUMMYFUNCTION("""COMPUTED_VALUE"""),44460.705555555556)</f>
        <v>44460.70556</v>
      </c>
      <c r="B34" s="1">
        <f>IFERROR(__xludf.DUMMYFUNCTION("""COMPUTED_VALUE"""),7.28)</f>
        <v>7.28</v>
      </c>
    </row>
    <row r="35">
      <c r="A35" s="2">
        <f>IFERROR(__xludf.DUMMYFUNCTION("""COMPUTED_VALUE"""),44461.705555555556)</f>
        <v>44461.70556</v>
      </c>
      <c r="B35" s="1">
        <f>IFERROR(__xludf.DUMMYFUNCTION("""COMPUTED_VALUE"""),7.31)</f>
        <v>7.31</v>
      </c>
    </row>
    <row r="36">
      <c r="A36" s="2">
        <f>IFERROR(__xludf.DUMMYFUNCTION("""COMPUTED_VALUE"""),44462.705555555556)</f>
        <v>44462.70556</v>
      </c>
      <c r="B36" s="1">
        <f>IFERROR(__xludf.DUMMYFUNCTION("""COMPUTED_VALUE"""),7.23)</f>
        <v>7.23</v>
      </c>
    </row>
    <row r="37">
      <c r="A37" s="2">
        <f>IFERROR(__xludf.DUMMYFUNCTION("""COMPUTED_VALUE"""),44463.705555555556)</f>
        <v>44463.70556</v>
      </c>
      <c r="B37" s="1">
        <f>IFERROR(__xludf.DUMMYFUNCTION("""COMPUTED_VALUE"""),7.0)</f>
        <v>7</v>
      </c>
    </row>
    <row r="38">
      <c r="A38" s="2">
        <f>IFERROR(__xludf.DUMMYFUNCTION("""COMPUTED_VALUE"""),44466.705555555556)</f>
        <v>44466.70556</v>
      </c>
      <c r="B38" s="1">
        <f>IFERROR(__xludf.DUMMYFUNCTION("""COMPUTED_VALUE"""),7.15)</f>
        <v>7.15</v>
      </c>
    </row>
    <row r="39">
      <c r="A39" s="2">
        <f>IFERROR(__xludf.DUMMYFUNCTION("""COMPUTED_VALUE"""),44467.705555555556)</f>
        <v>44467.70556</v>
      </c>
      <c r="B39" s="1">
        <f>IFERROR(__xludf.DUMMYFUNCTION("""COMPUTED_VALUE"""),6.94)</f>
        <v>6.94</v>
      </c>
    </row>
    <row r="40">
      <c r="A40" s="2">
        <f>IFERROR(__xludf.DUMMYFUNCTION("""COMPUTED_VALUE"""),44468.705555555556)</f>
        <v>44468.70556</v>
      </c>
      <c r="B40" s="1">
        <f>IFERROR(__xludf.DUMMYFUNCTION("""COMPUTED_VALUE"""),6.85)</f>
        <v>6.85</v>
      </c>
    </row>
    <row r="41">
      <c r="A41" s="2">
        <f>IFERROR(__xludf.DUMMYFUNCTION("""COMPUTED_VALUE"""),44469.705555555556)</f>
        <v>44469.70556</v>
      </c>
      <c r="B41" s="1">
        <f>IFERROR(__xludf.DUMMYFUNCTION("""COMPUTED_VALUE"""),7.1)</f>
        <v>7.1</v>
      </c>
    </row>
    <row r="42">
      <c r="A42" s="2">
        <f>IFERROR(__xludf.DUMMYFUNCTION("""COMPUTED_VALUE"""),44470.705555555556)</f>
        <v>44470.70556</v>
      </c>
      <c r="B42" s="1">
        <f>IFERROR(__xludf.DUMMYFUNCTION("""COMPUTED_VALUE"""),7.37)</f>
        <v>7.37</v>
      </c>
    </row>
    <row r="43">
      <c r="A43" s="2">
        <f>IFERROR(__xludf.DUMMYFUNCTION("""COMPUTED_VALUE"""),44473.705555555556)</f>
        <v>44473.70556</v>
      </c>
      <c r="B43" s="1">
        <f>IFERROR(__xludf.DUMMYFUNCTION("""COMPUTED_VALUE"""),7.02)</f>
        <v>7.02</v>
      </c>
    </row>
    <row r="44">
      <c r="A44" s="2">
        <f>IFERROR(__xludf.DUMMYFUNCTION("""COMPUTED_VALUE"""),44474.705555555556)</f>
        <v>44474.70556</v>
      </c>
      <c r="B44" s="1">
        <f>IFERROR(__xludf.DUMMYFUNCTION("""COMPUTED_VALUE"""),7.13)</f>
        <v>7.13</v>
      </c>
    </row>
    <row r="45">
      <c r="A45" s="2">
        <f>IFERROR(__xludf.DUMMYFUNCTION("""COMPUTED_VALUE"""),44475.705555555556)</f>
        <v>44475.70556</v>
      </c>
      <c r="B45" s="1">
        <f>IFERROR(__xludf.DUMMYFUNCTION("""COMPUTED_VALUE"""),6.99)</f>
        <v>6.99</v>
      </c>
    </row>
    <row r="46">
      <c r="A46" s="2">
        <f>IFERROR(__xludf.DUMMYFUNCTION("""COMPUTED_VALUE"""),44476.705555555556)</f>
        <v>44476.70556</v>
      </c>
      <c r="B46" s="1">
        <f>IFERROR(__xludf.DUMMYFUNCTION("""COMPUTED_VALUE"""),7.13)</f>
        <v>7.13</v>
      </c>
    </row>
    <row r="47">
      <c r="A47" s="2">
        <f>IFERROR(__xludf.DUMMYFUNCTION("""COMPUTED_VALUE"""),44477.705555555556)</f>
        <v>44477.70556</v>
      </c>
      <c r="B47" s="1">
        <f>IFERROR(__xludf.DUMMYFUNCTION("""COMPUTED_VALUE"""),7.14)</f>
        <v>7.14</v>
      </c>
    </row>
    <row r="48">
      <c r="A48" s="2">
        <f>IFERROR(__xludf.DUMMYFUNCTION("""COMPUTED_VALUE"""),44480.705555555556)</f>
        <v>44480.70556</v>
      </c>
      <c r="B48" s="1">
        <f>IFERROR(__xludf.DUMMYFUNCTION("""COMPUTED_VALUE"""),7.03)</f>
        <v>7.03</v>
      </c>
    </row>
    <row r="49">
      <c r="A49" s="2">
        <f>IFERROR(__xludf.DUMMYFUNCTION("""COMPUTED_VALUE"""),44482.705555555556)</f>
        <v>44482.70556</v>
      </c>
      <c r="B49" s="1">
        <f>IFERROR(__xludf.DUMMYFUNCTION("""COMPUTED_VALUE"""),7.05)</f>
        <v>7.05</v>
      </c>
    </row>
    <row r="50">
      <c r="A50" s="2">
        <f>IFERROR(__xludf.DUMMYFUNCTION("""COMPUTED_VALUE"""),44483.705555555556)</f>
        <v>44483.70556</v>
      </c>
      <c r="B50" s="1">
        <f>IFERROR(__xludf.DUMMYFUNCTION("""COMPUTED_VALUE"""),7.15)</f>
        <v>7.15</v>
      </c>
    </row>
    <row r="51">
      <c r="A51" s="2">
        <f>IFERROR(__xludf.DUMMYFUNCTION("""COMPUTED_VALUE"""),44484.705555555556)</f>
        <v>44484.70556</v>
      </c>
      <c r="B51" s="1">
        <f>IFERROR(__xludf.DUMMYFUNCTION("""COMPUTED_VALUE"""),7.1)</f>
        <v>7.1</v>
      </c>
    </row>
    <row r="52">
      <c r="A52" s="2">
        <f>IFERROR(__xludf.DUMMYFUNCTION("""COMPUTED_VALUE"""),44487.705555555556)</f>
        <v>44487.70556</v>
      </c>
      <c r="B52" s="1">
        <f>IFERROR(__xludf.DUMMYFUNCTION("""COMPUTED_VALUE"""),6.98)</f>
        <v>6.98</v>
      </c>
    </row>
    <row r="53">
      <c r="A53" s="2">
        <f>IFERROR(__xludf.DUMMYFUNCTION("""COMPUTED_VALUE"""),44488.705555555556)</f>
        <v>44488.70556</v>
      </c>
      <c r="B53" s="1">
        <f>IFERROR(__xludf.DUMMYFUNCTION("""COMPUTED_VALUE"""),6.69)</f>
        <v>6.69</v>
      </c>
    </row>
    <row r="54">
      <c r="A54" s="2">
        <f>IFERROR(__xludf.DUMMYFUNCTION("""COMPUTED_VALUE"""),44489.705555555556)</f>
        <v>44489.70556</v>
      </c>
      <c r="B54" s="1">
        <f>IFERROR(__xludf.DUMMYFUNCTION("""COMPUTED_VALUE"""),6.64)</f>
        <v>6.64</v>
      </c>
    </row>
    <row r="55">
      <c r="A55" s="2">
        <f>IFERROR(__xludf.DUMMYFUNCTION("""COMPUTED_VALUE"""),44490.705555555556)</f>
        <v>44490.70556</v>
      </c>
      <c r="B55" s="1">
        <f>IFERROR(__xludf.DUMMYFUNCTION("""COMPUTED_VALUE"""),6.43)</f>
        <v>6.43</v>
      </c>
    </row>
    <row r="56">
      <c r="A56" s="2">
        <f>IFERROR(__xludf.DUMMYFUNCTION("""COMPUTED_VALUE"""),44491.705555555556)</f>
        <v>44491.70556</v>
      </c>
      <c r="B56" s="1">
        <f>IFERROR(__xludf.DUMMYFUNCTION("""COMPUTED_VALUE"""),6.37)</f>
        <v>6.37</v>
      </c>
    </row>
    <row r="57">
      <c r="A57" s="2">
        <f>IFERROR(__xludf.DUMMYFUNCTION("""COMPUTED_VALUE"""),44494.705555555556)</f>
        <v>44494.70556</v>
      </c>
      <c r="B57" s="1">
        <f>IFERROR(__xludf.DUMMYFUNCTION("""COMPUTED_VALUE"""),6.63)</f>
        <v>6.63</v>
      </c>
    </row>
    <row r="58">
      <c r="A58" s="2">
        <f>IFERROR(__xludf.DUMMYFUNCTION("""COMPUTED_VALUE"""),44495.705555555556)</f>
        <v>44495.70556</v>
      </c>
      <c r="B58" s="1">
        <f>IFERROR(__xludf.DUMMYFUNCTION("""COMPUTED_VALUE"""),6.58)</f>
        <v>6.58</v>
      </c>
    </row>
    <row r="59">
      <c r="A59" s="2">
        <f>IFERROR(__xludf.DUMMYFUNCTION("""COMPUTED_VALUE"""),44496.705555555556)</f>
        <v>44496.70556</v>
      </c>
      <c r="B59" s="1">
        <f>IFERROR(__xludf.DUMMYFUNCTION("""COMPUTED_VALUE"""),6.63)</f>
        <v>6.63</v>
      </c>
    </row>
    <row r="60">
      <c r="A60" s="2">
        <f>IFERROR(__xludf.DUMMYFUNCTION("""COMPUTED_VALUE"""),44497.705555555556)</f>
        <v>44497.70556</v>
      </c>
      <c r="B60" s="1">
        <f>IFERROR(__xludf.DUMMYFUNCTION("""COMPUTED_VALUE"""),6.78)</f>
        <v>6.78</v>
      </c>
    </row>
    <row r="61">
      <c r="A61" s="2">
        <f>IFERROR(__xludf.DUMMYFUNCTION("""COMPUTED_VALUE"""),44498.705555555556)</f>
        <v>44498.70556</v>
      </c>
      <c r="B61" s="1">
        <f>IFERROR(__xludf.DUMMYFUNCTION("""COMPUTED_VALUE"""),6.78)</f>
        <v>6.78</v>
      </c>
    </row>
    <row r="62">
      <c r="A62" s="2">
        <f>IFERROR(__xludf.DUMMYFUNCTION("""COMPUTED_VALUE"""),44501.705555555556)</f>
        <v>44501.70556</v>
      </c>
      <c r="B62" s="1">
        <f>IFERROR(__xludf.DUMMYFUNCTION("""COMPUTED_VALUE"""),6.79)</f>
        <v>6.79</v>
      </c>
    </row>
    <row r="63">
      <c r="A63" s="2">
        <f>IFERROR(__xludf.DUMMYFUNCTION("""COMPUTED_VALUE"""),44503.705555555556)</f>
        <v>44503.70556</v>
      </c>
      <c r="B63" s="1">
        <f>IFERROR(__xludf.DUMMYFUNCTION("""COMPUTED_VALUE"""),6.9)</f>
        <v>6.9</v>
      </c>
    </row>
    <row r="64">
      <c r="A64" s="2">
        <f>IFERROR(__xludf.DUMMYFUNCTION("""COMPUTED_VALUE"""),44504.705555555556)</f>
        <v>44504.70556</v>
      </c>
      <c r="B64" s="1">
        <f>IFERROR(__xludf.DUMMYFUNCTION("""COMPUTED_VALUE"""),6.75)</f>
        <v>6.75</v>
      </c>
    </row>
    <row r="65">
      <c r="A65" s="2">
        <f>IFERROR(__xludf.DUMMYFUNCTION("""COMPUTED_VALUE"""),44505.705555555556)</f>
        <v>44505.70556</v>
      </c>
      <c r="B65" s="1">
        <f>IFERROR(__xludf.DUMMYFUNCTION("""COMPUTED_VALUE"""),6.75)</f>
        <v>6.75</v>
      </c>
    </row>
    <row r="66">
      <c r="A66" s="2">
        <f>IFERROR(__xludf.DUMMYFUNCTION("""COMPUTED_VALUE"""),44508.705555555556)</f>
        <v>44508.70556</v>
      </c>
      <c r="B66" s="1">
        <f>IFERROR(__xludf.DUMMYFUNCTION("""COMPUTED_VALUE"""),6.77)</f>
        <v>6.77</v>
      </c>
    </row>
    <row r="67">
      <c r="A67" s="2">
        <f>IFERROR(__xludf.DUMMYFUNCTION("""COMPUTED_VALUE"""),44509.705555555556)</f>
        <v>44509.70556</v>
      </c>
      <c r="B67" s="1">
        <f>IFERROR(__xludf.DUMMYFUNCTION("""COMPUTED_VALUE"""),6.73)</f>
        <v>6.73</v>
      </c>
    </row>
    <row r="68">
      <c r="A68" s="2">
        <f>IFERROR(__xludf.DUMMYFUNCTION("""COMPUTED_VALUE"""),44510.705555555556)</f>
        <v>44510.70556</v>
      </c>
      <c r="B68" s="1">
        <f>IFERROR(__xludf.DUMMYFUNCTION("""COMPUTED_VALUE"""),6.5)</f>
        <v>6.5</v>
      </c>
    </row>
    <row r="69">
      <c r="A69" s="2">
        <f>IFERROR(__xludf.DUMMYFUNCTION("""COMPUTED_VALUE"""),44511.705555555556)</f>
        <v>44511.70556</v>
      </c>
      <c r="B69" s="1">
        <f>IFERROR(__xludf.DUMMYFUNCTION("""COMPUTED_VALUE"""),6.8)</f>
        <v>6.8</v>
      </c>
    </row>
    <row r="70">
      <c r="A70" s="2">
        <f>IFERROR(__xludf.DUMMYFUNCTION("""COMPUTED_VALUE"""),44512.8125)</f>
        <v>44512.8125</v>
      </c>
      <c r="B70" s="1">
        <f>IFERROR(__xludf.DUMMYFUNCTION("""COMPUTED_VALUE"""),6.52)</f>
        <v>6.52</v>
      </c>
    </row>
    <row r="71">
      <c r="A71" s="2">
        <f>IFERROR(__xludf.DUMMYFUNCTION("""COMPUTED_VALUE"""),44516.705555555556)</f>
        <v>44516.70556</v>
      </c>
      <c r="B71" s="1">
        <f>IFERROR(__xludf.DUMMYFUNCTION("""COMPUTED_VALUE"""),6.02)</f>
        <v>6.02</v>
      </c>
    </row>
    <row r="72">
      <c r="A72" s="2">
        <f>IFERROR(__xludf.DUMMYFUNCTION("""COMPUTED_VALUE"""),44517.705555555556)</f>
        <v>44517.70556</v>
      </c>
      <c r="B72" s="1">
        <f>IFERROR(__xludf.DUMMYFUNCTION("""COMPUTED_VALUE"""),5.85)</f>
        <v>5.85</v>
      </c>
    </row>
    <row r="73">
      <c r="A73" s="2">
        <f>IFERROR(__xludf.DUMMYFUNCTION("""COMPUTED_VALUE"""),44518.705555555556)</f>
        <v>44518.70556</v>
      </c>
      <c r="B73" s="1">
        <f>IFERROR(__xludf.DUMMYFUNCTION("""COMPUTED_VALUE"""),5.84)</f>
        <v>5.84</v>
      </c>
    </row>
    <row r="74">
      <c r="A74" s="2">
        <f>IFERROR(__xludf.DUMMYFUNCTION("""COMPUTED_VALUE"""),44519.8125)</f>
        <v>44519.8125</v>
      </c>
      <c r="B74" s="1">
        <f>IFERROR(__xludf.DUMMYFUNCTION("""COMPUTED_VALUE"""),5.93)</f>
        <v>5.93</v>
      </c>
    </row>
    <row r="75">
      <c r="A75" s="2">
        <f>IFERROR(__xludf.DUMMYFUNCTION("""COMPUTED_VALUE"""),44522.8125)</f>
        <v>44522.8125</v>
      </c>
      <c r="B75" s="1">
        <f>IFERROR(__xludf.DUMMYFUNCTION("""COMPUTED_VALUE"""),5.63)</f>
        <v>5.63</v>
      </c>
    </row>
    <row r="76">
      <c r="A76" s="2">
        <f>IFERROR(__xludf.DUMMYFUNCTION("""COMPUTED_VALUE"""),44523.8125)</f>
        <v>44523.8125</v>
      </c>
      <c r="B76" s="1">
        <f>IFERROR(__xludf.DUMMYFUNCTION("""COMPUTED_VALUE"""),5.67)</f>
        <v>5.67</v>
      </c>
    </row>
    <row r="77">
      <c r="A77" s="2">
        <f>IFERROR(__xludf.DUMMYFUNCTION("""COMPUTED_VALUE"""),44524.8125)</f>
        <v>44524.8125</v>
      </c>
      <c r="B77" s="1">
        <f>IFERROR(__xludf.DUMMYFUNCTION("""COMPUTED_VALUE"""),5.57)</f>
        <v>5.57</v>
      </c>
    </row>
    <row r="78">
      <c r="A78" s="2">
        <f>IFERROR(__xludf.DUMMYFUNCTION("""COMPUTED_VALUE"""),44525.8125)</f>
        <v>44525.8125</v>
      </c>
      <c r="B78" s="1">
        <f>IFERROR(__xludf.DUMMYFUNCTION("""COMPUTED_VALUE"""),6.08)</f>
        <v>6.08</v>
      </c>
    </row>
    <row r="79">
      <c r="A79" s="2">
        <f>IFERROR(__xludf.DUMMYFUNCTION("""COMPUTED_VALUE"""),44526.8125)</f>
        <v>44526.8125</v>
      </c>
      <c r="B79" s="1">
        <f>IFERROR(__xludf.DUMMYFUNCTION("""COMPUTED_VALUE"""),5.91)</f>
        <v>5.91</v>
      </c>
    </row>
    <row r="80">
      <c r="A80" s="2">
        <f>IFERROR(__xludf.DUMMYFUNCTION("""COMPUTED_VALUE"""),44529.8125)</f>
        <v>44529.8125</v>
      </c>
      <c r="B80" s="1">
        <f>IFERROR(__xludf.DUMMYFUNCTION("""COMPUTED_VALUE"""),5.79)</f>
        <v>5.79</v>
      </c>
    </row>
    <row r="81">
      <c r="A81" s="2">
        <f>IFERROR(__xludf.DUMMYFUNCTION("""COMPUTED_VALUE"""),44530.75)</f>
        <v>44530.75</v>
      </c>
      <c r="B81" s="1">
        <f>IFERROR(__xludf.DUMMYFUNCTION("""COMPUTED_VALUE"""),5.46)</f>
        <v>5.46</v>
      </c>
    </row>
    <row r="82">
      <c r="A82" s="2">
        <f>IFERROR(__xludf.DUMMYFUNCTION("""COMPUTED_VALUE"""),44531.705555555556)</f>
        <v>44531.70556</v>
      </c>
      <c r="B82" s="1">
        <f>IFERROR(__xludf.DUMMYFUNCTION("""COMPUTED_VALUE"""),5.49)</f>
        <v>5.49</v>
      </c>
    </row>
    <row r="83">
      <c r="A83" s="2">
        <f>IFERROR(__xludf.DUMMYFUNCTION("""COMPUTED_VALUE"""),44532.705555555556)</f>
        <v>44532.70556</v>
      </c>
      <c r="B83" s="1">
        <f>IFERROR(__xludf.DUMMYFUNCTION("""COMPUTED_VALUE"""),5.69)</f>
        <v>5.69</v>
      </c>
    </row>
    <row r="84">
      <c r="A84" s="2">
        <f>IFERROR(__xludf.DUMMYFUNCTION("""COMPUTED_VALUE"""),44533.705555555556)</f>
        <v>44533.70556</v>
      </c>
      <c r="B84" s="1">
        <f>IFERROR(__xludf.DUMMYFUNCTION("""COMPUTED_VALUE"""),6.02)</f>
        <v>6.02</v>
      </c>
    </row>
    <row r="85">
      <c r="A85" s="2">
        <f>IFERROR(__xludf.DUMMYFUNCTION("""COMPUTED_VALUE"""),44536.705555555556)</f>
        <v>44536.70556</v>
      </c>
      <c r="B85" s="1">
        <f>IFERROR(__xludf.DUMMYFUNCTION("""COMPUTED_VALUE"""),5.83)</f>
        <v>5.83</v>
      </c>
    </row>
    <row r="86">
      <c r="A86" s="2">
        <f>IFERROR(__xludf.DUMMYFUNCTION("""COMPUTED_VALUE"""),44537.705555555556)</f>
        <v>44537.70556</v>
      </c>
      <c r="B86" s="1">
        <f>IFERROR(__xludf.DUMMYFUNCTION("""COMPUTED_VALUE"""),5.92)</f>
        <v>5.92</v>
      </c>
    </row>
    <row r="87">
      <c r="A87" s="2">
        <f>IFERROR(__xludf.DUMMYFUNCTION("""COMPUTED_VALUE"""),44538.705555555556)</f>
        <v>44538.70556</v>
      </c>
      <c r="B87" s="1">
        <f>IFERROR(__xludf.DUMMYFUNCTION("""COMPUTED_VALUE"""),5.98)</f>
        <v>5.98</v>
      </c>
    </row>
    <row r="88">
      <c r="A88" s="2">
        <f>IFERROR(__xludf.DUMMYFUNCTION("""COMPUTED_VALUE"""),44539.705555555556)</f>
        <v>44539.70556</v>
      </c>
      <c r="B88" s="1">
        <f>IFERROR(__xludf.DUMMYFUNCTION("""COMPUTED_VALUE"""),5.92)</f>
        <v>5.92</v>
      </c>
    </row>
    <row r="89">
      <c r="A89" s="2">
        <f>IFERROR(__xludf.DUMMYFUNCTION("""COMPUTED_VALUE"""),44540.705555555556)</f>
        <v>44540.70556</v>
      </c>
      <c r="B89" s="1">
        <f>IFERROR(__xludf.DUMMYFUNCTION("""COMPUTED_VALUE"""),6.16)</f>
        <v>6.16</v>
      </c>
    </row>
    <row r="90">
      <c r="A90" s="2">
        <f>IFERROR(__xludf.DUMMYFUNCTION("""COMPUTED_VALUE"""),44543.75)</f>
        <v>44543.75</v>
      </c>
      <c r="B90" s="1">
        <f>IFERROR(__xludf.DUMMYFUNCTION("""COMPUTED_VALUE"""),6.22)</f>
        <v>6.22</v>
      </c>
    </row>
    <row r="91">
      <c r="A91" s="2">
        <f>IFERROR(__xludf.DUMMYFUNCTION("""COMPUTED_VALUE"""),44544.75)</f>
        <v>44544.75</v>
      </c>
      <c r="B91" s="1">
        <f>IFERROR(__xludf.DUMMYFUNCTION("""COMPUTED_VALUE"""),6.17)</f>
        <v>6.17</v>
      </c>
    </row>
    <row r="92">
      <c r="A92" s="2">
        <f>IFERROR(__xludf.DUMMYFUNCTION("""COMPUTED_VALUE"""),44545.75)</f>
        <v>44545.75</v>
      </c>
      <c r="B92" s="1">
        <f>IFERROR(__xludf.DUMMYFUNCTION("""COMPUTED_VALUE"""),6.2)</f>
        <v>6.2</v>
      </c>
    </row>
    <row r="93">
      <c r="A93" s="2">
        <f>IFERROR(__xludf.DUMMYFUNCTION("""COMPUTED_VALUE"""),44546.75)</f>
        <v>44546.75</v>
      </c>
      <c r="B93" s="1">
        <f>IFERROR(__xludf.DUMMYFUNCTION("""COMPUTED_VALUE"""),6.11)</f>
        <v>6.11</v>
      </c>
    </row>
    <row r="94">
      <c r="A94" s="2">
        <f>IFERROR(__xludf.DUMMYFUNCTION("""COMPUTED_VALUE"""),44547.75)</f>
        <v>44547.75</v>
      </c>
      <c r="B94" s="1">
        <f>IFERROR(__xludf.DUMMYFUNCTION("""COMPUTED_VALUE"""),5.93)</f>
        <v>5.93</v>
      </c>
    </row>
    <row r="95">
      <c r="A95" s="2">
        <f>IFERROR(__xludf.DUMMYFUNCTION("""COMPUTED_VALUE"""),44550.75)</f>
        <v>44550.75</v>
      </c>
      <c r="B95" s="1">
        <f>IFERROR(__xludf.DUMMYFUNCTION("""COMPUTED_VALUE"""),5.82)</f>
        <v>5.82</v>
      </c>
    </row>
    <row r="96">
      <c r="A96" s="2">
        <f>IFERROR(__xludf.DUMMYFUNCTION("""COMPUTED_VALUE"""),44551.75)</f>
        <v>44551.75</v>
      </c>
      <c r="B96" s="1">
        <f>IFERROR(__xludf.DUMMYFUNCTION("""COMPUTED_VALUE"""),5.75)</f>
        <v>5.75</v>
      </c>
    </row>
    <row r="97">
      <c r="A97" s="2">
        <f>IFERROR(__xludf.DUMMYFUNCTION("""COMPUTED_VALUE"""),44552.75)</f>
        <v>44552.75</v>
      </c>
      <c r="B97" s="1">
        <f>IFERROR(__xludf.DUMMYFUNCTION("""COMPUTED_VALUE"""),5.67)</f>
        <v>5.67</v>
      </c>
    </row>
    <row r="98">
      <c r="A98" s="2">
        <f>IFERROR(__xludf.DUMMYFUNCTION("""COMPUTED_VALUE"""),44553.75)</f>
        <v>44553.75</v>
      </c>
      <c r="B98" s="1">
        <f>IFERROR(__xludf.DUMMYFUNCTION("""COMPUTED_VALUE"""),5.72)</f>
        <v>5.72</v>
      </c>
    </row>
    <row r="99">
      <c r="A99" s="2">
        <f>IFERROR(__xludf.DUMMYFUNCTION("""COMPUTED_VALUE"""),44557.75)</f>
        <v>44557.75</v>
      </c>
      <c r="B99" s="1">
        <f>IFERROR(__xludf.DUMMYFUNCTION("""COMPUTED_VALUE"""),5.92)</f>
        <v>5.92</v>
      </c>
    </row>
    <row r="100">
      <c r="A100" s="2">
        <f>IFERROR(__xludf.DUMMYFUNCTION("""COMPUTED_VALUE"""),44558.75)</f>
        <v>44558.75</v>
      </c>
      <c r="B100" s="1">
        <f>IFERROR(__xludf.DUMMYFUNCTION("""COMPUTED_VALUE"""),6.05)</f>
        <v>6.05</v>
      </c>
    </row>
    <row r="101">
      <c r="A101" s="2">
        <f>IFERROR(__xludf.DUMMYFUNCTION("""COMPUTED_VALUE"""),44559.75)</f>
        <v>44559.75</v>
      </c>
      <c r="B101" s="1">
        <f>IFERROR(__xludf.DUMMYFUNCTION("""COMPUTED_VALUE"""),6.01)</f>
        <v>6.01</v>
      </c>
    </row>
    <row r="102">
      <c r="A102" s="2">
        <f>IFERROR(__xludf.DUMMYFUNCTION("""COMPUTED_VALUE"""),44560.75)</f>
        <v>44560.75</v>
      </c>
      <c r="B102" s="1">
        <f>IFERROR(__xludf.DUMMYFUNCTION("""COMPUTED_VALUE"""),6.45)</f>
        <v>6.45</v>
      </c>
    </row>
    <row r="103">
      <c r="A103" s="2">
        <f>IFERROR(__xludf.DUMMYFUNCTION("""COMPUTED_VALUE"""),44564.705555555556)</f>
        <v>44564.70556</v>
      </c>
      <c r="B103" s="1">
        <f>IFERROR(__xludf.DUMMYFUNCTION("""COMPUTED_VALUE"""),6.27)</f>
        <v>6.27</v>
      </c>
    </row>
    <row r="104">
      <c r="A104" s="2">
        <f>IFERROR(__xludf.DUMMYFUNCTION("""COMPUTED_VALUE"""),44565.705555555556)</f>
        <v>44565.70556</v>
      </c>
      <c r="B104" s="1">
        <f>IFERROR(__xludf.DUMMYFUNCTION("""COMPUTED_VALUE"""),6.33)</f>
        <v>6.33</v>
      </c>
    </row>
    <row r="105">
      <c r="A105" s="2">
        <f>IFERROR(__xludf.DUMMYFUNCTION("""COMPUTED_VALUE"""),44566.705555555556)</f>
        <v>44566.70556</v>
      </c>
      <c r="B105" s="1">
        <f>IFERROR(__xludf.DUMMYFUNCTION("""COMPUTED_VALUE"""),5.79)</f>
        <v>5.79</v>
      </c>
    </row>
    <row r="106">
      <c r="A106" s="2">
        <f>IFERROR(__xludf.DUMMYFUNCTION("""COMPUTED_VALUE"""),44567.705555555556)</f>
        <v>44567.70556</v>
      </c>
      <c r="B106" s="1">
        <f>IFERROR(__xludf.DUMMYFUNCTION("""COMPUTED_VALUE"""),5.56)</f>
        <v>5.56</v>
      </c>
    </row>
    <row r="107">
      <c r="A107" s="2">
        <f>IFERROR(__xludf.DUMMYFUNCTION("""COMPUTED_VALUE"""),44568.705555555556)</f>
        <v>44568.70556</v>
      </c>
      <c r="B107" s="1">
        <f>IFERROR(__xludf.DUMMYFUNCTION("""COMPUTED_VALUE"""),5.82)</f>
        <v>5.82</v>
      </c>
    </row>
    <row r="108">
      <c r="A108" s="2">
        <f>IFERROR(__xludf.DUMMYFUNCTION("""COMPUTED_VALUE"""),44571.705555555556)</f>
        <v>44571.70556</v>
      </c>
      <c r="B108" s="1">
        <f>IFERROR(__xludf.DUMMYFUNCTION("""COMPUTED_VALUE"""),5.7)</f>
        <v>5.7</v>
      </c>
    </row>
    <row r="109">
      <c r="A109" s="2">
        <f>IFERROR(__xludf.DUMMYFUNCTION("""COMPUTED_VALUE"""),44572.705555555556)</f>
        <v>44572.70556</v>
      </c>
      <c r="B109" s="1">
        <f>IFERROR(__xludf.DUMMYFUNCTION("""COMPUTED_VALUE"""),5.9)</f>
        <v>5.9</v>
      </c>
    </row>
    <row r="110">
      <c r="A110" s="2">
        <f>IFERROR(__xludf.DUMMYFUNCTION("""COMPUTED_VALUE"""),44573.705555555556)</f>
        <v>44573.70556</v>
      </c>
      <c r="B110" s="1">
        <f>IFERROR(__xludf.DUMMYFUNCTION("""COMPUTED_VALUE"""),6.13)</f>
        <v>6.13</v>
      </c>
    </row>
    <row r="111">
      <c r="A111" s="2">
        <f>IFERROR(__xludf.DUMMYFUNCTION("""COMPUTED_VALUE"""),44574.705555555556)</f>
        <v>44574.70556</v>
      </c>
      <c r="B111" s="1">
        <f>IFERROR(__xludf.DUMMYFUNCTION("""COMPUTED_VALUE"""),6.11)</f>
        <v>6.11</v>
      </c>
    </row>
    <row r="112">
      <c r="A112" s="2">
        <f>IFERROR(__xludf.DUMMYFUNCTION("""COMPUTED_VALUE"""),44575.705555555556)</f>
        <v>44575.70556</v>
      </c>
      <c r="B112" s="1">
        <f>IFERROR(__xludf.DUMMYFUNCTION("""COMPUTED_VALUE"""),6.19)</f>
        <v>6.19</v>
      </c>
    </row>
    <row r="113">
      <c r="A113" s="2">
        <f>IFERROR(__xludf.DUMMYFUNCTION("""COMPUTED_VALUE"""),44578.705555555556)</f>
        <v>44578.70556</v>
      </c>
      <c r="B113" s="1">
        <f>IFERROR(__xludf.DUMMYFUNCTION("""COMPUTED_VALUE"""),6.18)</f>
        <v>6.18</v>
      </c>
    </row>
    <row r="114">
      <c r="A114" s="2">
        <f>IFERROR(__xludf.DUMMYFUNCTION("""COMPUTED_VALUE"""),44579.705555555556)</f>
        <v>44579.70556</v>
      </c>
      <c r="B114" s="1">
        <f>IFERROR(__xludf.DUMMYFUNCTION("""COMPUTED_VALUE"""),6.18)</f>
        <v>6.18</v>
      </c>
    </row>
    <row r="115">
      <c r="A115" s="2">
        <f>IFERROR(__xludf.DUMMYFUNCTION("""COMPUTED_VALUE"""),44580.705555555556)</f>
        <v>44580.70556</v>
      </c>
      <c r="B115" s="1">
        <f>IFERROR(__xludf.DUMMYFUNCTION("""COMPUTED_VALUE"""),6.37)</f>
        <v>6.37</v>
      </c>
    </row>
    <row r="116">
      <c r="A116" s="2">
        <f>IFERROR(__xludf.DUMMYFUNCTION("""COMPUTED_VALUE"""),44581.705555555556)</f>
        <v>44581.70556</v>
      </c>
      <c r="B116" s="1">
        <f>IFERROR(__xludf.DUMMYFUNCTION("""COMPUTED_VALUE"""),6.44)</f>
        <v>6.44</v>
      </c>
    </row>
    <row r="117">
      <c r="A117" s="2">
        <f>IFERROR(__xludf.DUMMYFUNCTION("""COMPUTED_VALUE"""),44582.705555555556)</f>
        <v>44582.70556</v>
      </c>
      <c r="B117" s="1">
        <f>IFERROR(__xludf.DUMMYFUNCTION("""COMPUTED_VALUE"""),6.23)</f>
        <v>6.23</v>
      </c>
    </row>
    <row r="118">
      <c r="A118" s="2">
        <f>IFERROR(__xludf.DUMMYFUNCTION("""COMPUTED_VALUE"""),44585.705555555556)</f>
        <v>44585.70556</v>
      </c>
      <c r="B118" s="1">
        <f>IFERROR(__xludf.DUMMYFUNCTION("""COMPUTED_VALUE"""),6.15)</f>
        <v>6.15</v>
      </c>
    </row>
    <row r="119">
      <c r="A119" s="2">
        <f>IFERROR(__xludf.DUMMYFUNCTION("""COMPUTED_VALUE"""),44586.705555555556)</f>
        <v>44586.70556</v>
      </c>
      <c r="B119" s="1">
        <f>IFERROR(__xludf.DUMMYFUNCTION("""COMPUTED_VALUE"""),6.2)</f>
        <v>6.2</v>
      </c>
    </row>
    <row r="120">
      <c r="A120" s="2">
        <f>IFERROR(__xludf.DUMMYFUNCTION("""COMPUTED_VALUE"""),44587.705555555556)</f>
        <v>44587.70556</v>
      </c>
      <c r="B120" s="1">
        <f>IFERROR(__xludf.DUMMYFUNCTION("""COMPUTED_VALUE"""),6.22)</f>
        <v>6.22</v>
      </c>
    </row>
    <row r="121">
      <c r="A121" s="2">
        <f>IFERROR(__xludf.DUMMYFUNCTION("""COMPUTED_VALUE"""),44588.705555555556)</f>
        <v>44588.70556</v>
      </c>
      <c r="B121" s="1">
        <f>IFERROR(__xludf.DUMMYFUNCTION("""COMPUTED_VALUE"""),6.25)</f>
        <v>6.25</v>
      </c>
    </row>
    <row r="122">
      <c r="A122" s="2">
        <f>IFERROR(__xludf.DUMMYFUNCTION("""COMPUTED_VALUE"""),44589.705555555556)</f>
        <v>44589.70556</v>
      </c>
      <c r="B122" s="1">
        <f>IFERROR(__xludf.DUMMYFUNCTION("""COMPUTED_VALUE"""),6.38)</f>
        <v>6.38</v>
      </c>
    </row>
    <row r="123">
      <c r="A123" s="2">
        <f>IFERROR(__xludf.DUMMYFUNCTION("""COMPUTED_VALUE"""),44592.705555555556)</f>
        <v>44592.70556</v>
      </c>
      <c r="B123" s="1">
        <f>IFERROR(__xludf.DUMMYFUNCTION("""COMPUTED_VALUE"""),6.42)</f>
        <v>6.42</v>
      </c>
    </row>
    <row r="124">
      <c r="A124" s="2">
        <f>IFERROR(__xludf.DUMMYFUNCTION("""COMPUTED_VALUE"""),44593.705555555556)</f>
        <v>44593.70556</v>
      </c>
      <c r="B124" s="1">
        <f>IFERROR(__xludf.DUMMYFUNCTION("""COMPUTED_VALUE"""),6.4)</f>
        <v>6.4</v>
      </c>
    </row>
    <row r="125">
      <c r="A125" s="2">
        <f>IFERROR(__xludf.DUMMYFUNCTION("""COMPUTED_VALUE"""),44594.705555555556)</f>
        <v>44594.70556</v>
      </c>
      <c r="B125" s="1">
        <f>IFERROR(__xludf.DUMMYFUNCTION("""COMPUTED_VALUE"""),6.39)</f>
        <v>6.39</v>
      </c>
    </row>
    <row r="126">
      <c r="A126" s="2">
        <f>IFERROR(__xludf.DUMMYFUNCTION("""COMPUTED_VALUE"""),44595.705555555556)</f>
        <v>44595.70556</v>
      </c>
      <c r="B126" s="1">
        <f>IFERROR(__xludf.DUMMYFUNCTION("""COMPUTED_VALUE"""),6.46)</f>
        <v>6.46</v>
      </c>
    </row>
    <row r="127">
      <c r="A127" s="2">
        <f>IFERROR(__xludf.DUMMYFUNCTION("""COMPUTED_VALUE"""),44596.705555555556)</f>
        <v>44596.70556</v>
      </c>
      <c r="B127" s="1">
        <f>IFERROR(__xludf.DUMMYFUNCTION("""COMPUTED_VALUE"""),6.38)</f>
        <v>6.38</v>
      </c>
    </row>
    <row r="128">
      <c r="A128" s="2">
        <f>IFERROR(__xludf.DUMMYFUNCTION("""COMPUTED_VALUE"""),44599.705555555556)</f>
        <v>44599.70556</v>
      </c>
      <c r="B128" s="1">
        <f>IFERROR(__xludf.DUMMYFUNCTION("""COMPUTED_VALUE"""),6.27)</f>
        <v>6.27</v>
      </c>
    </row>
    <row r="129">
      <c r="A129" s="2">
        <f>IFERROR(__xludf.DUMMYFUNCTION("""COMPUTED_VALUE"""),44600.705555555556)</f>
        <v>44600.70556</v>
      </c>
      <c r="B129" s="1">
        <f>IFERROR(__xludf.DUMMYFUNCTION("""COMPUTED_VALUE"""),6.33)</f>
        <v>6.33</v>
      </c>
    </row>
    <row r="130">
      <c r="A130" s="2">
        <f>IFERROR(__xludf.DUMMYFUNCTION("""COMPUTED_VALUE"""),44601.705555555556)</f>
        <v>44601.70556</v>
      </c>
      <c r="B130" s="1">
        <f>IFERROR(__xludf.DUMMYFUNCTION("""COMPUTED_VALUE"""),6.35)</f>
        <v>6.35</v>
      </c>
    </row>
    <row r="131">
      <c r="A131" s="2">
        <f>IFERROR(__xludf.DUMMYFUNCTION("""COMPUTED_VALUE"""),44602.705555555556)</f>
        <v>44602.70556</v>
      </c>
      <c r="B131" s="1">
        <f>IFERROR(__xludf.DUMMYFUNCTION("""COMPUTED_VALUE"""),6.43)</f>
        <v>6.43</v>
      </c>
    </row>
    <row r="132">
      <c r="A132" s="2">
        <f>IFERROR(__xludf.DUMMYFUNCTION("""COMPUTED_VALUE"""),44603.705555555556)</f>
        <v>44603.70556</v>
      </c>
      <c r="B132" s="1">
        <f>IFERROR(__xludf.DUMMYFUNCTION("""COMPUTED_VALUE"""),6.35)</f>
        <v>6.35</v>
      </c>
    </row>
    <row r="133">
      <c r="A133" s="2">
        <f>IFERROR(__xludf.DUMMYFUNCTION("""COMPUTED_VALUE"""),44606.705555555556)</f>
        <v>44606.70556</v>
      </c>
      <c r="B133" s="1">
        <f>IFERROR(__xludf.DUMMYFUNCTION("""COMPUTED_VALUE"""),6.42)</f>
        <v>6.42</v>
      </c>
    </row>
    <row r="134">
      <c r="A134" s="2">
        <f>IFERROR(__xludf.DUMMYFUNCTION("""COMPUTED_VALUE"""),44607.705555555556)</f>
        <v>44607.70556</v>
      </c>
      <c r="B134" s="1">
        <f>IFERROR(__xludf.DUMMYFUNCTION("""COMPUTED_VALUE"""),6.42)</f>
        <v>6.42</v>
      </c>
    </row>
    <row r="135">
      <c r="A135" s="2">
        <f>IFERROR(__xludf.DUMMYFUNCTION("""COMPUTED_VALUE"""),44608.705555555556)</f>
        <v>44608.70556</v>
      </c>
      <c r="B135" s="1">
        <f>IFERROR(__xludf.DUMMYFUNCTION("""COMPUTED_VALUE"""),6.43)</f>
        <v>6.43</v>
      </c>
    </row>
    <row r="136">
      <c r="A136" s="2">
        <f>IFERROR(__xludf.DUMMYFUNCTION("""COMPUTED_VALUE"""),44609.705555555556)</f>
        <v>44609.70556</v>
      </c>
      <c r="B136" s="1">
        <f>IFERROR(__xludf.DUMMYFUNCTION("""COMPUTED_VALUE"""),6.29)</f>
        <v>6.29</v>
      </c>
    </row>
    <row r="137">
      <c r="A137" s="2">
        <f>IFERROR(__xludf.DUMMYFUNCTION("""COMPUTED_VALUE"""),44610.705555555556)</f>
        <v>44610.70556</v>
      </c>
      <c r="B137" s="1">
        <f>IFERROR(__xludf.DUMMYFUNCTION("""COMPUTED_VALUE"""),6.11)</f>
        <v>6.11</v>
      </c>
    </row>
    <row r="138">
      <c r="A138" s="2">
        <f>IFERROR(__xludf.DUMMYFUNCTION("""COMPUTED_VALUE"""),44613.705555555556)</f>
        <v>44613.70556</v>
      </c>
      <c r="B138" s="1">
        <f>IFERROR(__xludf.DUMMYFUNCTION("""COMPUTED_VALUE"""),5.77)</f>
        <v>5.77</v>
      </c>
    </row>
    <row r="139">
      <c r="A139" s="2">
        <f>IFERROR(__xludf.DUMMYFUNCTION("""COMPUTED_VALUE"""),44614.705555555556)</f>
        <v>44614.70556</v>
      </c>
      <c r="B139" s="1">
        <f>IFERROR(__xludf.DUMMYFUNCTION("""COMPUTED_VALUE"""),5.65)</f>
        <v>5.65</v>
      </c>
    </row>
    <row r="140">
      <c r="A140" s="2">
        <f>IFERROR(__xludf.DUMMYFUNCTION("""COMPUTED_VALUE"""),44615.705555555556)</f>
        <v>44615.70556</v>
      </c>
      <c r="B140" s="1">
        <f>IFERROR(__xludf.DUMMYFUNCTION("""COMPUTED_VALUE"""),5.66)</f>
        <v>5.66</v>
      </c>
    </row>
    <row r="141">
      <c r="A141" s="2">
        <f>IFERROR(__xludf.DUMMYFUNCTION("""COMPUTED_VALUE"""),44616.705555555556)</f>
        <v>44616.70556</v>
      </c>
      <c r="B141" s="1">
        <f>IFERROR(__xludf.DUMMYFUNCTION("""COMPUTED_VALUE"""),5.77)</f>
        <v>5.77</v>
      </c>
    </row>
    <row r="142">
      <c r="A142" s="2">
        <f>IFERROR(__xludf.DUMMYFUNCTION("""COMPUTED_VALUE"""),44617.705555555556)</f>
        <v>44617.70556</v>
      </c>
      <c r="B142" s="1">
        <f>IFERROR(__xludf.DUMMYFUNCTION("""COMPUTED_VALUE"""),5.71)</f>
        <v>5.71</v>
      </c>
    </row>
    <row r="143">
      <c r="A143" s="2">
        <f>IFERROR(__xludf.DUMMYFUNCTION("""COMPUTED_VALUE"""),44622.705555555556)</f>
        <v>44622.70556</v>
      </c>
      <c r="B143" s="1">
        <f>IFERROR(__xludf.DUMMYFUNCTION("""COMPUTED_VALUE"""),5.99)</f>
        <v>5.99</v>
      </c>
    </row>
    <row r="144">
      <c r="A144" s="2">
        <f>IFERROR(__xludf.DUMMYFUNCTION("""COMPUTED_VALUE"""),44623.705555555556)</f>
        <v>44623.70556</v>
      </c>
      <c r="B144" s="1">
        <f>IFERROR(__xludf.DUMMYFUNCTION("""COMPUTED_VALUE"""),6.16)</f>
        <v>6.16</v>
      </c>
    </row>
    <row r="145">
      <c r="A145" s="2">
        <f>IFERROR(__xludf.DUMMYFUNCTION("""COMPUTED_VALUE"""),44624.705555555556)</f>
        <v>44624.70556</v>
      </c>
      <c r="B145" s="1">
        <f>IFERROR(__xludf.DUMMYFUNCTION("""COMPUTED_VALUE"""),6.21)</f>
        <v>6.21</v>
      </c>
    </row>
    <row r="146">
      <c r="A146" s="2">
        <f>IFERROR(__xludf.DUMMYFUNCTION("""COMPUTED_VALUE"""),44627.705555555556)</f>
        <v>44627.70556</v>
      </c>
      <c r="B146" s="1">
        <f>IFERROR(__xludf.DUMMYFUNCTION("""COMPUTED_VALUE"""),6.18)</f>
        <v>6.18</v>
      </c>
    </row>
    <row r="147">
      <c r="A147" s="2">
        <f>IFERROR(__xludf.DUMMYFUNCTION("""COMPUTED_VALUE"""),44628.705555555556)</f>
        <v>44628.70556</v>
      </c>
      <c r="B147" s="1">
        <f>IFERROR(__xludf.DUMMYFUNCTION("""COMPUTED_VALUE"""),6.3)</f>
        <v>6.3</v>
      </c>
    </row>
    <row r="148">
      <c r="A148" s="2">
        <f>IFERROR(__xludf.DUMMYFUNCTION("""COMPUTED_VALUE"""),44629.705555555556)</f>
        <v>44629.70556</v>
      </c>
      <c r="B148" s="1">
        <f>IFERROR(__xludf.DUMMYFUNCTION("""COMPUTED_VALUE"""),6.42)</f>
        <v>6.42</v>
      </c>
    </row>
    <row r="149">
      <c r="A149" s="2">
        <f>IFERROR(__xludf.DUMMYFUNCTION("""COMPUTED_VALUE"""),44630.705555555556)</f>
        <v>44630.70556</v>
      </c>
      <c r="B149" s="1">
        <f>IFERROR(__xludf.DUMMYFUNCTION("""COMPUTED_VALUE"""),6.42)</f>
        <v>6.42</v>
      </c>
    </row>
    <row r="150">
      <c r="A150" s="2">
        <f>IFERROR(__xludf.DUMMYFUNCTION("""COMPUTED_VALUE"""),44631.705555555556)</f>
        <v>44631.70556</v>
      </c>
      <c r="B150" s="1">
        <f>IFERROR(__xludf.DUMMYFUNCTION("""COMPUTED_VALUE"""),6.31)</f>
        <v>6.31</v>
      </c>
    </row>
    <row r="151">
      <c r="A151" s="2">
        <f>IFERROR(__xludf.DUMMYFUNCTION("""COMPUTED_VALUE"""),44634.705555555556)</f>
        <v>44634.70556</v>
      </c>
      <c r="B151" s="1">
        <f>IFERROR(__xludf.DUMMYFUNCTION("""COMPUTED_VALUE"""),6.3)</f>
        <v>6.3</v>
      </c>
    </row>
    <row r="152">
      <c r="A152" s="2">
        <f>IFERROR(__xludf.DUMMYFUNCTION("""COMPUTED_VALUE"""),44635.705555555556)</f>
        <v>44635.70556</v>
      </c>
      <c r="B152" s="1">
        <f>IFERROR(__xludf.DUMMYFUNCTION("""COMPUTED_VALUE"""),6.37)</f>
        <v>6.37</v>
      </c>
    </row>
    <row r="153">
      <c r="A153" s="2">
        <f>IFERROR(__xludf.DUMMYFUNCTION("""COMPUTED_VALUE"""),44636.705555555556)</f>
        <v>44636.70556</v>
      </c>
      <c r="B153" s="1">
        <f>IFERROR(__xludf.DUMMYFUNCTION("""COMPUTED_VALUE"""),6.34)</f>
        <v>6.34</v>
      </c>
    </row>
    <row r="154">
      <c r="A154" s="2">
        <f>IFERROR(__xludf.DUMMYFUNCTION("""COMPUTED_VALUE"""),44637.705555555556)</f>
        <v>44637.70556</v>
      </c>
      <c r="B154" s="1">
        <f>IFERROR(__xludf.DUMMYFUNCTION("""COMPUTED_VALUE"""),6.64)</f>
        <v>6.64</v>
      </c>
    </row>
    <row r="155">
      <c r="A155" s="2">
        <f>IFERROR(__xludf.DUMMYFUNCTION("""COMPUTED_VALUE"""),44638.705555555556)</f>
        <v>44638.70556</v>
      </c>
      <c r="B155" s="1">
        <f>IFERROR(__xludf.DUMMYFUNCTION("""COMPUTED_VALUE"""),6.99)</f>
        <v>6.99</v>
      </c>
    </row>
    <row r="156">
      <c r="A156" s="2">
        <f>IFERROR(__xludf.DUMMYFUNCTION("""COMPUTED_VALUE"""),44641.705555555556)</f>
        <v>44641.70556</v>
      </c>
      <c r="B156" s="1">
        <f>IFERROR(__xludf.DUMMYFUNCTION("""COMPUTED_VALUE"""),6.88)</f>
        <v>6.88</v>
      </c>
    </row>
    <row r="157">
      <c r="A157" s="2">
        <f>IFERROR(__xludf.DUMMYFUNCTION("""COMPUTED_VALUE"""),44642.705555555556)</f>
        <v>44642.70556</v>
      </c>
      <c r="B157" s="1">
        <f>IFERROR(__xludf.DUMMYFUNCTION("""COMPUTED_VALUE"""),7.1)</f>
        <v>7.1</v>
      </c>
    </row>
    <row r="158">
      <c r="A158" s="2">
        <f>IFERROR(__xludf.DUMMYFUNCTION("""COMPUTED_VALUE"""),44643.705555555556)</f>
        <v>44643.70556</v>
      </c>
      <c r="B158" s="1">
        <f>IFERROR(__xludf.DUMMYFUNCTION("""COMPUTED_VALUE"""),7.11)</f>
        <v>7.11</v>
      </c>
    </row>
    <row r="159">
      <c r="A159" s="2">
        <f>IFERROR(__xludf.DUMMYFUNCTION("""COMPUTED_VALUE"""),44644.705555555556)</f>
        <v>44644.70556</v>
      </c>
      <c r="B159" s="1">
        <f>IFERROR(__xludf.DUMMYFUNCTION("""COMPUTED_VALUE"""),7.15)</f>
        <v>7.15</v>
      </c>
    </row>
    <row r="160">
      <c r="A160" s="2">
        <f>IFERROR(__xludf.DUMMYFUNCTION("""COMPUTED_VALUE"""),44645.705555555556)</f>
        <v>44645.70556</v>
      </c>
      <c r="B160" s="1">
        <f>IFERROR(__xludf.DUMMYFUNCTION("""COMPUTED_VALUE"""),7.27)</f>
        <v>7.27</v>
      </c>
    </row>
    <row r="161">
      <c r="A161" s="2">
        <f>IFERROR(__xludf.DUMMYFUNCTION("""COMPUTED_VALUE"""),44648.705555555556)</f>
        <v>44648.70556</v>
      </c>
      <c r="B161" s="1">
        <f>IFERROR(__xludf.DUMMYFUNCTION("""COMPUTED_VALUE"""),7.37)</f>
        <v>7.37</v>
      </c>
    </row>
    <row r="162">
      <c r="A162" s="2">
        <f>IFERROR(__xludf.DUMMYFUNCTION("""COMPUTED_VALUE"""),44649.705555555556)</f>
        <v>44649.70556</v>
      </c>
      <c r="B162" s="1">
        <f>IFERROR(__xludf.DUMMYFUNCTION("""COMPUTED_VALUE"""),7.34)</f>
        <v>7.34</v>
      </c>
    </row>
    <row r="163">
      <c r="A163" s="2">
        <f>IFERROR(__xludf.DUMMYFUNCTION("""COMPUTED_VALUE"""),44650.705555555556)</f>
        <v>44650.70556</v>
      </c>
      <c r="B163" s="1">
        <f>IFERROR(__xludf.DUMMYFUNCTION("""COMPUTED_VALUE"""),7.33)</f>
        <v>7.33</v>
      </c>
    </row>
    <row r="164">
      <c r="A164" s="2">
        <f>IFERROR(__xludf.DUMMYFUNCTION("""COMPUTED_VALUE"""),44651.705555555556)</f>
        <v>44651.70556</v>
      </c>
      <c r="B164" s="1">
        <f>IFERROR(__xludf.DUMMYFUNCTION("""COMPUTED_VALUE"""),7.03)</f>
        <v>7.03</v>
      </c>
    </row>
    <row r="165">
      <c r="A165" s="2">
        <f>IFERROR(__xludf.DUMMYFUNCTION("""COMPUTED_VALUE"""),44652.705555555556)</f>
        <v>44652.70556</v>
      </c>
      <c r="B165" s="1">
        <f>IFERROR(__xludf.DUMMYFUNCTION("""COMPUTED_VALUE"""),6.92)</f>
        <v>6.92</v>
      </c>
    </row>
    <row r="166">
      <c r="A166" s="2">
        <f>IFERROR(__xludf.DUMMYFUNCTION("""COMPUTED_VALUE"""),44655.705555555556)</f>
        <v>44655.70556</v>
      </c>
      <c r="B166" s="1">
        <f>IFERROR(__xludf.DUMMYFUNCTION("""COMPUTED_VALUE"""),7.0)</f>
        <v>7</v>
      </c>
    </row>
    <row r="167">
      <c r="A167" s="2">
        <f>IFERROR(__xludf.DUMMYFUNCTION("""COMPUTED_VALUE"""),44656.705555555556)</f>
        <v>44656.70556</v>
      </c>
      <c r="B167" s="1">
        <f>IFERROR(__xludf.DUMMYFUNCTION("""COMPUTED_VALUE"""),7.1)</f>
        <v>7.1</v>
      </c>
    </row>
    <row r="168">
      <c r="A168" s="2">
        <f>IFERROR(__xludf.DUMMYFUNCTION("""COMPUTED_VALUE"""),44657.705555555556)</f>
        <v>44657.70556</v>
      </c>
      <c r="B168" s="1">
        <f>IFERROR(__xludf.DUMMYFUNCTION("""COMPUTED_VALUE"""),7.13)</f>
        <v>7.13</v>
      </c>
    </row>
    <row r="169">
      <c r="A169" s="2">
        <f>IFERROR(__xludf.DUMMYFUNCTION("""COMPUTED_VALUE"""),44658.705555555556)</f>
        <v>44658.70556</v>
      </c>
      <c r="B169" s="1">
        <f>IFERROR(__xludf.DUMMYFUNCTION("""COMPUTED_VALUE"""),7.03)</f>
        <v>7.03</v>
      </c>
    </row>
    <row r="170">
      <c r="A170" s="2">
        <f>IFERROR(__xludf.DUMMYFUNCTION("""COMPUTED_VALUE"""),44659.705555555556)</f>
        <v>44659.70556</v>
      </c>
      <c r="B170" s="1">
        <f>IFERROR(__xludf.DUMMYFUNCTION("""COMPUTED_VALUE"""),6.95)</f>
        <v>6.95</v>
      </c>
    </row>
    <row r="171">
      <c r="A171" s="2">
        <f>IFERROR(__xludf.DUMMYFUNCTION("""COMPUTED_VALUE"""),44662.705555555556)</f>
        <v>44662.70556</v>
      </c>
      <c r="B171" s="1">
        <f>IFERROR(__xludf.DUMMYFUNCTION("""COMPUTED_VALUE"""),6.9)</f>
        <v>6.9</v>
      </c>
    </row>
    <row r="172">
      <c r="A172" s="2">
        <f>IFERROR(__xludf.DUMMYFUNCTION("""COMPUTED_VALUE"""),44663.705555555556)</f>
        <v>44663.70556</v>
      </c>
      <c r="B172" s="1">
        <f>IFERROR(__xludf.DUMMYFUNCTION("""COMPUTED_VALUE"""),6.98)</f>
        <v>6.98</v>
      </c>
    </row>
    <row r="173">
      <c r="A173" s="2">
        <f>IFERROR(__xludf.DUMMYFUNCTION("""COMPUTED_VALUE"""),44664.705555555556)</f>
        <v>44664.70556</v>
      </c>
      <c r="B173" s="1">
        <f>IFERROR(__xludf.DUMMYFUNCTION("""COMPUTED_VALUE"""),7.08)</f>
        <v>7.08</v>
      </c>
    </row>
    <row r="174">
      <c r="A174" s="2">
        <f>IFERROR(__xludf.DUMMYFUNCTION("""COMPUTED_VALUE"""),44665.705555555556)</f>
        <v>44665.70556</v>
      </c>
      <c r="B174" s="1">
        <f>IFERROR(__xludf.DUMMYFUNCTION("""COMPUTED_VALUE"""),7.1)</f>
        <v>7.1</v>
      </c>
    </row>
    <row r="175">
      <c r="A175" s="2">
        <f>IFERROR(__xludf.DUMMYFUNCTION("""COMPUTED_VALUE"""),44669.705555555556)</f>
        <v>44669.70556</v>
      </c>
      <c r="B175" s="1">
        <f>IFERROR(__xludf.DUMMYFUNCTION("""COMPUTED_VALUE"""),7.13)</f>
        <v>7.13</v>
      </c>
    </row>
    <row r="176">
      <c r="A176" s="2">
        <f>IFERROR(__xludf.DUMMYFUNCTION("""COMPUTED_VALUE"""),44670.705555555556)</f>
        <v>44670.70556</v>
      </c>
      <c r="B176" s="1">
        <f>IFERROR(__xludf.DUMMYFUNCTION("""COMPUTED_VALUE"""),6.95)</f>
        <v>6.95</v>
      </c>
    </row>
    <row r="177">
      <c r="A177" s="2">
        <f>IFERROR(__xludf.DUMMYFUNCTION("""COMPUTED_VALUE"""),44671.705555555556)</f>
        <v>44671.70556</v>
      </c>
      <c r="B177" s="1">
        <f>IFERROR(__xludf.DUMMYFUNCTION("""COMPUTED_VALUE"""),6.97)</f>
        <v>6.97</v>
      </c>
    </row>
    <row r="178">
      <c r="A178" s="2">
        <f>IFERROR(__xludf.DUMMYFUNCTION("""COMPUTED_VALUE"""),44673.705555555556)</f>
        <v>44673.70556</v>
      </c>
      <c r="B178" s="1">
        <f>IFERROR(__xludf.DUMMYFUNCTION("""COMPUTED_VALUE"""),6.88)</f>
        <v>6.88</v>
      </c>
    </row>
    <row r="179">
      <c r="A179" s="2">
        <f>IFERROR(__xludf.DUMMYFUNCTION("""COMPUTED_VALUE"""),44676.705555555556)</f>
        <v>44676.70556</v>
      </c>
      <c r="B179" s="1">
        <f>IFERROR(__xludf.DUMMYFUNCTION("""COMPUTED_VALUE"""),7.05)</f>
        <v>7.05</v>
      </c>
    </row>
    <row r="180">
      <c r="A180" s="2">
        <f>IFERROR(__xludf.DUMMYFUNCTION("""COMPUTED_VALUE"""),44677.705555555556)</f>
        <v>44677.70556</v>
      </c>
      <c r="B180" s="1">
        <f>IFERROR(__xludf.DUMMYFUNCTION("""COMPUTED_VALUE"""),7.02)</f>
        <v>7.02</v>
      </c>
    </row>
    <row r="181">
      <c r="A181" s="2">
        <f>IFERROR(__xludf.DUMMYFUNCTION("""COMPUTED_VALUE"""),44678.705555555556)</f>
        <v>44678.70556</v>
      </c>
      <c r="B181" s="1">
        <f>IFERROR(__xludf.DUMMYFUNCTION("""COMPUTED_VALUE"""),7.11)</f>
        <v>7.11</v>
      </c>
    </row>
    <row r="182">
      <c r="A182" s="2">
        <f>IFERROR(__xludf.DUMMYFUNCTION("""COMPUTED_VALUE"""),44679.705555555556)</f>
        <v>44679.70556</v>
      </c>
      <c r="B182" s="1">
        <f>IFERROR(__xludf.DUMMYFUNCTION("""COMPUTED_VALUE"""),7.19)</f>
        <v>7.19</v>
      </c>
    </row>
    <row r="183">
      <c r="A183" s="2">
        <f>IFERROR(__xludf.DUMMYFUNCTION("""COMPUTED_VALUE"""),44680.705555555556)</f>
        <v>44680.70556</v>
      </c>
      <c r="B183" s="1">
        <f>IFERROR(__xludf.DUMMYFUNCTION("""COMPUTED_VALUE"""),6.9)</f>
        <v>6.9</v>
      </c>
    </row>
    <row r="184">
      <c r="A184" s="2">
        <f>IFERROR(__xludf.DUMMYFUNCTION("""COMPUTED_VALUE"""),44683.705555555556)</f>
        <v>44683.70556</v>
      </c>
      <c r="B184" s="1">
        <f>IFERROR(__xludf.DUMMYFUNCTION("""COMPUTED_VALUE"""),6.59)</f>
        <v>6.59</v>
      </c>
    </row>
    <row r="185">
      <c r="A185" s="2">
        <f>IFERROR(__xludf.DUMMYFUNCTION("""COMPUTED_VALUE"""),44684.705555555556)</f>
        <v>44684.70556</v>
      </c>
      <c r="B185" s="1">
        <f>IFERROR(__xludf.DUMMYFUNCTION("""COMPUTED_VALUE"""),6.2)</f>
        <v>6.2</v>
      </c>
    </row>
    <row r="186">
      <c r="A186" s="2">
        <f>IFERROR(__xludf.DUMMYFUNCTION("""COMPUTED_VALUE"""),44685.705555555556)</f>
        <v>44685.70556</v>
      </c>
      <c r="B186" s="1">
        <f>IFERROR(__xludf.DUMMYFUNCTION("""COMPUTED_VALUE"""),6.05)</f>
        <v>6.05</v>
      </c>
    </row>
    <row r="187">
      <c r="A187" s="2">
        <f>IFERROR(__xludf.DUMMYFUNCTION("""COMPUTED_VALUE"""),44686.705555555556)</f>
        <v>44686.70556</v>
      </c>
      <c r="B187" s="1">
        <f>IFERROR(__xludf.DUMMYFUNCTION("""COMPUTED_VALUE"""),5.55)</f>
        <v>5.55</v>
      </c>
    </row>
    <row r="188">
      <c r="A188" s="2">
        <f>IFERROR(__xludf.DUMMYFUNCTION("""COMPUTED_VALUE"""),44687.705555555556)</f>
        <v>44687.70556</v>
      </c>
      <c r="B188" s="1">
        <f>IFERROR(__xludf.DUMMYFUNCTION("""COMPUTED_VALUE"""),5.56)</f>
        <v>5.56</v>
      </c>
    </row>
    <row r="189">
      <c r="A189" s="2">
        <f>IFERROR(__xludf.DUMMYFUNCTION("""COMPUTED_VALUE"""),44690.705555555556)</f>
        <v>44690.70556</v>
      </c>
      <c r="B189" s="1">
        <f>IFERROR(__xludf.DUMMYFUNCTION("""COMPUTED_VALUE"""),5.19)</f>
        <v>5.19</v>
      </c>
    </row>
    <row r="190">
      <c r="A190" s="2">
        <f>IFERROR(__xludf.DUMMYFUNCTION("""COMPUTED_VALUE"""),44691.705555555556)</f>
        <v>44691.70556</v>
      </c>
      <c r="B190" s="1">
        <f>IFERROR(__xludf.DUMMYFUNCTION("""COMPUTED_VALUE"""),5.2)</f>
        <v>5.2</v>
      </c>
    </row>
    <row r="191">
      <c r="A191" s="2">
        <f>IFERROR(__xludf.DUMMYFUNCTION("""COMPUTED_VALUE"""),44692.705555555556)</f>
        <v>44692.70556</v>
      </c>
      <c r="B191" s="1">
        <f>IFERROR(__xludf.DUMMYFUNCTION("""COMPUTED_VALUE"""),5.21)</f>
        <v>5.21</v>
      </c>
    </row>
    <row r="192">
      <c r="A192" s="2">
        <f>IFERROR(__xludf.DUMMYFUNCTION("""COMPUTED_VALUE"""),44693.705555555556)</f>
        <v>44693.70556</v>
      </c>
      <c r="B192" s="1">
        <f>IFERROR(__xludf.DUMMYFUNCTION("""COMPUTED_VALUE"""),5.38)</f>
        <v>5.38</v>
      </c>
    </row>
    <row r="193">
      <c r="A193" s="2">
        <f>IFERROR(__xludf.DUMMYFUNCTION("""COMPUTED_VALUE"""),44694.705555555556)</f>
        <v>44694.70556</v>
      </c>
      <c r="B193" s="1">
        <f>IFERROR(__xludf.DUMMYFUNCTION("""COMPUTED_VALUE"""),5.17)</f>
        <v>5.17</v>
      </c>
    </row>
    <row r="194">
      <c r="A194" s="2">
        <f>IFERROR(__xludf.DUMMYFUNCTION("""COMPUTED_VALUE"""),44697.705555555556)</f>
        <v>44697.70556</v>
      </c>
      <c r="B194" s="1">
        <f>IFERROR(__xludf.DUMMYFUNCTION("""COMPUTED_VALUE"""),5.48)</f>
        <v>5.48</v>
      </c>
    </row>
    <row r="195">
      <c r="A195" s="2">
        <f>IFERROR(__xludf.DUMMYFUNCTION("""COMPUTED_VALUE"""),44698.705555555556)</f>
        <v>44698.70556</v>
      </c>
      <c r="B195" s="1">
        <f>IFERROR(__xludf.DUMMYFUNCTION("""COMPUTED_VALUE"""),5.62)</f>
        <v>5.62</v>
      </c>
    </row>
    <row r="196">
      <c r="A196" s="2">
        <f>IFERROR(__xludf.DUMMYFUNCTION("""COMPUTED_VALUE"""),44699.705555555556)</f>
        <v>44699.70556</v>
      </c>
      <c r="B196" s="1">
        <f>IFERROR(__xludf.DUMMYFUNCTION("""COMPUTED_VALUE"""),5.56)</f>
        <v>5.56</v>
      </c>
    </row>
    <row r="197">
      <c r="A197" s="2">
        <f>IFERROR(__xludf.DUMMYFUNCTION("""COMPUTED_VALUE"""),44700.705555555556)</f>
        <v>44700.70556</v>
      </c>
      <c r="B197" s="1">
        <f>IFERROR(__xludf.DUMMYFUNCTION("""COMPUTED_VALUE"""),5.67)</f>
        <v>5.67</v>
      </c>
    </row>
    <row r="198">
      <c r="A198" s="2">
        <f>IFERROR(__xludf.DUMMYFUNCTION("""COMPUTED_VALUE"""),44701.705555555556)</f>
        <v>44701.70556</v>
      </c>
      <c r="B198" s="1">
        <f>IFERROR(__xludf.DUMMYFUNCTION("""COMPUTED_VALUE"""),5.54)</f>
        <v>5.54</v>
      </c>
    </row>
    <row r="199">
      <c r="A199" s="2">
        <f>IFERROR(__xludf.DUMMYFUNCTION("""COMPUTED_VALUE"""),44704.705555555556)</f>
        <v>44704.70556</v>
      </c>
      <c r="B199" s="1">
        <f>IFERROR(__xludf.DUMMYFUNCTION("""COMPUTED_VALUE"""),5.64)</f>
        <v>5.64</v>
      </c>
    </row>
    <row r="200">
      <c r="A200" s="2">
        <f>IFERROR(__xludf.DUMMYFUNCTION("""COMPUTED_VALUE"""),44705.705555555556)</f>
        <v>44705.70556</v>
      </c>
      <c r="B200" s="1">
        <f>IFERROR(__xludf.DUMMYFUNCTION("""COMPUTED_VALUE"""),5.79)</f>
        <v>5.79</v>
      </c>
    </row>
    <row r="201">
      <c r="A201" s="2">
        <f>IFERROR(__xludf.DUMMYFUNCTION("""COMPUTED_VALUE"""),44706.705555555556)</f>
        <v>44706.70556</v>
      </c>
      <c r="B201" s="1">
        <f>IFERROR(__xludf.DUMMYFUNCTION("""COMPUTED_VALUE"""),5.92)</f>
        <v>5.92</v>
      </c>
    </row>
    <row r="202">
      <c r="A202" s="2">
        <f>IFERROR(__xludf.DUMMYFUNCTION("""COMPUTED_VALUE"""),44707.705555555556)</f>
        <v>44707.70556</v>
      </c>
      <c r="B202" s="1">
        <f>IFERROR(__xludf.DUMMYFUNCTION("""COMPUTED_VALUE"""),6.18)</f>
        <v>6.18</v>
      </c>
    </row>
    <row r="203">
      <c r="A203" s="2">
        <f>IFERROR(__xludf.DUMMYFUNCTION("""COMPUTED_VALUE"""),44708.705555555556)</f>
        <v>44708.70556</v>
      </c>
      <c r="B203" s="1">
        <f>IFERROR(__xludf.DUMMYFUNCTION("""COMPUTED_VALUE"""),6.07)</f>
        <v>6.07</v>
      </c>
    </row>
    <row r="204">
      <c r="A204" s="2">
        <f>IFERROR(__xludf.DUMMYFUNCTION("""COMPUTED_VALUE"""),44711.705555555556)</f>
        <v>44711.70556</v>
      </c>
      <c r="B204" s="1">
        <f>IFERROR(__xludf.DUMMYFUNCTION("""COMPUTED_VALUE"""),6.29)</f>
        <v>6.29</v>
      </c>
    </row>
    <row r="205">
      <c r="A205" s="2">
        <f>IFERROR(__xludf.DUMMYFUNCTION("""COMPUTED_VALUE"""),44712.705555555556)</f>
        <v>44712.70556</v>
      </c>
      <c r="B205" s="1">
        <f>IFERROR(__xludf.DUMMYFUNCTION("""COMPUTED_VALUE"""),6.13)</f>
        <v>6.13</v>
      </c>
    </row>
    <row r="206">
      <c r="A206" s="2">
        <f>IFERROR(__xludf.DUMMYFUNCTION("""COMPUTED_VALUE"""),44713.705555555556)</f>
        <v>44713.70556</v>
      </c>
      <c r="B206" s="1">
        <f>IFERROR(__xludf.DUMMYFUNCTION("""COMPUTED_VALUE"""),6.19)</f>
        <v>6.19</v>
      </c>
    </row>
    <row r="207">
      <c r="A207" s="2">
        <f>IFERROR(__xludf.DUMMYFUNCTION("""COMPUTED_VALUE"""),44714.705555555556)</f>
        <v>44714.70556</v>
      </c>
      <c r="B207" s="1">
        <f>IFERROR(__xludf.DUMMYFUNCTION("""COMPUTED_VALUE"""),6.3)</f>
        <v>6.3</v>
      </c>
    </row>
    <row r="208">
      <c r="A208" s="2">
        <f>IFERROR(__xludf.DUMMYFUNCTION("""COMPUTED_VALUE"""),44715.705555555556)</f>
        <v>44715.70556</v>
      </c>
      <c r="B208" s="1">
        <f>IFERROR(__xludf.DUMMYFUNCTION("""COMPUTED_VALUE"""),6.19)</f>
        <v>6.19</v>
      </c>
    </row>
    <row r="209">
      <c r="A209" s="2">
        <f>IFERROR(__xludf.DUMMYFUNCTION("""COMPUTED_VALUE"""),44718.705555555556)</f>
        <v>44718.70556</v>
      </c>
      <c r="B209" s="1">
        <f>IFERROR(__xludf.DUMMYFUNCTION("""COMPUTED_VALUE"""),5.96)</f>
        <v>5.96</v>
      </c>
    </row>
    <row r="210">
      <c r="A210" s="2">
        <f>IFERROR(__xludf.DUMMYFUNCTION("""COMPUTED_VALUE"""),44719.705555555556)</f>
        <v>44719.70556</v>
      </c>
      <c r="B210" s="1">
        <f>IFERROR(__xludf.DUMMYFUNCTION("""COMPUTED_VALUE"""),5.64)</f>
        <v>5.64</v>
      </c>
    </row>
    <row r="211">
      <c r="A211" s="2">
        <f>IFERROR(__xludf.DUMMYFUNCTION("""COMPUTED_VALUE"""),44720.705555555556)</f>
        <v>44720.70556</v>
      </c>
      <c r="B211" s="1">
        <f>IFERROR(__xludf.DUMMYFUNCTION("""COMPUTED_VALUE"""),5.52)</f>
        <v>5.52</v>
      </c>
    </row>
    <row r="212">
      <c r="A212" s="2">
        <f>IFERROR(__xludf.DUMMYFUNCTION("""COMPUTED_VALUE"""),44721.705555555556)</f>
        <v>44721.70556</v>
      </c>
      <c r="B212" s="1">
        <f>IFERROR(__xludf.DUMMYFUNCTION("""COMPUTED_VALUE"""),5.41)</f>
        <v>5.41</v>
      </c>
    </row>
    <row r="213">
      <c r="A213" s="2">
        <f>IFERROR(__xludf.DUMMYFUNCTION("""COMPUTED_VALUE"""),44722.705555555556)</f>
        <v>44722.70556</v>
      </c>
      <c r="B213" s="1">
        <f>IFERROR(__xludf.DUMMYFUNCTION("""COMPUTED_VALUE"""),5.32)</f>
        <v>5.32</v>
      </c>
    </row>
    <row r="214">
      <c r="A214" s="2">
        <f>IFERROR(__xludf.DUMMYFUNCTION("""COMPUTED_VALUE"""),44725.705555555556)</f>
        <v>44725.70556</v>
      </c>
      <c r="B214" s="1">
        <f>IFERROR(__xludf.DUMMYFUNCTION("""COMPUTED_VALUE"""),5.13)</f>
        <v>5.13</v>
      </c>
    </row>
    <row r="215">
      <c r="A215" s="2">
        <f>IFERROR(__xludf.DUMMYFUNCTION("""COMPUTED_VALUE"""),44726.705555555556)</f>
        <v>44726.70556</v>
      </c>
      <c r="B215" s="1">
        <f>IFERROR(__xludf.DUMMYFUNCTION("""COMPUTED_VALUE"""),5.01)</f>
        <v>5.01</v>
      </c>
    </row>
    <row r="216">
      <c r="A216" s="2">
        <f>IFERROR(__xludf.DUMMYFUNCTION("""COMPUTED_VALUE"""),44727.705555555556)</f>
        <v>44727.70556</v>
      </c>
      <c r="B216" s="1">
        <f>IFERROR(__xludf.DUMMYFUNCTION("""COMPUTED_VALUE"""),5.12)</f>
        <v>5.12</v>
      </c>
    </row>
    <row r="217">
      <c r="A217" s="2">
        <f>IFERROR(__xludf.DUMMYFUNCTION("""COMPUTED_VALUE"""),44729.705555555556)</f>
        <v>44729.70556</v>
      </c>
      <c r="B217" s="1">
        <f>IFERROR(__xludf.DUMMYFUNCTION("""COMPUTED_VALUE"""),5.08)</f>
        <v>5.08</v>
      </c>
    </row>
    <row r="218">
      <c r="A218" s="2">
        <f>IFERROR(__xludf.DUMMYFUNCTION("""COMPUTED_VALUE"""),44732.705555555556)</f>
        <v>44732.70556</v>
      </c>
      <c r="B218" s="1">
        <f>IFERROR(__xludf.DUMMYFUNCTION("""COMPUTED_VALUE"""),5.08)</f>
        <v>5.08</v>
      </c>
    </row>
    <row r="219">
      <c r="A219" s="2">
        <f>IFERROR(__xludf.DUMMYFUNCTION("""COMPUTED_VALUE"""),44733.705555555556)</f>
        <v>44733.70556</v>
      </c>
      <c r="B219" s="1">
        <f>IFERROR(__xludf.DUMMYFUNCTION("""COMPUTED_VALUE"""),5.04)</f>
        <v>5.04</v>
      </c>
    </row>
    <row r="220">
      <c r="A220" s="2">
        <f>IFERROR(__xludf.DUMMYFUNCTION("""COMPUTED_VALUE"""),44734.705555555556)</f>
        <v>44734.70556</v>
      </c>
      <c r="B220" s="1">
        <f>IFERROR(__xludf.DUMMYFUNCTION("""COMPUTED_VALUE"""),4.99)</f>
        <v>4.99</v>
      </c>
    </row>
    <row r="221">
      <c r="A221" s="2">
        <f>IFERROR(__xludf.DUMMYFUNCTION("""COMPUTED_VALUE"""),44735.705555555556)</f>
        <v>44735.70556</v>
      </c>
      <c r="B221" s="1">
        <f>IFERROR(__xludf.DUMMYFUNCTION("""COMPUTED_VALUE"""),4.79)</f>
        <v>4.79</v>
      </c>
    </row>
    <row r="222">
      <c r="A222" s="2">
        <f>IFERROR(__xludf.DUMMYFUNCTION("""COMPUTED_VALUE"""),44736.705555555556)</f>
        <v>44736.70556</v>
      </c>
      <c r="B222" s="1">
        <f>IFERROR(__xludf.DUMMYFUNCTION("""COMPUTED_VALUE"""),4.78)</f>
        <v>4.78</v>
      </c>
    </row>
    <row r="223">
      <c r="A223" s="2">
        <f>IFERROR(__xludf.DUMMYFUNCTION("""COMPUTED_VALUE"""),44739.705555555556)</f>
        <v>44739.70556</v>
      </c>
      <c r="B223" s="1">
        <f>IFERROR(__xludf.DUMMYFUNCTION("""COMPUTED_VALUE"""),4.8)</f>
        <v>4.8</v>
      </c>
    </row>
    <row r="224">
      <c r="A224" s="2">
        <f>IFERROR(__xludf.DUMMYFUNCTION("""COMPUTED_VALUE"""),44740.705555555556)</f>
        <v>44740.70556</v>
      </c>
      <c r="B224" s="1">
        <f>IFERROR(__xludf.DUMMYFUNCTION("""COMPUTED_VALUE"""),4.82)</f>
        <v>4.82</v>
      </c>
    </row>
    <row r="225">
      <c r="A225" s="2">
        <f>IFERROR(__xludf.DUMMYFUNCTION("""COMPUTED_VALUE"""),44741.705555555556)</f>
        <v>44741.70556</v>
      </c>
      <c r="B225" s="1">
        <f>IFERROR(__xludf.DUMMYFUNCTION("""COMPUTED_VALUE"""),4.8)</f>
        <v>4.8</v>
      </c>
    </row>
    <row r="226">
      <c r="A226" s="2">
        <f>IFERROR(__xludf.DUMMYFUNCTION("""COMPUTED_VALUE"""),44742.705555555556)</f>
        <v>44742.70556</v>
      </c>
      <c r="B226" s="1">
        <f>IFERROR(__xludf.DUMMYFUNCTION("""COMPUTED_VALUE"""),4.59)</f>
        <v>4.59</v>
      </c>
    </row>
    <row r="227">
      <c r="A227" s="2">
        <f>IFERROR(__xludf.DUMMYFUNCTION("""COMPUTED_VALUE"""),44743.705555555556)</f>
        <v>44743.70556</v>
      </c>
      <c r="B227" s="1">
        <f>IFERROR(__xludf.DUMMYFUNCTION("""COMPUTED_VALUE"""),4.52)</f>
        <v>4.52</v>
      </c>
    </row>
    <row r="228">
      <c r="A228" s="2">
        <f>IFERROR(__xludf.DUMMYFUNCTION("""COMPUTED_VALUE"""),44746.705555555556)</f>
        <v>44746.70556</v>
      </c>
      <c r="B228" s="1">
        <f>IFERROR(__xludf.DUMMYFUNCTION("""COMPUTED_VALUE"""),4.54)</f>
        <v>4.54</v>
      </c>
    </row>
    <row r="229">
      <c r="A229" s="2">
        <f>IFERROR(__xludf.DUMMYFUNCTION("""COMPUTED_VALUE"""),44747.705555555556)</f>
        <v>44747.70556</v>
      </c>
      <c r="B229" s="1">
        <f>IFERROR(__xludf.DUMMYFUNCTION("""COMPUTED_VALUE"""),4.53)</f>
        <v>4.53</v>
      </c>
    </row>
    <row r="230">
      <c r="A230" s="2">
        <f>IFERROR(__xludf.DUMMYFUNCTION("""COMPUTED_VALUE"""),44748.705555555556)</f>
        <v>44748.70556</v>
      </c>
      <c r="B230" s="1">
        <f>IFERROR(__xludf.DUMMYFUNCTION("""COMPUTED_VALUE"""),4.39)</f>
        <v>4.39</v>
      </c>
    </row>
    <row r="231">
      <c r="A231" s="2">
        <f>IFERROR(__xludf.DUMMYFUNCTION("""COMPUTED_VALUE"""),44749.705555555556)</f>
        <v>44749.70556</v>
      </c>
      <c r="B231" s="1">
        <f>IFERROR(__xludf.DUMMYFUNCTION("""COMPUTED_VALUE"""),4.55)</f>
        <v>4.55</v>
      </c>
    </row>
    <row r="232">
      <c r="A232" s="2">
        <f>IFERROR(__xludf.DUMMYFUNCTION("""COMPUTED_VALUE"""),44750.705555555556)</f>
        <v>44750.70556</v>
      </c>
      <c r="B232" s="1">
        <f>IFERROR(__xludf.DUMMYFUNCTION("""COMPUTED_VALUE"""),4.4)</f>
        <v>4.4</v>
      </c>
    </row>
    <row r="233">
      <c r="A233" s="2">
        <f>IFERROR(__xludf.DUMMYFUNCTION("""COMPUTED_VALUE"""),44753.705555555556)</f>
        <v>44753.70556</v>
      </c>
      <c r="B233" s="1">
        <f>IFERROR(__xludf.DUMMYFUNCTION("""COMPUTED_VALUE"""),4.16)</f>
        <v>4.16</v>
      </c>
    </row>
    <row r="234">
      <c r="A234" s="2">
        <f>IFERROR(__xludf.DUMMYFUNCTION("""COMPUTED_VALUE"""),44754.705555555556)</f>
        <v>44754.70556</v>
      </c>
      <c r="B234" s="1">
        <f>IFERROR(__xludf.DUMMYFUNCTION("""COMPUTED_VALUE"""),4.02)</f>
        <v>4.02</v>
      </c>
    </row>
    <row r="235">
      <c r="A235" s="2">
        <f>IFERROR(__xludf.DUMMYFUNCTION("""COMPUTED_VALUE"""),44755.705555555556)</f>
        <v>44755.70556</v>
      </c>
      <c r="B235" s="1">
        <f>IFERROR(__xludf.DUMMYFUNCTION("""COMPUTED_VALUE"""),4.14)</f>
        <v>4.14</v>
      </c>
    </row>
    <row r="236">
      <c r="A236" s="2">
        <f>IFERROR(__xludf.DUMMYFUNCTION("""COMPUTED_VALUE"""),44756.705555555556)</f>
        <v>44756.70556</v>
      </c>
      <c r="B236" s="1">
        <f>IFERROR(__xludf.DUMMYFUNCTION("""COMPUTED_VALUE"""),4.29)</f>
        <v>4.29</v>
      </c>
    </row>
    <row r="237">
      <c r="A237" s="2">
        <f>IFERROR(__xludf.DUMMYFUNCTION("""COMPUTED_VALUE"""),44757.705555555556)</f>
        <v>44757.70556</v>
      </c>
      <c r="B237" s="1">
        <f>IFERROR(__xludf.DUMMYFUNCTION("""COMPUTED_VALUE"""),4.42)</f>
        <v>4.42</v>
      </c>
    </row>
    <row r="238">
      <c r="A238" s="2">
        <f>IFERROR(__xludf.DUMMYFUNCTION("""COMPUTED_VALUE"""),44760.705555555556)</f>
        <v>44760.70556</v>
      </c>
      <c r="B238" s="1">
        <f>IFERROR(__xludf.DUMMYFUNCTION("""COMPUTED_VALUE"""),4.3)</f>
        <v>4.3</v>
      </c>
    </row>
    <row r="239">
      <c r="A239" s="2">
        <f>IFERROR(__xludf.DUMMYFUNCTION("""COMPUTED_VALUE"""),44761.705555555556)</f>
        <v>44761.70556</v>
      </c>
      <c r="B239" s="1">
        <f>IFERROR(__xludf.DUMMYFUNCTION("""COMPUTED_VALUE"""),4.33)</f>
        <v>4.33</v>
      </c>
    </row>
    <row r="240">
      <c r="A240" s="2">
        <f>IFERROR(__xludf.DUMMYFUNCTION("""COMPUTED_VALUE"""),44762.705555555556)</f>
        <v>44762.70556</v>
      </c>
      <c r="B240" s="1">
        <f>IFERROR(__xludf.DUMMYFUNCTION("""COMPUTED_VALUE"""),4.49)</f>
        <v>4.49</v>
      </c>
    </row>
    <row r="241">
      <c r="A241" s="2">
        <f>IFERROR(__xludf.DUMMYFUNCTION("""COMPUTED_VALUE"""),44763.705555555556)</f>
        <v>44763.70556</v>
      </c>
      <c r="B241" s="1">
        <f>IFERROR(__xludf.DUMMYFUNCTION("""COMPUTED_VALUE"""),4.45)</f>
        <v>4.45</v>
      </c>
    </row>
    <row r="242">
      <c r="A242" s="2">
        <f>IFERROR(__xludf.DUMMYFUNCTION("""COMPUTED_VALUE"""),44764.705555555556)</f>
        <v>44764.70556</v>
      </c>
      <c r="B242" s="1">
        <f>IFERROR(__xludf.DUMMYFUNCTION("""COMPUTED_VALUE"""),4.2)</f>
        <v>4.2</v>
      </c>
    </row>
    <row r="243">
      <c r="A243" s="2">
        <f>IFERROR(__xludf.DUMMYFUNCTION("""COMPUTED_VALUE"""),44767.705555555556)</f>
        <v>44767.70556</v>
      </c>
      <c r="B243" s="1">
        <f>IFERROR(__xludf.DUMMYFUNCTION("""COMPUTED_VALUE"""),4.15)</f>
        <v>4.15</v>
      </c>
    </row>
    <row r="244">
      <c r="A244" s="2">
        <f>IFERROR(__xludf.DUMMYFUNCTION("""COMPUTED_VALUE"""),44768.705555555556)</f>
        <v>44768.70556</v>
      </c>
      <c r="B244" s="1">
        <f>IFERROR(__xludf.DUMMYFUNCTION("""COMPUTED_VALUE"""),4.17)</f>
        <v>4.17</v>
      </c>
    </row>
    <row r="245">
      <c r="A245" s="2">
        <f>IFERROR(__xludf.DUMMYFUNCTION("""COMPUTED_VALUE"""),44769.705555555556)</f>
        <v>44769.70556</v>
      </c>
      <c r="B245" s="1">
        <f>IFERROR(__xludf.DUMMYFUNCTION("""COMPUTED_VALUE"""),4.49)</f>
        <v>4.49</v>
      </c>
    </row>
    <row r="246">
      <c r="A246" s="2">
        <f>IFERROR(__xludf.DUMMYFUNCTION("""COMPUTED_VALUE"""),44770.705555555556)</f>
        <v>44770.70556</v>
      </c>
      <c r="B246" s="1">
        <f>IFERROR(__xludf.DUMMYFUNCTION("""COMPUTED_VALUE"""),4.49)</f>
        <v>4.49</v>
      </c>
    </row>
    <row r="247">
      <c r="A247" s="2">
        <f>IFERROR(__xludf.DUMMYFUNCTION("""COMPUTED_VALUE"""),44771.705555555556)</f>
        <v>44771.70556</v>
      </c>
      <c r="B247" s="1">
        <f>IFERROR(__xludf.DUMMYFUNCTION("""COMPUTED_VALUE"""),4.41)</f>
        <v>4.41</v>
      </c>
    </row>
    <row r="248">
      <c r="A248" s="2">
        <f>IFERROR(__xludf.DUMMYFUNCTION("""COMPUTED_VALUE"""),44774.705555555556)</f>
        <v>44774.70556</v>
      </c>
      <c r="B248" s="1">
        <f>IFERROR(__xludf.DUMMYFUNCTION("""COMPUTED_VALUE"""),4.41)</f>
        <v>4.41</v>
      </c>
    </row>
    <row r="249">
      <c r="A249" s="2">
        <f>IFERROR(__xludf.DUMMYFUNCTION("""COMPUTED_VALUE"""),44775.705555555556)</f>
        <v>44775.70556</v>
      </c>
      <c r="B249" s="1">
        <f>IFERROR(__xludf.DUMMYFUNCTION("""COMPUTED_VALUE"""),4.61)</f>
        <v>4.61</v>
      </c>
    </row>
    <row r="250">
      <c r="A250" s="2">
        <f>IFERROR(__xludf.DUMMYFUNCTION("""COMPUTED_VALUE"""),44776.705555555556)</f>
        <v>44776.70556</v>
      </c>
      <c r="B250" s="1">
        <f>IFERROR(__xludf.DUMMYFUNCTION("""COMPUTED_VALUE"""),4.81)</f>
        <v>4.81</v>
      </c>
    </row>
    <row r="251">
      <c r="A251" s="2">
        <f>IFERROR(__xludf.DUMMYFUNCTION("""COMPUTED_VALUE"""),44777.705555555556)</f>
        <v>44777.70556</v>
      </c>
      <c r="B251" s="1">
        <f>IFERROR(__xludf.DUMMYFUNCTION("""COMPUTED_VALUE"""),5.05)</f>
        <v>5.05</v>
      </c>
    </row>
    <row r="252">
      <c r="A252" s="2">
        <f>IFERROR(__xludf.DUMMYFUNCTION("""COMPUTED_VALUE"""),44778.705555555556)</f>
        <v>44778.70556</v>
      </c>
      <c r="B252" s="1">
        <f>IFERROR(__xludf.DUMMYFUNCTION("""COMPUTED_VALUE"""),4.86)</f>
        <v>4.86</v>
      </c>
    </row>
    <row r="253">
      <c r="A253" s="2">
        <f>IFERROR(__xludf.DUMMYFUNCTION("""COMPUTED_VALUE"""),44781.705555555556)</f>
        <v>44781.70556</v>
      </c>
      <c r="B253" s="1">
        <f>IFERROR(__xludf.DUMMYFUNCTION("""COMPUTED_VALUE"""),4.95)</f>
        <v>4.95</v>
      </c>
    </row>
    <row r="254">
      <c r="A254" s="2">
        <f>IFERROR(__xludf.DUMMYFUNCTION("""COMPUTED_VALUE"""),44782.705555555556)</f>
        <v>44782.70556</v>
      </c>
      <c r="B254" s="1">
        <f>IFERROR(__xludf.DUMMYFUNCTION("""COMPUTED_VALUE"""),4.92)</f>
        <v>4.92</v>
      </c>
    </row>
    <row r="255">
      <c r="A255" s="2">
        <f>IFERROR(__xludf.DUMMYFUNCTION("""COMPUTED_VALUE"""),44783.705555555556)</f>
        <v>44783.70556</v>
      </c>
      <c r="B255" s="1">
        <f>IFERROR(__xludf.DUMMYFUNCTION("""COMPUTED_VALUE"""),5.15)</f>
        <v>5.15</v>
      </c>
    </row>
    <row r="256">
      <c r="A256" s="2">
        <f>IFERROR(__xludf.DUMMYFUNCTION("""COMPUTED_VALUE"""),44784.705555555556)</f>
        <v>44784.70556</v>
      </c>
      <c r="B256" s="1">
        <f>IFERROR(__xludf.DUMMYFUNCTION("""COMPUTED_VALUE"""),4.88)</f>
        <v>4.88</v>
      </c>
    </row>
    <row r="257">
      <c r="A257" s="2">
        <f>IFERROR(__xludf.DUMMYFUNCTION("""COMPUTED_VALUE"""),44785.705555555556)</f>
        <v>44785.70556</v>
      </c>
      <c r="B257" s="1">
        <f>IFERROR(__xludf.DUMMYFUNCTION("""COMPUTED_VALUE"""),5.27)</f>
        <v>5.27</v>
      </c>
    </row>
    <row r="258">
      <c r="A258" s="2">
        <f>IFERROR(__xludf.DUMMYFUNCTION("""COMPUTED_VALUE"""),44788.705555555556)</f>
        <v>44788.70556</v>
      </c>
      <c r="B258" s="1">
        <f>IFERROR(__xludf.DUMMYFUNCTION("""COMPUTED_VALUE"""),5.21)</f>
        <v>5.21</v>
      </c>
    </row>
    <row r="259">
      <c r="A259" s="2">
        <f>IFERROR(__xludf.DUMMYFUNCTION("""COMPUTED_VALUE"""),44789.705555555556)</f>
        <v>44789.70556</v>
      </c>
      <c r="B259" s="1">
        <f>IFERROR(__xludf.DUMMYFUNCTION("""COMPUTED_VALUE"""),5.19)</f>
        <v>5.19</v>
      </c>
    </row>
    <row r="260">
      <c r="A260" s="2">
        <f>IFERROR(__xludf.DUMMYFUNCTION("""COMPUTED_VALUE"""),44790.705555555556)</f>
        <v>44790.70556</v>
      </c>
      <c r="B260" s="1">
        <f>IFERROR(__xludf.DUMMYFUNCTION("""COMPUTED_VALUE"""),5.28)</f>
        <v>5.28</v>
      </c>
    </row>
    <row r="261">
      <c r="A261" s="2">
        <f>IFERROR(__xludf.DUMMYFUNCTION("""COMPUTED_VALUE"""),44791.705555555556)</f>
        <v>44791.70556</v>
      </c>
      <c r="B261" s="1">
        <f>IFERROR(__xludf.DUMMYFUNCTION("""COMPUTED_VALUE"""),5.09)</f>
        <v>5.09</v>
      </c>
    </row>
    <row r="262">
      <c r="A262" s="2">
        <f>IFERROR(__xludf.DUMMYFUNCTION("""COMPUTED_VALUE"""),44792.705555555556)</f>
        <v>44792.70556</v>
      </c>
      <c r="B262" s="1">
        <f>IFERROR(__xludf.DUMMYFUNCTION("""COMPUTED_VALUE"""),4.85)</f>
        <v>4.85</v>
      </c>
    </row>
    <row r="263">
      <c r="A263" s="2">
        <f>IFERROR(__xludf.DUMMYFUNCTION("""COMPUTED_VALUE"""),44795.705555555556)</f>
        <v>44795.70556</v>
      </c>
      <c r="B263" s="1">
        <f>IFERROR(__xludf.DUMMYFUNCTION("""COMPUTED_VALUE"""),4.85)</f>
        <v>4.85</v>
      </c>
    </row>
    <row r="264">
      <c r="A264" s="2">
        <f>IFERROR(__xludf.DUMMYFUNCTION("""COMPUTED_VALUE"""),44796.705555555556)</f>
        <v>44796.70556</v>
      </c>
      <c r="B264" s="1">
        <f>IFERROR(__xludf.DUMMYFUNCTION("""COMPUTED_VALUE"""),5.02)</f>
        <v>5.02</v>
      </c>
    </row>
    <row r="265">
      <c r="A265" s="2">
        <f>IFERROR(__xludf.DUMMYFUNCTION("""COMPUTED_VALUE"""),44797.705555555556)</f>
        <v>44797.70556</v>
      </c>
      <c r="B265" s="1">
        <f>IFERROR(__xludf.DUMMYFUNCTION("""COMPUTED_VALUE"""),5.09)</f>
        <v>5.09</v>
      </c>
    </row>
    <row r="266">
      <c r="A266" s="2">
        <f>IFERROR(__xludf.DUMMYFUNCTION("""COMPUTED_VALUE"""),44798.705555555556)</f>
        <v>44798.70556</v>
      </c>
      <c r="B266" s="1">
        <f>IFERROR(__xludf.DUMMYFUNCTION("""COMPUTED_VALUE"""),5.03)</f>
        <v>5.03</v>
      </c>
    </row>
    <row r="267">
      <c r="A267" s="2">
        <f>IFERROR(__xludf.DUMMYFUNCTION("""COMPUTED_VALUE"""),44799.705555555556)</f>
        <v>44799.70556</v>
      </c>
      <c r="B267" s="1">
        <f>IFERROR(__xludf.DUMMYFUNCTION("""COMPUTED_VALUE"""),4.85)</f>
        <v>4.85</v>
      </c>
    </row>
    <row r="268">
      <c r="A268" s="2">
        <f>IFERROR(__xludf.DUMMYFUNCTION("""COMPUTED_VALUE"""),44802.705555555556)</f>
        <v>44802.70556</v>
      </c>
      <c r="B268" s="1">
        <f>IFERROR(__xludf.DUMMYFUNCTION("""COMPUTED_VALUE"""),5.0)</f>
        <v>5</v>
      </c>
    </row>
    <row r="269">
      <c r="A269" s="2">
        <f>IFERROR(__xludf.DUMMYFUNCTION("""COMPUTED_VALUE"""),44803.705555555556)</f>
        <v>44803.70556</v>
      </c>
      <c r="B269" s="1">
        <f>IFERROR(__xludf.DUMMYFUNCTION("""COMPUTED_VALUE"""),4.9)</f>
        <v>4.9</v>
      </c>
    </row>
    <row r="270">
      <c r="A270" s="2">
        <f>IFERROR(__xludf.DUMMYFUNCTION("""COMPUTED_VALUE"""),44804.705555555556)</f>
        <v>44804.70556</v>
      </c>
      <c r="B270" s="1">
        <f>IFERROR(__xludf.DUMMYFUNCTION("""COMPUTED_VALUE"""),4.84)</f>
        <v>4.84</v>
      </c>
    </row>
    <row r="271">
      <c r="A271" s="2">
        <f>IFERROR(__xludf.DUMMYFUNCTION("""COMPUTED_VALUE"""),44805.705555555556)</f>
        <v>44805.70556</v>
      </c>
      <c r="B271" s="1">
        <f>IFERROR(__xludf.DUMMYFUNCTION("""COMPUTED_VALUE"""),4.77)</f>
        <v>4.77</v>
      </c>
    </row>
    <row r="272">
      <c r="A272" s="2">
        <f>IFERROR(__xludf.DUMMYFUNCTION("""COMPUTED_VALUE"""),44806.705555555556)</f>
        <v>44806.70556</v>
      </c>
      <c r="B272" s="1">
        <f>IFERROR(__xludf.DUMMYFUNCTION("""COMPUTED_VALUE"""),4.6)</f>
        <v>4.6</v>
      </c>
    </row>
    <row r="273">
      <c r="A273" s="2">
        <f>IFERROR(__xludf.DUMMYFUNCTION("""COMPUTED_VALUE"""),44809.705555555556)</f>
        <v>44809.70556</v>
      </c>
      <c r="B273" s="1">
        <f>IFERROR(__xludf.DUMMYFUNCTION("""COMPUTED_VALUE"""),4.62)</f>
        <v>4.62</v>
      </c>
    </row>
    <row r="274">
      <c r="A274" s="2">
        <f>IFERROR(__xludf.DUMMYFUNCTION("""COMPUTED_VALUE"""),44810.705555555556)</f>
        <v>44810.70556</v>
      </c>
      <c r="B274" s="1">
        <f>IFERROR(__xludf.DUMMYFUNCTION("""COMPUTED_VALUE"""),4.44)</f>
        <v>4.44</v>
      </c>
    </row>
    <row r="275">
      <c r="A275" s="2">
        <f>IFERROR(__xludf.DUMMYFUNCTION("""COMPUTED_VALUE"""),44812.705555555556)</f>
        <v>44812.70556</v>
      </c>
      <c r="B275" s="1">
        <f>IFERROR(__xludf.DUMMYFUNCTION("""COMPUTED_VALUE"""),4.39)</f>
        <v>4.39</v>
      </c>
    </row>
    <row r="276">
      <c r="A276" s="2">
        <f>IFERROR(__xludf.DUMMYFUNCTION("""COMPUTED_VALUE"""),44813.705555555556)</f>
        <v>44813.70556</v>
      </c>
      <c r="B276" s="1">
        <f>IFERROR(__xludf.DUMMYFUNCTION("""COMPUTED_VALUE"""),4.39)</f>
        <v>4.39</v>
      </c>
    </row>
    <row r="277">
      <c r="A277" s="2">
        <f>IFERROR(__xludf.DUMMYFUNCTION("""COMPUTED_VALUE"""),44816.705555555556)</f>
        <v>44816.70556</v>
      </c>
      <c r="B277" s="1">
        <f>IFERROR(__xludf.DUMMYFUNCTION("""COMPUTED_VALUE"""),4.36)</f>
        <v>4.36</v>
      </c>
    </row>
    <row r="278">
      <c r="A278" s="2">
        <f>IFERROR(__xludf.DUMMYFUNCTION("""COMPUTED_VALUE"""),44817.705555555556)</f>
        <v>44817.70556</v>
      </c>
      <c r="B278" s="1">
        <f>IFERROR(__xludf.DUMMYFUNCTION("""COMPUTED_VALUE"""),4.15)</f>
        <v>4.15</v>
      </c>
    </row>
    <row r="279">
      <c r="A279" s="2">
        <f>IFERROR(__xludf.DUMMYFUNCTION("""COMPUTED_VALUE"""),44818.705555555556)</f>
        <v>44818.70556</v>
      </c>
      <c r="B279" s="1">
        <f>IFERROR(__xludf.DUMMYFUNCTION("""COMPUTED_VALUE"""),4.2)</f>
        <v>4.2</v>
      </c>
    </row>
    <row r="280">
      <c r="A280" s="2">
        <f>IFERROR(__xludf.DUMMYFUNCTION("""COMPUTED_VALUE"""),44819.705555555556)</f>
        <v>44819.70556</v>
      </c>
      <c r="B280" s="1">
        <f>IFERROR(__xludf.DUMMYFUNCTION("""COMPUTED_VALUE"""),4.21)</f>
        <v>4.21</v>
      </c>
    </row>
    <row r="281">
      <c r="A281" s="2">
        <f>IFERROR(__xludf.DUMMYFUNCTION("""COMPUTED_VALUE"""),44820.705555555556)</f>
        <v>44820.70556</v>
      </c>
      <c r="B281" s="1">
        <f>IFERROR(__xludf.DUMMYFUNCTION("""COMPUTED_VALUE"""),4.29)</f>
        <v>4.29</v>
      </c>
    </row>
    <row r="282">
      <c r="A282" s="2">
        <f>IFERROR(__xludf.DUMMYFUNCTION("""COMPUTED_VALUE"""),44823.705555555556)</f>
        <v>44823.70556</v>
      </c>
      <c r="B282" s="1">
        <f>IFERROR(__xludf.DUMMYFUNCTION("""COMPUTED_VALUE"""),4.48)</f>
        <v>4.48</v>
      </c>
    </row>
    <row r="283">
      <c r="A283" s="2">
        <f>IFERROR(__xludf.DUMMYFUNCTION("""COMPUTED_VALUE"""),44824.705555555556)</f>
        <v>44824.70556</v>
      </c>
      <c r="B283" s="1">
        <f>IFERROR(__xludf.DUMMYFUNCTION("""COMPUTED_VALUE"""),4.45)</f>
        <v>4.45</v>
      </c>
    </row>
    <row r="284">
      <c r="A284" s="2">
        <f>IFERROR(__xludf.DUMMYFUNCTION("""COMPUTED_VALUE"""),44825.705555555556)</f>
        <v>44825.70556</v>
      </c>
      <c r="B284" s="1">
        <f>IFERROR(__xludf.DUMMYFUNCTION("""COMPUTED_VALUE"""),4.36)</f>
        <v>4.36</v>
      </c>
    </row>
    <row r="285">
      <c r="A285" s="2">
        <f>IFERROR(__xludf.DUMMYFUNCTION("""COMPUTED_VALUE"""),44826.705555555556)</f>
        <v>44826.70556</v>
      </c>
      <c r="B285" s="1">
        <f>IFERROR(__xludf.DUMMYFUNCTION("""COMPUTED_VALUE"""),4.55)</f>
        <v>4.55</v>
      </c>
    </row>
    <row r="286">
      <c r="A286" s="2">
        <f>IFERROR(__xludf.DUMMYFUNCTION("""COMPUTED_VALUE"""),44827.705555555556)</f>
        <v>44827.70556</v>
      </c>
      <c r="B286" s="1">
        <f>IFERROR(__xludf.DUMMYFUNCTION("""COMPUTED_VALUE"""),4.39)</f>
        <v>4.39</v>
      </c>
    </row>
    <row r="287">
      <c r="A287" s="2">
        <f>IFERROR(__xludf.DUMMYFUNCTION("""COMPUTED_VALUE"""),44830.705555555556)</f>
        <v>44830.70556</v>
      </c>
      <c r="B287" s="1">
        <f>IFERROR(__xludf.DUMMYFUNCTION("""COMPUTED_VALUE"""),4.29)</f>
        <v>4.29</v>
      </c>
    </row>
    <row r="288">
      <c r="A288" s="2">
        <f>IFERROR(__xludf.DUMMYFUNCTION("""COMPUTED_VALUE"""),44831.705555555556)</f>
        <v>44831.70556</v>
      </c>
      <c r="B288" s="1">
        <f>IFERROR(__xludf.DUMMYFUNCTION("""COMPUTED_VALUE"""),4.19)</f>
        <v>4.19</v>
      </c>
    </row>
    <row r="289">
      <c r="A289" s="2">
        <f>IFERROR(__xludf.DUMMYFUNCTION("""COMPUTED_VALUE"""),44832.705555555556)</f>
        <v>44832.70556</v>
      </c>
      <c r="B289" s="1">
        <f>IFERROR(__xludf.DUMMYFUNCTION("""COMPUTED_VALUE"""),4.14)</f>
        <v>4.14</v>
      </c>
    </row>
    <row r="290">
      <c r="A290" s="2">
        <f>IFERROR(__xludf.DUMMYFUNCTION("""COMPUTED_VALUE"""),44833.705555555556)</f>
        <v>44833.70556</v>
      </c>
      <c r="B290" s="1">
        <f>IFERROR(__xludf.DUMMYFUNCTION("""COMPUTED_VALUE"""),4.15)</f>
        <v>4.15</v>
      </c>
    </row>
    <row r="291">
      <c r="A291" s="2">
        <f>IFERROR(__xludf.DUMMYFUNCTION("""COMPUTED_VALUE"""),44834.705555555556)</f>
        <v>44834.70556</v>
      </c>
      <c r="B291" s="1">
        <f>IFERROR(__xludf.DUMMYFUNCTION("""COMPUTED_VALUE"""),4.19)</f>
        <v>4.19</v>
      </c>
    </row>
    <row r="292">
      <c r="A292" s="2">
        <f>IFERROR(__xludf.DUMMYFUNCTION("""COMPUTED_VALUE"""),44837.705555555556)</f>
        <v>44837.70556</v>
      </c>
      <c r="B292" s="1">
        <f>IFERROR(__xludf.DUMMYFUNCTION("""COMPUTED_VALUE"""),4.39)</f>
        <v>4.39</v>
      </c>
    </row>
    <row r="293">
      <c r="A293" s="2">
        <f>IFERROR(__xludf.DUMMYFUNCTION("""COMPUTED_VALUE"""),44838.705555555556)</f>
        <v>44838.70556</v>
      </c>
      <c r="B293" s="1">
        <f>IFERROR(__xludf.DUMMYFUNCTION("""COMPUTED_VALUE"""),4.38)</f>
        <v>4.38</v>
      </c>
    </row>
    <row r="294">
      <c r="A294" s="2">
        <f>IFERROR(__xludf.DUMMYFUNCTION("""COMPUTED_VALUE"""),44839.705555555556)</f>
        <v>44839.70556</v>
      </c>
      <c r="B294" s="1">
        <f>IFERROR(__xludf.DUMMYFUNCTION("""COMPUTED_VALUE"""),4.43)</f>
        <v>4.43</v>
      </c>
    </row>
    <row r="295">
      <c r="A295" s="2">
        <f>IFERROR(__xludf.DUMMYFUNCTION("""COMPUTED_VALUE"""),44840.705555555556)</f>
        <v>44840.70556</v>
      </c>
      <c r="B295" s="1">
        <f>IFERROR(__xludf.DUMMYFUNCTION("""COMPUTED_VALUE"""),4.46)</f>
        <v>4.46</v>
      </c>
    </row>
    <row r="296">
      <c r="A296" s="2">
        <f>IFERROR(__xludf.DUMMYFUNCTION("""COMPUTED_VALUE"""),44841.705555555556)</f>
        <v>44841.70556</v>
      </c>
      <c r="B296" s="1">
        <f>IFERROR(__xludf.DUMMYFUNCTION("""COMPUTED_VALUE"""),4.19)</f>
        <v>4.19</v>
      </c>
    </row>
    <row r="297">
      <c r="A297" s="2">
        <f>IFERROR(__xludf.DUMMYFUNCTION("""COMPUTED_VALUE"""),44844.705555555556)</f>
        <v>44844.70556</v>
      </c>
      <c r="B297" s="1">
        <f>IFERROR(__xludf.DUMMYFUNCTION("""COMPUTED_VALUE"""),4.08)</f>
        <v>4.08</v>
      </c>
    </row>
    <row r="298">
      <c r="A298" s="2">
        <f>IFERROR(__xludf.DUMMYFUNCTION("""COMPUTED_VALUE"""),44845.705555555556)</f>
        <v>44845.70556</v>
      </c>
      <c r="B298" s="1">
        <f>IFERROR(__xludf.DUMMYFUNCTION("""COMPUTED_VALUE"""),4.35)</f>
        <v>4.35</v>
      </c>
    </row>
    <row r="299">
      <c r="A299" s="2">
        <f>IFERROR(__xludf.DUMMYFUNCTION("""COMPUTED_VALUE"""),44847.705555555556)</f>
        <v>44847.70556</v>
      </c>
      <c r="B299" s="1">
        <f>IFERROR(__xludf.DUMMYFUNCTION("""COMPUTED_VALUE"""),4.25)</f>
        <v>4.25</v>
      </c>
    </row>
    <row r="300">
      <c r="A300" s="2">
        <f>IFERROR(__xludf.DUMMYFUNCTION("""COMPUTED_VALUE"""),44848.705555555556)</f>
        <v>44848.70556</v>
      </c>
      <c r="B300" s="1">
        <f>IFERROR(__xludf.DUMMYFUNCTION("""COMPUTED_VALUE"""),4.11)</f>
        <v>4.11</v>
      </c>
    </row>
    <row r="301">
      <c r="A301" s="2">
        <f>IFERROR(__xludf.DUMMYFUNCTION("""COMPUTED_VALUE"""),44851.705555555556)</f>
        <v>44851.70556</v>
      </c>
      <c r="B301" s="1">
        <f>IFERROR(__xludf.DUMMYFUNCTION("""COMPUTED_VALUE"""),4.1)</f>
        <v>4.1</v>
      </c>
    </row>
    <row r="302">
      <c r="A302" s="2">
        <f>IFERROR(__xludf.DUMMYFUNCTION("""COMPUTED_VALUE"""),44852.705555555556)</f>
        <v>44852.70556</v>
      </c>
      <c r="B302" s="1">
        <f>IFERROR(__xludf.DUMMYFUNCTION("""COMPUTED_VALUE"""),4.14)</f>
        <v>4.14</v>
      </c>
    </row>
    <row r="303">
      <c r="A303" s="2">
        <f>IFERROR(__xludf.DUMMYFUNCTION("""COMPUTED_VALUE"""),44853.705555555556)</f>
        <v>44853.70556</v>
      </c>
      <c r="B303" s="1">
        <f>IFERROR(__xludf.DUMMYFUNCTION("""COMPUTED_VALUE"""),4.16)</f>
        <v>4.16</v>
      </c>
    </row>
    <row r="304">
      <c r="A304" s="2">
        <f>IFERROR(__xludf.DUMMYFUNCTION("""COMPUTED_VALUE"""),44854.705555555556)</f>
        <v>44854.70556</v>
      </c>
      <c r="B304" s="1">
        <f>IFERROR(__xludf.DUMMYFUNCTION("""COMPUTED_VALUE"""),4.2)</f>
        <v>4.2</v>
      </c>
    </row>
    <row r="305">
      <c r="A305" s="2">
        <f>IFERROR(__xludf.DUMMYFUNCTION("""COMPUTED_VALUE"""),44855.705555555556)</f>
        <v>44855.70556</v>
      </c>
      <c r="B305" s="1">
        <f>IFERROR(__xludf.DUMMYFUNCTION("""COMPUTED_VALUE"""),4.27)</f>
        <v>4.27</v>
      </c>
    </row>
    <row r="306">
      <c r="A306" s="2">
        <f>IFERROR(__xludf.DUMMYFUNCTION("""COMPUTED_VALUE"""),44858.705555555556)</f>
        <v>44858.70556</v>
      </c>
      <c r="B306" s="1">
        <f>IFERROR(__xludf.DUMMYFUNCTION("""COMPUTED_VALUE"""),4.13)</f>
        <v>4.13</v>
      </c>
    </row>
    <row r="307">
      <c r="A307" s="2">
        <f>IFERROR(__xludf.DUMMYFUNCTION("""COMPUTED_VALUE"""),44859.705555555556)</f>
        <v>44859.70556</v>
      </c>
      <c r="B307" s="1">
        <f>IFERROR(__xludf.DUMMYFUNCTION("""COMPUTED_VALUE"""),4.09)</f>
        <v>4.09</v>
      </c>
    </row>
    <row r="308">
      <c r="A308" s="2">
        <f>IFERROR(__xludf.DUMMYFUNCTION("""COMPUTED_VALUE"""),44860.705555555556)</f>
        <v>44860.70556</v>
      </c>
      <c r="B308" s="1">
        <f>IFERROR(__xludf.DUMMYFUNCTION("""COMPUTED_VALUE"""),3.97)</f>
        <v>3.97</v>
      </c>
    </row>
    <row r="309">
      <c r="A309" s="2">
        <f>IFERROR(__xludf.DUMMYFUNCTION("""COMPUTED_VALUE"""),44861.705555555556)</f>
        <v>44861.70556</v>
      </c>
      <c r="B309" s="1">
        <f>IFERROR(__xludf.DUMMYFUNCTION("""COMPUTED_VALUE"""),4.13)</f>
        <v>4.13</v>
      </c>
    </row>
    <row r="310">
      <c r="A310" s="2">
        <f>IFERROR(__xludf.DUMMYFUNCTION("""COMPUTED_VALUE"""),44862.705555555556)</f>
        <v>44862.70556</v>
      </c>
      <c r="B310" s="1">
        <f>IFERROR(__xludf.DUMMYFUNCTION("""COMPUTED_VALUE"""),4.15)</f>
        <v>4.15</v>
      </c>
    </row>
    <row r="311">
      <c r="A311" s="2">
        <f>IFERROR(__xludf.DUMMYFUNCTION("""COMPUTED_VALUE"""),44865.705555555556)</f>
        <v>44865.70556</v>
      </c>
      <c r="B311" s="1">
        <f>IFERROR(__xludf.DUMMYFUNCTION("""COMPUTED_VALUE"""),4.29)</f>
        <v>4.29</v>
      </c>
    </row>
    <row r="312">
      <c r="A312" s="2">
        <f>IFERROR(__xludf.DUMMYFUNCTION("""COMPUTED_VALUE"""),44866.705555555556)</f>
        <v>44866.70556</v>
      </c>
      <c r="B312" s="1">
        <f>IFERROR(__xludf.DUMMYFUNCTION("""COMPUTED_VALUE"""),4.51)</f>
        <v>4.51</v>
      </c>
    </row>
    <row r="313">
      <c r="A313" s="2">
        <f>IFERROR(__xludf.DUMMYFUNCTION("""COMPUTED_VALUE"""),44868.705555555556)</f>
        <v>44868.70556</v>
      </c>
      <c r="B313" s="1">
        <f>IFERROR(__xludf.DUMMYFUNCTION("""COMPUTED_VALUE"""),4.7)</f>
        <v>4.7</v>
      </c>
    </row>
    <row r="314">
      <c r="A314" s="2">
        <f>IFERROR(__xludf.DUMMYFUNCTION("""COMPUTED_VALUE"""),44869.705555555556)</f>
        <v>44869.70556</v>
      </c>
      <c r="B314" s="1">
        <f>IFERROR(__xludf.DUMMYFUNCTION("""COMPUTED_VALUE"""),4.72)</f>
        <v>4.72</v>
      </c>
    </row>
    <row r="315">
      <c r="A315" s="2">
        <f>IFERROR(__xludf.DUMMYFUNCTION("""COMPUTED_VALUE"""),44872.705555555556)</f>
        <v>44872.70556</v>
      </c>
      <c r="B315" s="1">
        <f>IFERROR(__xludf.DUMMYFUNCTION("""COMPUTED_VALUE"""),4.47)</f>
        <v>4.47</v>
      </c>
    </row>
    <row r="316">
      <c r="A316" s="2">
        <f>IFERROR(__xludf.DUMMYFUNCTION("""COMPUTED_VALUE"""),44873.705555555556)</f>
        <v>44873.70556</v>
      </c>
      <c r="B316" s="1">
        <f>IFERROR(__xludf.DUMMYFUNCTION("""COMPUTED_VALUE"""),4.55)</f>
        <v>4.55</v>
      </c>
    </row>
    <row r="317">
      <c r="A317" s="2">
        <f>IFERROR(__xludf.DUMMYFUNCTION("""COMPUTED_VALUE"""),44874.705555555556)</f>
        <v>44874.70556</v>
      </c>
      <c r="B317" s="1">
        <f>IFERROR(__xludf.DUMMYFUNCTION("""COMPUTED_VALUE"""),4.47)</f>
        <v>4.47</v>
      </c>
    </row>
    <row r="318">
      <c r="A318" s="2">
        <f>IFERROR(__xludf.DUMMYFUNCTION("""COMPUTED_VALUE"""),44875.705555555556)</f>
        <v>44875.70556</v>
      </c>
      <c r="B318" s="1">
        <f>IFERROR(__xludf.DUMMYFUNCTION("""COMPUTED_VALUE"""),4.11)</f>
        <v>4.11</v>
      </c>
    </row>
    <row r="319">
      <c r="A319" s="2">
        <f>IFERROR(__xludf.DUMMYFUNCTION("""COMPUTED_VALUE"""),44876.705555555556)</f>
        <v>44876.70556</v>
      </c>
      <c r="B319" s="1">
        <f>IFERROR(__xludf.DUMMYFUNCTION("""COMPUTED_VALUE"""),4.14)</f>
        <v>4.14</v>
      </c>
    </row>
    <row r="320">
      <c r="A320" s="2">
        <f>IFERROR(__xludf.DUMMYFUNCTION("""COMPUTED_VALUE"""),44879.705555555556)</f>
        <v>44879.70556</v>
      </c>
      <c r="B320" s="1">
        <f>IFERROR(__xludf.DUMMYFUNCTION("""COMPUTED_VALUE"""),4.12)</f>
        <v>4.12</v>
      </c>
    </row>
    <row r="321">
      <c r="A321" s="2">
        <f>IFERROR(__xludf.DUMMYFUNCTION("""COMPUTED_VALUE"""),44881.705555555556)</f>
        <v>44881.70556</v>
      </c>
      <c r="B321" s="1">
        <f>IFERROR(__xludf.DUMMYFUNCTION("""COMPUTED_VALUE"""),4.03)</f>
        <v>4.03</v>
      </c>
    </row>
    <row r="322">
      <c r="A322" s="2">
        <f>IFERROR(__xludf.DUMMYFUNCTION("""COMPUTED_VALUE"""),44882.705555555556)</f>
        <v>44882.70556</v>
      </c>
      <c r="B322" s="1">
        <f>IFERROR(__xludf.DUMMYFUNCTION("""COMPUTED_VALUE"""),3.91)</f>
        <v>3.91</v>
      </c>
    </row>
    <row r="323">
      <c r="A323" s="2">
        <f>IFERROR(__xludf.DUMMYFUNCTION("""COMPUTED_VALUE"""),44883.705555555556)</f>
        <v>44883.70556</v>
      </c>
      <c r="B323" s="1">
        <f>IFERROR(__xludf.DUMMYFUNCTION("""COMPUTED_VALUE"""),4.07)</f>
        <v>4.07</v>
      </c>
    </row>
    <row r="324">
      <c r="A324" s="2">
        <f>IFERROR(__xludf.DUMMYFUNCTION("""COMPUTED_VALUE"""),44886.705555555556)</f>
        <v>44886.70556</v>
      </c>
      <c r="B324" s="1">
        <f>IFERROR(__xludf.DUMMYFUNCTION("""COMPUTED_VALUE"""),4.03)</f>
        <v>4.03</v>
      </c>
    </row>
    <row r="325">
      <c r="A325" s="2">
        <f>IFERROR(__xludf.DUMMYFUNCTION("""COMPUTED_VALUE"""),44887.705555555556)</f>
        <v>44887.70556</v>
      </c>
      <c r="B325" s="1">
        <f>IFERROR(__xludf.DUMMYFUNCTION("""COMPUTED_VALUE"""),4.03)</f>
        <v>4.03</v>
      </c>
    </row>
    <row r="326">
      <c r="A326" s="2">
        <f>IFERROR(__xludf.DUMMYFUNCTION("""COMPUTED_VALUE"""),44888.705555555556)</f>
        <v>44888.70556</v>
      </c>
      <c r="B326" s="1">
        <f>IFERROR(__xludf.DUMMYFUNCTION("""COMPUTED_VALUE"""),4.0)</f>
        <v>4</v>
      </c>
    </row>
    <row r="327">
      <c r="A327" s="2">
        <f>IFERROR(__xludf.DUMMYFUNCTION("""COMPUTED_VALUE"""),44889.705555555556)</f>
        <v>44889.70556</v>
      </c>
      <c r="B327" s="1">
        <f>IFERROR(__xludf.DUMMYFUNCTION("""COMPUTED_VALUE"""),4.15)</f>
        <v>4.15</v>
      </c>
    </row>
    <row r="328">
      <c r="A328" s="2">
        <f>IFERROR(__xludf.DUMMYFUNCTION("""COMPUTED_VALUE"""),44890.705555555556)</f>
        <v>44890.70556</v>
      </c>
      <c r="B328" s="1">
        <f>IFERROR(__xludf.DUMMYFUNCTION("""COMPUTED_VALUE"""),4.05)</f>
        <v>4.05</v>
      </c>
    </row>
    <row r="329">
      <c r="A329" s="2">
        <f>IFERROR(__xludf.DUMMYFUNCTION("""COMPUTED_VALUE"""),44893.705555555556)</f>
        <v>44893.70556</v>
      </c>
      <c r="B329" s="1">
        <f>IFERROR(__xludf.DUMMYFUNCTION("""COMPUTED_VALUE"""),4.02)</f>
        <v>4.02</v>
      </c>
    </row>
    <row r="330">
      <c r="A330" s="2">
        <f>IFERROR(__xludf.DUMMYFUNCTION("""COMPUTED_VALUE"""),44894.705555555556)</f>
        <v>44894.70556</v>
      </c>
      <c r="B330" s="1">
        <f>IFERROR(__xludf.DUMMYFUNCTION("""COMPUTED_VALUE"""),4.0)</f>
        <v>4</v>
      </c>
    </row>
    <row r="331">
      <c r="A331" s="2">
        <f>IFERROR(__xludf.DUMMYFUNCTION("""COMPUTED_VALUE"""),44895.705555555556)</f>
        <v>44895.70556</v>
      </c>
      <c r="B331" s="1">
        <f>IFERROR(__xludf.DUMMYFUNCTION("""COMPUTED_VALUE"""),4.05)</f>
        <v>4.05</v>
      </c>
    </row>
    <row r="332">
      <c r="A332" s="2">
        <f>IFERROR(__xludf.DUMMYFUNCTION("""COMPUTED_VALUE"""),44896.705555555556)</f>
        <v>44896.70556</v>
      </c>
      <c r="B332" s="1">
        <f>IFERROR(__xludf.DUMMYFUNCTION("""COMPUTED_VALUE"""),3.84)</f>
        <v>3.84</v>
      </c>
    </row>
    <row r="333">
      <c r="A333" s="2">
        <f>IFERROR(__xludf.DUMMYFUNCTION("""COMPUTED_VALUE"""),44897.705555555556)</f>
        <v>44897.70556</v>
      </c>
      <c r="B333" s="1">
        <f>IFERROR(__xludf.DUMMYFUNCTION("""COMPUTED_VALUE"""),3.9)</f>
        <v>3.9</v>
      </c>
    </row>
    <row r="334">
      <c r="A334" s="2">
        <f>IFERROR(__xludf.DUMMYFUNCTION("""COMPUTED_VALUE"""),44900.705555555556)</f>
        <v>44900.70556</v>
      </c>
      <c r="B334" s="1">
        <f>IFERROR(__xludf.DUMMYFUNCTION("""COMPUTED_VALUE"""),3.73)</f>
        <v>3.73</v>
      </c>
    </row>
    <row r="335">
      <c r="A335" s="2">
        <f>IFERROR(__xludf.DUMMYFUNCTION("""COMPUTED_VALUE"""),44901.705555555556)</f>
        <v>44901.70556</v>
      </c>
      <c r="B335" s="1">
        <f>IFERROR(__xludf.DUMMYFUNCTION("""COMPUTED_VALUE"""),3.68)</f>
        <v>3.68</v>
      </c>
    </row>
    <row r="336">
      <c r="A336" s="2">
        <f>IFERROR(__xludf.DUMMYFUNCTION("""COMPUTED_VALUE"""),44902.705555555556)</f>
        <v>44902.70556</v>
      </c>
      <c r="B336" s="1">
        <f>IFERROR(__xludf.DUMMYFUNCTION("""COMPUTED_VALUE"""),3.6)</f>
        <v>3.6</v>
      </c>
    </row>
    <row r="337">
      <c r="A337" s="2">
        <f>IFERROR(__xludf.DUMMYFUNCTION("""COMPUTED_VALUE"""),44903.705555555556)</f>
        <v>44903.70556</v>
      </c>
      <c r="B337" s="1">
        <f>IFERROR(__xludf.DUMMYFUNCTION("""COMPUTED_VALUE"""),3.34)</f>
        <v>3.34</v>
      </c>
    </row>
    <row r="338">
      <c r="A338" s="2">
        <f>IFERROR(__xludf.DUMMYFUNCTION("""COMPUTED_VALUE"""),44904.705555555556)</f>
        <v>44904.70556</v>
      </c>
      <c r="B338" s="1">
        <f>IFERROR(__xludf.DUMMYFUNCTION("""COMPUTED_VALUE"""),3.35)</f>
        <v>3.35</v>
      </c>
    </row>
    <row r="339">
      <c r="A339" s="2">
        <f>IFERROR(__xludf.DUMMYFUNCTION("""COMPUTED_VALUE"""),44907.705555555556)</f>
        <v>44907.70556</v>
      </c>
      <c r="B339" s="1">
        <f>IFERROR(__xludf.DUMMYFUNCTION("""COMPUTED_VALUE"""),3.3)</f>
        <v>3.3</v>
      </c>
    </row>
    <row r="340">
      <c r="A340" s="2">
        <f>IFERROR(__xludf.DUMMYFUNCTION("""COMPUTED_VALUE"""),44908.705555555556)</f>
        <v>44908.70556</v>
      </c>
      <c r="B340" s="1">
        <f>IFERROR(__xludf.DUMMYFUNCTION("""COMPUTED_VALUE"""),3.26)</f>
        <v>3.26</v>
      </c>
    </row>
    <row r="341">
      <c r="A341" s="2">
        <f>IFERROR(__xludf.DUMMYFUNCTION("""COMPUTED_VALUE"""),44909.705555555556)</f>
        <v>44909.70556</v>
      </c>
      <c r="B341" s="1">
        <f>IFERROR(__xludf.DUMMYFUNCTION("""COMPUTED_VALUE"""),3.34)</f>
        <v>3.34</v>
      </c>
    </row>
    <row r="342">
      <c r="A342" s="2">
        <f>IFERROR(__xludf.DUMMYFUNCTION("""COMPUTED_VALUE"""),44910.705555555556)</f>
        <v>44910.70556</v>
      </c>
      <c r="B342" s="1">
        <f>IFERROR(__xludf.DUMMYFUNCTION("""COMPUTED_VALUE"""),3.3)</f>
        <v>3.3</v>
      </c>
    </row>
    <row r="343">
      <c r="A343" s="2">
        <f>IFERROR(__xludf.DUMMYFUNCTION("""COMPUTED_VALUE"""),44911.705555555556)</f>
        <v>44911.70556</v>
      </c>
      <c r="B343" s="1">
        <f>IFERROR(__xludf.DUMMYFUNCTION("""COMPUTED_VALUE"""),3.26)</f>
        <v>3.26</v>
      </c>
    </row>
    <row r="344">
      <c r="A344" s="2">
        <f>IFERROR(__xludf.DUMMYFUNCTION("""COMPUTED_VALUE"""),44914.705555555556)</f>
        <v>44914.70556</v>
      </c>
      <c r="B344" s="1">
        <f>IFERROR(__xludf.DUMMYFUNCTION("""COMPUTED_VALUE"""),3.34)</f>
        <v>3.34</v>
      </c>
    </row>
    <row r="345">
      <c r="A345" s="2">
        <f>IFERROR(__xludf.DUMMYFUNCTION("""COMPUTED_VALUE"""),44915.705555555556)</f>
        <v>44915.70556</v>
      </c>
      <c r="B345" s="1">
        <f>IFERROR(__xludf.DUMMYFUNCTION("""COMPUTED_VALUE"""),3.54)</f>
        <v>3.54</v>
      </c>
    </row>
    <row r="346">
      <c r="A346" s="2">
        <f>IFERROR(__xludf.DUMMYFUNCTION("""COMPUTED_VALUE"""),44916.705555555556)</f>
        <v>44916.70556</v>
      </c>
      <c r="B346" s="1">
        <f>IFERROR(__xludf.DUMMYFUNCTION("""COMPUTED_VALUE"""),3.62)</f>
        <v>3.62</v>
      </c>
    </row>
    <row r="347">
      <c r="A347" s="2">
        <f>IFERROR(__xludf.DUMMYFUNCTION("""COMPUTED_VALUE"""),44917.705555555556)</f>
        <v>44917.70556</v>
      </c>
      <c r="B347" s="1">
        <f>IFERROR(__xludf.DUMMYFUNCTION("""COMPUTED_VALUE"""),3.63)</f>
        <v>3.63</v>
      </c>
    </row>
    <row r="348">
      <c r="A348" s="2">
        <f>IFERROR(__xludf.DUMMYFUNCTION("""COMPUTED_VALUE"""),44918.705555555556)</f>
        <v>44918.70556</v>
      </c>
      <c r="B348" s="1">
        <f>IFERROR(__xludf.DUMMYFUNCTION("""COMPUTED_VALUE"""),3.71)</f>
        <v>3.71</v>
      </c>
    </row>
    <row r="349">
      <c r="A349" s="2">
        <f>IFERROR(__xludf.DUMMYFUNCTION("""COMPUTED_VALUE"""),44921.705555555556)</f>
        <v>44921.70556</v>
      </c>
      <c r="B349" s="1">
        <f>IFERROR(__xludf.DUMMYFUNCTION("""COMPUTED_VALUE"""),3.63)</f>
        <v>3.63</v>
      </c>
    </row>
    <row r="350">
      <c r="A350" s="2">
        <f>IFERROR(__xludf.DUMMYFUNCTION("""COMPUTED_VALUE"""),44922.705555555556)</f>
        <v>44922.70556</v>
      </c>
      <c r="B350" s="1">
        <f>IFERROR(__xludf.DUMMYFUNCTION("""COMPUTED_VALUE"""),3.68)</f>
        <v>3.68</v>
      </c>
    </row>
    <row r="351">
      <c r="A351" s="2">
        <f>IFERROR(__xludf.DUMMYFUNCTION("""COMPUTED_VALUE"""),44923.705555555556)</f>
        <v>44923.70556</v>
      </c>
      <c r="B351" s="1">
        <f>IFERROR(__xludf.DUMMYFUNCTION("""COMPUTED_VALUE"""),3.75)</f>
        <v>3.75</v>
      </c>
    </row>
    <row r="352">
      <c r="A352" s="2">
        <f>IFERROR(__xludf.DUMMYFUNCTION("""COMPUTED_VALUE"""),44924.705555555556)</f>
        <v>44924.70556</v>
      </c>
      <c r="B352" s="1">
        <f>IFERROR(__xludf.DUMMYFUNCTION("""COMPUTED_VALUE"""),3.74)</f>
        <v>3.74</v>
      </c>
    </row>
    <row r="353">
      <c r="A353" s="2">
        <f>IFERROR(__xludf.DUMMYFUNCTION("""COMPUTED_VALUE"""),44928.705555555556)</f>
        <v>44928.70556</v>
      </c>
      <c r="B353" s="1">
        <f>IFERROR(__xludf.DUMMYFUNCTION("""COMPUTED_VALUE"""),3.54)</f>
        <v>3.54</v>
      </c>
    </row>
    <row r="354">
      <c r="A354" s="2">
        <f>IFERROR(__xludf.DUMMYFUNCTION("""COMPUTED_VALUE"""),44929.705555555556)</f>
        <v>44929.70556</v>
      </c>
      <c r="B354" s="1">
        <f>IFERROR(__xludf.DUMMYFUNCTION("""COMPUTED_VALUE"""),3.34)</f>
        <v>3.34</v>
      </c>
    </row>
    <row r="355">
      <c r="A355" s="2">
        <f>IFERROR(__xludf.DUMMYFUNCTION("""COMPUTED_VALUE"""),44930.705555555556)</f>
        <v>44930.70556</v>
      </c>
      <c r="B355" s="1">
        <f>IFERROR(__xludf.DUMMYFUNCTION("""COMPUTED_VALUE"""),3.32)</f>
        <v>3.32</v>
      </c>
    </row>
    <row r="356">
      <c r="A356" s="2">
        <f>IFERROR(__xludf.DUMMYFUNCTION("""COMPUTED_VALUE"""),44931.705555555556)</f>
        <v>44931.70556</v>
      </c>
      <c r="B356" s="1">
        <f>IFERROR(__xludf.DUMMYFUNCTION("""COMPUTED_VALUE"""),3.23)</f>
        <v>3.23</v>
      </c>
    </row>
    <row r="357">
      <c r="A357" s="2">
        <f>IFERROR(__xludf.DUMMYFUNCTION("""COMPUTED_VALUE"""),44932.705555555556)</f>
        <v>44932.70556</v>
      </c>
      <c r="B357" s="1">
        <f>IFERROR(__xludf.DUMMYFUNCTION("""COMPUTED_VALUE"""),3.22)</f>
        <v>3.22</v>
      </c>
    </row>
    <row r="358">
      <c r="A358" s="2">
        <f>IFERROR(__xludf.DUMMYFUNCTION("""COMPUTED_VALUE"""),44935.705555555556)</f>
        <v>44935.70556</v>
      </c>
      <c r="B358" s="1">
        <f>IFERROR(__xludf.DUMMYFUNCTION("""COMPUTED_VALUE"""),3.23)</f>
        <v>3.23</v>
      </c>
    </row>
    <row r="359">
      <c r="A359" s="2">
        <f>IFERROR(__xludf.DUMMYFUNCTION("""COMPUTED_VALUE"""),44936.705555555556)</f>
        <v>44936.70556</v>
      </c>
      <c r="B359" s="1">
        <f>IFERROR(__xludf.DUMMYFUNCTION("""COMPUTED_VALUE"""),3.35)</f>
        <v>3.35</v>
      </c>
    </row>
    <row r="360">
      <c r="A360" s="2">
        <f>IFERROR(__xludf.DUMMYFUNCTION("""COMPUTED_VALUE"""),44937.705555555556)</f>
        <v>44937.70556</v>
      </c>
      <c r="B360" s="1">
        <f>IFERROR(__xludf.DUMMYFUNCTION("""COMPUTED_VALUE"""),3.58)</f>
        <v>3.58</v>
      </c>
    </row>
    <row r="361">
      <c r="A361" s="2">
        <f>IFERROR(__xludf.DUMMYFUNCTION("""COMPUTED_VALUE"""),44938.705555555556)</f>
        <v>44938.70556</v>
      </c>
      <c r="B361" s="1">
        <f>IFERROR(__xludf.DUMMYFUNCTION("""COMPUTED_VALUE"""),3.49)</f>
        <v>3.49</v>
      </c>
    </row>
    <row r="362">
      <c r="A362" s="2">
        <f>IFERROR(__xludf.DUMMYFUNCTION("""COMPUTED_VALUE"""),44939.705555555556)</f>
        <v>44939.70556</v>
      </c>
      <c r="B362" s="1">
        <f>IFERROR(__xludf.DUMMYFUNCTION("""COMPUTED_VALUE"""),3.34)</f>
        <v>3.34</v>
      </c>
    </row>
    <row r="363">
      <c r="A363" s="2">
        <f>IFERROR(__xludf.DUMMYFUNCTION("""COMPUTED_VALUE"""),44942.705555555556)</f>
        <v>44942.70556</v>
      </c>
      <c r="B363" s="1">
        <f>IFERROR(__xludf.DUMMYFUNCTION("""COMPUTED_VALUE"""),3.3)</f>
        <v>3.3</v>
      </c>
    </row>
    <row r="364">
      <c r="A364" s="2">
        <f>IFERROR(__xludf.DUMMYFUNCTION("""COMPUTED_VALUE"""),44943.705555555556)</f>
        <v>44943.70556</v>
      </c>
      <c r="B364" s="1">
        <f>IFERROR(__xludf.DUMMYFUNCTION("""COMPUTED_VALUE"""),3.36)</f>
        <v>3.36</v>
      </c>
    </row>
    <row r="365">
      <c r="A365" s="2">
        <f>IFERROR(__xludf.DUMMYFUNCTION("""COMPUTED_VALUE"""),44944.705555555556)</f>
        <v>44944.70556</v>
      </c>
      <c r="B365" s="1">
        <f>IFERROR(__xludf.DUMMYFUNCTION("""COMPUTED_VALUE"""),3.35)</f>
        <v>3.35</v>
      </c>
    </row>
    <row r="366">
      <c r="A366" s="2">
        <f>IFERROR(__xludf.DUMMYFUNCTION("""COMPUTED_VALUE"""),44945.705555555556)</f>
        <v>44945.70556</v>
      </c>
      <c r="B366" s="1">
        <f>IFERROR(__xludf.DUMMYFUNCTION("""COMPUTED_VALUE"""),3.41)</f>
        <v>3.41</v>
      </c>
    </row>
    <row r="367">
      <c r="A367" s="2">
        <f>IFERROR(__xludf.DUMMYFUNCTION("""COMPUTED_VALUE"""),44946.705555555556)</f>
        <v>44946.70556</v>
      </c>
      <c r="B367" s="1">
        <f>IFERROR(__xludf.DUMMYFUNCTION("""COMPUTED_VALUE"""),3.29)</f>
        <v>3.29</v>
      </c>
    </row>
    <row r="368">
      <c r="A368" s="2">
        <f>IFERROR(__xludf.DUMMYFUNCTION("""COMPUTED_VALUE"""),44949.705555555556)</f>
        <v>44949.70556</v>
      </c>
      <c r="B368" s="1">
        <f>IFERROR(__xludf.DUMMYFUNCTION("""COMPUTED_VALUE"""),3.29)</f>
        <v>3.29</v>
      </c>
    </row>
    <row r="369">
      <c r="A369" s="2">
        <f>IFERROR(__xludf.DUMMYFUNCTION("""COMPUTED_VALUE"""),44950.705555555556)</f>
        <v>44950.70556</v>
      </c>
      <c r="B369" s="1">
        <f>IFERROR(__xludf.DUMMYFUNCTION("""COMPUTED_VALUE"""),3.47)</f>
        <v>3.47</v>
      </c>
    </row>
    <row r="370">
      <c r="A370" s="2">
        <f>IFERROR(__xludf.DUMMYFUNCTION("""COMPUTED_VALUE"""),44951.705555555556)</f>
        <v>44951.70556</v>
      </c>
      <c r="B370" s="1">
        <f>IFERROR(__xludf.DUMMYFUNCTION("""COMPUTED_VALUE"""),3.53)</f>
        <v>3.53</v>
      </c>
    </row>
    <row r="371">
      <c r="A371" s="2">
        <f>IFERROR(__xludf.DUMMYFUNCTION("""COMPUTED_VALUE"""),44952.705555555556)</f>
        <v>44952.70556</v>
      </c>
      <c r="B371" s="1">
        <f>IFERROR(__xludf.DUMMYFUNCTION("""COMPUTED_VALUE"""),3.48)</f>
        <v>3.48</v>
      </c>
    </row>
    <row r="372">
      <c r="A372" s="2">
        <f>IFERROR(__xludf.DUMMYFUNCTION("""COMPUTED_VALUE"""),44953.705555555556)</f>
        <v>44953.70556</v>
      </c>
      <c r="B372" s="1">
        <f>IFERROR(__xludf.DUMMYFUNCTION("""COMPUTED_VALUE"""),3.42)</f>
        <v>3.42</v>
      </c>
    </row>
    <row r="373">
      <c r="A373" s="2">
        <f>IFERROR(__xludf.DUMMYFUNCTION("""COMPUTED_VALUE"""),44956.705555555556)</f>
        <v>44956.70556</v>
      </c>
      <c r="B373" s="1">
        <f>IFERROR(__xludf.DUMMYFUNCTION("""COMPUTED_VALUE"""),3.25)</f>
        <v>3.25</v>
      </c>
    </row>
    <row r="374">
      <c r="A374" s="2">
        <f>IFERROR(__xludf.DUMMYFUNCTION("""COMPUTED_VALUE"""),44957.705555555556)</f>
        <v>44957.70556</v>
      </c>
      <c r="B374" s="1">
        <f>IFERROR(__xludf.DUMMYFUNCTION("""COMPUTED_VALUE"""),3.29)</f>
        <v>3.29</v>
      </c>
    </row>
    <row r="375">
      <c r="A375" s="2">
        <f>IFERROR(__xludf.DUMMYFUNCTION("""COMPUTED_VALUE"""),44958.705555555556)</f>
        <v>44958.70556</v>
      </c>
      <c r="B375" s="1">
        <f>IFERROR(__xludf.DUMMYFUNCTION("""COMPUTED_VALUE"""),3.15)</f>
        <v>3.15</v>
      </c>
    </row>
    <row r="376">
      <c r="A376" s="2">
        <f>IFERROR(__xludf.DUMMYFUNCTION("""COMPUTED_VALUE"""),44959.705555555556)</f>
        <v>44959.70556</v>
      </c>
      <c r="B376" s="1">
        <f>IFERROR(__xludf.DUMMYFUNCTION("""COMPUTED_VALUE"""),3.05)</f>
        <v>3.05</v>
      </c>
    </row>
    <row r="377">
      <c r="A377" s="2">
        <f>IFERROR(__xludf.DUMMYFUNCTION("""COMPUTED_VALUE"""),44960.705555555556)</f>
        <v>44960.70556</v>
      </c>
      <c r="B377" s="1">
        <f>IFERROR(__xludf.DUMMYFUNCTION("""COMPUTED_VALUE"""),3.09)</f>
        <v>3.09</v>
      </c>
    </row>
    <row r="378">
      <c r="A378" s="2">
        <f>IFERROR(__xludf.DUMMYFUNCTION("""COMPUTED_VALUE"""),44963.705555555556)</f>
        <v>44963.70556</v>
      </c>
      <c r="B378" s="1">
        <f>IFERROR(__xludf.DUMMYFUNCTION("""COMPUTED_VALUE"""),3.15)</f>
        <v>3.15</v>
      </c>
    </row>
    <row r="379">
      <c r="A379" s="2">
        <f>IFERROR(__xludf.DUMMYFUNCTION("""COMPUTED_VALUE"""),44964.705555555556)</f>
        <v>44964.70556</v>
      </c>
      <c r="B379" s="1">
        <f>IFERROR(__xludf.DUMMYFUNCTION("""COMPUTED_VALUE"""),3.13)</f>
        <v>3.13</v>
      </c>
    </row>
    <row r="380">
      <c r="A380" s="2">
        <f>IFERROR(__xludf.DUMMYFUNCTION("""COMPUTED_VALUE"""),44965.705555555556)</f>
        <v>44965.70556</v>
      </c>
      <c r="B380" s="1">
        <f>IFERROR(__xludf.DUMMYFUNCTION("""COMPUTED_VALUE"""),3.3)</f>
        <v>3.3</v>
      </c>
    </row>
    <row r="381">
      <c r="A381" s="2">
        <f>IFERROR(__xludf.DUMMYFUNCTION("""COMPUTED_VALUE"""),44966.705555555556)</f>
        <v>44966.70556</v>
      </c>
      <c r="B381" s="1">
        <f>IFERROR(__xludf.DUMMYFUNCTION("""COMPUTED_VALUE"""),3.28)</f>
        <v>3.28</v>
      </c>
    </row>
    <row r="382">
      <c r="A382" s="2">
        <f>IFERROR(__xludf.DUMMYFUNCTION("""COMPUTED_VALUE"""),44967.705555555556)</f>
        <v>44967.70556</v>
      </c>
      <c r="B382" s="1">
        <f>IFERROR(__xludf.DUMMYFUNCTION("""COMPUTED_VALUE"""),3.21)</f>
        <v>3.21</v>
      </c>
    </row>
    <row r="383">
      <c r="A383" s="2">
        <f>IFERROR(__xludf.DUMMYFUNCTION("""COMPUTED_VALUE"""),44970.705555555556)</f>
        <v>44970.70556</v>
      </c>
      <c r="B383" s="1">
        <f>IFERROR(__xludf.DUMMYFUNCTION("""COMPUTED_VALUE"""),3.22)</f>
        <v>3.22</v>
      </c>
    </row>
    <row r="384">
      <c r="A384" s="2">
        <f>IFERROR(__xludf.DUMMYFUNCTION("""COMPUTED_VALUE"""),44971.705555555556)</f>
        <v>44971.70556</v>
      </c>
      <c r="B384" s="1">
        <f>IFERROR(__xludf.DUMMYFUNCTION("""COMPUTED_VALUE"""),2.98)</f>
        <v>2.98</v>
      </c>
    </row>
    <row r="385">
      <c r="A385" s="2">
        <f>IFERROR(__xludf.DUMMYFUNCTION("""COMPUTED_VALUE"""),44972.705555555556)</f>
        <v>44972.70556</v>
      </c>
      <c r="B385" s="1">
        <f>IFERROR(__xludf.DUMMYFUNCTION("""COMPUTED_VALUE"""),3.09)</f>
        <v>3.09</v>
      </c>
    </row>
    <row r="386">
      <c r="A386" s="2">
        <f>IFERROR(__xludf.DUMMYFUNCTION("""COMPUTED_VALUE"""),44973.705555555556)</f>
        <v>44973.70556</v>
      </c>
      <c r="B386" s="1">
        <f>IFERROR(__xludf.DUMMYFUNCTION("""COMPUTED_VALUE"""),3.08)</f>
        <v>3.08</v>
      </c>
    </row>
    <row r="387">
      <c r="A387" s="2">
        <f>IFERROR(__xludf.DUMMYFUNCTION("""COMPUTED_VALUE"""),44974.705555555556)</f>
        <v>44974.70556</v>
      </c>
      <c r="B387" s="1">
        <f>IFERROR(__xludf.DUMMYFUNCTION("""COMPUTED_VALUE"""),3.03)</f>
        <v>3.03</v>
      </c>
    </row>
    <row r="388">
      <c r="A388" s="2">
        <f>IFERROR(__xludf.DUMMYFUNCTION("""COMPUTED_VALUE"""),44979.705555555556)</f>
        <v>44979.70556</v>
      </c>
      <c r="B388" s="1">
        <f>IFERROR(__xludf.DUMMYFUNCTION("""COMPUTED_VALUE"""),3.08)</f>
        <v>3.08</v>
      </c>
    </row>
    <row r="389">
      <c r="A389" s="2">
        <f>IFERROR(__xludf.DUMMYFUNCTION("""COMPUTED_VALUE"""),44980.705555555556)</f>
        <v>44980.70556</v>
      </c>
      <c r="B389" s="1">
        <f>IFERROR(__xludf.DUMMYFUNCTION("""COMPUTED_VALUE"""),3.04)</f>
        <v>3.04</v>
      </c>
    </row>
    <row r="390">
      <c r="A390" s="2">
        <f>IFERROR(__xludf.DUMMYFUNCTION("""COMPUTED_VALUE"""),44981.705555555556)</f>
        <v>44981.70556</v>
      </c>
      <c r="B390" s="1">
        <f>IFERROR(__xludf.DUMMYFUNCTION("""COMPUTED_VALUE"""),2.89)</f>
        <v>2.89</v>
      </c>
    </row>
    <row r="391">
      <c r="A391" s="2">
        <f>IFERROR(__xludf.DUMMYFUNCTION("""COMPUTED_VALUE"""),44984.705555555556)</f>
        <v>44984.70556</v>
      </c>
      <c r="B391" s="1">
        <f>IFERROR(__xludf.DUMMYFUNCTION("""COMPUTED_VALUE"""),3.04)</f>
        <v>3.04</v>
      </c>
    </row>
    <row r="392">
      <c r="A392" s="2">
        <f>IFERROR(__xludf.DUMMYFUNCTION("""COMPUTED_VALUE"""),44985.705555555556)</f>
        <v>44985.70556</v>
      </c>
      <c r="B392" s="1">
        <f>IFERROR(__xludf.DUMMYFUNCTION("""COMPUTED_VALUE"""),3.08)</f>
        <v>3.08</v>
      </c>
    </row>
    <row r="393">
      <c r="A393" s="2">
        <f>IFERROR(__xludf.DUMMYFUNCTION("""COMPUTED_VALUE"""),44986.705555555556)</f>
        <v>44986.70556</v>
      </c>
      <c r="B393" s="1">
        <f>IFERROR(__xludf.DUMMYFUNCTION("""COMPUTED_VALUE"""),3.02)</f>
        <v>3.02</v>
      </c>
    </row>
    <row r="394">
      <c r="A394" s="2">
        <f>IFERROR(__xludf.DUMMYFUNCTION("""COMPUTED_VALUE"""),44987.705555555556)</f>
        <v>44987.70556</v>
      </c>
      <c r="B394" s="1">
        <f>IFERROR(__xludf.DUMMYFUNCTION("""COMPUTED_VALUE"""),2.92)</f>
        <v>2.92</v>
      </c>
    </row>
    <row r="395">
      <c r="A395" s="2">
        <f>IFERROR(__xludf.DUMMYFUNCTION("""COMPUTED_VALUE"""),44988.705555555556)</f>
        <v>44988.70556</v>
      </c>
      <c r="B395" s="1">
        <f>IFERROR(__xludf.DUMMYFUNCTION("""COMPUTED_VALUE"""),2.83)</f>
        <v>2.83</v>
      </c>
    </row>
    <row r="396">
      <c r="A396" s="2">
        <f>IFERROR(__xludf.DUMMYFUNCTION("""COMPUTED_VALUE"""),44991.705555555556)</f>
        <v>44991.70556</v>
      </c>
      <c r="B396" s="1">
        <f>IFERROR(__xludf.DUMMYFUNCTION("""COMPUTED_VALUE"""),2.91)</f>
        <v>2.91</v>
      </c>
    </row>
    <row r="397">
      <c r="A397" s="2">
        <f>IFERROR(__xludf.DUMMYFUNCTION("""COMPUTED_VALUE"""),44992.705555555556)</f>
        <v>44992.70556</v>
      </c>
      <c r="B397" s="1">
        <f>IFERROR(__xludf.DUMMYFUNCTION("""COMPUTED_VALUE"""),2.91)</f>
        <v>2.91</v>
      </c>
    </row>
    <row r="398">
      <c r="A398" s="2">
        <f>IFERROR(__xludf.DUMMYFUNCTION("""COMPUTED_VALUE"""),44993.705555555556)</f>
        <v>44993.70556</v>
      </c>
      <c r="B398" s="1">
        <f>IFERROR(__xludf.DUMMYFUNCTION("""COMPUTED_VALUE"""),2.94)</f>
        <v>2.94</v>
      </c>
    </row>
    <row r="399">
      <c r="A399" s="2">
        <f>IFERROR(__xludf.DUMMYFUNCTION("""COMPUTED_VALUE"""),44994.705555555556)</f>
        <v>44994.70556</v>
      </c>
      <c r="B399" s="1">
        <f>IFERROR(__xludf.DUMMYFUNCTION("""COMPUTED_VALUE"""),2.8)</f>
        <v>2.8</v>
      </c>
    </row>
    <row r="400">
      <c r="A400" s="2">
        <f>IFERROR(__xludf.DUMMYFUNCTION("""COMPUTED_VALUE"""),44995.705555555556)</f>
        <v>44995.70556</v>
      </c>
      <c r="B400" s="1">
        <f>IFERROR(__xludf.DUMMYFUNCTION("""COMPUTED_VALUE"""),2.72)</f>
        <v>2.72</v>
      </c>
    </row>
    <row r="401">
      <c r="A401" s="2">
        <f>IFERROR(__xludf.DUMMYFUNCTION("""COMPUTED_VALUE"""),44998.705555555556)</f>
        <v>44998.70556</v>
      </c>
      <c r="B401" s="1">
        <f>IFERROR(__xludf.DUMMYFUNCTION("""COMPUTED_VALUE"""),2.62)</f>
        <v>2.62</v>
      </c>
    </row>
    <row r="402">
      <c r="A402" s="2">
        <f>IFERROR(__xludf.DUMMYFUNCTION("""COMPUTED_VALUE"""),44999.705555555556)</f>
        <v>44999.70556</v>
      </c>
      <c r="B402" s="1">
        <f>IFERROR(__xludf.DUMMYFUNCTION("""COMPUTED_VALUE"""),2.71)</f>
        <v>2.71</v>
      </c>
    </row>
    <row r="403">
      <c r="A403" s="2">
        <f>IFERROR(__xludf.DUMMYFUNCTION("""COMPUTED_VALUE"""),45000.705555555556)</f>
        <v>45000.70556</v>
      </c>
      <c r="B403" s="1">
        <f>IFERROR(__xludf.DUMMYFUNCTION("""COMPUTED_VALUE"""),2.71)</f>
        <v>2.71</v>
      </c>
    </row>
    <row r="404">
      <c r="A404" s="2">
        <f>IFERROR(__xludf.DUMMYFUNCTION("""COMPUTED_VALUE"""),45001.705555555556)</f>
        <v>45001.70556</v>
      </c>
      <c r="B404" s="1">
        <f>IFERROR(__xludf.DUMMYFUNCTION("""COMPUTED_VALUE"""),2.73)</f>
        <v>2.73</v>
      </c>
    </row>
    <row r="405">
      <c r="A405" s="2">
        <f>IFERROR(__xludf.DUMMYFUNCTION("""COMPUTED_VALUE"""),45002.705555555556)</f>
        <v>45002.70556</v>
      </c>
      <c r="B405" s="1">
        <f>IFERROR(__xludf.DUMMYFUNCTION("""COMPUTED_VALUE"""),2.47)</f>
        <v>2.47</v>
      </c>
    </row>
    <row r="406">
      <c r="A406" s="2">
        <f>IFERROR(__xludf.DUMMYFUNCTION("""COMPUTED_VALUE"""),45005.705555555556)</f>
        <v>45005.70556</v>
      </c>
      <c r="B406" s="1">
        <f>IFERROR(__xludf.DUMMYFUNCTION("""COMPUTED_VALUE"""),2.47)</f>
        <v>2.47</v>
      </c>
    </row>
    <row r="407">
      <c r="A407" s="2">
        <f>IFERROR(__xludf.DUMMYFUNCTION("""COMPUTED_VALUE"""),45006.705555555556)</f>
        <v>45006.70556</v>
      </c>
      <c r="B407" s="1">
        <f>IFERROR(__xludf.DUMMYFUNCTION("""COMPUTED_VALUE"""),2.38)</f>
        <v>2.38</v>
      </c>
    </row>
    <row r="408">
      <c r="A408" s="2">
        <f>IFERROR(__xludf.DUMMYFUNCTION("""COMPUTED_VALUE"""),45007.705555555556)</f>
        <v>45007.70556</v>
      </c>
      <c r="B408" s="1">
        <f>IFERROR(__xludf.DUMMYFUNCTION("""COMPUTED_VALUE"""),2.33)</f>
        <v>2.33</v>
      </c>
    </row>
    <row r="409">
      <c r="A409" s="2">
        <f>IFERROR(__xludf.DUMMYFUNCTION("""COMPUTED_VALUE"""),45008.705555555556)</f>
        <v>45008.70556</v>
      </c>
      <c r="B409" s="1">
        <f>IFERROR(__xludf.DUMMYFUNCTION("""COMPUTED_VALUE"""),2.26)</f>
        <v>2.26</v>
      </c>
    </row>
    <row r="410">
      <c r="A410" s="2">
        <f>IFERROR(__xludf.DUMMYFUNCTION("""COMPUTED_VALUE"""),45009.705555555556)</f>
        <v>45009.70556</v>
      </c>
      <c r="B410" s="1">
        <f>IFERROR(__xludf.DUMMYFUNCTION("""COMPUTED_VALUE"""),2.41)</f>
        <v>2.41</v>
      </c>
    </row>
    <row r="411">
      <c r="A411" s="2">
        <f>IFERROR(__xludf.DUMMYFUNCTION("""COMPUTED_VALUE"""),45012.705555555556)</f>
        <v>45012.70556</v>
      </c>
      <c r="B411" s="1">
        <f>IFERROR(__xludf.DUMMYFUNCTION("""COMPUTED_VALUE"""),2.51)</f>
        <v>2.51</v>
      </c>
    </row>
    <row r="412">
      <c r="A412" s="2">
        <f>IFERROR(__xludf.DUMMYFUNCTION("""COMPUTED_VALUE"""),45013.705555555556)</f>
        <v>45013.70556</v>
      </c>
      <c r="B412" s="1">
        <f>IFERROR(__xludf.DUMMYFUNCTION("""COMPUTED_VALUE"""),2.65)</f>
        <v>2.65</v>
      </c>
    </row>
    <row r="413">
      <c r="A413" s="2">
        <f>IFERROR(__xludf.DUMMYFUNCTION("""COMPUTED_VALUE"""),45014.705555555556)</f>
        <v>45014.70556</v>
      </c>
      <c r="B413" s="1">
        <f>IFERROR(__xludf.DUMMYFUNCTION("""COMPUTED_VALUE"""),2.75)</f>
        <v>2.75</v>
      </c>
    </row>
    <row r="414">
      <c r="A414" s="2">
        <f>IFERROR(__xludf.DUMMYFUNCTION("""COMPUTED_VALUE"""),45015.705555555556)</f>
        <v>45015.70556</v>
      </c>
      <c r="B414" s="1">
        <f>IFERROR(__xludf.DUMMYFUNCTION("""COMPUTED_VALUE"""),2.89)</f>
        <v>2.89</v>
      </c>
    </row>
    <row r="415">
      <c r="A415" s="2">
        <f>IFERROR(__xludf.DUMMYFUNCTION("""COMPUTED_VALUE"""),45016.705555555556)</f>
        <v>45016.70556</v>
      </c>
      <c r="B415" s="1">
        <f>IFERROR(__xludf.DUMMYFUNCTION("""COMPUTED_VALUE"""),2.85)</f>
        <v>2.85</v>
      </c>
    </row>
    <row r="416">
      <c r="A416" s="2">
        <f>IFERROR(__xludf.DUMMYFUNCTION("""COMPUTED_VALUE"""),45019.705555555556)</f>
        <v>45019.70556</v>
      </c>
      <c r="B416" s="1">
        <f>IFERROR(__xludf.DUMMYFUNCTION("""COMPUTED_VALUE"""),2.83)</f>
        <v>2.83</v>
      </c>
    </row>
    <row r="417">
      <c r="A417" s="2">
        <f>IFERROR(__xludf.DUMMYFUNCTION("""COMPUTED_VALUE"""),45020.705555555556)</f>
        <v>45020.70556</v>
      </c>
      <c r="B417" s="1">
        <f>IFERROR(__xludf.DUMMYFUNCTION("""COMPUTED_VALUE"""),2.83)</f>
        <v>2.83</v>
      </c>
    </row>
    <row r="418">
      <c r="A418" s="2">
        <f>IFERROR(__xludf.DUMMYFUNCTION("""COMPUTED_VALUE"""),45021.705555555556)</f>
        <v>45021.70556</v>
      </c>
      <c r="B418" s="1">
        <f>IFERROR(__xludf.DUMMYFUNCTION("""COMPUTED_VALUE"""),2.82)</f>
        <v>2.82</v>
      </c>
    </row>
    <row r="419">
      <c r="A419" s="2">
        <f>IFERROR(__xludf.DUMMYFUNCTION("""COMPUTED_VALUE"""),45022.705555555556)</f>
        <v>45022.70556</v>
      </c>
      <c r="B419" s="1">
        <f>IFERROR(__xludf.DUMMYFUNCTION("""COMPUTED_VALUE"""),2.79)</f>
        <v>2.79</v>
      </c>
    </row>
    <row r="420">
      <c r="A420" s="2">
        <f>IFERROR(__xludf.DUMMYFUNCTION("""COMPUTED_VALUE"""),45026.705555555556)</f>
        <v>45026.70556</v>
      </c>
      <c r="B420" s="1">
        <f>IFERROR(__xludf.DUMMYFUNCTION("""COMPUTED_VALUE"""),2.81)</f>
        <v>2.81</v>
      </c>
    </row>
    <row r="421">
      <c r="A421" s="2">
        <f>IFERROR(__xludf.DUMMYFUNCTION("""COMPUTED_VALUE"""),45027.705555555556)</f>
        <v>45027.70556</v>
      </c>
      <c r="B421" s="1">
        <f>IFERROR(__xludf.DUMMYFUNCTION("""COMPUTED_VALUE"""),3.06)</f>
        <v>3.06</v>
      </c>
    </row>
    <row r="422">
      <c r="A422" s="2">
        <f>IFERROR(__xludf.DUMMYFUNCTION("""COMPUTED_VALUE"""),45028.705555555556)</f>
        <v>45028.70556</v>
      </c>
      <c r="B422" s="1">
        <f>IFERROR(__xludf.DUMMYFUNCTION("""COMPUTED_VALUE"""),3.06)</f>
        <v>3.06</v>
      </c>
    </row>
    <row r="423">
      <c r="A423" s="2">
        <f>IFERROR(__xludf.DUMMYFUNCTION("""COMPUTED_VALUE"""),45029.705555555556)</f>
        <v>45029.70556</v>
      </c>
      <c r="B423" s="1">
        <f>IFERROR(__xludf.DUMMYFUNCTION("""COMPUTED_VALUE"""),3.03)</f>
        <v>3.03</v>
      </c>
    </row>
    <row r="424">
      <c r="A424" s="2">
        <f>IFERROR(__xludf.DUMMYFUNCTION("""COMPUTED_VALUE"""),45030.705555555556)</f>
        <v>45030.70556</v>
      </c>
      <c r="B424" s="1">
        <f>IFERROR(__xludf.DUMMYFUNCTION("""COMPUTED_VALUE"""),3.04)</f>
        <v>3.04</v>
      </c>
    </row>
    <row r="425">
      <c r="A425" s="2">
        <f>IFERROR(__xludf.DUMMYFUNCTION("""COMPUTED_VALUE"""),45033.705555555556)</f>
        <v>45033.70556</v>
      </c>
      <c r="B425" s="1">
        <f>IFERROR(__xludf.DUMMYFUNCTION("""COMPUTED_VALUE"""),3.12)</f>
        <v>3.12</v>
      </c>
    </row>
    <row r="426">
      <c r="A426" s="2">
        <f>IFERROR(__xludf.DUMMYFUNCTION("""COMPUTED_VALUE"""),45034.705555555556)</f>
        <v>45034.70556</v>
      </c>
      <c r="B426" s="1">
        <f>IFERROR(__xludf.DUMMYFUNCTION("""COMPUTED_VALUE"""),3.18)</f>
        <v>3.18</v>
      </c>
    </row>
    <row r="427">
      <c r="A427" s="2">
        <f>IFERROR(__xludf.DUMMYFUNCTION("""COMPUTED_VALUE"""),45035.705555555556)</f>
        <v>45035.70556</v>
      </c>
      <c r="B427" s="1">
        <f>IFERROR(__xludf.DUMMYFUNCTION("""COMPUTED_VALUE"""),3.03)</f>
        <v>3.03</v>
      </c>
    </row>
    <row r="428">
      <c r="A428" s="2">
        <f>IFERROR(__xludf.DUMMYFUNCTION("""COMPUTED_VALUE"""),45036.705555555556)</f>
        <v>45036.70556</v>
      </c>
      <c r="B428" s="1">
        <f>IFERROR(__xludf.DUMMYFUNCTION("""COMPUTED_VALUE"""),3.11)</f>
        <v>3.11</v>
      </c>
    </row>
    <row r="429">
      <c r="A429" s="2">
        <f>IFERROR(__xludf.DUMMYFUNCTION("""COMPUTED_VALUE"""),45040.705555555556)</f>
        <v>45040.70556</v>
      </c>
      <c r="B429" s="1">
        <f>IFERROR(__xludf.DUMMYFUNCTION("""COMPUTED_VALUE"""),3.23)</f>
        <v>3.23</v>
      </c>
    </row>
    <row r="430">
      <c r="A430" s="2">
        <f>IFERROR(__xludf.DUMMYFUNCTION("""COMPUTED_VALUE"""),45041.705555555556)</f>
        <v>45041.70556</v>
      </c>
      <c r="B430" s="1">
        <f>IFERROR(__xludf.DUMMYFUNCTION("""COMPUTED_VALUE"""),3.18)</f>
        <v>3.18</v>
      </c>
    </row>
    <row r="431">
      <c r="A431" s="2">
        <f>IFERROR(__xludf.DUMMYFUNCTION("""COMPUTED_VALUE"""),45042.705555555556)</f>
        <v>45042.70556</v>
      </c>
      <c r="B431" s="1">
        <f>IFERROR(__xludf.DUMMYFUNCTION("""COMPUTED_VALUE"""),3.05)</f>
        <v>3.05</v>
      </c>
    </row>
    <row r="432">
      <c r="A432" s="2">
        <f>IFERROR(__xludf.DUMMYFUNCTION("""COMPUTED_VALUE"""),45043.705555555556)</f>
        <v>45043.70556</v>
      </c>
      <c r="B432" s="1">
        <f>IFERROR(__xludf.DUMMYFUNCTION("""COMPUTED_VALUE"""),3.13)</f>
        <v>3.13</v>
      </c>
    </row>
    <row r="433">
      <c r="A433" s="2">
        <f>IFERROR(__xludf.DUMMYFUNCTION("""COMPUTED_VALUE"""),45044.705555555556)</f>
        <v>45044.70556</v>
      </c>
      <c r="B433" s="1">
        <f>IFERROR(__xludf.DUMMYFUNCTION("""COMPUTED_VALUE"""),3.19)</f>
        <v>3.19</v>
      </c>
    </row>
    <row r="434">
      <c r="A434" s="2">
        <f>IFERROR(__xludf.DUMMYFUNCTION("""COMPUTED_VALUE"""),45048.705555555556)</f>
        <v>45048.70556</v>
      </c>
      <c r="B434" s="1">
        <f>IFERROR(__xludf.DUMMYFUNCTION("""COMPUTED_VALUE"""),3.04)</f>
        <v>3.04</v>
      </c>
    </row>
    <row r="435">
      <c r="A435" s="2">
        <f>IFERROR(__xludf.DUMMYFUNCTION("""COMPUTED_VALUE"""),45049.705555555556)</f>
        <v>45049.70556</v>
      </c>
      <c r="B435" s="1">
        <f>IFERROR(__xludf.DUMMYFUNCTION("""COMPUTED_VALUE"""),3.15)</f>
        <v>3.15</v>
      </c>
    </row>
    <row r="436">
      <c r="A436" s="2">
        <f>IFERROR(__xludf.DUMMYFUNCTION("""COMPUTED_VALUE"""),45050.705555555556)</f>
        <v>45050.70556</v>
      </c>
      <c r="B436" s="1">
        <f>IFERROR(__xludf.DUMMYFUNCTION("""COMPUTED_VALUE"""),3.18)</f>
        <v>3.18</v>
      </c>
    </row>
    <row r="437">
      <c r="A437" s="2">
        <f>IFERROR(__xludf.DUMMYFUNCTION("""COMPUTED_VALUE"""),45051.705555555556)</f>
        <v>45051.70556</v>
      </c>
      <c r="B437" s="1">
        <f>IFERROR(__xludf.DUMMYFUNCTION("""COMPUTED_VALUE"""),3.28)</f>
        <v>3.28</v>
      </c>
    </row>
    <row r="438">
      <c r="A438" s="2">
        <f>IFERROR(__xludf.DUMMYFUNCTION("""COMPUTED_VALUE"""),45054.705555555556)</f>
        <v>45054.70556</v>
      </c>
      <c r="B438" s="1">
        <f>IFERROR(__xludf.DUMMYFUNCTION("""COMPUTED_VALUE"""),3.31)</f>
        <v>3.31</v>
      </c>
    </row>
    <row r="439">
      <c r="A439" s="2">
        <f>IFERROR(__xludf.DUMMYFUNCTION("""COMPUTED_VALUE"""),45055.705555555556)</f>
        <v>45055.70556</v>
      </c>
      <c r="B439" s="1">
        <f>IFERROR(__xludf.DUMMYFUNCTION("""COMPUTED_VALUE"""),3.18)</f>
        <v>3.18</v>
      </c>
    </row>
    <row r="440">
      <c r="A440" s="2">
        <f>IFERROR(__xludf.DUMMYFUNCTION("""COMPUTED_VALUE"""),45056.705555555556)</f>
        <v>45056.70556</v>
      </c>
      <c r="B440" s="1">
        <f>IFERROR(__xludf.DUMMYFUNCTION("""COMPUTED_VALUE"""),3.28)</f>
        <v>3.28</v>
      </c>
    </row>
    <row r="441">
      <c r="A441" s="2">
        <f>IFERROR(__xludf.DUMMYFUNCTION("""COMPUTED_VALUE"""),45057.705555555556)</f>
        <v>45057.70556</v>
      </c>
      <c r="B441" s="1">
        <f>IFERROR(__xludf.DUMMYFUNCTION("""COMPUTED_VALUE"""),3.33)</f>
        <v>3.33</v>
      </c>
    </row>
    <row r="442">
      <c r="A442" s="2">
        <f>IFERROR(__xludf.DUMMYFUNCTION("""COMPUTED_VALUE"""),45058.705555555556)</f>
        <v>45058.70556</v>
      </c>
      <c r="B442" s="1">
        <f>IFERROR(__xludf.DUMMYFUNCTION("""COMPUTED_VALUE"""),3.29)</f>
        <v>3.29</v>
      </c>
    </row>
    <row r="443">
      <c r="A443" s="2">
        <f>IFERROR(__xludf.DUMMYFUNCTION("""COMPUTED_VALUE"""),45061.705555555556)</f>
        <v>45061.70556</v>
      </c>
      <c r="B443" s="1">
        <f>IFERROR(__xludf.DUMMYFUNCTION("""COMPUTED_VALUE"""),3.14)</f>
        <v>3.14</v>
      </c>
    </row>
    <row r="444">
      <c r="A444" s="2">
        <f>IFERROR(__xludf.DUMMYFUNCTION("""COMPUTED_VALUE"""),45062.705555555556)</f>
        <v>45062.70556</v>
      </c>
      <c r="B444" s="1">
        <f>IFERROR(__xludf.DUMMYFUNCTION("""COMPUTED_VALUE"""),3.24)</f>
        <v>3.24</v>
      </c>
    </row>
    <row r="445">
      <c r="A445" s="2">
        <f>IFERROR(__xludf.DUMMYFUNCTION("""COMPUTED_VALUE"""),45063.705555555556)</f>
        <v>45063.70556</v>
      </c>
      <c r="B445" s="1">
        <f>IFERROR(__xludf.DUMMYFUNCTION("""COMPUTED_VALUE"""),3.42)</f>
        <v>3.42</v>
      </c>
    </row>
    <row r="446">
      <c r="A446" s="2">
        <f>IFERROR(__xludf.DUMMYFUNCTION("""COMPUTED_VALUE"""),45064.705555555556)</f>
        <v>45064.70556</v>
      </c>
      <c r="B446" s="1">
        <f>IFERROR(__xludf.DUMMYFUNCTION("""COMPUTED_VALUE"""),3.47)</f>
        <v>3.47</v>
      </c>
    </row>
    <row r="447">
      <c r="A447" s="2">
        <f>IFERROR(__xludf.DUMMYFUNCTION("""COMPUTED_VALUE"""),45065.705555555556)</f>
        <v>45065.70556</v>
      </c>
      <c r="B447" s="1">
        <f>IFERROR(__xludf.DUMMYFUNCTION("""COMPUTED_VALUE"""),3.67)</f>
        <v>3.67</v>
      </c>
    </row>
    <row r="448">
      <c r="A448" s="2">
        <f>IFERROR(__xludf.DUMMYFUNCTION("""COMPUTED_VALUE"""),45068.705555555556)</f>
        <v>45068.70556</v>
      </c>
      <c r="B448" s="1">
        <f>IFERROR(__xludf.DUMMYFUNCTION("""COMPUTED_VALUE"""),3.65)</f>
        <v>3.65</v>
      </c>
    </row>
    <row r="449">
      <c r="A449" s="2">
        <f>IFERROR(__xludf.DUMMYFUNCTION("""COMPUTED_VALUE"""),45069.705555555556)</f>
        <v>45069.70556</v>
      </c>
      <c r="B449" s="1">
        <f>IFERROR(__xludf.DUMMYFUNCTION("""COMPUTED_VALUE"""),3.65)</f>
        <v>3.65</v>
      </c>
    </row>
    <row r="450">
      <c r="A450" s="2">
        <f>IFERROR(__xludf.DUMMYFUNCTION("""COMPUTED_VALUE"""),45070.705555555556)</f>
        <v>45070.70556</v>
      </c>
      <c r="B450" s="1">
        <f>IFERROR(__xludf.DUMMYFUNCTION("""COMPUTED_VALUE"""),3.49)</f>
        <v>3.49</v>
      </c>
    </row>
    <row r="451">
      <c r="A451" s="2">
        <f>IFERROR(__xludf.DUMMYFUNCTION("""COMPUTED_VALUE"""),45071.705555555556)</f>
        <v>45071.70556</v>
      </c>
      <c r="B451" s="1">
        <f>IFERROR(__xludf.DUMMYFUNCTION("""COMPUTED_VALUE"""),3.45)</f>
        <v>3.45</v>
      </c>
    </row>
    <row r="452">
      <c r="A452" s="2">
        <f>IFERROR(__xludf.DUMMYFUNCTION("""COMPUTED_VALUE"""),45072.705555555556)</f>
        <v>45072.70556</v>
      </c>
      <c r="B452" s="1">
        <f>IFERROR(__xludf.DUMMYFUNCTION("""COMPUTED_VALUE"""),3.46)</f>
        <v>3.46</v>
      </c>
    </row>
    <row r="453">
      <c r="A453" s="2">
        <f>IFERROR(__xludf.DUMMYFUNCTION("""COMPUTED_VALUE"""),45075.705555555556)</f>
        <v>45075.70556</v>
      </c>
      <c r="B453" s="1">
        <f>IFERROR(__xludf.DUMMYFUNCTION("""COMPUTED_VALUE"""),3.53)</f>
        <v>3.53</v>
      </c>
    </row>
    <row r="454">
      <c r="A454" s="2">
        <f>IFERROR(__xludf.DUMMYFUNCTION("""COMPUTED_VALUE"""),45076.705555555556)</f>
        <v>45076.70556</v>
      </c>
      <c r="B454" s="1">
        <f>IFERROR(__xludf.DUMMYFUNCTION("""COMPUTED_VALUE"""),3.6)</f>
        <v>3.6</v>
      </c>
    </row>
    <row r="455">
      <c r="A455" s="2">
        <f>IFERROR(__xludf.DUMMYFUNCTION("""COMPUTED_VALUE"""),45077.705555555556)</f>
        <v>45077.70556</v>
      </c>
      <c r="B455" s="1">
        <f>IFERROR(__xludf.DUMMYFUNCTION("""COMPUTED_VALUE"""),3.63)</f>
        <v>3.63</v>
      </c>
    </row>
    <row r="456">
      <c r="A456" s="2">
        <f>IFERROR(__xludf.DUMMYFUNCTION("""COMPUTED_VALUE"""),45078.705555555556)</f>
        <v>45078.70556</v>
      </c>
      <c r="B456" s="1">
        <f>IFERROR(__xludf.DUMMYFUNCTION("""COMPUTED_VALUE"""),3.76)</f>
        <v>3.76</v>
      </c>
    </row>
    <row r="457">
      <c r="A457" s="2">
        <f>IFERROR(__xludf.DUMMYFUNCTION("""COMPUTED_VALUE"""),45079.705555555556)</f>
        <v>45079.70556</v>
      </c>
      <c r="B457" s="1">
        <f>IFERROR(__xludf.DUMMYFUNCTION("""COMPUTED_VALUE"""),3.71)</f>
        <v>3.71</v>
      </c>
    </row>
    <row r="458">
      <c r="A458" s="2">
        <f>IFERROR(__xludf.DUMMYFUNCTION("""COMPUTED_VALUE"""),45082.705555555556)</f>
        <v>45082.70556</v>
      </c>
      <c r="B458" s="1">
        <f>IFERROR(__xludf.DUMMYFUNCTION("""COMPUTED_VALUE"""),3.77)</f>
        <v>3.77</v>
      </c>
    </row>
    <row r="459">
      <c r="A459" s="2">
        <f>IFERROR(__xludf.DUMMYFUNCTION("""COMPUTED_VALUE"""),45083.705555555556)</f>
        <v>45083.70556</v>
      </c>
      <c r="B459" s="1">
        <f>IFERROR(__xludf.DUMMYFUNCTION("""COMPUTED_VALUE"""),3.92)</f>
        <v>3.92</v>
      </c>
    </row>
    <row r="460">
      <c r="A460" s="2">
        <f>IFERROR(__xludf.DUMMYFUNCTION("""COMPUTED_VALUE"""),45084.705555555556)</f>
        <v>45084.70556</v>
      </c>
      <c r="B460" s="1">
        <f>IFERROR(__xludf.DUMMYFUNCTION("""COMPUTED_VALUE"""),3.95)</f>
        <v>3.95</v>
      </c>
    </row>
    <row r="461">
      <c r="A461" s="2">
        <f>IFERROR(__xludf.DUMMYFUNCTION("""COMPUTED_VALUE"""),45086.705555555556)</f>
        <v>45086.70556</v>
      </c>
      <c r="B461" s="1">
        <f>IFERROR(__xludf.DUMMYFUNCTION("""COMPUTED_VALUE"""),3.98)</f>
        <v>3.98</v>
      </c>
    </row>
    <row r="462">
      <c r="A462" s="2">
        <f>IFERROR(__xludf.DUMMYFUNCTION("""COMPUTED_VALUE"""),45089.705555555556)</f>
        <v>45089.70556</v>
      </c>
      <c r="B462" s="1">
        <f>IFERROR(__xludf.DUMMYFUNCTION("""COMPUTED_VALUE"""),3.99)</f>
        <v>3.99</v>
      </c>
    </row>
    <row r="463">
      <c r="A463" s="2">
        <f>IFERROR(__xludf.DUMMYFUNCTION("""COMPUTED_VALUE"""),45090.705555555556)</f>
        <v>45090.70556</v>
      </c>
      <c r="B463" s="1">
        <f>IFERROR(__xludf.DUMMYFUNCTION("""COMPUTED_VALUE"""),3.89)</f>
        <v>3.89</v>
      </c>
    </row>
    <row r="464">
      <c r="A464" s="2">
        <f>IFERROR(__xludf.DUMMYFUNCTION("""COMPUTED_VALUE"""),45091.705555555556)</f>
        <v>45091.70556</v>
      </c>
      <c r="B464" s="1">
        <f>IFERROR(__xludf.DUMMYFUNCTION("""COMPUTED_VALUE"""),3.94)</f>
        <v>3.94</v>
      </c>
    </row>
    <row r="465">
      <c r="A465" s="2">
        <f>IFERROR(__xludf.DUMMYFUNCTION("""COMPUTED_VALUE"""),45092.705555555556)</f>
        <v>45092.70556</v>
      </c>
      <c r="B465" s="1">
        <f>IFERROR(__xludf.DUMMYFUNCTION("""COMPUTED_VALUE"""),3.95)</f>
        <v>3.95</v>
      </c>
    </row>
    <row r="466">
      <c r="A466" s="2">
        <f>IFERROR(__xludf.DUMMYFUNCTION("""COMPUTED_VALUE"""),45093.705555555556)</f>
        <v>45093.70556</v>
      </c>
      <c r="B466" s="1">
        <f>IFERROR(__xludf.DUMMYFUNCTION("""COMPUTED_VALUE"""),3.95)</f>
        <v>3.95</v>
      </c>
    </row>
    <row r="467">
      <c r="A467" s="2">
        <f>IFERROR(__xludf.DUMMYFUNCTION("""COMPUTED_VALUE"""),45096.705555555556)</f>
        <v>45096.70556</v>
      </c>
      <c r="B467" s="1">
        <f>IFERROR(__xludf.DUMMYFUNCTION("""COMPUTED_VALUE"""),3.97)</f>
        <v>3.97</v>
      </c>
    </row>
    <row r="468">
      <c r="A468" s="2">
        <f>IFERROR(__xludf.DUMMYFUNCTION("""COMPUTED_VALUE"""),45097.705555555556)</f>
        <v>45097.70556</v>
      </c>
      <c r="B468" s="1">
        <f>IFERROR(__xludf.DUMMYFUNCTION("""COMPUTED_VALUE"""),4.15)</f>
        <v>4.15</v>
      </c>
    </row>
    <row r="469">
      <c r="A469" s="2">
        <f>IFERROR(__xludf.DUMMYFUNCTION("""COMPUTED_VALUE"""),45098.705555555556)</f>
        <v>45098.70556</v>
      </c>
      <c r="B469" s="1">
        <f>IFERROR(__xludf.DUMMYFUNCTION("""COMPUTED_VALUE"""),4.23)</f>
        <v>4.23</v>
      </c>
    </row>
    <row r="470">
      <c r="A470" s="2">
        <f>IFERROR(__xludf.DUMMYFUNCTION("""COMPUTED_VALUE"""),45099.705555555556)</f>
        <v>45099.70556</v>
      </c>
      <c r="B470" s="1">
        <f>IFERROR(__xludf.DUMMYFUNCTION("""COMPUTED_VALUE"""),4.26)</f>
        <v>4.26</v>
      </c>
    </row>
    <row r="471">
      <c r="A471" s="2">
        <f>IFERROR(__xludf.DUMMYFUNCTION("""COMPUTED_VALUE"""),45100.705555555556)</f>
        <v>45100.70556</v>
      </c>
      <c r="B471" s="1">
        <f>IFERROR(__xludf.DUMMYFUNCTION("""COMPUTED_VALUE"""),4.35)</f>
        <v>4.35</v>
      </c>
    </row>
    <row r="472">
      <c r="A472" s="2">
        <f>IFERROR(__xludf.DUMMYFUNCTION("""COMPUTED_VALUE"""),45103.705555555556)</f>
        <v>45103.70556</v>
      </c>
      <c r="B472" s="1">
        <f>IFERROR(__xludf.DUMMYFUNCTION("""COMPUTED_VALUE"""),4.42)</f>
        <v>4.42</v>
      </c>
    </row>
    <row r="473">
      <c r="A473" s="2">
        <f>IFERROR(__xludf.DUMMYFUNCTION("""COMPUTED_VALUE"""),45104.705555555556)</f>
        <v>45104.70556</v>
      </c>
      <c r="B473" s="1">
        <f>IFERROR(__xludf.DUMMYFUNCTION("""COMPUTED_VALUE"""),4.44)</f>
        <v>4.44</v>
      </c>
    </row>
    <row r="474">
      <c r="A474" s="2">
        <f>IFERROR(__xludf.DUMMYFUNCTION("""COMPUTED_VALUE"""),45105.705555555556)</f>
        <v>45105.70556</v>
      </c>
      <c r="B474" s="1">
        <f>IFERROR(__xludf.DUMMYFUNCTION("""COMPUTED_VALUE"""),4.39)</f>
        <v>4.39</v>
      </c>
    </row>
    <row r="475">
      <c r="A475" s="2">
        <f>IFERROR(__xludf.DUMMYFUNCTION("""COMPUTED_VALUE"""),45106.705555555556)</f>
        <v>45106.70556</v>
      </c>
      <c r="B475" s="1">
        <f>IFERROR(__xludf.DUMMYFUNCTION("""COMPUTED_VALUE"""),4.59)</f>
        <v>4.59</v>
      </c>
    </row>
  </sheetData>
  <drawing r:id="rId1"/>
</worksheet>
</file>