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<sst xmlns="http://schemas.openxmlformats.org/spreadsheetml/2006/main" count="288" uniqueCount="281">
  <si>
    <t>Fluxo de caixa 2025</t>
  </si>
  <si>
    <t>Conta(s):</t>
  </si>
  <si>
    <t>Todas</t>
  </si>
  <si>
    <t>Unidade(s):</t>
  </si>
  <si>
    <t>Saldo inicial:</t>
  </si>
  <si>
    <t>Código</t>
  </si>
  <si>
    <t>Descrição</t>
  </si>
  <si>
    <t>Valor previsto</t>
  </si>
  <si>
    <t>Valor total</t>
  </si>
  <si>
    <t>Janeiro</t>
  </si>
  <si>
    <t>Fevereiro</t>
  </si>
  <si>
    <t>Março</t>
  </si>
  <si>
    <t>Abril</t>
  </si>
  <si>
    <t>Maio</t>
  </si>
  <si>
    <t>RECEITAS</t>
  </si>
  <si>
    <t>MENSALIDADES</t>
  </si>
  <si>
    <t>OUTRAS RECEITAS</t>
  </si>
  <si>
    <t>Conta</t>
  </si>
  <si>
    <t>Descricao_conta</t>
  </si>
  <si>
    <t>Valor</t>
  </si>
  <si>
    <t>ALUGUEL</t>
  </si>
  <si>
    <t>1.01.001</t>
  </si>
  <si>
    <t>Mensalidade</t>
  </si>
  <si>
    <t>MAT. DIDÁTICO/PEDÁGOGICO</t>
  </si>
  <si>
    <t>1.13.001</t>
  </si>
  <si>
    <t>Mensalidade Fund 1</t>
  </si>
  <si>
    <t>CURSOS LIVRES</t>
  </si>
  <si>
    <t>1.13.002</t>
  </si>
  <si>
    <t>Matrícula Fund 1</t>
  </si>
  <si>
    <t>REVENDAS</t>
  </si>
  <si>
    <t>1.13.003</t>
  </si>
  <si>
    <t>Mens. Integral 6h - Fund I</t>
  </si>
  <si>
    <t>EVENTOS</t>
  </si>
  <si>
    <t>1.13.005</t>
  </si>
  <si>
    <t>Mens. Integral 10h - Fund I</t>
  </si>
  <si>
    <t>FINANCEIRAS</t>
  </si>
  <si>
    <t>1.14.001</t>
  </si>
  <si>
    <t>Mensalidade Fund 2</t>
  </si>
  <si>
    <t>BANCÁRIA</t>
  </si>
  <si>
    <t>1.14.004</t>
  </si>
  <si>
    <t>Matrícula Infantil - Isaac</t>
  </si>
  <si>
    <t>PARCERIAS</t>
  </si>
  <si>
    <t>1.14.005</t>
  </si>
  <si>
    <t>Mensalidade Infantil - Isaac</t>
  </si>
  <si>
    <t>ACORDOS JUDICIAS</t>
  </si>
  <si>
    <t>1.14.006</t>
  </si>
  <si>
    <t>Matrícula Fundamental - Isaac</t>
  </si>
  <si>
    <t>TRANSFERÊNCIA ENTRE CONTAS ENTRADA</t>
  </si>
  <si>
    <t>1.14.007</t>
  </si>
  <si>
    <t>Mensalidade Fundamental - Isaac</t>
  </si>
  <si>
    <t>DESPESAS</t>
  </si>
  <si>
    <t>VALOR</t>
  </si>
  <si>
    <t>1.21.001</t>
  </si>
  <si>
    <t>Ballet</t>
  </si>
  <si>
    <t>SERVIÇOS BÁSICOS</t>
  </si>
  <si>
    <t>1.21.004</t>
  </si>
  <si>
    <t>Street Dance</t>
  </si>
  <si>
    <t>GERAIS</t>
  </si>
  <si>
    <t>1.21.005</t>
  </si>
  <si>
    <t>Futsal</t>
  </si>
  <si>
    <t>SERVIÇOS CONTRATADOS</t>
  </si>
  <si>
    <t>1.21.008</t>
  </si>
  <si>
    <t>Armário</t>
  </si>
  <si>
    <t>SALÁRIOS E ENCARGOS</t>
  </si>
  <si>
    <t>1.21.009</t>
  </si>
  <si>
    <t>Natação</t>
  </si>
  <si>
    <t>BENEFÍCIOS</t>
  </si>
  <si>
    <t>1.21.014</t>
  </si>
  <si>
    <t>Karatê</t>
  </si>
  <si>
    <t>ESTAGIARIOS</t>
  </si>
  <si>
    <t>1.22.001</t>
  </si>
  <si>
    <t>Apostilas Anglo e complementares</t>
  </si>
  <si>
    <t>1.22.002</t>
  </si>
  <si>
    <t>Cópias para tarefas/trabalho</t>
  </si>
  <si>
    <t>TRIBUTÁRIAS</t>
  </si>
  <si>
    <t>1.22.003</t>
  </si>
  <si>
    <t>Avaliação substitutiva</t>
  </si>
  <si>
    <t>SEGUROS</t>
  </si>
  <si>
    <t>1.22.006</t>
  </si>
  <si>
    <t>Paradidático</t>
  </si>
  <si>
    <t>REMATRICULA</t>
  </si>
  <si>
    <t>1.24.001</t>
  </si>
  <si>
    <t>Revenda de lanches</t>
  </si>
  <si>
    <t>SÓCIAS</t>
  </si>
  <si>
    <t>1.24.006</t>
  </si>
  <si>
    <t>Revenda Estante Mágica</t>
  </si>
  <si>
    <t>CUSTO REVENDAS DIVERSAS</t>
  </si>
  <si>
    <t>1.25.001</t>
  </si>
  <si>
    <t>Lembrancinha dia das mães</t>
  </si>
  <si>
    <t>1.25.003</t>
  </si>
  <si>
    <t>Passeios</t>
  </si>
  <si>
    <t>IMOBILIZADO</t>
  </si>
  <si>
    <t>1.25.004</t>
  </si>
  <si>
    <t>Ingresso Festa Junina</t>
  </si>
  <si>
    <t>TRANSFERÊNCIA ENTRE CONTAS SAÍDA</t>
  </si>
  <si>
    <t>1.25.004 </t>
  </si>
  <si>
    <t>DESCONTO CONTA GARANTIDA</t>
  </si>
  <si>
    <t>1.25.006</t>
  </si>
  <si>
    <t>Prenda Festa Junina</t>
  </si>
  <si>
    <t>Saldo final:</t>
  </si>
  <si>
    <t>1.25.007</t>
  </si>
  <si>
    <t>Cartela/Princ. Festa Junina</t>
  </si>
  <si>
    <t>1.25.008</t>
  </si>
  <si>
    <t>Bingo Festa Junina</t>
  </si>
  <si>
    <t>1.25.010</t>
  </si>
  <si>
    <t>Formatura</t>
  </si>
  <si>
    <t>1.25.015</t>
  </si>
  <si>
    <t>Transporte Acampamento</t>
  </si>
  <si>
    <t>1.25.016</t>
  </si>
  <si>
    <t>Mostra de Dança</t>
  </si>
  <si>
    <t>1.25.021</t>
  </si>
  <si>
    <t>Mostra Cultural</t>
  </si>
  <si>
    <t>1.26.001</t>
  </si>
  <si>
    <t>Multas a receber</t>
  </si>
  <si>
    <t>1.26.002</t>
  </si>
  <si>
    <t>Juros a receber</t>
  </si>
  <si>
    <t>1.27.001</t>
  </si>
  <si>
    <t>Empréstimo recebido</t>
  </si>
  <si>
    <t>1.27.002</t>
  </si>
  <si>
    <t>Rendimentos e aplicações</t>
  </si>
  <si>
    <t>1.30.001</t>
  </si>
  <si>
    <t>Acordo mensalidade</t>
  </si>
  <si>
    <t>2.01.001 </t>
  </si>
  <si>
    <t>Água unidade 1</t>
  </si>
  <si>
    <t>2.01.002 </t>
  </si>
  <si>
    <t>Água unidade 2</t>
  </si>
  <si>
    <t>2.01.003 </t>
  </si>
  <si>
    <t>Água unidade 3</t>
  </si>
  <si>
    <t>2.01.004 </t>
  </si>
  <si>
    <t>Luz unidade 1</t>
  </si>
  <si>
    <t>2.01.005 </t>
  </si>
  <si>
    <t>Luz unidade 2</t>
  </si>
  <si>
    <t>2.01.006 </t>
  </si>
  <si>
    <t>Luz unidade 3</t>
  </si>
  <si>
    <t>2.01.008 </t>
  </si>
  <si>
    <t>Net unidade 1</t>
  </si>
  <si>
    <t>2.01.011 </t>
  </si>
  <si>
    <t>Celulares comerciais</t>
  </si>
  <si>
    <t>2.01.012 </t>
  </si>
  <si>
    <t>Despesa de Aluguel</t>
  </si>
  <si>
    <t>2.01.013 </t>
  </si>
  <si>
    <t>Vivo Unidade 2</t>
  </si>
  <si>
    <t>2.01.014 </t>
  </si>
  <si>
    <t>Vivo Unidade 1</t>
  </si>
  <si>
    <t>2.01.015 </t>
  </si>
  <si>
    <t>Vivo Unidade 3</t>
  </si>
  <si>
    <t>2.02.101 </t>
  </si>
  <si>
    <t>Jornal</t>
  </si>
  <si>
    <t>2.02.103 </t>
  </si>
  <si>
    <t>2.02.104 </t>
  </si>
  <si>
    <t>Material pedagógico</t>
  </si>
  <si>
    <t>2.02.200 </t>
  </si>
  <si>
    <t>DESP. MANUTENÇÃO E CONSERVAÇÃO</t>
  </si>
  <si>
    <t>2.02.204 </t>
  </si>
  <si>
    <t>Manutenção de equipamentos</t>
  </si>
  <si>
    <t>2.02.301 </t>
  </si>
  <si>
    <t>Material de cozinha</t>
  </si>
  <si>
    <t>2.02.302 </t>
  </si>
  <si>
    <t>Material de limpeza e higiene</t>
  </si>
  <si>
    <t>2.02.602 </t>
  </si>
  <si>
    <t>Gasolina e estacionamento</t>
  </si>
  <si>
    <t>2.02.603 </t>
  </si>
  <si>
    <t>Lanches e refeições</t>
  </si>
  <si>
    <t>2.02.610 </t>
  </si>
  <si>
    <t>Sieeesp</t>
  </si>
  <si>
    <t>2.03.001 </t>
  </si>
  <si>
    <t>Serviço de monitor./alarme 1 e 2</t>
  </si>
  <si>
    <t>2.03.002 </t>
  </si>
  <si>
    <t>Serviço de monitor./alarme 3</t>
  </si>
  <si>
    <t>2.03.004 </t>
  </si>
  <si>
    <t>Serviço de aulas de música</t>
  </si>
  <si>
    <t>2.03.006 </t>
  </si>
  <si>
    <t>Outros serviços</t>
  </si>
  <si>
    <t>2.03.007 </t>
  </si>
  <si>
    <t>Serviço Arteterapia</t>
  </si>
  <si>
    <t>2.03.010 </t>
  </si>
  <si>
    <t>Serviços de Contabilidade 1 e 2</t>
  </si>
  <si>
    <t>2.03.011 </t>
  </si>
  <si>
    <t>Serviços de Contabilidade 3</t>
  </si>
  <si>
    <t>2.03.012 </t>
  </si>
  <si>
    <t>Serviços de consulta PF e PJ</t>
  </si>
  <si>
    <t>2.03.016 </t>
  </si>
  <si>
    <t>Serviço propaganda e publicidade</t>
  </si>
  <si>
    <t>2.03.020 </t>
  </si>
  <si>
    <t>Segurança unidade 3</t>
  </si>
  <si>
    <t>2.03.021 </t>
  </si>
  <si>
    <t>Serviços de medicina do trabalho</t>
  </si>
  <si>
    <t>2.03.022 </t>
  </si>
  <si>
    <t>Serviço agenda eletrônica</t>
  </si>
  <si>
    <t>2.03.023 </t>
  </si>
  <si>
    <t>Serviço de aulas de inglês e esp</t>
  </si>
  <si>
    <t>2.03.024 </t>
  </si>
  <si>
    <t>Serviços gráficos (copiadoras)</t>
  </si>
  <si>
    <t>2.03.026 </t>
  </si>
  <si>
    <t>Serviços de robótica</t>
  </si>
  <si>
    <t>2.03.027 </t>
  </si>
  <si>
    <t>Serviços de psicologia</t>
  </si>
  <si>
    <t>2.03.028 </t>
  </si>
  <si>
    <t>Serviços balé e dança educativa</t>
  </si>
  <si>
    <t>2.03.029 </t>
  </si>
  <si>
    <t>Serviços de assessoria</t>
  </si>
  <si>
    <t>2.03.031 </t>
  </si>
  <si>
    <t>Serviços de natação</t>
  </si>
  <si>
    <t>2.03.032 </t>
  </si>
  <si>
    <t>Serviços de contrato digital</t>
  </si>
  <si>
    <t>2.03.033 </t>
  </si>
  <si>
    <t>Serviços de Karatê</t>
  </si>
  <si>
    <t>2.04.001 </t>
  </si>
  <si>
    <t>Salários professores</t>
  </si>
  <si>
    <t>2.04.002 </t>
  </si>
  <si>
    <t>Salários administrativos</t>
  </si>
  <si>
    <t>2.04.007 </t>
  </si>
  <si>
    <t>Fgts unidade 1</t>
  </si>
  <si>
    <t>2.04.008 </t>
  </si>
  <si>
    <t>Fgts unidade 2</t>
  </si>
  <si>
    <t>2.04.009 </t>
  </si>
  <si>
    <t>Fgts unidade 3</t>
  </si>
  <si>
    <t>2.04.010 </t>
  </si>
  <si>
    <t>Darf 561</t>
  </si>
  <si>
    <t>2.04.019 </t>
  </si>
  <si>
    <t>Rescisão funcionário</t>
  </si>
  <si>
    <t>2.04.020 </t>
  </si>
  <si>
    <t>Sinpro</t>
  </si>
  <si>
    <t>2.04.023 </t>
  </si>
  <si>
    <t>Seguro funcionários</t>
  </si>
  <si>
    <t>2.04.024 </t>
  </si>
  <si>
    <t>Vale transporte</t>
  </si>
  <si>
    <t>2.04.025 </t>
  </si>
  <si>
    <t>Vale alimentação</t>
  </si>
  <si>
    <t>2.05.008 </t>
  </si>
  <si>
    <t>Uniforme funcionário</t>
  </si>
  <si>
    <t>2.06.003 </t>
  </si>
  <si>
    <t>Bolsa auxilio estagiários</t>
  </si>
  <si>
    <t>2.06.005 </t>
  </si>
  <si>
    <t>Seguro estagiários</t>
  </si>
  <si>
    <t>2.07.003 </t>
  </si>
  <si>
    <t>Tarifas bancárias</t>
  </si>
  <si>
    <t>2.07.004 </t>
  </si>
  <si>
    <t>Comissão cartão débito/crédito</t>
  </si>
  <si>
    <t>2.12.101 </t>
  </si>
  <si>
    <t>Iptu unidade 3</t>
  </si>
  <si>
    <t>2.12.102 </t>
  </si>
  <si>
    <t>Iptu unidade 1</t>
  </si>
  <si>
    <t>2.12.103 </t>
  </si>
  <si>
    <t>Iptu unidade 2</t>
  </si>
  <si>
    <t>2.12.201 </t>
  </si>
  <si>
    <t>Simples Nacional</t>
  </si>
  <si>
    <t>2.12.202 </t>
  </si>
  <si>
    <t>IOF</t>
  </si>
  <si>
    <t>2.12.304 </t>
  </si>
  <si>
    <t>ISS s/ PJ</t>
  </si>
  <si>
    <t>2.17.001 </t>
  </si>
  <si>
    <t>Despesas sócias</t>
  </si>
  <si>
    <t>2.20.001 </t>
  </si>
  <si>
    <t>Lanches para revenda</t>
  </si>
  <si>
    <t>2.30.101 </t>
  </si>
  <si>
    <t>Formatura - Infantil 4</t>
  </si>
  <si>
    <t>2.30.102 </t>
  </si>
  <si>
    <t>Formatura 9ª ano</t>
  </si>
  <si>
    <t>2.30.204</t>
  </si>
  <si>
    <t>Teatro Mostra de Dança</t>
  </si>
  <si>
    <t>2.30.300 </t>
  </si>
  <si>
    <t>FESTA JUNINA</t>
  </si>
  <si>
    <t>2.30.301 </t>
  </si>
  <si>
    <t>Custos diversos festa junina</t>
  </si>
  <si>
    <t>2.30.701 </t>
  </si>
  <si>
    <t>Custo Dia das Mães</t>
  </si>
  <si>
    <t>2.31.200 </t>
  </si>
  <si>
    <t>REPASSE EVENTO 3º</t>
  </si>
  <si>
    <t>2.31.303 </t>
  </si>
  <si>
    <t>Dia do autógrafo</t>
  </si>
  <si>
    <t>2.40.001 </t>
  </si>
  <si>
    <t>Sophia - Sistema de Gestão</t>
  </si>
  <si>
    <t>2.40.002 </t>
  </si>
  <si>
    <t>Móveis e utensílios</t>
  </si>
  <si>
    <t>2.40.003 </t>
  </si>
  <si>
    <t>Imóvel Aquisição/Construção/Refo</t>
  </si>
  <si>
    <t>2.40.005 </t>
  </si>
  <si>
    <t>Empréstimo a pagar</t>
  </si>
  <si>
    <t>2.40.006 </t>
  </si>
  <si>
    <t>Máquinas e equipamentos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</si>
</sst>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&quot;R$&quot;\ * #,##0.00_-;\-&quot;R$&quot;\ * #,##0.00_-;_-&quot;R$&quot;\ * &quot;-&quot;??_-;_-@_-"/>
    <numFmt numFmtId="178" formatCode="&quot;R$&quot;#,##0.00;[Red]\-&quot;R$&quot;#,##0.00"/>
    <numFmt numFmtId="179" formatCode="_-* #,##0_-;\-* #,##0_-;_-* &quot;-&quot;_-;_-@_-"/>
    <numFmt numFmtId="180" formatCode="_-* #,##0.00_-;\-* #,##0.00_-;_-* &quot;-&quot;??_-;_-@_-"/>
  </numFmts>
  <fonts count="28">
    <font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CE5CD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13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13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3" fontId="3" fillId="2" borderId="1" xfId="0" applyNumberFormat="1" applyFont="1" applyFill="1" applyBorder="1" applyAlignment="1">
      <alignment horizontal="right" wrapText="1" readingOrder="1"/>
    </xf>
    <xf numFmtId="0" fontId="3" fillId="2" borderId="1" xfId="0" applyFont="1" applyFill="1" applyBorder="1" applyAlignment="1">
      <alignment wrapText="1" readingOrder="1"/>
    </xf>
    <xf numFmtId="3" fontId="3" fillId="0" borderId="1" xfId="0" applyNumberFormat="1" applyFont="1" applyBorder="1" applyAlignment="1">
      <alignment horizontal="right" wrapText="1" readingOrder="1"/>
    </xf>
    <xf numFmtId="0" fontId="3" fillId="3" borderId="1" xfId="0" applyFont="1" applyFill="1" applyBorder="1" applyAlignment="1">
      <alignment wrapText="1" readingOrder="1"/>
    </xf>
    <xf numFmtId="3" fontId="3" fillId="4" borderId="1" xfId="0" applyNumberFormat="1" applyFont="1" applyFill="1" applyBorder="1" applyAlignment="1">
      <alignment horizontal="right" wrapText="1" readingOrder="1"/>
    </xf>
    <xf numFmtId="0" fontId="3" fillId="4" borderId="1" xfId="0" applyFont="1" applyFill="1" applyBorder="1" applyAlignment="1">
      <alignment wrapText="1" readingOrder="1"/>
    </xf>
    <xf numFmtId="0" fontId="3" fillId="0" borderId="0" xfId="0" applyFont="1" applyAlignment="1">
      <alignment wrapText="1" readingOrder="1"/>
    </xf>
    <xf numFmtId="4" fontId="3" fillId="0" borderId="1" xfId="0" applyNumberFormat="1" applyFont="1" applyBorder="1" applyAlignment="1">
      <alignment horizontal="right" wrapText="1" readingOrder="1"/>
    </xf>
    <xf numFmtId="0" fontId="2" fillId="0" borderId="2" xfId="0" applyFont="1" applyBorder="1" applyAlignment="1">
      <alignment wrapText="1" readingOrder="1"/>
    </xf>
    <xf numFmtId="178" fontId="3" fillId="2" borderId="2" xfId="0" applyNumberFormat="1" applyFont="1" applyFill="1" applyBorder="1" applyAlignment="1">
      <alignment horizontal="right" wrapText="1" readingOrder="1"/>
    </xf>
    <xf numFmtId="178" fontId="3" fillId="2" borderId="1" xfId="0" applyNumberFormat="1" applyFont="1" applyFill="1" applyBorder="1" applyAlignment="1">
      <alignment horizontal="right" wrapText="1" readingOrder="1"/>
    </xf>
    <xf numFmtId="178" fontId="3" fillId="0" borderId="2" xfId="0" applyNumberFormat="1" applyFont="1" applyBorder="1" applyAlignment="1">
      <alignment horizontal="right" wrapText="1" readingOrder="1"/>
    </xf>
    <xf numFmtId="178" fontId="3" fillId="0" borderId="1" xfId="0" applyNumberFormat="1" applyFont="1" applyBorder="1" applyAlignment="1">
      <alignment horizontal="right" wrapText="1" readingOrder="1"/>
    </xf>
    <xf numFmtId="178" fontId="3" fillId="3" borderId="2" xfId="0" applyNumberFormat="1" applyFont="1" applyFill="1" applyBorder="1" applyAlignment="1">
      <alignment horizontal="right" wrapText="1" readingOrder="1"/>
    </xf>
    <xf numFmtId="178" fontId="3" fillId="3" borderId="1" xfId="0" applyNumberFormat="1" applyFont="1" applyFill="1" applyBorder="1" applyAlignment="1">
      <alignment horizontal="right" wrapText="1" readingOrder="1"/>
    </xf>
    <xf numFmtId="0" fontId="4" fillId="4" borderId="1" xfId="0" applyFont="1" applyFill="1" applyBorder="1" applyAlignment="1">
      <alignment wrapText="1" readingOrder="1"/>
    </xf>
    <xf numFmtId="178" fontId="5" fillId="4" borderId="2" xfId="0" applyNumberFormat="1" applyFont="1" applyFill="1" applyBorder="1" applyAlignment="1">
      <alignment horizontal="right" wrapText="1" readingOrder="1"/>
    </xf>
    <xf numFmtId="178" fontId="5" fillId="4" borderId="1" xfId="0" applyNumberFormat="1" applyFont="1" applyFill="1" applyBorder="1" applyAlignment="1">
      <alignment horizontal="right" wrapText="1" readingOrder="1"/>
    </xf>
    <xf numFmtId="178" fontId="6" fillId="0" borderId="1" xfId="0" applyNumberFormat="1" applyFont="1" applyBorder="1" applyAlignment="1">
      <alignment horizontal="right" wrapText="1" readingOrder="1"/>
    </xf>
    <xf numFmtId="178" fontId="5" fillId="0" borderId="2" xfId="0" applyNumberFormat="1" applyFont="1" applyBorder="1" applyAlignment="1">
      <alignment horizontal="right" wrapText="1" readingOrder="1"/>
    </xf>
    <xf numFmtId="178" fontId="5" fillId="0" borderId="1" xfId="0" applyNumberFormat="1" applyFont="1" applyBorder="1" applyAlignment="1">
      <alignment horizontal="right" wrapText="1" readingOrder="1"/>
    </xf>
    <xf numFmtId="178" fontId="5" fillId="3" borderId="2" xfId="0" applyNumberFormat="1" applyFont="1" applyFill="1" applyBorder="1" applyAlignment="1">
      <alignment horizontal="right" wrapText="1" readingOrder="1"/>
    </xf>
    <xf numFmtId="178" fontId="5" fillId="3" borderId="1" xfId="0" applyNumberFormat="1" applyFont="1" applyFill="1" applyBorder="1" applyAlignment="1">
      <alignment horizontal="right" wrapText="1" readingOrder="1"/>
    </xf>
    <xf numFmtId="0" fontId="2" fillId="0" borderId="0" xfId="0" applyFont="1" applyAlignment="1">
      <alignment wrapText="1" readingOrder="1"/>
    </xf>
    <xf numFmtId="178" fontId="3" fillId="5" borderId="3" xfId="0" applyNumberFormat="1" applyFont="1" applyFill="1" applyBorder="1" applyAlignment="1">
      <alignment horizontal="right" wrapText="1" readingOrder="1"/>
    </xf>
    <xf numFmtId="178" fontId="3" fillId="5" borderId="0" xfId="0" applyNumberFormat="1" applyFont="1" applyFill="1" applyAlignment="1">
      <alignment horizontal="right" wrapText="1" readingOrder="1"/>
    </xf>
    <xf numFmtId="178" fontId="5" fillId="0" borderId="4" xfId="0" applyNumberFormat="1" applyFont="1" applyBorder="1" applyAlignment="1">
      <alignment horizontal="right" wrapText="1" readingOrder="1"/>
    </xf>
    <xf numFmtId="0" fontId="5" fillId="0" borderId="1" xfId="0" applyFont="1" applyBorder="1" applyAlignment="1">
      <alignment horizontal="right" wrapText="1" readingOrder="1"/>
    </xf>
    <xf numFmtId="0" fontId="7" fillId="0" borderId="5" xfId="0" applyFont="1" applyFill="1" applyBorder="1" applyAlignment="1">
      <alignment horizontal="center" vertical="top"/>
    </xf>
    <xf numFmtId="0" fontId="8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workbookViewId="0">
      <selection activeCell="K15" sqref="K15"/>
    </sheetView>
  </sheetViews>
  <sheetFormatPr defaultColWidth="9.14166666666667" defaultRowHeight="12.75"/>
  <cols>
    <col min="1" max="1" width="7.875" customWidth="1"/>
    <col min="2" max="2" width="5.50833333333333" customWidth="1"/>
    <col min="3" max="3" width="27.25" customWidth="1"/>
    <col min="5" max="5" width="8.125" customWidth="1"/>
    <col min="6" max="6" width="13.375" customWidth="1"/>
    <col min="7" max="7" width="15.125" customWidth="1"/>
    <col min="8" max="13" width="13.5083333333333" customWidth="1"/>
    <col min="14" max="14" width="13.5083333333333"/>
    <col min="15" max="15" width="10.375"/>
    <col min="17" max="17" width="10.125" customWidth="1"/>
    <col min="19" max="20" width="10.375"/>
  </cols>
  <sheetData>
    <row r="1" ht="18" customHeight="1" spans="1:12">
      <c r="A1" s="1" t="s">
        <v>0</v>
      </c>
      <c r="B1" s="1"/>
      <c r="C1" s="1"/>
      <c r="D1" s="1"/>
      <c r="E1" s="1"/>
      <c r="F1" s="1"/>
      <c r="G1" s="1"/>
      <c r="H1" s="3"/>
      <c r="I1" s="3"/>
      <c r="J1" s="3"/>
      <c r="K1" s="3"/>
      <c r="L1" s="3"/>
    </row>
    <row r="2" ht="26.25" spans="1:12">
      <c r="A2" s="2" t="s">
        <v>1</v>
      </c>
      <c r="B2" s="3" t="s">
        <v>2</v>
      </c>
      <c r="C2" s="3"/>
      <c r="D2" s="3"/>
      <c r="E2" s="2" t="s">
        <v>3</v>
      </c>
      <c r="F2" s="3" t="s">
        <v>2</v>
      </c>
      <c r="G2" s="3"/>
      <c r="H2" s="3"/>
      <c r="I2" s="3"/>
      <c r="J2" s="3"/>
      <c r="K2" s="3"/>
      <c r="L2" s="3"/>
    </row>
    <row r="3" ht="13.5" spans="1:12">
      <c r="A3" s="3"/>
      <c r="B3" s="3"/>
      <c r="C3" s="3"/>
      <c r="D3" s="3"/>
      <c r="E3" s="3"/>
      <c r="F3" s="2" t="s">
        <v>4</v>
      </c>
      <c r="G3" s="11">
        <v>101334.19</v>
      </c>
      <c r="H3" s="3"/>
      <c r="I3" s="3"/>
      <c r="J3" s="3"/>
      <c r="K3" s="3"/>
      <c r="L3" s="3"/>
    </row>
    <row r="4" ht="13.5" spans="1:13">
      <c r="A4" s="2" t="s">
        <v>5</v>
      </c>
      <c r="B4" s="3"/>
      <c r="C4" s="2" t="s">
        <v>6</v>
      </c>
      <c r="D4" s="3"/>
      <c r="E4" s="3"/>
      <c r="F4" s="2" t="s">
        <v>7</v>
      </c>
      <c r="G4" s="1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12</v>
      </c>
      <c r="M4" s="2" t="s">
        <v>13</v>
      </c>
    </row>
    <row r="5" ht="13.5" spans="1:13">
      <c r="A5" s="4">
        <v>100000</v>
      </c>
      <c r="B5" s="5"/>
      <c r="C5" s="5" t="s">
        <v>14</v>
      </c>
      <c r="D5" s="5"/>
      <c r="E5" s="5"/>
      <c r="F5" s="5"/>
      <c r="G5" s="13">
        <v>1441261.84</v>
      </c>
      <c r="H5" s="14">
        <v>341391.75</v>
      </c>
      <c r="I5" s="14">
        <v>330669.81</v>
      </c>
      <c r="J5" s="14">
        <v>382575.52</v>
      </c>
      <c r="K5" s="14">
        <v>386624.76</v>
      </c>
      <c r="L5" s="14">
        <v>386624.76</v>
      </c>
      <c r="M5" s="14">
        <f>SUM(M6:M16)</f>
        <v>388762.9799</v>
      </c>
    </row>
    <row r="6" ht="13.5" spans="1:13">
      <c r="A6" s="6">
        <v>110000</v>
      </c>
      <c r="B6" s="3"/>
      <c r="C6" s="3" t="s">
        <v>15</v>
      </c>
      <c r="D6" s="3"/>
      <c r="E6" s="3"/>
      <c r="F6" s="3"/>
      <c r="G6" s="15">
        <v>1041655.35</v>
      </c>
      <c r="H6" s="16">
        <v>243000.97</v>
      </c>
      <c r="I6" s="16">
        <v>224699.82</v>
      </c>
      <c r="J6" s="16">
        <v>285074.64</v>
      </c>
      <c r="K6" s="16">
        <v>288879.92</v>
      </c>
      <c r="L6" s="16">
        <v>288879.92</v>
      </c>
      <c r="M6" s="16">
        <f>SUM(S8:S17)</f>
        <v>285785.36</v>
      </c>
    </row>
    <row r="7" ht="15.75" spans="1:19">
      <c r="A7" s="6">
        <v>120000</v>
      </c>
      <c r="B7" s="3"/>
      <c r="C7" s="3" t="s">
        <v>16</v>
      </c>
      <c r="D7" s="3"/>
      <c r="E7" s="3"/>
      <c r="F7" s="3"/>
      <c r="G7" s="15">
        <v>42</v>
      </c>
      <c r="H7" s="16">
        <v>0</v>
      </c>
      <c r="I7" s="16">
        <v>42</v>
      </c>
      <c r="J7" s="16">
        <v>0</v>
      </c>
      <c r="K7" s="16">
        <v>0</v>
      </c>
      <c r="L7" s="16">
        <v>0</v>
      </c>
      <c r="M7" s="16">
        <v>0</v>
      </c>
      <c r="Q7" s="32" t="s">
        <v>17</v>
      </c>
      <c r="R7" s="32" t="s">
        <v>18</v>
      </c>
      <c r="S7" s="32" t="s">
        <v>19</v>
      </c>
    </row>
    <row r="8" ht="15.75" spans="1:20">
      <c r="A8" s="6">
        <v>121000</v>
      </c>
      <c r="B8" s="3"/>
      <c r="C8" s="3" t="s">
        <v>20</v>
      </c>
      <c r="D8" s="3"/>
      <c r="E8" s="3"/>
      <c r="F8" s="3"/>
      <c r="G8" s="15">
        <v>22631.71</v>
      </c>
      <c r="H8" s="16">
        <v>3725.86</v>
      </c>
      <c r="I8" s="16">
        <v>3919.98</v>
      </c>
      <c r="J8" s="16">
        <v>11291.54</v>
      </c>
      <c r="K8" s="16">
        <v>3694.33</v>
      </c>
      <c r="L8" s="16">
        <v>3694.33</v>
      </c>
      <c r="M8" s="16">
        <f>SUM(S18:S24)</f>
        <v>9037.31</v>
      </c>
      <c r="Q8" s="33" t="s">
        <v>21</v>
      </c>
      <c r="R8" s="33" t="s">
        <v>22</v>
      </c>
      <c r="S8" s="33">
        <v>534.49</v>
      </c>
      <c r="T8" t="e">
        <f>SUM(#REF!)</f>
        <v>#REF!</v>
      </c>
    </row>
    <row r="9" ht="15.75" spans="1:19">
      <c r="A9" s="6">
        <v>122000</v>
      </c>
      <c r="B9" s="3"/>
      <c r="C9" s="3" t="s">
        <v>23</v>
      </c>
      <c r="D9" s="3"/>
      <c r="E9" s="3"/>
      <c r="F9" s="3"/>
      <c r="G9" s="15">
        <v>285215.72</v>
      </c>
      <c r="H9" s="16">
        <v>92337.53</v>
      </c>
      <c r="I9" s="16">
        <v>67729.75</v>
      </c>
      <c r="J9" s="16">
        <v>60934.83</v>
      </c>
      <c r="K9" s="16">
        <v>64213.61</v>
      </c>
      <c r="L9" s="16">
        <v>64213.61</v>
      </c>
      <c r="M9" s="16">
        <f>SUM(S25:S28)</f>
        <v>51154.17</v>
      </c>
      <c r="Q9" s="33" t="s">
        <v>24</v>
      </c>
      <c r="R9" s="33" t="s">
        <v>25</v>
      </c>
      <c r="S9" s="33">
        <v>3795.2576</v>
      </c>
    </row>
    <row r="10" ht="15.75" spans="1:19">
      <c r="A10" s="6">
        <v>123000</v>
      </c>
      <c r="B10" s="3"/>
      <c r="C10" s="3" t="s">
        <v>26</v>
      </c>
      <c r="D10" s="3"/>
      <c r="E10" s="3"/>
      <c r="F10" s="3"/>
      <c r="G10" s="15">
        <v>825.79</v>
      </c>
      <c r="H10" s="16">
        <v>585.18</v>
      </c>
      <c r="I10" s="16">
        <v>240.61</v>
      </c>
      <c r="J10" s="16">
        <v>0</v>
      </c>
      <c r="K10" s="16">
        <v>0</v>
      </c>
      <c r="L10" s="16">
        <v>0</v>
      </c>
      <c r="M10" s="16">
        <v>0</v>
      </c>
      <c r="Q10" s="33" t="s">
        <v>27</v>
      </c>
      <c r="R10" s="33" t="s">
        <v>28</v>
      </c>
      <c r="S10" s="33">
        <v>141.4324</v>
      </c>
    </row>
    <row r="11" ht="15.75" spans="1:19">
      <c r="A11" s="6">
        <v>124000</v>
      </c>
      <c r="B11" s="3"/>
      <c r="C11" s="3" t="s">
        <v>29</v>
      </c>
      <c r="D11" s="3"/>
      <c r="E11" s="3"/>
      <c r="F11" s="3"/>
      <c r="G11" s="15">
        <v>11519</v>
      </c>
      <c r="H11" s="16">
        <v>821</v>
      </c>
      <c r="I11" s="16">
        <v>4203.85</v>
      </c>
      <c r="J11" s="16">
        <v>1207.3</v>
      </c>
      <c r="K11" s="16">
        <v>5286.85</v>
      </c>
      <c r="L11" s="16">
        <v>5286.85</v>
      </c>
      <c r="M11" s="16">
        <f>SUM(S29:S30)</f>
        <v>5168.5</v>
      </c>
      <c r="Q11" s="33" t="s">
        <v>30</v>
      </c>
      <c r="R11" s="33" t="s">
        <v>31</v>
      </c>
      <c r="S11" s="33">
        <v>19.8</v>
      </c>
    </row>
    <row r="12" ht="15.75" spans="1:19">
      <c r="A12" s="6">
        <v>125000</v>
      </c>
      <c r="B12" s="3"/>
      <c r="C12" s="3" t="s">
        <v>32</v>
      </c>
      <c r="D12" s="3"/>
      <c r="E12" s="3"/>
      <c r="F12" s="3"/>
      <c r="G12" s="15">
        <v>39825.84</v>
      </c>
      <c r="H12" s="16">
        <v>120</v>
      </c>
      <c r="I12" s="16">
        <v>3629.7</v>
      </c>
      <c r="J12" s="16">
        <v>13426.65</v>
      </c>
      <c r="K12" s="16">
        <v>22649.49</v>
      </c>
      <c r="L12" s="16">
        <v>22649.49</v>
      </c>
      <c r="M12" s="16">
        <v>30525.9399</v>
      </c>
      <c r="Q12" s="33" t="s">
        <v>33</v>
      </c>
      <c r="R12" s="33" t="s">
        <v>34</v>
      </c>
      <c r="S12" s="33">
        <v>302.04</v>
      </c>
    </row>
    <row r="13" ht="15.75" spans="1:19">
      <c r="A13" s="6">
        <v>126000</v>
      </c>
      <c r="B13" s="3"/>
      <c r="C13" s="3" t="s">
        <v>35</v>
      </c>
      <c r="D13" s="3"/>
      <c r="E13" s="3"/>
      <c r="F13" s="3"/>
      <c r="G13" s="15">
        <v>6266.82</v>
      </c>
      <c r="H13" s="16">
        <v>0.77</v>
      </c>
      <c r="I13" s="16">
        <v>8.02</v>
      </c>
      <c r="J13" s="16">
        <v>4758.7</v>
      </c>
      <c r="K13" s="16">
        <v>1499.33</v>
      </c>
      <c r="L13" s="16">
        <v>1499.33</v>
      </c>
      <c r="M13" s="16">
        <f>SUM(S42:S43)</f>
        <v>2790.3</v>
      </c>
      <c r="N13">
        <f>M5+M18</f>
        <v>-20541.1501</v>
      </c>
      <c r="Q13" s="33" t="s">
        <v>36</v>
      </c>
      <c r="R13" s="33" t="s">
        <v>37</v>
      </c>
      <c r="S13" s="33">
        <v>3233.58</v>
      </c>
    </row>
    <row r="14" ht="15.75" spans="1:19">
      <c r="A14" s="6">
        <v>127000</v>
      </c>
      <c r="B14" s="3"/>
      <c r="C14" s="3" t="s">
        <v>38</v>
      </c>
      <c r="D14" s="3"/>
      <c r="E14" s="3"/>
      <c r="F14" s="3"/>
      <c r="G14" s="15">
        <v>403.02</v>
      </c>
      <c r="H14" s="16">
        <v>0.44</v>
      </c>
      <c r="I14" s="16">
        <v>0</v>
      </c>
      <c r="J14" s="16">
        <v>1.35</v>
      </c>
      <c r="K14" s="16">
        <v>401.23</v>
      </c>
      <c r="L14" s="16">
        <v>401.23</v>
      </c>
      <c r="M14" s="16">
        <v>3157.96</v>
      </c>
      <c r="Q14" s="33" t="s">
        <v>39</v>
      </c>
      <c r="R14" s="33" t="s">
        <v>40</v>
      </c>
      <c r="S14" s="33">
        <v>859.5</v>
      </c>
    </row>
    <row r="15" ht="15.75" spans="1:19">
      <c r="A15" s="6">
        <v>128000</v>
      </c>
      <c r="B15" s="3"/>
      <c r="C15" s="3" t="s">
        <v>41</v>
      </c>
      <c r="D15" s="3"/>
      <c r="E15" s="3"/>
      <c r="F15" s="3"/>
      <c r="G15" s="15">
        <v>159.99</v>
      </c>
      <c r="H15" s="16">
        <v>0</v>
      </c>
      <c r="I15" s="16">
        <v>0.01</v>
      </c>
      <c r="J15" s="16">
        <v>159.98</v>
      </c>
      <c r="K15" s="16">
        <v>0</v>
      </c>
      <c r="L15" s="16">
        <v>0</v>
      </c>
      <c r="M15" s="16">
        <v>0</v>
      </c>
      <c r="Q15" s="33" t="s">
        <v>42</v>
      </c>
      <c r="R15" s="33" t="s">
        <v>43</v>
      </c>
      <c r="S15" s="33">
        <v>64538.59</v>
      </c>
    </row>
    <row r="16" ht="15.75" spans="1:19">
      <c r="A16" s="6">
        <v>130000</v>
      </c>
      <c r="B16" s="3"/>
      <c r="C16" s="3" t="s">
        <v>44</v>
      </c>
      <c r="D16" s="3"/>
      <c r="E16" s="3"/>
      <c r="F16" s="3"/>
      <c r="G16" s="15">
        <v>32716.6</v>
      </c>
      <c r="H16" s="16">
        <v>800</v>
      </c>
      <c r="I16" s="16">
        <v>26196.07</v>
      </c>
      <c r="J16" s="16">
        <v>5720.53</v>
      </c>
      <c r="K16" s="16">
        <v>0</v>
      </c>
      <c r="L16" s="16">
        <v>0</v>
      </c>
      <c r="M16" s="16">
        <v>1143.44</v>
      </c>
      <c r="Q16" s="33" t="s">
        <v>45</v>
      </c>
      <c r="R16" s="33" t="s">
        <v>46</v>
      </c>
      <c r="S16" s="33">
        <v>84944.27</v>
      </c>
    </row>
    <row r="17" ht="26.25" spans="1:19">
      <c r="A17" s="7"/>
      <c r="B17" s="7"/>
      <c r="C17" s="7" t="s">
        <v>47</v>
      </c>
      <c r="D17" s="7"/>
      <c r="E17" s="7"/>
      <c r="F17" s="7"/>
      <c r="G17" s="17">
        <v>60900</v>
      </c>
      <c r="H17" s="18">
        <v>17400</v>
      </c>
      <c r="I17" s="18">
        <v>36500</v>
      </c>
      <c r="J17" s="18">
        <v>7000</v>
      </c>
      <c r="K17" s="7"/>
      <c r="L17" s="7"/>
      <c r="M17" s="7"/>
      <c r="Q17" s="33" t="s">
        <v>48</v>
      </c>
      <c r="R17" s="33" t="s">
        <v>49</v>
      </c>
      <c r="S17" s="33">
        <v>127416.4</v>
      </c>
    </row>
    <row r="18" ht="15.75" spans="1:19">
      <c r="A18" s="8">
        <v>200000</v>
      </c>
      <c r="B18" s="9"/>
      <c r="C18" s="9" t="s">
        <v>50</v>
      </c>
      <c r="D18" s="9"/>
      <c r="E18" s="9"/>
      <c r="F18" s="19" t="s">
        <v>51</v>
      </c>
      <c r="G18" s="20">
        <v>-1334573.64</v>
      </c>
      <c r="H18" s="21">
        <v>-270779.24</v>
      </c>
      <c r="I18" s="21">
        <v>-351619.75</v>
      </c>
      <c r="J18" s="21">
        <v>-337673.27</v>
      </c>
      <c r="K18" s="21">
        <v>-374501.38</v>
      </c>
      <c r="L18" s="21">
        <v>-374501.38</v>
      </c>
      <c r="M18" s="21">
        <f>SUM(M19:M33)</f>
        <v>-409304.13</v>
      </c>
      <c r="O18" t="e">
        <f>M18+#REF!</f>
        <v>#REF!</v>
      </c>
      <c r="Q18" s="33" t="s">
        <v>52</v>
      </c>
      <c r="R18" s="33" t="s">
        <v>53</v>
      </c>
      <c r="S18" s="33">
        <v>1681.73</v>
      </c>
    </row>
    <row r="19" ht="15.75" spans="1:19">
      <c r="A19" s="6">
        <v>201000</v>
      </c>
      <c r="B19" s="3"/>
      <c r="C19" s="3" t="s">
        <v>54</v>
      </c>
      <c r="D19" s="3"/>
      <c r="E19" s="3"/>
      <c r="F19" s="22">
        <v>40476.09</v>
      </c>
      <c r="G19" s="23">
        <v>-40476.09</v>
      </c>
      <c r="H19" s="24">
        <v>-7672.51</v>
      </c>
      <c r="I19" s="24">
        <v>-11006.29</v>
      </c>
      <c r="J19" s="24">
        <v>-4906.81</v>
      </c>
      <c r="K19" s="24">
        <v>-16890.48</v>
      </c>
      <c r="L19" s="24">
        <v>-16890.48</v>
      </c>
      <c r="M19" s="24">
        <v>-13025.55</v>
      </c>
      <c r="Q19" s="33" t="s">
        <v>55</v>
      </c>
      <c r="R19" s="33" t="s">
        <v>56</v>
      </c>
      <c r="S19" s="33">
        <v>2960</v>
      </c>
    </row>
    <row r="20" ht="15.75" spans="1:19">
      <c r="A20" s="6">
        <v>202000</v>
      </c>
      <c r="B20" s="3"/>
      <c r="C20" s="3" t="s">
        <v>57</v>
      </c>
      <c r="D20" s="3"/>
      <c r="E20" s="3"/>
      <c r="F20" s="22">
        <v>178394.44</v>
      </c>
      <c r="G20" s="23">
        <v>-178394.44</v>
      </c>
      <c r="H20" s="24">
        <v>-17073.11</v>
      </c>
      <c r="I20" s="24">
        <v>-54853.8</v>
      </c>
      <c r="J20" s="24">
        <v>-52855.21</v>
      </c>
      <c r="K20" s="30">
        <v>-12275.99</v>
      </c>
      <c r="L20" s="30">
        <v>-12878.13</v>
      </c>
      <c r="M20" s="30">
        <v>-18118.77</v>
      </c>
      <c r="Q20" s="33" t="s">
        <v>58</v>
      </c>
      <c r="R20" s="33" t="s">
        <v>59</v>
      </c>
      <c r="S20" s="33">
        <v>1211.25</v>
      </c>
    </row>
    <row r="21" ht="15.75" spans="1:19">
      <c r="A21" s="6">
        <v>202001</v>
      </c>
      <c r="B21" s="3"/>
      <c r="C21" s="3" t="s">
        <v>23</v>
      </c>
      <c r="D21" s="3"/>
      <c r="E21" s="3"/>
      <c r="F21" s="22"/>
      <c r="G21" s="23"/>
      <c r="H21" s="24"/>
      <c r="I21" s="24"/>
      <c r="J21" s="24"/>
      <c r="K21" s="24">
        <v>-40579.22</v>
      </c>
      <c r="L21" s="31">
        <v>-40734.19</v>
      </c>
      <c r="M21" s="24">
        <v>-40738.99</v>
      </c>
      <c r="Q21" s="33"/>
      <c r="R21" s="33"/>
      <c r="S21" s="33"/>
    </row>
    <row r="22" ht="15.75" spans="1:19">
      <c r="A22" s="6">
        <v>203000</v>
      </c>
      <c r="B22" s="3"/>
      <c r="C22" s="3" t="s">
        <v>60</v>
      </c>
      <c r="D22" s="3"/>
      <c r="E22" s="3"/>
      <c r="F22" s="22">
        <v>151981.22</v>
      </c>
      <c r="G22" s="23">
        <v>-151981.22</v>
      </c>
      <c r="H22" s="24">
        <v>-25704.78</v>
      </c>
      <c r="I22" s="24">
        <v>-49533.49</v>
      </c>
      <c r="J22" s="24">
        <v>-36003.96</v>
      </c>
      <c r="K22" s="24">
        <v>-40738.99</v>
      </c>
      <c r="L22" s="24">
        <v>-40738.99</v>
      </c>
      <c r="M22" s="24">
        <v>-42595.94</v>
      </c>
      <c r="Q22" s="33" t="s">
        <v>61</v>
      </c>
      <c r="R22" s="33" t="s">
        <v>62</v>
      </c>
      <c r="S22" s="33">
        <v>140</v>
      </c>
    </row>
    <row r="23" ht="15.75" spans="1:19">
      <c r="A23" s="6">
        <v>204000</v>
      </c>
      <c r="B23" s="3"/>
      <c r="C23" s="3" t="s">
        <v>63</v>
      </c>
      <c r="D23" s="3"/>
      <c r="E23" s="3"/>
      <c r="F23" s="22">
        <v>619392.37</v>
      </c>
      <c r="G23" s="23">
        <v>-619392.37</v>
      </c>
      <c r="H23" s="24">
        <v>-144672.36</v>
      </c>
      <c r="I23" s="24">
        <v>-158301.79</v>
      </c>
      <c r="J23" s="24">
        <v>-156226.42</v>
      </c>
      <c r="K23" s="24">
        <v>-160191.8</v>
      </c>
      <c r="L23" s="24">
        <v>-160191.8</v>
      </c>
      <c r="M23" s="24">
        <v>-179586.64</v>
      </c>
      <c r="Q23" s="33" t="s">
        <v>64</v>
      </c>
      <c r="R23" s="33" t="s">
        <v>65</v>
      </c>
      <c r="S23" s="33">
        <v>2569.33</v>
      </c>
    </row>
    <row r="24" ht="15.75" spans="1:19">
      <c r="A24" s="6">
        <v>205000</v>
      </c>
      <c r="B24" s="3"/>
      <c r="C24" s="3" t="s">
        <v>66</v>
      </c>
      <c r="D24" s="3"/>
      <c r="E24" s="3"/>
      <c r="F24" s="22">
        <v>9289.95</v>
      </c>
      <c r="G24" s="23">
        <v>-9289.95</v>
      </c>
      <c r="H24" s="24">
        <v>-3460.48</v>
      </c>
      <c r="I24" s="24">
        <v>-2077.98</v>
      </c>
      <c r="J24" s="24">
        <v>-1671.75</v>
      </c>
      <c r="K24" s="24">
        <v>-2079.74</v>
      </c>
      <c r="L24" s="24">
        <v>-2079.74</v>
      </c>
      <c r="M24" s="24">
        <v>-517.03</v>
      </c>
      <c r="Q24" s="33" t="s">
        <v>67</v>
      </c>
      <c r="R24" s="33" t="s">
        <v>68</v>
      </c>
      <c r="S24" s="33">
        <v>475</v>
      </c>
    </row>
    <row r="25" ht="15.75" spans="1:19">
      <c r="A25" s="6">
        <v>206000</v>
      </c>
      <c r="B25" s="3"/>
      <c r="C25" s="3" t="s">
        <v>69</v>
      </c>
      <c r="D25" s="3"/>
      <c r="E25" s="3"/>
      <c r="F25" s="22">
        <v>28983.4</v>
      </c>
      <c r="G25" s="23">
        <v>-28983.4</v>
      </c>
      <c r="H25" s="24">
        <v>-3861.4</v>
      </c>
      <c r="I25" s="24">
        <v>-4646.5</v>
      </c>
      <c r="J25" s="24">
        <v>-9047</v>
      </c>
      <c r="K25" s="24">
        <v>-11428.5</v>
      </c>
      <c r="L25" s="24">
        <v>-11428.5</v>
      </c>
      <c r="M25" s="24">
        <v>-12083.1</v>
      </c>
      <c r="Q25" s="33" t="s">
        <v>70</v>
      </c>
      <c r="R25" s="33" t="s">
        <v>71</v>
      </c>
      <c r="S25" s="33">
        <v>50922.79</v>
      </c>
    </row>
    <row r="26" ht="15.75" spans="1:19">
      <c r="A26" s="6">
        <v>207000</v>
      </c>
      <c r="B26" s="3"/>
      <c r="C26" s="3" t="s">
        <v>35</v>
      </c>
      <c r="D26" s="3"/>
      <c r="E26" s="3"/>
      <c r="F26" s="22">
        <v>3266.74</v>
      </c>
      <c r="G26" s="23">
        <v>-3266.74</v>
      </c>
      <c r="H26" s="24">
        <v>-1112.24</v>
      </c>
      <c r="I26" s="24">
        <v>-924.98</v>
      </c>
      <c r="J26" s="24">
        <v>-767.55</v>
      </c>
      <c r="K26" s="24">
        <v>-461.97</v>
      </c>
      <c r="L26" s="24">
        <v>-461.97</v>
      </c>
      <c r="M26" s="24">
        <v>-346.26</v>
      </c>
      <c r="Q26" s="33" t="s">
        <v>72</v>
      </c>
      <c r="R26" s="33" t="s">
        <v>73</v>
      </c>
      <c r="S26" s="33">
        <v>30</v>
      </c>
    </row>
    <row r="27" ht="15.75" spans="1:19">
      <c r="A27" s="6">
        <v>212000</v>
      </c>
      <c r="B27" s="3"/>
      <c r="C27" s="3" t="s">
        <v>74</v>
      </c>
      <c r="D27" s="3"/>
      <c r="E27" s="3"/>
      <c r="F27" s="22">
        <v>131698.95</v>
      </c>
      <c r="G27" s="23">
        <v>-131698.95</v>
      </c>
      <c r="H27" s="24">
        <v>-28352.49</v>
      </c>
      <c r="I27" s="24">
        <v>-35459.3</v>
      </c>
      <c r="J27" s="24">
        <v>-34013.82</v>
      </c>
      <c r="K27" s="24">
        <v>-33873.34</v>
      </c>
      <c r="L27" s="24">
        <v>-33873.34</v>
      </c>
      <c r="M27" s="24">
        <v>-34509.34</v>
      </c>
      <c r="Q27" s="33" t="s">
        <v>75</v>
      </c>
      <c r="R27" s="33" t="s">
        <v>76</v>
      </c>
      <c r="S27" s="33">
        <v>200</v>
      </c>
    </row>
    <row r="28" ht="15.75" spans="1:19">
      <c r="A28" s="6">
        <v>214000</v>
      </c>
      <c r="B28" s="3"/>
      <c r="C28" s="3" t="s">
        <v>77</v>
      </c>
      <c r="D28" s="3"/>
      <c r="E28" s="3"/>
      <c r="F28" s="22">
        <v>8381.08</v>
      </c>
      <c r="G28" s="23">
        <v>-8381.08</v>
      </c>
      <c r="H28" s="24">
        <v>-2054.51</v>
      </c>
      <c r="I28" s="24">
        <v>-2098.54</v>
      </c>
      <c r="J28" s="24">
        <v>-2095.95</v>
      </c>
      <c r="K28" s="24">
        <v>-2132.08</v>
      </c>
      <c r="L28" s="24">
        <v>-2132.08</v>
      </c>
      <c r="M28" s="24">
        <v>0</v>
      </c>
      <c r="Q28" s="33" t="s">
        <v>78</v>
      </c>
      <c r="R28" s="33" t="s">
        <v>79</v>
      </c>
      <c r="S28" s="33">
        <v>1.38</v>
      </c>
    </row>
    <row r="29" ht="15.75" spans="1:19">
      <c r="A29" s="6">
        <v>216000</v>
      </c>
      <c r="B29" s="3"/>
      <c r="C29" s="3" t="s">
        <v>80</v>
      </c>
      <c r="D29" s="3"/>
      <c r="E29" s="3"/>
      <c r="F29" s="22">
        <v>7174</v>
      </c>
      <c r="G29" s="23">
        <v>-7174</v>
      </c>
      <c r="H29" s="24">
        <v>-1793.5</v>
      </c>
      <c r="I29" s="24">
        <v>-1793.5</v>
      </c>
      <c r="J29" s="24">
        <v>-1793.5</v>
      </c>
      <c r="K29" s="24">
        <v>-1793.5</v>
      </c>
      <c r="L29" s="24">
        <v>-1793.5</v>
      </c>
      <c r="M29" s="24">
        <v>0</v>
      </c>
      <c r="Q29" s="33" t="s">
        <v>81</v>
      </c>
      <c r="R29" s="33" t="s">
        <v>82</v>
      </c>
      <c r="S29" s="33">
        <v>5003.5</v>
      </c>
    </row>
    <row r="30" ht="15.75" spans="1:19">
      <c r="A30" s="6">
        <v>217000</v>
      </c>
      <c r="B30" s="3"/>
      <c r="C30" s="3" t="s">
        <v>83</v>
      </c>
      <c r="D30" s="3"/>
      <c r="E30" s="3"/>
      <c r="F30" s="22">
        <v>63016.03</v>
      </c>
      <c r="G30" s="23">
        <v>-63016.03</v>
      </c>
      <c r="H30" s="24">
        <v>-15789.72</v>
      </c>
      <c r="I30" s="24">
        <v>-11893</v>
      </c>
      <c r="J30" s="24">
        <v>-19313</v>
      </c>
      <c r="K30" s="24">
        <v>-16020.31</v>
      </c>
      <c r="L30" s="24">
        <v>-16020.31</v>
      </c>
      <c r="M30" s="24">
        <v>-20778</v>
      </c>
      <c r="Q30" s="33" t="s">
        <v>84</v>
      </c>
      <c r="R30" s="33" t="s">
        <v>85</v>
      </c>
      <c r="S30" s="33">
        <v>165</v>
      </c>
    </row>
    <row r="31" ht="15.75" spans="1:19">
      <c r="A31" s="6">
        <v>220000</v>
      </c>
      <c r="B31" s="3"/>
      <c r="C31" s="3" t="s">
        <v>86</v>
      </c>
      <c r="D31" s="3"/>
      <c r="E31" s="3"/>
      <c r="F31" s="22">
        <v>5555.88</v>
      </c>
      <c r="G31" s="23">
        <v>-5555.88</v>
      </c>
      <c r="H31" s="24">
        <v>-374.4</v>
      </c>
      <c r="I31" s="24">
        <v>-1926.4</v>
      </c>
      <c r="J31" s="24">
        <v>-1691.2</v>
      </c>
      <c r="K31" s="24">
        <v>-1563.88</v>
      </c>
      <c r="L31" s="24">
        <v>-1563.88</v>
      </c>
      <c r="M31" s="24">
        <v>-1660</v>
      </c>
      <c r="Q31" s="33" t="s">
        <v>87</v>
      </c>
      <c r="R31" s="33" t="s">
        <v>88</v>
      </c>
      <c r="S31" s="33">
        <v>377</v>
      </c>
    </row>
    <row r="32" ht="15.75" spans="1:19">
      <c r="A32" s="6">
        <v>230000</v>
      </c>
      <c r="B32" s="3"/>
      <c r="C32" s="3" t="s">
        <v>32</v>
      </c>
      <c r="D32" s="3"/>
      <c r="E32" s="3"/>
      <c r="F32" s="22">
        <v>22047.22</v>
      </c>
      <c r="G32" s="23">
        <v>-22047.22</v>
      </c>
      <c r="H32" s="24">
        <v>-4391.23</v>
      </c>
      <c r="I32" s="24">
        <v>-1153.51</v>
      </c>
      <c r="J32" s="24">
        <v>-1440</v>
      </c>
      <c r="K32" s="24">
        <v>-15062.48</v>
      </c>
      <c r="L32" s="24">
        <v>-15062.48</v>
      </c>
      <c r="M32" s="24">
        <v>-22107.49</v>
      </c>
      <c r="Q32" s="33" t="s">
        <v>89</v>
      </c>
      <c r="R32" s="33" t="s">
        <v>90</v>
      </c>
      <c r="S32" s="33">
        <v>6153.2</v>
      </c>
    </row>
    <row r="33" ht="15.75" spans="1:19">
      <c r="A33" s="6">
        <v>240000</v>
      </c>
      <c r="B33" s="3"/>
      <c r="C33" s="3" t="s">
        <v>91</v>
      </c>
      <c r="D33" s="3"/>
      <c r="E33" s="3"/>
      <c r="F33" s="22">
        <v>64916.27</v>
      </c>
      <c r="G33" s="23">
        <f>SUM(H33:M33)</f>
        <v>-106805.28</v>
      </c>
      <c r="H33" s="24">
        <v>-14466.51</v>
      </c>
      <c r="I33" s="24">
        <v>-15950.67</v>
      </c>
      <c r="J33" s="24">
        <v>-15847.1</v>
      </c>
      <c r="K33" s="24">
        <v>-18651.99</v>
      </c>
      <c r="L33" s="24">
        <v>-18651.99</v>
      </c>
      <c r="M33" s="24">
        <v>-23237.02</v>
      </c>
      <c r="Q33" s="33" t="s">
        <v>92</v>
      </c>
      <c r="R33" s="33" t="s">
        <v>93</v>
      </c>
      <c r="S33" s="33">
        <v>15982.54</v>
      </c>
    </row>
    <row r="34" ht="26.25" spans="1:19">
      <c r="A34" s="7"/>
      <c r="B34" s="7"/>
      <c r="C34" s="7" t="s">
        <v>94</v>
      </c>
      <c r="D34" s="7"/>
      <c r="E34" s="7"/>
      <c r="F34" s="7"/>
      <c r="G34" s="25">
        <v>-46900</v>
      </c>
      <c r="H34" s="26">
        <v>-17400</v>
      </c>
      <c r="I34" s="26">
        <v>-36500</v>
      </c>
      <c r="J34" s="26">
        <v>-7000</v>
      </c>
      <c r="K34" s="7"/>
      <c r="L34" s="7"/>
      <c r="M34" s="7"/>
      <c r="N34" s="7"/>
      <c r="Q34" s="33" t="s">
        <v>95</v>
      </c>
      <c r="R34" s="33" t="s">
        <v>93</v>
      </c>
      <c r="S34" s="33">
        <v>200</v>
      </c>
    </row>
    <row r="35" ht="15.75" spans="1:19">
      <c r="A35" s="7"/>
      <c r="B35" s="7"/>
      <c r="C35" s="7" t="s">
        <v>96</v>
      </c>
      <c r="D35" s="7"/>
      <c r="E35" s="7"/>
      <c r="F35" s="7"/>
      <c r="G35" s="25">
        <v>-43000</v>
      </c>
      <c r="H35" s="18">
        <v>-43000</v>
      </c>
      <c r="I35" s="18">
        <v>0</v>
      </c>
      <c r="J35" s="7"/>
      <c r="K35" s="7"/>
      <c r="L35" s="7"/>
      <c r="M35" s="7"/>
      <c r="N35" s="7"/>
      <c r="Q35" s="33" t="s">
        <v>97</v>
      </c>
      <c r="R35" s="33" t="s">
        <v>98</v>
      </c>
      <c r="S35" s="33">
        <v>600</v>
      </c>
    </row>
    <row r="36" ht="25.5" spans="1:19">
      <c r="A36" s="10"/>
      <c r="B36" s="10"/>
      <c r="C36" s="10"/>
      <c r="D36" s="10"/>
      <c r="E36" s="27" t="s">
        <v>99</v>
      </c>
      <c r="F36" s="10"/>
      <c r="G36" s="28">
        <v>106688.2</v>
      </c>
      <c r="H36" s="29">
        <v>128946.7</v>
      </c>
      <c r="I36" s="29">
        <v>107996.76</v>
      </c>
      <c r="J36" s="29">
        <v>152899.01</v>
      </c>
      <c r="K36" s="29">
        <v>165022.39</v>
      </c>
      <c r="L36" s="29">
        <v>165022.39</v>
      </c>
      <c r="M36" s="29">
        <f>L36+M5+M18</f>
        <v>144481.2399</v>
      </c>
      <c r="N36" s="29"/>
      <c r="Q36" s="33" t="s">
        <v>100</v>
      </c>
      <c r="R36" s="33" t="s">
        <v>101</v>
      </c>
      <c r="S36" s="33">
        <v>1470</v>
      </c>
    </row>
    <row r="37" ht="15" spans="17:19">
      <c r="Q37" s="33" t="s">
        <v>102</v>
      </c>
      <c r="R37" s="33" t="s">
        <v>103</v>
      </c>
      <c r="S37" s="33">
        <v>1338</v>
      </c>
    </row>
    <row r="38" ht="15" spans="17:19">
      <c r="Q38" s="33" t="s">
        <v>104</v>
      </c>
      <c r="R38" s="33" t="s">
        <v>105</v>
      </c>
      <c r="S38" s="33">
        <v>4777.4</v>
      </c>
    </row>
    <row r="39" ht="15" spans="17:19">
      <c r="Q39" s="33" t="s">
        <v>106</v>
      </c>
      <c r="R39" s="33" t="s">
        <v>107</v>
      </c>
      <c r="S39" s="33">
        <v>422</v>
      </c>
    </row>
    <row r="40" ht="15" spans="17:19">
      <c r="Q40" s="33" t="s">
        <v>108</v>
      </c>
      <c r="R40" s="33" t="s">
        <v>109</v>
      </c>
      <c r="S40" s="33">
        <v>770</v>
      </c>
    </row>
    <row r="41" ht="15" spans="17:19">
      <c r="Q41" s="33" t="s">
        <v>110</v>
      </c>
      <c r="R41" s="33" t="s">
        <v>111</v>
      </c>
      <c r="S41" s="33">
        <v>755</v>
      </c>
    </row>
    <row r="42" ht="15" spans="17:19">
      <c r="Q42" s="33" t="s">
        <v>112</v>
      </c>
      <c r="R42" s="33" t="s">
        <v>113</v>
      </c>
      <c r="S42" s="33">
        <v>723.56</v>
      </c>
    </row>
    <row r="43" ht="15" spans="17:19">
      <c r="Q43" s="33" t="s">
        <v>114</v>
      </c>
      <c r="R43" s="33" t="s">
        <v>115</v>
      </c>
      <c r="S43" s="33">
        <v>2066.74</v>
      </c>
    </row>
    <row r="44" ht="15" spans="17:19">
      <c r="Q44" s="33" t="s">
        <v>116</v>
      </c>
      <c r="R44" s="33" t="s">
        <v>117</v>
      </c>
      <c r="S44" s="33">
        <v>4151.56</v>
      </c>
    </row>
    <row r="45" ht="15" spans="17:20">
      <c r="Q45" s="33" t="s">
        <v>118</v>
      </c>
      <c r="R45" s="33" t="s">
        <v>119</v>
      </c>
      <c r="S45" s="33">
        <v>7.21</v>
      </c>
      <c r="T45" t="e">
        <f>SUM(#REF!)</f>
        <v>#REF!</v>
      </c>
    </row>
    <row r="46" ht="15" spans="17:19">
      <c r="Q46" s="33" t="s">
        <v>120</v>
      </c>
      <c r="R46" s="33" t="s">
        <v>121</v>
      </c>
      <c r="S46" s="33">
        <v>1143.44</v>
      </c>
    </row>
    <row r="47" ht="15" spans="17:19">
      <c r="Q47" s="33" t="s">
        <v>122</v>
      </c>
      <c r="R47" s="33" t="s">
        <v>123</v>
      </c>
      <c r="S47" s="33">
        <v>609.03</v>
      </c>
    </row>
    <row r="48" ht="15" spans="17:19">
      <c r="Q48" s="33" t="s">
        <v>124</v>
      </c>
      <c r="R48" s="33" t="s">
        <v>125</v>
      </c>
      <c r="S48" s="33">
        <v>304.51</v>
      </c>
    </row>
    <row r="49" ht="15" spans="17:19">
      <c r="Q49" s="33" t="s">
        <v>126</v>
      </c>
      <c r="R49" s="33" t="s">
        <v>127</v>
      </c>
      <c r="S49" s="33">
        <v>2889.59</v>
      </c>
    </row>
    <row r="50" ht="15" spans="17:19">
      <c r="Q50" s="33" t="s">
        <v>128</v>
      </c>
      <c r="R50" s="33" t="s">
        <v>129</v>
      </c>
      <c r="S50" s="33">
        <v>1532.7</v>
      </c>
    </row>
    <row r="51" ht="15" spans="17:19">
      <c r="Q51" s="33" t="s">
        <v>130</v>
      </c>
      <c r="R51" s="33" t="s">
        <v>131</v>
      </c>
      <c r="S51" s="33">
        <v>766.29</v>
      </c>
    </row>
    <row r="52" ht="15" spans="17:19">
      <c r="Q52" s="33" t="s">
        <v>132</v>
      </c>
      <c r="R52" s="33" t="s">
        <v>133</v>
      </c>
      <c r="S52" s="33">
        <v>604.54</v>
      </c>
    </row>
    <row r="53" ht="15" spans="17:19">
      <c r="Q53" s="33" t="s">
        <v>134</v>
      </c>
      <c r="R53" s="33" t="s">
        <v>135</v>
      </c>
      <c r="S53" s="33">
        <v>304.49</v>
      </c>
    </row>
    <row r="54" ht="15" spans="17:19">
      <c r="Q54" s="33" t="s">
        <v>136</v>
      </c>
      <c r="R54" s="33" t="s">
        <v>137</v>
      </c>
      <c r="S54" s="33">
        <v>591.55</v>
      </c>
    </row>
    <row r="55" ht="15" spans="17:19">
      <c r="Q55" s="33" t="s">
        <v>138</v>
      </c>
      <c r="R55" s="33" t="s">
        <v>139</v>
      </c>
      <c r="S55" s="33">
        <v>4519.29</v>
      </c>
    </row>
    <row r="56" ht="15" spans="17:19">
      <c r="Q56" s="33" t="s">
        <v>140</v>
      </c>
      <c r="R56" s="33" t="s">
        <v>141</v>
      </c>
      <c r="S56" s="33">
        <v>275.44</v>
      </c>
    </row>
    <row r="57" ht="15" spans="17:20">
      <c r="Q57" s="33" t="s">
        <v>142</v>
      </c>
      <c r="R57" s="33" t="s">
        <v>143</v>
      </c>
      <c r="S57" s="33">
        <v>417.58</v>
      </c>
      <c r="T57" t="e">
        <f>SUM(#REF!)</f>
        <v>#REF!</v>
      </c>
    </row>
    <row r="58" ht="15" spans="17:19">
      <c r="Q58" s="33" t="s">
        <v>144</v>
      </c>
      <c r="R58" s="33" t="s">
        <v>145</v>
      </c>
      <c r="S58" s="33">
        <v>210.54</v>
      </c>
    </row>
    <row r="59" ht="15" spans="17:19">
      <c r="Q59" s="33" t="s">
        <v>146</v>
      </c>
      <c r="R59" s="33" t="s">
        <v>147</v>
      </c>
      <c r="S59" s="33">
        <v>136.9</v>
      </c>
    </row>
    <row r="60" ht="15" spans="17:20">
      <c r="Q60" s="33" t="s">
        <v>148</v>
      </c>
      <c r="R60" s="33" t="s">
        <v>71</v>
      </c>
      <c r="S60" s="33">
        <v>47280.2</v>
      </c>
      <c r="T60">
        <f>S60+S61</f>
        <v>48997.82</v>
      </c>
    </row>
    <row r="61" ht="15" spans="17:19">
      <c r="Q61" s="33" t="s">
        <v>149</v>
      </c>
      <c r="R61" s="33" t="s">
        <v>150</v>
      </c>
      <c r="S61" s="33">
        <v>1717.62</v>
      </c>
    </row>
    <row r="62" ht="15" spans="17:19">
      <c r="Q62" s="33" t="s">
        <v>151</v>
      </c>
      <c r="R62" s="33" t="s">
        <v>152</v>
      </c>
      <c r="S62" s="33">
        <v>1301.51</v>
      </c>
    </row>
    <row r="63" ht="15" spans="17:19">
      <c r="Q63" s="33" t="s">
        <v>153</v>
      </c>
      <c r="R63" s="33" t="s">
        <v>154</v>
      </c>
      <c r="S63" s="33">
        <v>1409.49</v>
      </c>
    </row>
    <row r="64" ht="15" spans="17:19">
      <c r="Q64" s="33" t="s">
        <v>155</v>
      </c>
      <c r="R64" s="33" t="s">
        <v>156</v>
      </c>
      <c r="S64" s="33">
        <v>498.15</v>
      </c>
    </row>
    <row r="65" ht="15" spans="17:19">
      <c r="Q65" s="33" t="s">
        <v>157</v>
      </c>
      <c r="R65" s="33" t="s">
        <v>158</v>
      </c>
      <c r="S65" s="33">
        <v>5543.74</v>
      </c>
    </row>
    <row r="66" ht="15" spans="17:19">
      <c r="Q66" s="33" t="s">
        <v>159</v>
      </c>
      <c r="R66" s="33" t="s">
        <v>160</v>
      </c>
      <c r="S66" s="33">
        <v>47.81</v>
      </c>
    </row>
    <row r="67" ht="15" spans="17:20">
      <c r="Q67" s="33" t="s">
        <v>161</v>
      </c>
      <c r="R67" s="33" t="s">
        <v>162</v>
      </c>
      <c r="S67" s="33">
        <v>58.34</v>
      </c>
      <c r="T67" t="e">
        <f>SUM(#REF!)</f>
        <v>#REF!</v>
      </c>
    </row>
    <row r="68" ht="15" spans="17:19">
      <c r="Q68" s="33" t="s">
        <v>163</v>
      </c>
      <c r="R68" s="33" t="s">
        <v>164</v>
      </c>
      <c r="S68" s="33">
        <v>759</v>
      </c>
    </row>
    <row r="69" ht="15" spans="17:19">
      <c r="Q69" s="33" t="s">
        <v>165</v>
      </c>
      <c r="R69" s="33" t="s">
        <v>166</v>
      </c>
      <c r="S69" s="33">
        <v>353.18</v>
      </c>
    </row>
    <row r="70" ht="15" spans="17:19">
      <c r="Q70" s="33" t="s">
        <v>167</v>
      </c>
      <c r="R70" s="33" t="s">
        <v>168</v>
      </c>
      <c r="S70" s="33">
        <v>182.39</v>
      </c>
    </row>
    <row r="71" ht="15" spans="17:19">
      <c r="Q71" s="33" t="s">
        <v>169</v>
      </c>
      <c r="R71" s="33" t="s">
        <v>170</v>
      </c>
      <c r="S71" s="33">
        <v>900</v>
      </c>
    </row>
    <row r="72" ht="15" spans="17:19">
      <c r="Q72" s="33" t="s">
        <v>171</v>
      </c>
      <c r="R72" s="33" t="s">
        <v>172</v>
      </c>
      <c r="S72" s="33">
        <v>350</v>
      </c>
    </row>
    <row r="73" ht="15" spans="17:19">
      <c r="Q73" s="33" t="s">
        <v>173</v>
      </c>
      <c r="R73" s="33" t="s">
        <v>174</v>
      </c>
      <c r="S73" s="33">
        <v>1978.74</v>
      </c>
    </row>
    <row r="74" ht="15" spans="17:19">
      <c r="Q74" s="33" t="s">
        <v>175</v>
      </c>
      <c r="R74" s="33" t="s">
        <v>176</v>
      </c>
      <c r="S74" s="33">
        <v>3237</v>
      </c>
    </row>
    <row r="75" ht="15" spans="17:19">
      <c r="Q75" s="33" t="s">
        <v>177</v>
      </c>
      <c r="R75" s="33" t="s">
        <v>178</v>
      </c>
      <c r="S75" s="33">
        <v>2222</v>
      </c>
    </row>
    <row r="76" ht="15" spans="17:19">
      <c r="Q76" s="33" t="s">
        <v>179</v>
      </c>
      <c r="R76" s="33" t="s">
        <v>180</v>
      </c>
      <c r="S76" s="33">
        <v>474.99</v>
      </c>
    </row>
    <row r="77" ht="15" spans="17:19">
      <c r="Q77" s="33" t="s">
        <v>181</v>
      </c>
      <c r="R77" s="33" t="s">
        <v>182</v>
      </c>
      <c r="S77" s="33">
        <v>2532.84</v>
      </c>
    </row>
    <row r="78" ht="15" spans="17:19">
      <c r="Q78" s="33" t="s">
        <v>183</v>
      </c>
      <c r="R78" s="33" t="s">
        <v>184</v>
      </c>
      <c r="S78" s="33">
        <v>80</v>
      </c>
    </row>
    <row r="79" ht="15" spans="17:19">
      <c r="Q79" s="33" t="s">
        <v>185</v>
      </c>
      <c r="R79" s="33" t="s">
        <v>186</v>
      </c>
      <c r="S79" s="33">
        <v>799</v>
      </c>
    </row>
    <row r="80" ht="15" spans="17:19">
      <c r="Q80" s="33" t="s">
        <v>187</v>
      </c>
      <c r="R80" s="33" t="s">
        <v>188</v>
      </c>
      <c r="S80" s="33">
        <v>352.8</v>
      </c>
    </row>
    <row r="81" ht="15" spans="17:19">
      <c r="Q81" s="33" t="s">
        <v>189</v>
      </c>
      <c r="R81" s="33" t="s">
        <v>190</v>
      </c>
      <c r="S81" s="33">
        <v>3239.36</v>
      </c>
    </row>
    <row r="82" ht="15" spans="17:19">
      <c r="Q82" s="33" t="s">
        <v>191</v>
      </c>
      <c r="R82" s="33" t="s">
        <v>192</v>
      </c>
      <c r="S82" s="33">
        <v>4435.83</v>
      </c>
    </row>
    <row r="83" ht="15" spans="17:19">
      <c r="Q83" s="33" t="s">
        <v>193</v>
      </c>
      <c r="R83" s="33" t="s">
        <v>194</v>
      </c>
      <c r="S83" s="33">
        <v>6998.71</v>
      </c>
    </row>
    <row r="84" ht="15" spans="17:19">
      <c r="Q84" s="33" t="s">
        <v>195</v>
      </c>
      <c r="R84" s="33" t="s">
        <v>196</v>
      </c>
      <c r="S84" s="33">
        <v>2667.25</v>
      </c>
    </row>
    <row r="85" ht="15" spans="17:19">
      <c r="Q85" s="33" t="s">
        <v>197</v>
      </c>
      <c r="R85" s="33" t="s">
        <v>198</v>
      </c>
      <c r="S85" s="33">
        <v>1636.46</v>
      </c>
    </row>
    <row r="86" ht="15" spans="17:19">
      <c r="Q86" s="33" t="s">
        <v>199</v>
      </c>
      <c r="R86" s="33" t="s">
        <v>200</v>
      </c>
      <c r="S86" s="33">
        <v>6862.17</v>
      </c>
    </row>
    <row r="87" ht="15" spans="17:19">
      <c r="Q87" s="33" t="s">
        <v>201</v>
      </c>
      <c r="R87" s="33" t="s">
        <v>202</v>
      </c>
      <c r="S87" s="33">
        <v>2310</v>
      </c>
    </row>
    <row r="88" ht="15" spans="17:20">
      <c r="Q88" s="33" t="s">
        <v>203</v>
      </c>
      <c r="R88" s="33" t="s">
        <v>204</v>
      </c>
      <c r="S88" s="33">
        <v>111.92</v>
      </c>
      <c r="T88" t="e">
        <f>SUM(#REF!)</f>
        <v>#REF!</v>
      </c>
    </row>
    <row r="89" ht="15" spans="17:19">
      <c r="Q89" s="33" t="s">
        <v>205</v>
      </c>
      <c r="R89" s="33" t="s">
        <v>206</v>
      </c>
      <c r="S89" s="33">
        <v>407.25</v>
      </c>
    </row>
    <row r="90" ht="15" spans="17:19">
      <c r="Q90" s="33" t="s">
        <v>207</v>
      </c>
      <c r="R90" s="33" t="s">
        <v>208</v>
      </c>
      <c r="S90" s="33">
        <v>70649.51</v>
      </c>
    </row>
    <row r="91" ht="15" spans="17:19">
      <c r="Q91" s="33" t="s">
        <v>209</v>
      </c>
      <c r="R91" s="33" t="s">
        <v>210</v>
      </c>
      <c r="S91" s="33">
        <v>60473.39</v>
      </c>
    </row>
    <row r="92" ht="15" spans="17:19">
      <c r="Q92" s="33" t="s">
        <v>211</v>
      </c>
      <c r="R92" s="33" t="s">
        <v>212</v>
      </c>
      <c r="S92" s="33">
        <v>9217.23</v>
      </c>
    </row>
    <row r="93" ht="15" spans="17:19">
      <c r="Q93" s="33" t="s">
        <v>213</v>
      </c>
      <c r="R93" s="33" t="s">
        <v>214</v>
      </c>
      <c r="S93" s="33">
        <v>0</v>
      </c>
    </row>
    <row r="94" ht="15" spans="17:19">
      <c r="Q94" s="33" t="s">
        <v>215</v>
      </c>
      <c r="R94" s="33" t="s">
        <v>216</v>
      </c>
      <c r="S94" s="33">
        <v>3213.32</v>
      </c>
    </row>
    <row r="95" ht="15" spans="17:19">
      <c r="Q95" s="33" t="s">
        <v>217</v>
      </c>
      <c r="R95" s="33" t="s">
        <v>218</v>
      </c>
      <c r="S95" s="33">
        <v>21133.46</v>
      </c>
    </row>
    <row r="96" ht="15" spans="17:19">
      <c r="Q96" s="33" t="s">
        <v>219</v>
      </c>
      <c r="R96" s="33" t="s">
        <v>220</v>
      </c>
      <c r="S96" s="33">
        <v>4730.06</v>
      </c>
    </row>
    <row r="97" ht="15" spans="17:19">
      <c r="Q97" s="33" t="s">
        <v>221</v>
      </c>
      <c r="R97" s="33" t="s">
        <v>222</v>
      </c>
      <c r="S97" s="33">
        <v>392.91</v>
      </c>
    </row>
    <row r="98" ht="15" spans="17:19">
      <c r="Q98" s="33" t="s">
        <v>223</v>
      </c>
      <c r="R98" s="33" t="s">
        <v>224</v>
      </c>
      <c r="S98" s="33">
        <v>302.95</v>
      </c>
    </row>
    <row r="99" ht="15" spans="17:19">
      <c r="Q99" s="33" t="s">
        <v>225</v>
      </c>
      <c r="R99" s="33" t="s">
        <v>226</v>
      </c>
      <c r="S99" s="33">
        <v>736.87</v>
      </c>
    </row>
    <row r="100" ht="15" spans="17:19">
      <c r="Q100" s="33" t="s">
        <v>227</v>
      </c>
      <c r="R100" s="33" t="s">
        <v>228</v>
      </c>
      <c r="S100" s="33">
        <v>8736.94</v>
      </c>
    </row>
    <row r="101" ht="15" spans="17:19">
      <c r="Q101" s="33" t="s">
        <v>229</v>
      </c>
      <c r="R101" s="33" t="s">
        <v>230</v>
      </c>
      <c r="S101" s="33">
        <v>517.03</v>
      </c>
    </row>
    <row r="102" ht="15" spans="17:19">
      <c r="Q102" s="33" t="s">
        <v>231</v>
      </c>
      <c r="R102" s="33" t="s">
        <v>232</v>
      </c>
      <c r="S102" s="33">
        <v>12012.81</v>
      </c>
    </row>
    <row r="103" ht="15" spans="17:19">
      <c r="Q103" s="33" t="s">
        <v>233</v>
      </c>
      <c r="R103" s="33" t="s">
        <v>234</v>
      </c>
      <c r="S103" s="33">
        <v>70.29</v>
      </c>
    </row>
    <row r="104" ht="15" spans="17:20">
      <c r="Q104" s="33" t="s">
        <v>235</v>
      </c>
      <c r="R104" s="33" t="s">
        <v>236</v>
      </c>
      <c r="S104" s="33">
        <v>433.26</v>
      </c>
      <c r="T104" t="e">
        <f>SUM(#REF!)</f>
        <v>#REF!</v>
      </c>
    </row>
    <row r="105" ht="15" spans="17:19">
      <c r="Q105" s="33" t="s">
        <v>237</v>
      </c>
      <c r="R105" s="33" t="s">
        <v>238</v>
      </c>
      <c r="S105" s="33">
        <v>328.82</v>
      </c>
    </row>
    <row r="106" ht="15" spans="17:19">
      <c r="Q106" s="33" t="s">
        <v>239</v>
      </c>
      <c r="R106" s="33" t="s">
        <v>240</v>
      </c>
      <c r="S106" s="33">
        <v>575.7</v>
      </c>
    </row>
    <row r="107" ht="15" spans="17:19">
      <c r="Q107" s="33" t="s">
        <v>241</v>
      </c>
      <c r="R107" s="33" t="s">
        <v>242</v>
      </c>
      <c r="S107" s="33">
        <v>2035.67</v>
      </c>
    </row>
    <row r="108" ht="15" spans="17:19">
      <c r="Q108" s="33" t="s">
        <v>243</v>
      </c>
      <c r="R108" s="33" t="s">
        <v>244</v>
      </c>
      <c r="S108" s="33">
        <v>2603.42</v>
      </c>
    </row>
    <row r="109" ht="15" spans="17:19">
      <c r="Q109" s="33" t="s">
        <v>245</v>
      </c>
      <c r="R109" s="33" t="s">
        <v>246</v>
      </c>
      <c r="S109" s="33">
        <v>29042.81</v>
      </c>
    </row>
    <row r="110" ht="15" spans="17:20">
      <c r="Q110" s="33" t="s">
        <v>247</v>
      </c>
      <c r="R110" s="33" t="s">
        <v>248</v>
      </c>
      <c r="S110" s="33">
        <v>240.82</v>
      </c>
      <c r="T110" t="e">
        <f>#REF!</f>
        <v>#REF!</v>
      </c>
    </row>
    <row r="111" ht="15" spans="17:19">
      <c r="Q111" s="33" t="s">
        <v>249</v>
      </c>
      <c r="R111" s="33" t="s">
        <v>250</v>
      </c>
      <c r="S111" s="33">
        <v>10.92</v>
      </c>
    </row>
    <row r="112" ht="15" spans="17:20">
      <c r="Q112" s="33" t="s">
        <v>251</v>
      </c>
      <c r="R112" s="33" t="s">
        <v>252</v>
      </c>
      <c r="S112" s="33">
        <v>20778</v>
      </c>
      <c r="T112" t="e">
        <f>SUM(#REF!)</f>
        <v>#REF!</v>
      </c>
    </row>
    <row r="113" ht="15" spans="17:19">
      <c r="Q113" s="33" t="s">
        <v>253</v>
      </c>
      <c r="R113" s="33" t="s">
        <v>254</v>
      </c>
      <c r="S113" s="33">
        <v>1660</v>
      </c>
    </row>
    <row r="114" ht="15" spans="17:19">
      <c r="Q114" s="33" t="s">
        <v>255</v>
      </c>
      <c r="R114" s="33" t="s">
        <v>256</v>
      </c>
      <c r="S114" s="33">
        <v>1500</v>
      </c>
    </row>
    <row r="115" ht="15" spans="17:19">
      <c r="Q115" s="33" t="s">
        <v>257</v>
      </c>
      <c r="R115" s="33" t="s">
        <v>258</v>
      </c>
      <c r="S115" s="33">
        <v>1250</v>
      </c>
    </row>
    <row r="116" ht="15" spans="17:19">
      <c r="Q116" s="33" t="s">
        <v>259</v>
      </c>
      <c r="R116" s="33" t="s">
        <v>260</v>
      </c>
      <c r="S116" s="33">
        <v>150</v>
      </c>
    </row>
    <row r="117" ht="15" spans="17:19">
      <c r="Q117" s="33" t="s">
        <v>261</v>
      </c>
      <c r="R117" s="33" t="s">
        <v>262</v>
      </c>
      <c r="S117" s="33">
        <v>11697</v>
      </c>
    </row>
    <row r="118" ht="15" spans="17:19">
      <c r="Q118" s="33" t="s">
        <v>263</v>
      </c>
      <c r="R118" s="33" t="s">
        <v>264</v>
      </c>
      <c r="S118" s="33">
        <v>4151.44</v>
      </c>
    </row>
    <row r="119" ht="15" spans="17:19">
      <c r="Q119" s="33" t="s">
        <v>265</v>
      </c>
      <c r="R119" s="33" t="s">
        <v>266</v>
      </c>
      <c r="S119" s="33">
        <v>1546.25</v>
      </c>
    </row>
    <row r="120" ht="15" spans="17:19">
      <c r="Q120" s="33" t="s">
        <v>267</v>
      </c>
      <c r="R120" s="33" t="s">
        <v>268</v>
      </c>
      <c r="S120" s="33">
        <v>348.8</v>
      </c>
    </row>
    <row r="121" ht="15" spans="17:19">
      <c r="Q121" s="33" t="s">
        <v>269</v>
      </c>
      <c r="R121" s="33" t="s">
        <v>270</v>
      </c>
      <c r="S121" s="33">
        <v>1315</v>
      </c>
    </row>
    <row r="122" ht="15" spans="17:19">
      <c r="Q122" s="33" t="s">
        <v>271</v>
      </c>
      <c r="R122" s="33" t="s">
        <v>272</v>
      </c>
      <c r="S122" s="33">
        <v>1623.09</v>
      </c>
    </row>
    <row r="123" ht="15" spans="17:19">
      <c r="Q123" s="33" t="s">
        <v>273</v>
      </c>
      <c r="R123" s="33" t="s">
        <v>274</v>
      </c>
      <c r="S123" s="33">
        <v>3485.15</v>
      </c>
    </row>
    <row r="124" ht="15" spans="17:19">
      <c r="Q124" s="33" t="s">
        <v>275</v>
      </c>
      <c r="R124" s="33" t="s">
        <v>276</v>
      </c>
      <c r="S124" s="33">
        <v>6685.82</v>
      </c>
    </row>
    <row r="125" ht="15" spans="17:19">
      <c r="Q125" s="33" t="s">
        <v>277</v>
      </c>
      <c r="R125" s="33" t="s">
        <v>278</v>
      </c>
      <c r="S125" s="33">
        <v>3151.56</v>
      </c>
    </row>
    <row r="126" ht="15" spans="17:19">
      <c r="Q126" s="33" t="s">
        <v>279</v>
      </c>
      <c r="R126" s="33" t="s">
        <v>280</v>
      </c>
      <c r="S126" s="33">
        <v>8291.39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Dias Teixeira</dc:creator>
  <cp:lastModifiedBy>victor</cp:lastModifiedBy>
  <dcterms:created xsi:type="dcterms:W3CDTF">2025-05-10T13:29:00Z</dcterms:created>
  <dcterms:modified xsi:type="dcterms:W3CDTF">2025-06-04T14:16:48Z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11037D446E8044B0A6FFB17C7E9DA8BF_11</vt:lpwstr>
  </property>
  <property fmtid="{D5CDD505-2E9C-101B-9397-08002B2CF9AE}" pid="3" name="KSOProductBuildVer">
    <vt:lpwstr>1033-11.1.0.11698</vt:lpwstr>
  </property>
</Properties>
</file>