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hidePivotFieldList="1" defaultThemeVersion="124226"/>
  <mc:AlternateContent xmlns:mc="http://schemas.openxmlformats.org/markup-compatibility/2006">
    <mc:Choice Requires="x15">
      <x15ac:absPath xmlns:x15ac="http://schemas.microsoft.com/office/spreadsheetml/2010/11/ac" url="https://d.docs.live.net/ca0344fb30349956/Training Files/Desktop/Tech_Drive/CompletedExercises/"/>
    </mc:Choice>
  </mc:AlternateContent>
  <xr:revisionPtr revIDLastSave="39" documentId="8_{FB2730A8-4D2A-455D-946E-8B26410DFCDE}" xr6:coauthVersionLast="47" xr6:coauthVersionMax="47" xr10:uidLastSave="{F825AE62-0EDC-416D-8E7D-3DF992D99614}"/>
  <bookViews>
    <workbookView xWindow="-28920" yWindow="-120" windowWidth="29040" windowHeight="15720" firstSheet="3" activeTab="3" xr2:uid="{00000000-000D-0000-FFFF-FFFF00000000}"/>
  </bookViews>
  <sheets>
    <sheet name="Dataset" sheetId="1" state="hidden" r:id="rId1"/>
    <sheet name="Pivots" sheetId="9" state="hidden" r:id="rId2"/>
    <sheet name="Pivot2" sheetId="10" state="hidden" r:id="rId3"/>
    <sheet name="Chart" sheetId="11" r:id="rId4"/>
    <sheet name="Excel Tasks" sheetId="2" state="hidden" r:id="rId5"/>
    <sheet name="Q1-Q4Pivots" sheetId="4" state="hidden" r:id="rId6"/>
    <sheet name="SQL Tasks" sheetId="3" state="hidden" r:id="rId7"/>
  </sheets>
  <definedNames>
    <definedName name="_xlcn.WorksheetConnection_13NHS_Cancer_Data.xlsxTable1" hidden="1">Table1[]</definedName>
    <definedName name="PP">#REF!</definedName>
    <definedName name="Slicer_Age_range">#N/A</definedName>
    <definedName name="Slicer_Recurrence_Indicator">#N/A</definedName>
    <definedName name="Slicer_Sex">#N/A</definedName>
    <definedName name="Slicer_Treatment_Outcome">#N/A</definedName>
    <definedName name="Slicer_Vital_Status">#N/A</definedName>
    <definedName name="Stage">#REF!</definedName>
    <definedName name="Treatment">#REF!</definedName>
    <definedName name="Tumor_site">#REF!</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s>
  <extLst>
    <ext xmlns:x14="http://schemas.microsoft.com/office/spreadsheetml/2009/9/main" uri="{876F7934-8845-4945-9796-88D515C7AA90}">
      <x14:pivotCaches>
        <pivotCache cacheId="13"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13 - NHS_Cancer_Data.xlsx!Table1"/>
        </x15:modelTables>
        <x15:extLst>
          <ext xmlns:x16="http://schemas.microsoft.com/office/spreadsheetml/2014/11/main" uri="{9835A34E-60A6-4A7C-AAB8-D5F71C897F49}">
            <x16:modelTimeGroupings>
              <x16:modelTimeGrouping tableName="Table1" columnName="Date_of_Death" columnId="Date_of_Death">
                <x16:calculatedTimeColumn columnName="Date_of_Death (Year)" columnId="Date_of_Death (Year)" contentType="years" isSelected="1"/>
                <x16:calculatedTimeColumn columnName="Date_of_Death (Quarter)" columnId="Date_of_Death (Quarter)" contentType="quarters" isSelected="1"/>
                <x16:calculatedTimeColumn columnName="Date_of_Death (Month Index)" columnId="Date_of_Death (Month Index)" contentType="monthsindex" isSelected="1"/>
                <x16:calculatedTimeColumn columnName="Date_of_Death (Month)" columnId="Date_of_Dea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T2" i="1" l="1" a="1"/>
  <c r="T2" i="1" s="1"/>
  <c r="T3" i="1" a="1"/>
  <c r="T3" i="1" s="1"/>
  <c r="T4" i="1" a="1"/>
  <c r="T4" i="1" s="1"/>
  <c r="T5" i="1" a="1"/>
  <c r="T5" i="1" s="1"/>
  <c r="T6" i="1" a="1"/>
  <c r="T6" i="1" s="1"/>
  <c r="T7" i="1" a="1"/>
  <c r="T7" i="1" s="1"/>
  <c r="T8" i="1" a="1"/>
  <c r="T8" i="1" s="1"/>
  <c r="T9" i="1" a="1"/>
  <c r="T9" i="1" s="1"/>
  <c r="T10" i="1" a="1"/>
  <c r="T10" i="1" s="1"/>
  <c r="T11" i="1" a="1"/>
  <c r="T11" i="1" s="1"/>
  <c r="T12" i="1" a="1"/>
  <c r="T12" i="1" s="1"/>
  <c r="T13" i="1" a="1"/>
  <c r="T13" i="1" s="1"/>
  <c r="T14" i="1" a="1"/>
  <c r="T14" i="1" s="1"/>
  <c r="T15" i="1" a="1"/>
  <c r="T15" i="1" s="1"/>
  <c r="T16" i="1" a="1"/>
  <c r="T16" i="1" s="1"/>
  <c r="T17" i="1" a="1"/>
  <c r="T17" i="1" s="1"/>
  <c r="T18" i="1" a="1"/>
  <c r="T18" i="1" s="1"/>
  <c r="T19" i="1" a="1"/>
  <c r="T19" i="1" s="1"/>
  <c r="T20" i="1" a="1"/>
  <c r="T20" i="1" s="1"/>
  <c r="T21" i="1" a="1"/>
  <c r="T21" i="1" s="1"/>
  <c r="T22" i="1" a="1"/>
  <c r="T22" i="1" s="1"/>
  <c r="T23" i="1" a="1"/>
  <c r="T23" i="1" s="1"/>
  <c r="T24" i="1" a="1"/>
  <c r="T24" i="1" s="1"/>
  <c r="T25" i="1" a="1"/>
  <c r="T25" i="1" s="1"/>
  <c r="T26" i="1" a="1"/>
  <c r="T26" i="1" s="1"/>
  <c r="T27" i="1" a="1"/>
  <c r="T27" i="1" s="1"/>
  <c r="T28" i="1" a="1"/>
  <c r="T28" i="1" s="1"/>
  <c r="T29" i="1" a="1"/>
  <c r="T29" i="1" s="1"/>
  <c r="T30" i="1" a="1"/>
  <c r="T30" i="1" s="1"/>
  <c r="T31" i="1" a="1"/>
  <c r="T31" i="1" s="1"/>
  <c r="T32" i="1" a="1"/>
  <c r="T32" i="1" s="1"/>
  <c r="T33" i="1" a="1"/>
  <c r="T33" i="1" s="1"/>
  <c r="T34" i="1" a="1"/>
  <c r="T34" i="1" s="1"/>
  <c r="T35" i="1" a="1"/>
  <c r="T35" i="1" s="1"/>
  <c r="T36" i="1" a="1"/>
  <c r="T36" i="1" s="1"/>
  <c r="T37" i="1" a="1"/>
  <c r="T37" i="1" s="1"/>
  <c r="T38" i="1" a="1"/>
  <c r="T38" i="1" s="1"/>
  <c r="T39" i="1" a="1"/>
  <c r="T39" i="1" s="1"/>
  <c r="T40" i="1" a="1"/>
  <c r="T40" i="1" s="1"/>
  <c r="T41" i="1" a="1"/>
  <c r="T41" i="1" s="1"/>
  <c r="T42" i="1" a="1"/>
  <c r="T42" i="1" s="1"/>
  <c r="T43" i="1" a="1"/>
  <c r="T43" i="1" s="1"/>
  <c r="T44" i="1" a="1"/>
  <c r="T44" i="1" s="1"/>
  <c r="T45" i="1" a="1"/>
  <c r="T45" i="1" s="1"/>
  <c r="T46" i="1" a="1"/>
  <c r="T46" i="1" s="1"/>
  <c r="T47" i="1" a="1"/>
  <c r="T47" i="1" s="1"/>
  <c r="T48" i="1" a="1"/>
  <c r="T48" i="1" s="1"/>
  <c r="T49" i="1" a="1"/>
  <c r="T49" i="1" s="1"/>
  <c r="T50" i="1" a="1"/>
  <c r="T50" i="1" s="1"/>
  <c r="T51" i="1" a="1"/>
  <c r="T51" i="1" s="1"/>
  <c r="T52" i="1" a="1"/>
  <c r="T52" i="1" s="1"/>
  <c r="T53" i="1" a="1"/>
  <c r="T53" i="1" s="1"/>
  <c r="T54" i="1" a="1"/>
  <c r="T54" i="1" s="1"/>
  <c r="T55" i="1" a="1"/>
  <c r="T55" i="1" s="1"/>
  <c r="T56" i="1" a="1"/>
  <c r="T56" i="1" s="1"/>
  <c r="T57" i="1" a="1"/>
  <c r="T57" i="1" s="1"/>
  <c r="T58" i="1" a="1"/>
  <c r="T58" i="1" s="1"/>
  <c r="T59" i="1" a="1"/>
  <c r="T59" i="1" s="1"/>
  <c r="T60" i="1" a="1"/>
  <c r="T60" i="1" s="1"/>
  <c r="T61" i="1" a="1"/>
  <c r="T61" i="1" s="1"/>
  <c r="T62" i="1" a="1"/>
  <c r="T62" i="1" s="1"/>
  <c r="T63" i="1" a="1"/>
  <c r="T63" i="1" s="1"/>
  <c r="T64" i="1" a="1"/>
  <c r="T64" i="1" s="1"/>
  <c r="T65" i="1" a="1"/>
  <c r="T65" i="1" s="1"/>
  <c r="T66" i="1" a="1"/>
  <c r="T66" i="1" s="1"/>
  <c r="T67" i="1" a="1"/>
  <c r="T67" i="1" s="1"/>
  <c r="T68" i="1" a="1"/>
  <c r="T68" i="1" s="1"/>
  <c r="T69" i="1" a="1"/>
  <c r="T69" i="1" s="1"/>
  <c r="T70" i="1" a="1"/>
  <c r="T70" i="1" s="1"/>
  <c r="T71" i="1" a="1"/>
  <c r="T71" i="1" s="1"/>
  <c r="T72" i="1" a="1"/>
  <c r="T72" i="1" s="1"/>
  <c r="T73" i="1" a="1"/>
  <c r="T73" i="1" s="1"/>
  <c r="T74" i="1" a="1"/>
  <c r="T74" i="1" s="1"/>
  <c r="T75" i="1" a="1"/>
  <c r="T75" i="1" s="1"/>
  <c r="T76" i="1" a="1"/>
  <c r="T76" i="1" s="1"/>
  <c r="T77" i="1" a="1"/>
  <c r="T77" i="1" s="1"/>
  <c r="T78" i="1" a="1"/>
  <c r="T78" i="1" s="1"/>
  <c r="T79" i="1" a="1"/>
  <c r="T79" i="1" s="1"/>
  <c r="T80" i="1" a="1"/>
  <c r="T80" i="1" s="1"/>
  <c r="T81" i="1" a="1"/>
  <c r="T81" i="1" s="1"/>
  <c r="T82" i="1" a="1"/>
  <c r="T82" i="1" s="1"/>
  <c r="T83" i="1" a="1"/>
  <c r="T83" i="1" s="1"/>
  <c r="T84" i="1" a="1"/>
  <c r="T84" i="1" s="1"/>
  <c r="T85" i="1" a="1"/>
  <c r="T85" i="1" s="1"/>
  <c r="T86" i="1" a="1"/>
  <c r="T86" i="1" s="1"/>
  <c r="T87" i="1" a="1"/>
  <c r="T87" i="1" s="1"/>
  <c r="T88" i="1" a="1"/>
  <c r="T88" i="1" s="1"/>
  <c r="T89" i="1" a="1"/>
  <c r="T89" i="1" s="1"/>
  <c r="T90" i="1" a="1"/>
  <c r="T90" i="1" s="1"/>
  <c r="T91" i="1" a="1"/>
  <c r="T91" i="1" s="1"/>
  <c r="T92" i="1" a="1"/>
  <c r="T92" i="1" s="1"/>
  <c r="T93" i="1" a="1"/>
  <c r="T93" i="1" s="1"/>
  <c r="T94" i="1" a="1"/>
  <c r="T94" i="1" s="1"/>
  <c r="T95" i="1" a="1"/>
  <c r="T95" i="1" s="1"/>
  <c r="T96" i="1" a="1"/>
  <c r="T96" i="1" s="1"/>
  <c r="T97" i="1" a="1"/>
  <c r="T97" i="1" s="1"/>
  <c r="T98" i="1" a="1"/>
  <c r="T98" i="1" s="1"/>
  <c r="T99" i="1" a="1"/>
  <c r="T99" i="1" s="1"/>
  <c r="T100" i="1" a="1"/>
  <c r="T100" i="1" s="1"/>
  <c r="T101" i="1" a="1"/>
  <c r="T101" i="1" s="1"/>
  <c r="T102" i="1" a="1"/>
  <c r="T102" i="1" s="1"/>
  <c r="T103" i="1" a="1"/>
  <c r="T103" i="1" s="1"/>
  <c r="T104" i="1" a="1"/>
  <c r="T104" i="1" s="1"/>
  <c r="T105" i="1" a="1"/>
  <c r="T105" i="1" s="1"/>
  <c r="T106" i="1" a="1"/>
  <c r="T106" i="1" s="1"/>
  <c r="T107" i="1" a="1"/>
  <c r="T107" i="1" s="1"/>
  <c r="T108" i="1" a="1"/>
  <c r="T108" i="1" s="1"/>
  <c r="T109" i="1" a="1"/>
  <c r="T109" i="1" s="1"/>
  <c r="T110" i="1" a="1"/>
  <c r="T110" i="1" s="1"/>
  <c r="T111" i="1" a="1"/>
  <c r="T111" i="1" s="1"/>
  <c r="T112" i="1" a="1"/>
  <c r="T112" i="1" s="1"/>
  <c r="T113" i="1" a="1"/>
  <c r="T113" i="1" s="1"/>
  <c r="T114" i="1" a="1"/>
  <c r="T114" i="1" s="1"/>
  <c r="T115" i="1" a="1"/>
  <c r="T115" i="1" s="1"/>
  <c r="T116" i="1" a="1"/>
  <c r="T116" i="1" s="1"/>
  <c r="T117" i="1" a="1"/>
  <c r="T117" i="1" s="1"/>
  <c r="T118" i="1" a="1"/>
  <c r="T118" i="1" s="1"/>
  <c r="T119" i="1" a="1"/>
  <c r="T119" i="1" s="1"/>
  <c r="T120" i="1" a="1"/>
  <c r="T120" i="1" s="1"/>
  <c r="T121" i="1" a="1"/>
  <c r="T121" i="1" s="1"/>
  <c r="T122" i="1" a="1"/>
  <c r="T122" i="1" s="1"/>
  <c r="T123" i="1" a="1"/>
  <c r="T123" i="1" s="1"/>
  <c r="T124" i="1" a="1"/>
  <c r="T124" i="1" s="1"/>
  <c r="T125" i="1" a="1"/>
  <c r="T125" i="1" s="1"/>
  <c r="T126" i="1" a="1"/>
  <c r="T126" i="1" s="1"/>
  <c r="T127" i="1" a="1"/>
  <c r="T127" i="1" s="1"/>
  <c r="T128" i="1" a="1"/>
  <c r="T128" i="1" s="1"/>
  <c r="T129" i="1" a="1"/>
  <c r="T129" i="1" s="1"/>
  <c r="T130" i="1" a="1"/>
  <c r="T130" i="1" s="1"/>
  <c r="T131" i="1" a="1"/>
  <c r="T131" i="1" s="1"/>
  <c r="T132" i="1" a="1"/>
  <c r="T132" i="1" s="1"/>
  <c r="T133" i="1" a="1"/>
  <c r="T133" i="1" s="1"/>
  <c r="T134" i="1" a="1"/>
  <c r="T134" i="1" s="1"/>
  <c r="T135" i="1" a="1"/>
  <c r="T135" i="1" s="1"/>
  <c r="T136" i="1" a="1"/>
  <c r="T136" i="1" s="1"/>
  <c r="T137" i="1" a="1"/>
  <c r="T137" i="1" s="1"/>
  <c r="T138" i="1" a="1"/>
  <c r="T138" i="1" s="1"/>
  <c r="T139" i="1" a="1"/>
  <c r="T139" i="1" s="1"/>
  <c r="T140" i="1" a="1"/>
  <c r="T140" i="1" s="1"/>
  <c r="T141" i="1" a="1"/>
  <c r="T141" i="1" s="1"/>
  <c r="T142" i="1" a="1"/>
  <c r="T142" i="1" s="1"/>
  <c r="T143" i="1" a="1"/>
  <c r="T143" i="1" s="1"/>
  <c r="T144" i="1" a="1"/>
  <c r="T144" i="1" s="1"/>
  <c r="T145" i="1" a="1"/>
  <c r="T145" i="1" s="1"/>
  <c r="T146" i="1" a="1"/>
  <c r="T146" i="1" s="1"/>
  <c r="T147" i="1" a="1"/>
  <c r="T147" i="1" s="1"/>
  <c r="T148" i="1" a="1"/>
  <c r="T148" i="1" s="1"/>
  <c r="T149" i="1" a="1"/>
  <c r="T149" i="1" s="1"/>
  <c r="T150" i="1" a="1"/>
  <c r="T150" i="1" s="1"/>
  <c r="T151" i="1" a="1"/>
  <c r="T151" i="1" s="1"/>
  <c r="T152" i="1" a="1"/>
  <c r="T152" i="1" s="1"/>
  <c r="T153" i="1" a="1"/>
  <c r="T153" i="1" s="1"/>
  <c r="T154" i="1" a="1"/>
  <c r="T154" i="1" s="1"/>
  <c r="T155" i="1" a="1"/>
  <c r="T155" i="1" s="1"/>
  <c r="T156" i="1" a="1"/>
  <c r="T156" i="1" s="1"/>
  <c r="T157" i="1" a="1"/>
  <c r="T157" i="1" s="1"/>
  <c r="T158" i="1" a="1"/>
  <c r="T158" i="1" s="1"/>
  <c r="T159" i="1" a="1"/>
  <c r="T159" i="1" s="1"/>
  <c r="T160" i="1" a="1"/>
  <c r="T160" i="1" s="1"/>
  <c r="T161" i="1" a="1"/>
  <c r="T161" i="1" s="1"/>
  <c r="T162" i="1" a="1"/>
  <c r="T162" i="1" s="1"/>
  <c r="T163" i="1" a="1"/>
  <c r="T163" i="1" s="1"/>
  <c r="T164" i="1" a="1"/>
  <c r="T164" i="1" s="1"/>
  <c r="T165" i="1" a="1"/>
  <c r="T165" i="1" s="1"/>
  <c r="T166" i="1" a="1"/>
  <c r="T166" i="1" s="1"/>
  <c r="T167" i="1" a="1"/>
  <c r="T167" i="1" s="1"/>
  <c r="T168" i="1" a="1"/>
  <c r="T168" i="1" s="1"/>
  <c r="T169" i="1" a="1"/>
  <c r="T169" i="1" s="1"/>
  <c r="T170" i="1" a="1"/>
  <c r="T170" i="1" s="1"/>
  <c r="T171" i="1" a="1"/>
  <c r="T171" i="1" s="1"/>
  <c r="T172" i="1" a="1"/>
  <c r="T172" i="1" s="1"/>
  <c r="T173" i="1" a="1"/>
  <c r="T173" i="1" s="1"/>
  <c r="T174" i="1" a="1"/>
  <c r="T174" i="1" s="1"/>
  <c r="T175" i="1" a="1"/>
  <c r="T175" i="1" s="1"/>
  <c r="T176" i="1" a="1"/>
  <c r="T176" i="1" s="1"/>
  <c r="T177" i="1" a="1"/>
  <c r="T177" i="1" s="1"/>
  <c r="T178" i="1" a="1"/>
  <c r="T178" i="1" s="1"/>
  <c r="T179" i="1" a="1"/>
  <c r="T179" i="1" s="1"/>
  <c r="T180" i="1" a="1"/>
  <c r="T180" i="1" s="1"/>
  <c r="T181" i="1" a="1"/>
  <c r="T181" i="1" s="1"/>
  <c r="T182" i="1" a="1"/>
  <c r="T182" i="1" s="1"/>
  <c r="T183" i="1" a="1"/>
  <c r="T183" i="1" s="1"/>
  <c r="T184" i="1" a="1"/>
  <c r="T184" i="1" s="1"/>
  <c r="T185" i="1" a="1"/>
  <c r="T185" i="1" s="1"/>
  <c r="T186" i="1" a="1"/>
  <c r="T186" i="1" s="1"/>
  <c r="T187" i="1" a="1"/>
  <c r="T187" i="1" s="1"/>
  <c r="T188" i="1" a="1"/>
  <c r="T188" i="1" s="1"/>
  <c r="T189" i="1" a="1"/>
  <c r="T189" i="1" s="1"/>
  <c r="T190" i="1" a="1"/>
  <c r="T190" i="1" s="1"/>
  <c r="T191" i="1" a="1"/>
  <c r="T191" i="1" s="1"/>
  <c r="T192" i="1" a="1"/>
  <c r="T192" i="1" s="1"/>
  <c r="T193" i="1" a="1"/>
  <c r="T193" i="1" s="1"/>
  <c r="T194" i="1" a="1"/>
  <c r="T194" i="1" s="1"/>
  <c r="T195" i="1" a="1"/>
  <c r="T195" i="1" s="1"/>
  <c r="T196" i="1" a="1"/>
  <c r="T196" i="1" s="1"/>
  <c r="T197" i="1" a="1"/>
  <c r="T197" i="1" s="1"/>
  <c r="T198" i="1" a="1"/>
  <c r="T198" i="1" s="1"/>
  <c r="T199" i="1" a="1"/>
  <c r="T199" i="1" s="1"/>
  <c r="T200" i="1" a="1"/>
  <c r="T200" i="1" s="1"/>
  <c r="T201" i="1" a="1"/>
  <c r="T201" i="1" s="1"/>
  <c r="T202" i="1" a="1"/>
  <c r="T202" i="1" s="1"/>
  <c r="T203" i="1" a="1"/>
  <c r="T203" i="1" s="1"/>
  <c r="T204" i="1" a="1"/>
  <c r="T204" i="1" s="1"/>
  <c r="T205" i="1" a="1"/>
  <c r="T205" i="1" s="1"/>
  <c r="T206" i="1" a="1"/>
  <c r="T206" i="1" s="1"/>
  <c r="T207" i="1" a="1"/>
  <c r="T207" i="1" s="1"/>
  <c r="T208" i="1" a="1"/>
  <c r="T208" i="1" s="1"/>
  <c r="T209" i="1" a="1"/>
  <c r="T209" i="1" s="1"/>
  <c r="T210" i="1" a="1"/>
  <c r="T210" i="1" s="1"/>
  <c r="T211" i="1" a="1"/>
  <c r="T211" i="1" s="1"/>
  <c r="T212" i="1" a="1"/>
  <c r="T212" i="1" s="1"/>
  <c r="T213" i="1" a="1"/>
  <c r="T213" i="1" s="1"/>
  <c r="T214" i="1" a="1"/>
  <c r="T214" i="1" s="1"/>
  <c r="T215" i="1" a="1"/>
  <c r="T215" i="1" s="1"/>
  <c r="T216" i="1" a="1"/>
  <c r="T216" i="1" s="1"/>
  <c r="T217" i="1" a="1"/>
  <c r="T217" i="1" s="1"/>
  <c r="T218" i="1" a="1"/>
  <c r="T218" i="1" s="1"/>
  <c r="T219" i="1" a="1"/>
  <c r="T219" i="1" s="1"/>
  <c r="T220" i="1" a="1"/>
  <c r="T220" i="1" s="1"/>
  <c r="T221" i="1" a="1"/>
  <c r="T221" i="1" s="1"/>
  <c r="T222" i="1" a="1"/>
  <c r="T222" i="1" s="1"/>
  <c r="T223" i="1" a="1"/>
  <c r="T223" i="1" s="1"/>
  <c r="T224" i="1" a="1"/>
  <c r="T224" i="1" s="1"/>
  <c r="T225" i="1" a="1"/>
  <c r="T225" i="1" s="1"/>
  <c r="T226" i="1" a="1"/>
  <c r="T226" i="1" s="1"/>
  <c r="T227" i="1" a="1"/>
  <c r="T227" i="1" s="1"/>
  <c r="T228" i="1" a="1"/>
  <c r="T228" i="1" s="1"/>
  <c r="T229" i="1" a="1"/>
  <c r="T229" i="1" s="1"/>
  <c r="T230" i="1" a="1"/>
  <c r="T230" i="1" s="1"/>
  <c r="T231" i="1" a="1"/>
  <c r="T231" i="1" s="1"/>
  <c r="T232" i="1" a="1"/>
  <c r="T232" i="1" s="1"/>
  <c r="T233" i="1" a="1"/>
  <c r="T233" i="1" s="1"/>
  <c r="T234" i="1" a="1"/>
  <c r="T234" i="1" s="1"/>
  <c r="T235" i="1" a="1"/>
  <c r="T235" i="1" s="1"/>
  <c r="T236" i="1" a="1"/>
  <c r="T236" i="1" s="1"/>
  <c r="T237" i="1" a="1"/>
  <c r="T237" i="1" s="1"/>
  <c r="T238" i="1" a="1"/>
  <c r="T238" i="1" s="1"/>
  <c r="T239" i="1" a="1"/>
  <c r="T239" i="1" s="1"/>
  <c r="T240" i="1" a="1"/>
  <c r="T240" i="1" s="1"/>
  <c r="T241" i="1" a="1"/>
  <c r="T241" i="1" s="1"/>
  <c r="T242" i="1" a="1"/>
  <c r="T242" i="1" s="1"/>
  <c r="T243" i="1" a="1"/>
  <c r="T243" i="1" s="1"/>
  <c r="T244" i="1" a="1"/>
  <c r="T244" i="1" s="1"/>
  <c r="T245" i="1" a="1"/>
  <c r="T245" i="1" s="1"/>
  <c r="T246" i="1" a="1"/>
  <c r="T246" i="1" s="1"/>
  <c r="T247" i="1" a="1"/>
  <c r="T247" i="1" s="1"/>
  <c r="T248" i="1" a="1"/>
  <c r="T248" i="1" s="1"/>
  <c r="T249" i="1" a="1"/>
  <c r="T249" i="1" s="1"/>
  <c r="T250" i="1" a="1"/>
  <c r="T250" i="1" s="1"/>
  <c r="T251" i="1" a="1"/>
  <c r="T251" i="1" s="1"/>
  <c r="T252" i="1" a="1"/>
  <c r="T252" i="1" s="1"/>
  <c r="T253" i="1" a="1"/>
  <c r="T253" i="1" s="1"/>
  <c r="T254" i="1" a="1"/>
  <c r="T254" i="1" s="1"/>
  <c r="T255" i="1" a="1"/>
  <c r="T255" i="1" s="1"/>
  <c r="T256" i="1" a="1"/>
  <c r="T256" i="1" s="1"/>
  <c r="T257" i="1" a="1"/>
  <c r="T257" i="1" s="1"/>
  <c r="T258" i="1" a="1"/>
  <c r="T258" i="1" s="1"/>
  <c r="T259" i="1" a="1"/>
  <c r="T259" i="1" s="1"/>
  <c r="T260" i="1" a="1"/>
  <c r="T260" i="1" s="1"/>
  <c r="T261" i="1" a="1"/>
  <c r="T261" i="1" s="1"/>
  <c r="T262" i="1" a="1"/>
  <c r="T262" i="1" s="1"/>
  <c r="T263" i="1" a="1"/>
  <c r="T263" i="1" s="1"/>
  <c r="T264" i="1" a="1"/>
  <c r="T264" i="1" s="1"/>
  <c r="T265" i="1" a="1"/>
  <c r="T265" i="1" s="1"/>
  <c r="T266" i="1" a="1"/>
  <c r="T266" i="1" s="1"/>
  <c r="T267" i="1" a="1"/>
  <c r="T267" i="1" s="1"/>
  <c r="T268" i="1" a="1"/>
  <c r="T268" i="1" s="1"/>
  <c r="T269" i="1" a="1"/>
  <c r="T269" i="1" s="1"/>
  <c r="T270" i="1" a="1"/>
  <c r="T270" i="1" s="1"/>
  <c r="T271" i="1" a="1"/>
  <c r="T271" i="1" s="1"/>
  <c r="T272" i="1" a="1"/>
  <c r="T272" i="1" s="1"/>
  <c r="T273" i="1" a="1"/>
  <c r="T273" i="1" s="1"/>
  <c r="T274" i="1" a="1"/>
  <c r="T274" i="1" s="1"/>
  <c r="T275" i="1" a="1"/>
  <c r="T275" i="1" s="1"/>
  <c r="T276" i="1" a="1"/>
  <c r="T276" i="1" s="1"/>
  <c r="T277" i="1" a="1"/>
  <c r="T277" i="1" s="1"/>
  <c r="T278" i="1" a="1"/>
  <c r="T278" i="1" s="1"/>
  <c r="T279" i="1" a="1"/>
  <c r="T279" i="1" s="1"/>
  <c r="T280" i="1" a="1"/>
  <c r="T280" i="1" s="1"/>
  <c r="T281" i="1" a="1"/>
  <c r="T281" i="1" s="1"/>
  <c r="T282" i="1" a="1"/>
  <c r="T282" i="1" s="1"/>
  <c r="T283" i="1" a="1"/>
  <c r="T283" i="1" s="1"/>
  <c r="T284" i="1" a="1"/>
  <c r="T284" i="1" s="1"/>
  <c r="T285" i="1" a="1"/>
  <c r="T285" i="1" s="1"/>
  <c r="T286" i="1" a="1"/>
  <c r="T286" i="1" s="1"/>
  <c r="T287" i="1" a="1"/>
  <c r="T287" i="1" s="1"/>
  <c r="T288" i="1" a="1"/>
  <c r="T288" i="1" s="1"/>
  <c r="T289" i="1" a="1"/>
  <c r="T289" i="1" s="1"/>
  <c r="T290" i="1" a="1"/>
  <c r="T290" i="1" s="1"/>
  <c r="T291" i="1" a="1"/>
  <c r="T291" i="1" s="1"/>
  <c r="T292" i="1" a="1"/>
  <c r="T292" i="1" s="1"/>
  <c r="T293" i="1" a="1"/>
  <c r="T293" i="1" s="1"/>
  <c r="T294" i="1" a="1"/>
  <c r="T294" i="1" s="1"/>
  <c r="T295" i="1" a="1"/>
  <c r="T295" i="1" s="1"/>
  <c r="T296" i="1" a="1"/>
  <c r="T296" i="1" s="1"/>
  <c r="T297" i="1" a="1"/>
  <c r="T297" i="1" s="1"/>
  <c r="T298" i="1" a="1"/>
  <c r="T298" i="1" s="1"/>
  <c r="T299" i="1" a="1"/>
  <c r="T299" i="1" s="1"/>
  <c r="T300" i="1" a="1"/>
  <c r="T300" i="1" s="1"/>
  <c r="T301" i="1" a="1"/>
  <c r="T301" i="1" s="1"/>
  <c r="T302" i="1" a="1"/>
  <c r="T302" i="1" s="1"/>
  <c r="T303" i="1" a="1"/>
  <c r="T303" i="1" s="1"/>
  <c r="T304" i="1" a="1"/>
  <c r="T304" i="1" s="1"/>
  <c r="T305" i="1" a="1"/>
  <c r="T305" i="1" s="1"/>
  <c r="T306" i="1" a="1"/>
  <c r="T306" i="1" s="1"/>
  <c r="T307" i="1" a="1"/>
  <c r="T307" i="1" s="1"/>
  <c r="T308" i="1" a="1"/>
  <c r="T308" i="1" s="1"/>
  <c r="T309" i="1" a="1"/>
  <c r="T309" i="1" s="1"/>
  <c r="T310" i="1" a="1"/>
  <c r="T310" i="1" s="1"/>
  <c r="T311" i="1" a="1"/>
  <c r="T311" i="1" s="1"/>
  <c r="T312" i="1" a="1"/>
  <c r="T312" i="1" s="1"/>
  <c r="T313" i="1" a="1"/>
  <c r="T313" i="1" s="1"/>
  <c r="T314" i="1" a="1"/>
  <c r="T314" i="1" s="1"/>
  <c r="T315" i="1" a="1"/>
  <c r="T315" i="1" s="1"/>
  <c r="T316" i="1" a="1"/>
  <c r="T316" i="1" s="1"/>
  <c r="T317" i="1" a="1"/>
  <c r="T317" i="1" s="1"/>
  <c r="T318" i="1" a="1"/>
  <c r="T318" i="1" s="1"/>
  <c r="T319" i="1" a="1"/>
  <c r="T319" i="1" s="1"/>
  <c r="T320" i="1" a="1"/>
  <c r="T320" i="1" s="1"/>
  <c r="T321" i="1" a="1"/>
  <c r="T321" i="1" s="1"/>
  <c r="T322" i="1" a="1"/>
  <c r="T322" i="1" s="1"/>
  <c r="T323" i="1" a="1"/>
  <c r="T323" i="1" s="1"/>
  <c r="T324" i="1" a="1"/>
  <c r="T324" i="1" s="1"/>
  <c r="T325" i="1" a="1"/>
  <c r="T325" i="1" s="1"/>
  <c r="T326" i="1" a="1"/>
  <c r="T326" i="1" s="1"/>
  <c r="T327" i="1" a="1"/>
  <c r="T327" i="1" s="1"/>
  <c r="T328" i="1" a="1"/>
  <c r="T328" i="1" s="1"/>
  <c r="T329" i="1" a="1"/>
  <c r="T329" i="1" s="1"/>
  <c r="T330" i="1" a="1"/>
  <c r="T330" i="1" s="1"/>
  <c r="T331" i="1" a="1"/>
  <c r="T331" i="1" s="1"/>
  <c r="T332" i="1" a="1"/>
  <c r="T332" i="1" s="1"/>
  <c r="T333" i="1" a="1"/>
  <c r="T333" i="1" s="1"/>
  <c r="T334" i="1" a="1"/>
  <c r="T334" i="1" s="1"/>
  <c r="T335" i="1" a="1"/>
  <c r="T335" i="1" s="1"/>
  <c r="T336" i="1" a="1"/>
  <c r="T336" i="1" s="1"/>
  <c r="T337" i="1" a="1"/>
  <c r="T337" i="1" s="1"/>
  <c r="T338" i="1" a="1"/>
  <c r="T338" i="1" s="1"/>
  <c r="T339" i="1" a="1"/>
  <c r="T339" i="1" s="1"/>
  <c r="T340" i="1" a="1"/>
  <c r="T340" i="1" s="1"/>
  <c r="T341" i="1" a="1"/>
  <c r="T341" i="1" s="1"/>
  <c r="T342" i="1" a="1"/>
  <c r="T342" i="1" s="1"/>
  <c r="T343" i="1" a="1"/>
  <c r="T343" i="1" s="1"/>
  <c r="T344" i="1" a="1"/>
  <c r="T344" i="1" s="1"/>
  <c r="T345" i="1" a="1"/>
  <c r="T345" i="1" s="1"/>
  <c r="T346" i="1" a="1"/>
  <c r="T346" i="1" s="1"/>
  <c r="T347" i="1" a="1"/>
  <c r="T347" i="1" s="1"/>
  <c r="T348" i="1" a="1"/>
  <c r="T348" i="1" s="1"/>
  <c r="T349" i="1" a="1"/>
  <c r="T349" i="1" s="1"/>
  <c r="T350" i="1" a="1"/>
  <c r="T350" i="1" s="1"/>
  <c r="T351" i="1" a="1"/>
  <c r="T351" i="1" s="1"/>
  <c r="T352" i="1" a="1"/>
  <c r="T352" i="1" s="1"/>
  <c r="T353" i="1" a="1"/>
  <c r="T353" i="1" s="1"/>
  <c r="T354" i="1" a="1"/>
  <c r="T354" i="1" s="1"/>
  <c r="T355" i="1" a="1"/>
  <c r="T355" i="1" s="1"/>
  <c r="T356" i="1" a="1"/>
  <c r="T356" i="1" s="1"/>
  <c r="T357" i="1" a="1"/>
  <c r="T357" i="1" s="1"/>
  <c r="T358" i="1" a="1"/>
  <c r="T358" i="1" s="1"/>
  <c r="T359" i="1" a="1"/>
  <c r="T359" i="1" s="1"/>
  <c r="T360" i="1" a="1"/>
  <c r="T360" i="1" s="1"/>
  <c r="T361" i="1" a="1"/>
  <c r="T361" i="1" s="1"/>
  <c r="T362" i="1" a="1"/>
  <c r="T362" i="1" s="1"/>
  <c r="T363" i="1" a="1"/>
  <c r="T363" i="1" s="1"/>
  <c r="T364" i="1" a="1"/>
  <c r="T364" i="1" s="1"/>
  <c r="T365" i="1" a="1"/>
  <c r="T365" i="1" s="1"/>
  <c r="T366" i="1" a="1"/>
  <c r="T366" i="1" s="1"/>
  <c r="T367" i="1" a="1"/>
  <c r="T367" i="1" s="1"/>
  <c r="T368" i="1" a="1"/>
  <c r="T368" i="1" s="1"/>
  <c r="T369" i="1" a="1"/>
  <c r="T369" i="1" s="1"/>
  <c r="T370" i="1" a="1"/>
  <c r="T370" i="1" s="1"/>
  <c r="T371" i="1" a="1"/>
  <c r="T371" i="1" s="1"/>
  <c r="T372" i="1" a="1"/>
  <c r="T372" i="1" s="1"/>
  <c r="T373" i="1" a="1"/>
  <c r="T373" i="1" s="1"/>
  <c r="T374" i="1" a="1"/>
  <c r="T374" i="1" s="1"/>
  <c r="T375" i="1" a="1"/>
  <c r="T375" i="1" s="1"/>
  <c r="T376" i="1" a="1"/>
  <c r="T376" i="1" s="1"/>
  <c r="T377" i="1" a="1"/>
  <c r="T377" i="1" s="1"/>
  <c r="T378" i="1" a="1"/>
  <c r="T378" i="1" s="1"/>
  <c r="T379" i="1" a="1"/>
  <c r="T379" i="1" s="1"/>
  <c r="T380" i="1" a="1"/>
  <c r="T380" i="1" s="1"/>
  <c r="T381" i="1" a="1"/>
  <c r="T381" i="1" s="1"/>
  <c r="T382" i="1" a="1"/>
  <c r="T382" i="1" s="1"/>
  <c r="T383" i="1" a="1"/>
  <c r="T383" i="1" s="1"/>
  <c r="T384" i="1" a="1"/>
  <c r="T384" i="1" s="1"/>
  <c r="T385" i="1" a="1"/>
  <c r="T385" i="1" s="1"/>
  <c r="T386" i="1" a="1"/>
  <c r="T386" i="1" s="1"/>
  <c r="T387" i="1" a="1"/>
  <c r="T387" i="1" s="1"/>
  <c r="T388" i="1" a="1"/>
  <c r="T388" i="1" s="1"/>
  <c r="T389" i="1" a="1"/>
  <c r="T389" i="1" s="1"/>
  <c r="T390" i="1" a="1"/>
  <c r="T390" i="1" s="1"/>
  <c r="T391" i="1" a="1"/>
  <c r="T391" i="1" s="1"/>
  <c r="T392" i="1" a="1"/>
  <c r="T392" i="1" s="1"/>
  <c r="T393" i="1" a="1"/>
  <c r="T393" i="1" s="1"/>
  <c r="T394" i="1" a="1"/>
  <c r="T394" i="1" s="1"/>
  <c r="T395" i="1" a="1"/>
  <c r="T395" i="1" s="1"/>
  <c r="T396" i="1" a="1"/>
  <c r="T396" i="1" s="1"/>
  <c r="T397" i="1" a="1"/>
  <c r="T397" i="1" s="1"/>
  <c r="T398" i="1" a="1"/>
  <c r="T398" i="1" s="1"/>
  <c r="T399" i="1" a="1"/>
  <c r="T399" i="1" s="1"/>
  <c r="T400" i="1" a="1"/>
  <c r="T400" i="1" s="1"/>
  <c r="T401" i="1" a="1"/>
  <c r="T401" i="1" s="1"/>
  <c r="T402" i="1" a="1"/>
  <c r="T402" i="1" s="1"/>
  <c r="T403" i="1" a="1"/>
  <c r="T403" i="1" s="1"/>
  <c r="T404" i="1" a="1"/>
  <c r="T404" i="1" s="1"/>
  <c r="T405" i="1" a="1"/>
  <c r="T405" i="1" s="1"/>
  <c r="T406" i="1" a="1"/>
  <c r="T406" i="1" s="1"/>
  <c r="T407" i="1" a="1"/>
  <c r="T407" i="1" s="1"/>
  <c r="T408" i="1" a="1"/>
  <c r="T408" i="1" s="1"/>
  <c r="T409" i="1" a="1"/>
  <c r="T409" i="1" s="1"/>
  <c r="T410" i="1" a="1"/>
  <c r="T410" i="1" s="1"/>
  <c r="T411" i="1" a="1"/>
  <c r="T411" i="1" s="1"/>
  <c r="T412" i="1" a="1"/>
  <c r="T412" i="1" s="1"/>
  <c r="T413" i="1" a="1"/>
  <c r="T413" i="1" s="1"/>
  <c r="T414" i="1" a="1"/>
  <c r="T414" i="1" s="1"/>
  <c r="T415" i="1" a="1"/>
  <c r="T415" i="1" s="1"/>
  <c r="T416" i="1" a="1"/>
  <c r="T416" i="1" s="1"/>
  <c r="T417" i="1" a="1"/>
  <c r="T417" i="1" s="1"/>
  <c r="T418" i="1" a="1"/>
  <c r="T418" i="1" s="1"/>
  <c r="T419" i="1" a="1"/>
  <c r="T419" i="1" s="1"/>
  <c r="T420" i="1" a="1"/>
  <c r="T420" i="1" s="1"/>
  <c r="T421" i="1" a="1"/>
  <c r="T421" i="1" s="1"/>
  <c r="T422" i="1" a="1"/>
  <c r="T422" i="1" s="1"/>
  <c r="T423" i="1" a="1"/>
  <c r="T423" i="1" s="1"/>
  <c r="T424" i="1" a="1"/>
  <c r="T424" i="1" s="1"/>
  <c r="T425" i="1" a="1"/>
  <c r="T425" i="1" s="1"/>
  <c r="T426" i="1" a="1"/>
  <c r="T426" i="1" s="1"/>
  <c r="T427" i="1" a="1"/>
  <c r="T427" i="1" s="1"/>
  <c r="T428" i="1" a="1"/>
  <c r="T428" i="1" s="1"/>
  <c r="T429" i="1" a="1"/>
  <c r="T429" i="1" s="1"/>
  <c r="T430" i="1" a="1"/>
  <c r="T430" i="1" s="1"/>
  <c r="T431" i="1" a="1"/>
  <c r="T431" i="1" s="1"/>
  <c r="T432" i="1" a="1"/>
  <c r="T432" i="1" s="1"/>
  <c r="T433" i="1" a="1"/>
  <c r="T433" i="1" s="1"/>
  <c r="T434" i="1" a="1"/>
  <c r="T434" i="1" s="1"/>
  <c r="T435" i="1" a="1"/>
  <c r="T435" i="1" s="1"/>
  <c r="T436" i="1" a="1"/>
  <c r="T436" i="1" s="1"/>
  <c r="T437" i="1" a="1"/>
  <c r="T437" i="1" s="1"/>
  <c r="T438" i="1" a="1"/>
  <c r="T438" i="1" s="1"/>
  <c r="T439" i="1" a="1"/>
  <c r="T439" i="1" s="1"/>
  <c r="T440" i="1" a="1"/>
  <c r="T440" i="1" s="1"/>
  <c r="T441" i="1" a="1"/>
  <c r="T441" i="1" s="1"/>
  <c r="T442" i="1" a="1"/>
  <c r="T442" i="1" s="1"/>
  <c r="T443" i="1" a="1"/>
  <c r="T443" i="1" s="1"/>
  <c r="T444" i="1" a="1"/>
  <c r="T444" i="1" s="1"/>
  <c r="T445" i="1" a="1"/>
  <c r="T445" i="1" s="1"/>
  <c r="T446" i="1" a="1"/>
  <c r="T446" i="1" s="1"/>
  <c r="T447" i="1" a="1"/>
  <c r="T447" i="1" s="1"/>
  <c r="T448" i="1" a="1"/>
  <c r="T448" i="1" s="1"/>
  <c r="T449" i="1" a="1"/>
  <c r="T449" i="1" s="1"/>
  <c r="T450" i="1" a="1"/>
  <c r="T450" i="1" s="1"/>
  <c r="T451" i="1" a="1"/>
  <c r="T451" i="1" s="1"/>
  <c r="T452" i="1" a="1"/>
  <c r="T452" i="1" s="1"/>
  <c r="T453" i="1" a="1"/>
  <c r="T453" i="1" s="1"/>
  <c r="T454" i="1" a="1"/>
  <c r="T454" i="1" s="1"/>
  <c r="T455" i="1" a="1"/>
  <c r="T455" i="1" s="1"/>
  <c r="T456" i="1" a="1"/>
  <c r="T456" i="1" s="1"/>
  <c r="T457" i="1" a="1"/>
  <c r="T457" i="1" s="1"/>
  <c r="T458" i="1" a="1"/>
  <c r="T458" i="1" s="1"/>
  <c r="T459" i="1" a="1"/>
  <c r="T459" i="1" s="1"/>
  <c r="T460" i="1" a="1"/>
  <c r="T460" i="1" s="1"/>
  <c r="T461" i="1" a="1"/>
  <c r="T461" i="1" s="1"/>
  <c r="T462" i="1" a="1"/>
  <c r="T462" i="1" s="1"/>
  <c r="T463" i="1" a="1"/>
  <c r="T463" i="1" s="1"/>
  <c r="T464" i="1" a="1"/>
  <c r="T464" i="1" s="1"/>
  <c r="T465" i="1" a="1"/>
  <c r="T465" i="1" s="1"/>
  <c r="T466" i="1" a="1"/>
  <c r="T466" i="1" s="1"/>
  <c r="T467" i="1" a="1"/>
  <c r="T467" i="1" s="1"/>
  <c r="T468" i="1" a="1"/>
  <c r="T468" i="1" s="1"/>
  <c r="T469" i="1" a="1"/>
  <c r="T469" i="1" s="1"/>
  <c r="T470" i="1" a="1"/>
  <c r="T470" i="1" s="1"/>
  <c r="T471" i="1" a="1"/>
  <c r="T471" i="1" s="1"/>
  <c r="T472" i="1" a="1"/>
  <c r="T472" i="1" s="1"/>
  <c r="T473" i="1" a="1"/>
  <c r="T473" i="1" s="1"/>
  <c r="T474" i="1" a="1"/>
  <c r="T474" i="1" s="1"/>
  <c r="T475" i="1" a="1"/>
  <c r="T475" i="1" s="1"/>
  <c r="T476" i="1" a="1"/>
  <c r="T476" i="1" s="1"/>
  <c r="T477" i="1" a="1"/>
  <c r="T477" i="1" s="1"/>
  <c r="T478" i="1" a="1"/>
  <c r="T478" i="1" s="1"/>
  <c r="T479" i="1" a="1"/>
  <c r="T479" i="1" s="1"/>
  <c r="T480" i="1" a="1"/>
  <c r="T480" i="1" s="1"/>
  <c r="T481" i="1" a="1"/>
  <c r="T481" i="1" s="1"/>
  <c r="T482" i="1" a="1"/>
  <c r="T482" i="1" s="1"/>
  <c r="T483" i="1" a="1"/>
  <c r="T483" i="1" s="1"/>
  <c r="T484" i="1" a="1"/>
  <c r="T484" i="1" s="1"/>
  <c r="T485" i="1" a="1"/>
  <c r="T485" i="1" s="1"/>
  <c r="T486" i="1" a="1"/>
  <c r="T486" i="1" s="1"/>
  <c r="T487" i="1" a="1"/>
  <c r="T487" i="1" s="1"/>
  <c r="T488" i="1" a="1"/>
  <c r="T488" i="1" s="1"/>
  <c r="T489" i="1" a="1"/>
  <c r="T489" i="1" s="1"/>
  <c r="T490" i="1" a="1"/>
  <c r="T490" i="1" s="1"/>
  <c r="T491" i="1" a="1"/>
  <c r="T491" i="1" s="1"/>
  <c r="T492" i="1" a="1"/>
  <c r="T492" i="1" s="1"/>
  <c r="T493" i="1" a="1"/>
  <c r="T493" i="1" s="1"/>
  <c r="T494" i="1" a="1"/>
  <c r="T494" i="1" s="1"/>
  <c r="T495" i="1" a="1"/>
  <c r="T495" i="1" s="1"/>
  <c r="T496" i="1" a="1"/>
  <c r="T496" i="1" s="1"/>
  <c r="T497" i="1" a="1"/>
  <c r="T497" i="1" s="1"/>
  <c r="T498" i="1" a="1"/>
  <c r="T498" i="1" s="1"/>
  <c r="T499" i="1" a="1"/>
  <c r="T499" i="1" s="1"/>
  <c r="T500" i="1" a="1"/>
  <c r="T500" i="1" s="1"/>
  <c r="T501" i="1" a="1"/>
  <c r="T501" i="1" s="1"/>
  <c r="H2" i="1" a="1"/>
  <c r="H2" i="1" s="1"/>
  <c r="B2" i="1" a="1"/>
  <c r="B2" i="1" s="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35" i="1" a="1"/>
  <c r="B136" i="1" a="1"/>
  <c r="B137" i="1" a="1"/>
  <c r="B138" i="1" a="1"/>
  <c r="B139" i="1" a="1"/>
  <c r="B140" i="1" a="1"/>
  <c r="B141" i="1" a="1"/>
  <c r="B142" i="1" a="1"/>
  <c r="B143" i="1" a="1"/>
  <c r="B144" i="1" a="1"/>
  <c r="B145" i="1" a="1"/>
  <c r="B146" i="1" a="1"/>
  <c r="B147" i="1" a="1"/>
  <c r="B148" i="1" a="1"/>
  <c r="B149" i="1" a="1"/>
  <c r="B150" i="1" a="1"/>
  <c r="B151" i="1" a="1"/>
  <c r="B152" i="1" a="1"/>
  <c r="B153" i="1" a="1"/>
  <c r="B154" i="1" a="1"/>
  <c r="B155" i="1" a="1"/>
  <c r="B156" i="1" a="1"/>
  <c r="B157" i="1" a="1"/>
  <c r="B158" i="1" a="1"/>
  <c r="B159" i="1" a="1"/>
  <c r="B160" i="1" a="1"/>
  <c r="B161" i="1" a="1"/>
  <c r="B162" i="1" a="1"/>
  <c r="B163" i="1" a="1"/>
  <c r="B164" i="1" a="1"/>
  <c r="B165" i="1" a="1"/>
  <c r="B166" i="1" a="1"/>
  <c r="B167" i="1" a="1"/>
  <c r="B168" i="1" a="1"/>
  <c r="B169" i="1" a="1"/>
  <c r="B170" i="1" a="1"/>
  <c r="B171" i="1" a="1"/>
  <c r="B172" i="1" a="1"/>
  <c r="B173" i="1" a="1"/>
  <c r="B174" i="1" a="1"/>
  <c r="B175" i="1" a="1"/>
  <c r="B176" i="1" a="1"/>
  <c r="B177" i="1" a="1"/>
  <c r="B178" i="1" a="1"/>
  <c r="B179" i="1" a="1"/>
  <c r="B180" i="1" a="1"/>
  <c r="B181" i="1" a="1"/>
  <c r="B182" i="1" a="1"/>
  <c r="B183" i="1" a="1"/>
  <c r="B184" i="1" a="1"/>
  <c r="B185" i="1" a="1"/>
  <c r="B186" i="1" a="1"/>
  <c r="B187" i="1" a="1"/>
  <c r="B188" i="1" a="1"/>
  <c r="B189" i="1" a="1"/>
  <c r="B190" i="1" a="1"/>
  <c r="B191" i="1" a="1"/>
  <c r="B192" i="1" a="1"/>
  <c r="B193" i="1" a="1"/>
  <c r="B194" i="1" a="1"/>
  <c r="B195" i="1" a="1"/>
  <c r="B196" i="1" a="1"/>
  <c r="B197" i="1" a="1"/>
  <c r="B198" i="1" a="1"/>
  <c r="B199" i="1" a="1"/>
  <c r="B200" i="1" a="1"/>
  <c r="B201" i="1" a="1"/>
  <c r="B202" i="1" a="1"/>
  <c r="B203" i="1" a="1"/>
  <c r="B204" i="1" a="1"/>
  <c r="B205" i="1" a="1"/>
  <c r="B206" i="1" a="1"/>
  <c r="B207" i="1" a="1"/>
  <c r="B208" i="1" a="1"/>
  <c r="B209" i="1" a="1"/>
  <c r="B210" i="1" a="1"/>
  <c r="B211" i="1" a="1"/>
  <c r="B212" i="1" a="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s="1"/>
  <c r="B248" i="1" a="1"/>
  <c r="B248" i="1" s="1"/>
  <c r="B249" i="1" a="1"/>
  <c r="B249" i="1" s="1"/>
  <c r="B251" i="1" a="1"/>
  <c r="B251" i="1" s="1"/>
  <c r="B252" i="1" a="1"/>
  <c r="B252" i="1" s="1"/>
  <c r="B253" i="1" a="1"/>
  <c r="B253" i="1" s="1"/>
  <c r="B255" i="1" a="1"/>
  <c r="B255" i="1" s="1"/>
  <c r="B256" i="1" a="1"/>
  <c r="B256" i="1" s="1"/>
  <c r="B258" i="1" a="1"/>
  <c r="B258" i="1" s="1"/>
  <c r="B259" i="1" a="1"/>
  <c r="B259" i="1" s="1"/>
  <c r="B261" i="1" a="1"/>
  <c r="B261" i="1" s="1"/>
  <c r="B262" i="1" a="1"/>
  <c r="B262" i="1" s="1"/>
  <c r="B265" i="1" a="1"/>
  <c r="B265" i="1" s="1"/>
  <c r="B267" i="1" a="1"/>
  <c r="B267" i="1" s="1"/>
  <c r="B268" i="1" a="1"/>
  <c r="B268" i="1" s="1"/>
  <c r="B270" i="1" a="1"/>
  <c r="B270" i="1" s="1"/>
  <c r="B274" i="1" a="1"/>
  <c r="B274" i="1" s="1"/>
  <c r="B276" i="1" a="1"/>
  <c r="B276" i="1" s="1"/>
  <c r="B278" i="1" a="1"/>
  <c r="B278" i="1" s="1"/>
  <c r="B279" i="1" a="1"/>
  <c r="B279" i="1" s="1"/>
  <c r="B280" i="1" a="1"/>
  <c r="B280" i="1" s="1"/>
  <c r="B281" i="1" a="1"/>
  <c r="B281" i="1" s="1"/>
  <c r="B282" i="1" a="1"/>
  <c r="B282" i="1" s="1"/>
  <c r="B283" i="1" a="1"/>
  <c r="B283" i="1" s="1"/>
  <c r="B284" i="1" a="1"/>
  <c r="B284" i="1" s="1"/>
  <c r="B286" i="1" a="1"/>
  <c r="B286" i="1" s="1"/>
  <c r="B288" i="1" a="1"/>
  <c r="B288" i="1" s="1"/>
  <c r="B289" i="1" a="1"/>
  <c r="B289" i="1" s="1"/>
  <c r="B291" i="1" a="1"/>
  <c r="B291" i="1" s="1"/>
  <c r="B293" i="1" a="1"/>
  <c r="B293" i="1" s="1"/>
  <c r="B295" i="1" a="1"/>
  <c r="B295" i="1" s="1"/>
  <c r="B297" i="1" a="1"/>
  <c r="B297" i="1" s="1"/>
  <c r="B298" i="1" a="1"/>
  <c r="B298" i="1" s="1"/>
  <c r="B300" i="1" a="1"/>
  <c r="B300" i="1" s="1"/>
  <c r="B302" i="1" a="1"/>
  <c r="B302" i="1" s="1"/>
  <c r="B304" i="1" a="1"/>
  <c r="B304" i="1" s="1"/>
  <c r="B305" i="1" a="1"/>
  <c r="B305" i="1" s="1"/>
  <c r="B307" i="1" a="1"/>
  <c r="B307" i="1" s="1"/>
  <c r="B309" i="1" a="1"/>
  <c r="B309" i="1" s="1"/>
  <c r="B311" i="1" a="1"/>
  <c r="B311" i="1" s="1"/>
  <c r="B312" i="1" a="1"/>
  <c r="B312" i="1" s="1"/>
  <c r="B314" i="1" a="1"/>
  <c r="B314" i="1" s="1"/>
  <c r="B316" i="1" a="1"/>
  <c r="B318" i="1" a="1"/>
  <c r="B318" i="1" s="1"/>
  <c r="B320" i="1" a="1"/>
  <c r="B320" i="1" s="1"/>
  <c r="B322" i="1" a="1"/>
  <c r="B322" i="1" s="1"/>
  <c r="B323" i="1" a="1"/>
  <c r="B323" i="1" s="1"/>
  <c r="B324" i="1" a="1"/>
  <c r="B324" i="1" s="1"/>
  <c r="B326" i="1" a="1"/>
  <c r="B326" i="1" s="1"/>
  <c r="B328" i="1" a="1"/>
  <c r="B328" i="1" s="1"/>
  <c r="B330" i="1" a="1"/>
  <c r="B330" i="1" s="1"/>
  <c r="B332" i="1" a="1"/>
  <c r="B332" i="1" s="1"/>
  <c r="B334" i="1" a="1"/>
  <c r="B334" i="1" s="1"/>
  <c r="B336" i="1" a="1"/>
  <c r="B336" i="1" s="1"/>
  <c r="B339" i="1" a="1"/>
  <c r="B339" i="1" s="1"/>
  <c r="B341" i="1" a="1"/>
  <c r="B341" i="1" s="1"/>
  <c r="B344" i="1" a="1"/>
  <c r="B344" i="1" s="1"/>
  <c r="B347" i="1" a="1"/>
  <c r="B347" i="1" s="1"/>
  <c r="B349" i="1" a="1"/>
  <c r="B349" i="1" s="1"/>
  <c r="B353" i="1" a="1"/>
  <c r="B353" i="1" s="1"/>
  <c r="B356" i="1" a="1"/>
  <c r="B356" i="1" s="1"/>
  <c r="B359" i="1" a="1"/>
  <c r="B359" i="1" s="1"/>
  <c r="B363" i="1" a="1"/>
  <c r="B363" i="1" s="1"/>
  <c r="B366" i="1" a="1"/>
  <c r="B366" i="1" s="1"/>
  <c r="B371" i="1" a="1"/>
  <c r="B371" i="1" s="1"/>
  <c r="B375" i="1" a="1"/>
  <c r="B375" i="1" s="1"/>
  <c r="B379" i="1" a="1"/>
  <c r="B379" i="1" s="1"/>
  <c r="B383" i="1" a="1"/>
  <c r="B383" i="1" s="1"/>
  <c r="B386" i="1" a="1"/>
  <c r="B386" i="1" s="1"/>
  <c r="B390" i="1" a="1"/>
  <c r="B390" i="1" s="1"/>
  <c r="B393" i="1" a="1"/>
  <c r="B393" i="1" s="1"/>
  <c r="B394" i="1" a="1"/>
  <c r="B394" i="1" s="1"/>
  <c r="B396" i="1" a="1"/>
  <c r="B396" i="1" s="1"/>
  <c r="B397" i="1" a="1"/>
  <c r="B397" i="1" s="1"/>
  <c r="B399" i="1" a="1"/>
  <c r="B399" i="1" s="1"/>
  <c r="B402" i="1" a="1"/>
  <c r="B402" i="1" s="1"/>
  <c r="B405" i="1" a="1"/>
  <c r="B409" i="1" a="1"/>
  <c r="B409" i="1" s="1"/>
  <c r="B413" i="1" a="1"/>
  <c r="B413" i="1" s="1"/>
  <c r="B416" i="1" a="1"/>
  <c r="B419" i="1" a="1"/>
  <c r="B423" i="1" a="1"/>
  <c r="B423" i="1" s="1"/>
  <c r="B426" i="1" a="1"/>
  <c r="B426" i="1" s="1"/>
  <c r="B432" i="1" a="1"/>
  <c r="B432" i="1" s="1"/>
  <c r="B434" i="1" a="1"/>
  <c r="B434" i="1" s="1"/>
  <c r="B436" i="1" a="1"/>
  <c r="B436" i="1" s="1"/>
  <c r="B439" i="1" a="1"/>
  <c r="B439" i="1" s="1"/>
  <c r="B443" i="1" a="1"/>
  <c r="B443" i="1" s="1"/>
  <c r="B446" i="1" a="1"/>
  <c r="B446" i="1" s="1"/>
  <c r="B450" i="1" a="1"/>
  <c r="B450" i="1" s="1"/>
  <c r="B452" i="1" a="1"/>
  <c r="B452" i="1" s="1"/>
  <c r="B454" i="1" a="1"/>
  <c r="B454" i="1" s="1"/>
  <c r="B457" i="1" a="1"/>
  <c r="B457" i="1" s="1"/>
  <c r="B459" i="1" a="1"/>
  <c r="B459" i="1" s="1"/>
  <c r="B463" i="1" a="1"/>
  <c r="B463" i="1" s="1"/>
  <c r="B467" i="1" a="1"/>
  <c r="B467" i="1" s="1"/>
  <c r="B476" i="1" a="1"/>
  <c r="B476" i="1" s="1"/>
  <c r="B479" i="1" a="1"/>
  <c r="B479" i="1" s="1"/>
  <c r="B481" i="1" a="1"/>
  <c r="B481" i="1" s="1"/>
  <c r="B484" i="1" a="1"/>
  <c r="B484" i="1" s="1"/>
  <c r="B488" i="1" a="1"/>
  <c r="B488" i="1" s="1"/>
  <c r="B493" i="1" a="1"/>
  <c r="B496" i="1" a="1"/>
  <c r="B499" i="1" a="1"/>
  <c r="B102" i="1" a="1"/>
  <c r="B102" i="1" s="1"/>
  <c r="B103" i="1" a="1"/>
  <c r="B103" i="1" s="1"/>
  <c r="B104" i="1" a="1"/>
  <c r="B104" i="1" s="1"/>
  <c r="B105" i="1" a="1"/>
  <c r="B105" i="1" s="1"/>
  <c r="B106" i="1" a="1"/>
  <c r="B106" i="1" s="1"/>
  <c r="B107" i="1" a="1"/>
  <c r="B107" i="1" s="1"/>
  <c r="B108" i="1" a="1"/>
  <c r="B109" i="1" a="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s="1"/>
  <c r="B125" i="1" a="1"/>
  <c r="B125" i="1" s="1"/>
  <c r="B126" i="1" a="1"/>
  <c r="B126" i="1" s="1"/>
  <c r="B127" i="1" a="1"/>
  <c r="B127" i="1" s="1"/>
  <c r="B128" i="1" a="1"/>
  <c r="B128" i="1" s="1"/>
  <c r="B129" i="1" a="1"/>
  <c r="B129" i="1" s="1"/>
  <c r="B130" i="1" a="1"/>
  <c r="B130" i="1" s="1"/>
  <c r="B131" i="1" a="1"/>
  <c r="B131" i="1" s="1"/>
  <c r="B132" i="1" a="1"/>
  <c r="B132" i="1" s="1"/>
  <c r="B133" i="1" a="1"/>
  <c r="B133" i="1" s="1"/>
  <c r="B134" i="1" a="1"/>
  <c r="B250" i="1" a="1"/>
  <c r="B250" i="1" s="1"/>
  <c r="B254" i="1" a="1"/>
  <c r="B254" i="1" s="1"/>
  <c r="B257" i="1" a="1"/>
  <c r="B257" i="1" s="1"/>
  <c r="B260" i="1" a="1"/>
  <c r="B260" i="1" s="1"/>
  <c r="B264" i="1" a="1"/>
  <c r="B264" i="1" s="1"/>
  <c r="B266" i="1" a="1"/>
  <c r="B266" i="1" s="1"/>
  <c r="B269" i="1" a="1"/>
  <c r="B269" i="1" s="1"/>
  <c r="B271" i="1" a="1"/>
  <c r="B271" i="1" s="1"/>
  <c r="B273" i="1" a="1"/>
  <c r="B273" i="1" s="1"/>
  <c r="B285" i="1" a="1"/>
  <c r="B285" i="1" s="1"/>
  <c r="B287" i="1" a="1"/>
  <c r="B287" i="1" s="1"/>
  <c r="B290" i="1" a="1"/>
  <c r="B290" i="1" s="1"/>
  <c r="B292" i="1" a="1"/>
  <c r="B292" i="1" s="1"/>
  <c r="B294" i="1" a="1"/>
  <c r="B294" i="1" s="1"/>
  <c r="B296" i="1" a="1"/>
  <c r="B296" i="1" s="1"/>
  <c r="B299" i="1" a="1"/>
  <c r="B299" i="1" s="1"/>
  <c r="B301" i="1" a="1"/>
  <c r="B301" i="1" s="1"/>
  <c r="B303" i="1" a="1"/>
  <c r="B303" i="1" s="1"/>
  <c r="B306" i="1" a="1"/>
  <c r="B306" i="1" s="1"/>
  <c r="B308" i="1" a="1"/>
  <c r="B308" i="1" s="1"/>
  <c r="B310" i="1" a="1"/>
  <c r="B310" i="1" s="1"/>
  <c r="B313" i="1" a="1"/>
  <c r="B313" i="1" s="1"/>
  <c r="B315" i="1" a="1"/>
  <c r="B315" i="1" s="1"/>
  <c r="B317" i="1" a="1"/>
  <c r="B317" i="1" s="1"/>
  <c r="B319" i="1" a="1"/>
  <c r="B319" i="1" s="1"/>
  <c r="B321" i="1" a="1"/>
  <c r="B321" i="1" s="1"/>
  <c r="B325" i="1" a="1"/>
  <c r="B325" i="1" s="1"/>
  <c r="B327" i="1" a="1"/>
  <c r="B327" i="1" s="1"/>
  <c r="B329" i="1" a="1"/>
  <c r="B329" i="1" s="1"/>
  <c r="B331" i="1" a="1"/>
  <c r="B331" i="1" s="1"/>
  <c r="B333" i="1" a="1"/>
  <c r="B333" i="1" s="1"/>
  <c r="B335" i="1" a="1"/>
  <c r="B335" i="1" s="1"/>
  <c r="B337" i="1" a="1"/>
  <c r="B337" i="1" s="1"/>
  <c r="B340" i="1" a="1"/>
  <c r="B340" i="1" s="1"/>
  <c r="B343" i="1" a="1"/>
  <c r="B343" i="1" s="1"/>
  <c r="B345" i="1" a="1"/>
  <c r="B345" i="1" s="1"/>
  <c r="B348" i="1" a="1"/>
  <c r="B348" i="1" s="1"/>
  <c r="B350" i="1" a="1"/>
  <c r="B350" i="1" s="1"/>
  <c r="B355" i="1" a="1"/>
  <c r="B355" i="1" s="1"/>
  <c r="B357" i="1" a="1"/>
  <c r="B357" i="1" s="1"/>
  <c r="B361" i="1" a="1"/>
  <c r="B361" i="1" s="1"/>
  <c r="B365" i="1" a="1"/>
  <c r="B365" i="1" s="1"/>
  <c r="B369" i="1" a="1"/>
  <c r="B369" i="1" s="1"/>
  <c r="B373" i="1" a="1"/>
  <c r="B373" i="1" s="1"/>
  <c r="B377" i="1" a="1"/>
  <c r="B377" i="1" s="1"/>
  <c r="B380" i="1" a="1"/>
  <c r="B380" i="1" s="1"/>
  <c r="B382" i="1" a="1"/>
  <c r="B382" i="1" s="1"/>
  <c r="B385" i="1" a="1"/>
  <c r="B385" i="1" s="1"/>
  <c r="B388" i="1" a="1"/>
  <c r="B388" i="1" s="1"/>
  <c r="B392" i="1" a="1"/>
  <c r="B392" i="1" s="1"/>
  <c r="B401" i="1" a="1"/>
  <c r="B401" i="1" s="1"/>
  <c r="B404" i="1" a="1"/>
  <c r="B404" i="1" s="1"/>
  <c r="B406" i="1" a="1"/>
  <c r="B406" i="1" s="1"/>
  <c r="B408" i="1" a="1"/>
  <c r="B408" i="1" s="1"/>
  <c r="B410" i="1" a="1"/>
  <c r="B410" i="1" s="1"/>
  <c r="B412" i="1" a="1"/>
  <c r="B412" i="1" s="1"/>
  <c r="B414" i="1" a="1"/>
  <c r="B414" i="1" s="1"/>
  <c r="B417" i="1" a="1"/>
  <c r="B420" i="1" a="1"/>
  <c r="B422" i="1" a="1"/>
  <c r="B422" i="1" s="1"/>
  <c r="B425" i="1" a="1"/>
  <c r="B425" i="1" s="1"/>
  <c r="B427" i="1" a="1"/>
  <c r="B427" i="1" s="1"/>
  <c r="B429" i="1" a="1"/>
  <c r="B429" i="1" s="1"/>
  <c r="B431" i="1" a="1"/>
  <c r="B431" i="1" s="1"/>
  <c r="B435" i="1" a="1"/>
  <c r="B435" i="1" s="1"/>
  <c r="B437" i="1" a="1"/>
  <c r="B437" i="1" s="1"/>
  <c r="B441" i="1" a="1"/>
  <c r="B441" i="1" s="1"/>
  <c r="B444" i="1" a="1"/>
  <c r="B444" i="1" s="1"/>
  <c r="B447" i="1" a="1"/>
  <c r="B447" i="1" s="1"/>
  <c r="B449" i="1" a="1"/>
  <c r="B449" i="1" s="1"/>
  <c r="B451" i="1" a="1"/>
  <c r="B451" i="1" s="1"/>
  <c r="B453" i="1" a="1"/>
  <c r="B453" i="1" s="1"/>
  <c r="B455" i="1" a="1"/>
  <c r="B455" i="1" s="1"/>
  <c r="B456" i="1" a="1"/>
  <c r="B456" i="1" s="1"/>
  <c r="B458" i="1" a="1"/>
  <c r="B458" i="1" s="1"/>
  <c r="B460" i="1" a="1"/>
  <c r="B460" i="1" s="1"/>
  <c r="B462" i="1" a="1"/>
  <c r="B462" i="1" s="1"/>
  <c r="B464" i="1" a="1"/>
  <c r="B464" i="1" s="1"/>
  <c r="B466" i="1" a="1"/>
  <c r="B466" i="1" s="1"/>
  <c r="B469" i="1" a="1"/>
  <c r="B469" i="1" s="1"/>
  <c r="B470" i="1" a="1"/>
  <c r="B470" i="1" s="1"/>
  <c r="B474" i="1" a="1"/>
  <c r="B474" i="1" s="1"/>
  <c r="B475" i="1" a="1"/>
  <c r="B475" i="1" s="1"/>
  <c r="B477" i="1" a="1"/>
  <c r="B477" i="1" s="1"/>
  <c r="B483" i="1" a="1"/>
  <c r="B483" i="1" s="1"/>
  <c r="B485" i="1" a="1"/>
  <c r="B485" i="1" s="1"/>
  <c r="B487" i="1" a="1"/>
  <c r="B487" i="1" s="1"/>
  <c r="B489" i="1" a="1"/>
  <c r="B489" i="1" s="1"/>
  <c r="B491" i="1" a="1"/>
  <c r="B491" i="1" s="1"/>
  <c r="B494" i="1" a="1"/>
  <c r="B497" i="1" a="1"/>
  <c r="B500" i="1" a="1"/>
  <c r="B263" i="1" a="1"/>
  <c r="B263" i="1" s="1"/>
  <c r="B272" i="1" a="1"/>
  <c r="B272" i="1" s="1"/>
  <c r="B275" i="1" a="1"/>
  <c r="B275" i="1" s="1"/>
  <c r="B277" i="1" a="1"/>
  <c r="B277" i="1" s="1"/>
  <c r="B338" i="1" a="1"/>
  <c r="B338" i="1" s="1"/>
  <c r="B342" i="1" a="1"/>
  <c r="B342" i="1" s="1"/>
  <c r="B346" i="1" a="1"/>
  <c r="B346" i="1" s="1"/>
  <c r="B351" i="1" a="1"/>
  <c r="B351" i="1" s="1"/>
  <c r="B352" i="1" a="1"/>
  <c r="B352" i="1" s="1"/>
  <c r="B354" i="1" a="1"/>
  <c r="B354" i="1" s="1"/>
  <c r="B358" i="1" a="1"/>
  <c r="B358" i="1" s="1"/>
  <c r="B360" i="1" a="1"/>
  <c r="B360" i="1" s="1"/>
  <c r="B362" i="1" a="1"/>
  <c r="B362" i="1" s="1"/>
  <c r="B364" i="1" a="1"/>
  <c r="B364" i="1" s="1"/>
  <c r="B367" i="1" a="1"/>
  <c r="B367" i="1" s="1"/>
  <c r="B368" i="1" a="1"/>
  <c r="B368" i="1" s="1"/>
  <c r="B370" i="1" a="1"/>
  <c r="B370" i="1" s="1"/>
  <c r="B372" i="1" a="1"/>
  <c r="B372" i="1" s="1"/>
  <c r="B374" i="1" a="1"/>
  <c r="B374" i="1" s="1"/>
  <c r="B376" i="1" a="1"/>
  <c r="B376" i="1" s="1"/>
  <c r="B378" i="1" a="1"/>
  <c r="B378" i="1" s="1"/>
  <c r="B381" i="1" a="1"/>
  <c r="B381" i="1" s="1"/>
  <c r="B384" i="1" a="1"/>
  <c r="B384" i="1" s="1"/>
  <c r="B387" i="1" a="1"/>
  <c r="B387" i="1" s="1"/>
  <c r="B389" i="1" a="1"/>
  <c r="B389" i="1" s="1"/>
  <c r="B391" i="1" a="1"/>
  <c r="B391" i="1" s="1"/>
  <c r="B395" i="1" a="1"/>
  <c r="B395" i="1" s="1"/>
  <c r="B398" i="1" a="1"/>
  <c r="B398" i="1" s="1"/>
  <c r="B400" i="1" a="1"/>
  <c r="B400" i="1" s="1"/>
  <c r="B403" i="1" a="1"/>
  <c r="B403" i="1" s="1"/>
  <c r="B407" i="1" a="1"/>
  <c r="B407" i="1" s="1"/>
  <c r="B411" i="1" a="1"/>
  <c r="B411" i="1" s="1"/>
  <c r="B415" i="1" a="1"/>
  <c r="B415" i="1" s="1"/>
  <c r="B418" i="1" a="1"/>
  <c r="B421" i="1" a="1"/>
  <c r="B421" i="1" s="1"/>
  <c r="B424" i="1" a="1"/>
  <c r="B424" i="1" s="1"/>
  <c r="B428" i="1" a="1"/>
  <c r="B428" i="1" s="1"/>
  <c r="B430" i="1" a="1"/>
  <c r="B430" i="1" s="1"/>
  <c r="B433" i="1" a="1"/>
  <c r="B433" i="1" s="1"/>
  <c r="B438" i="1" a="1"/>
  <c r="B438" i="1" s="1"/>
  <c r="B440" i="1" a="1"/>
  <c r="B440" i="1" s="1"/>
  <c r="B442" i="1" a="1"/>
  <c r="B442" i="1" s="1"/>
  <c r="B445" i="1" a="1"/>
  <c r="B445" i="1" s="1"/>
  <c r="B448" i="1" a="1"/>
  <c r="B448" i="1" s="1"/>
  <c r="B461" i="1" a="1"/>
  <c r="B461" i="1" s="1"/>
  <c r="B465" i="1" a="1"/>
  <c r="B465" i="1" s="1"/>
  <c r="B468" i="1" a="1"/>
  <c r="B468" i="1" s="1"/>
  <c r="B471" i="1" a="1"/>
  <c r="B471" i="1" s="1"/>
  <c r="B472" i="1" a="1"/>
  <c r="B472" i="1" s="1"/>
  <c r="B473" i="1" a="1"/>
  <c r="B473" i="1" s="1"/>
  <c r="B478" i="1" a="1"/>
  <c r="B478" i="1" s="1"/>
  <c r="B480" i="1" a="1"/>
  <c r="B480" i="1" s="1"/>
  <c r="B482" i="1" a="1"/>
  <c r="B482" i="1" s="1"/>
  <c r="B486" i="1" a="1"/>
  <c r="B486" i="1" s="1"/>
  <c r="B490" i="1" a="1"/>
  <c r="B490" i="1" s="1"/>
  <c r="B492" i="1" a="1"/>
  <c r="B495" i="1" a="1"/>
  <c r="B498" i="1" a="1"/>
  <c r="B501" i="1" a="1"/>
  <c r="B109" i="1"/>
  <c r="B137" i="1"/>
  <c r="B141" i="1"/>
  <c r="B143" i="1"/>
  <c r="B146" i="1"/>
  <c r="B154" i="1"/>
  <c r="B157" i="1"/>
  <c r="B161" i="1"/>
  <c r="B165" i="1"/>
  <c r="B169" i="1"/>
  <c r="B173" i="1"/>
  <c r="B177" i="1"/>
  <c r="B181" i="1"/>
  <c r="B185" i="1"/>
  <c r="B188" i="1"/>
  <c r="B192" i="1"/>
  <c r="B197" i="1"/>
  <c r="B201" i="1"/>
  <c r="B205" i="1"/>
  <c r="B211" i="1"/>
  <c r="B108" i="1"/>
  <c r="B212" i="1"/>
  <c r="B405" i="1"/>
  <c r="B417" i="1"/>
  <c r="B419" i="1"/>
  <c r="B494" i="1"/>
  <c r="B496" i="1"/>
  <c r="B499" i="1"/>
  <c r="B136" i="1"/>
  <c r="B149" i="1"/>
  <c r="B152" i="1"/>
  <c r="B158" i="1"/>
  <c r="B162" i="1"/>
  <c r="B166" i="1"/>
  <c r="B170" i="1"/>
  <c r="B174" i="1"/>
  <c r="B178" i="1"/>
  <c r="B182" i="1"/>
  <c r="B186" i="1"/>
  <c r="B190" i="1"/>
  <c r="B194" i="1"/>
  <c r="B198" i="1"/>
  <c r="B202" i="1"/>
  <c r="B206" i="1"/>
  <c r="B209" i="1"/>
  <c r="B316" i="1"/>
  <c r="B416" i="1"/>
  <c r="B418" i="1"/>
  <c r="B135" i="1"/>
  <c r="B138" i="1"/>
  <c r="B140" i="1"/>
  <c r="B144" i="1"/>
  <c r="B147" i="1"/>
  <c r="B150" i="1"/>
  <c r="B153" i="1"/>
  <c r="B156" i="1"/>
  <c r="B160" i="1"/>
  <c r="B164" i="1"/>
  <c r="B168" i="1"/>
  <c r="B172" i="1"/>
  <c r="B176" i="1"/>
  <c r="B180" i="1"/>
  <c r="B184" i="1"/>
  <c r="B189" i="1"/>
  <c r="B193" i="1"/>
  <c r="B196" i="1"/>
  <c r="B200" i="1"/>
  <c r="B204" i="1"/>
  <c r="B208" i="1"/>
  <c r="B420" i="1"/>
  <c r="B493" i="1"/>
  <c r="B497" i="1"/>
  <c r="B500" i="1"/>
  <c r="B134" i="1"/>
  <c r="B139" i="1"/>
  <c r="B142" i="1"/>
  <c r="B145" i="1"/>
  <c r="B148" i="1"/>
  <c r="B151" i="1"/>
  <c r="B155" i="1"/>
  <c r="B159" i="1"/>
  <c r="B163" i="1"/>
  <c r="B167" i="1"/>
  <c r="B171" i="1"/>
  <c r="B175" i="1"/>
  <c r="B179" i="1"/>
  <c r="B183" i="1"/>
  <c r="B187" i="1"/>
  <c r="B191" i="1"/>
  <c r="B195" i="1"/>
  <c r="B199" i="1"/>
  <c r="B203" i="1"/>
  <c r="B207" i="1"/>
  <c r="B210" i="1"/>
  <c r="AN6" i="1" a="1"/>
  <c r="H279" i="1" a="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57" i="1" a="1"/>
  <c r="H357" i="1" s="1"/>
  <c r="H358" i="1" a="1"/>
  <c r="H358" i="1" s="1"/>
  <c r="H359" i="1" a="1"/>
  <c r="H359" i="1" s="1"/>
  <c r="H360" i="1" a="1"/>
  <c r="H360" i="1" s="1"/>
  <c r="H361" i="1" a="1"/>
  <c r="H361" i="1" s="1"/>
  <c r="H362" i="1" a="1"/>
  <c r="H362" i="1" s="1"/>
  <c r="H363" i="1" a="1"/>
  <c r="H363" i="1" s="1"/>
  <c r="H364" i="1" a="1"/>
  <c r="H364" i="1" s="1"/>
  <c r="H365" i="1" a="1"/>
  <c r="H365" i="1" s="1"/>
  <c r="H366" i="1" a="1"/>
  <c r="H366" i="1" s="1"/>
  <c r="H367" i="1" a="1"/>
  <c r="H367" i="1" s="1"/>
  <c r="H368" i="1" a="1"/>
  <c r="H368" i="1" s="1"/>
  <c r="H369" i="1" a="1"/>
  <c r="H369" i="1" s="1"/>
  <c r="H370" i="1" a="1"/>
  <c r="H370" i="1" s="1"/>
  <c r="H371" i="1" a="1"/>
  <c r="H371" i="1" s="1"/>
  <c r="H372" i="1" a="1"/>
  <c r="H372" i="1" s="1"/>
  <c r="H373" i="1" a="1"/>
  <c r="H373" i="1" s="1"/>
  <c r="H374" i="1" a="1"/>
  <c r="H374" i="1" s="1"/>
  <c r="H375" i="1" a="1"/>
  <c r="H375" i="1" s="1"/>
  <c r="H376" i="1" a="1"/>
  <c r="H376" i="1" s="1"/>
  <c r="H377" i="1" a="1"/>
  <c r="H377" i="1" s="1"/>
  <c r="H378" i="1" a="1"/>
  <c r="H378" i="1" s="1"/>
  <c r="H379" i="1" a="1"/>
  <c r="H379" i="1" s="1"/>
  <c r="H380" i="1" a="1"/>
  <c r="H380" i="1" s="1"/>
  <c r="H381" i="1" a="1"/>
  <c r="H381" i="1" s="1"/>
  <c r="H382" i="1" a="1"/>
  <c r="H382" i="1" s="1"/>
  <c r="H383" i="1" a="1"/>
  <c r="H383" i="1" s="1"/>
  <c r="H384" i="1" a="1"/>
  <c r="H384" i="1" s="1"/>
  <c r="H385" i="1" a="1"/>
  <c r="H385" i="1" s="1"/>
  <c r="H386" i="1" a="1"/>
  <c r="H386" i="1" s="1"/>
  <c r="H387" i="1" a="1"/>
  <c r="H387" i="1" s="1"/>
  <c r="H388" i="1" a="1"/>
  <c r="H388" i="1" s="1"/>
  <c r="H389" i="1" a="1"/>
  <c r="H389" i="1" s="1"/>
  <c r="H390" i="1" a="1"/>
  <c r="H390" i="1" s="1"/>
  <c r="H391" i="1" a="1"/>
  <c r="H391" i="1" s="1"/>
  <c r="H392" i="1" a="1"/>
  <c r="H392" i="1" s="1"/>
  <c r="H393" i="1" a="1"/>
  <c r="H393" i="1" s="1"/>
  <c r="H394" i="1" a="1"/>
  <c r="H394" i="1" s="1"/>
  <c r="H395" i="1" a="1"/>
  <c r="H395" i="1" s="1"/>
  <c r="H396" i="1" a="1"/>
  <c r="H396" i="1" s="1"/>
  <c r="H397" i="1" a="1"/>
  <c r="H397" i="1" s="1"/>
  <c r="H398" i="1" a="1"/>
  <c r="H398" i="1" s="1"/>
  <c r="H399" i="1" a="1"/>
  <c r="H399" i="1" s="1"/>
  <c r="H400" i="1" a="1"/>
  <c r="H400" i="1" s="1"/>
  <c r="H401" i="1" a="1"/>
  <c r="H401" i="1" s="1"/>
  <c r="H402" i="1" a="1"/>
  <c r="H402" i="1" s="1"/>
  <c r="H403" i="1" a="1"/>
  <c r="H403" i="1" s="1"/>
  <c r="H404" i="1" a="1"/>
  <c r="H404" i="1" s="1"/>
  <c r="H405" i="1" a="1"/>
  <c r="H405" i="1" s="1"/>
  <c r="H406" i="1" a="1"/>
  <c r="H406" i="1" s="1"/>
  <c r="H407" i="1" a="1"/>
  <c r="H407" i="1" s="1"/>
  <c r="H408" i="1" a="1"/>
  <c r="H408" i="1" s="1"/>
  <c r="H409" i="1" a="1"/>
  <c r="H409" i="1" s="1"/>
  <c r="H410" i="1" a="1"/>
  <c r="H410" i="1" s="1"/>
  <c r="H411" i="1" a="1"/>
  <c r="H411" i="1" s="1"/>
  <c r="H412" i="1" a="1"/>
  <c r="H412" i="1" s="1"/>
  <c r="H413" i="1" a="1"/>
  <c r="H413" i="1" s="1"/>
  <c r="H414" i="1" a="1"/>
  <c r="H414" i="1" s="1"/>
  <c r="H415" i="1" a="1"/>
  <c r="H415" i="1" s="1"/>
  <c r="H416" i="1" a="1"/>
  <c r="H416" i="1" s="1"/>
  <c r="H417" i="1" a="1"/>
  <c r="H417" i="1" s="1"/>
  <c r="H418" i="1" a="1"/>
  <c r="H418"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s="1"/>
  <c r="H471" i="1" a="1"/>
  <c r="H471" i="1" s="1"/>
  <c r="H472" i="1" a="1"/>
  <c r="H472" i="1" s="1"/>
  <c r="H473" i="1" a="1"/>
  <c r="H473" i="1" s="1"/>
  <c r="H474" i="1" a="1"/>
  <c r="H474" i="1" s="1"/>
  <c r="H475" i="1" a="1"/>
  <c r="H475" i="1" s="1"/>
  <c r="H476" i="1" a="1"/>
  <c r="H476" i="1" s="1"/>
  <c r="H477" i="1" a="1"/>
  <c r="H477" i="1" s="1"/>
  <c r="H478" i="1" a="1"/>
  <c r="H478" i="1" s="1"/>
  <c r="H479" i="1" a="1"/>
  <c r="H479" i="1" s="1"/>
  <c r="H480" i="1" a="1"/>
  <c r="H480" i="1" s="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52" i="1" a="1"/>
  <c r="H252"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8" i="1" a="1"/>
  <c r="H438" i="1" s="1"/>
  <c r="H439" i="1" a="1"/>
  <c r="H439" i="1" s="1"/>
  <c r="H440" i="1" a="1"/>
  <c r="H440" i="1" s="1"/>
  <c r="H441" i="1" a="1"/>
  <c r="H441" i="1" s="1"/>
  <c r="B495" i="1" l="1"/>
  <c r="B492" i="1"/>
  <c r="B498" i="1"/>
  <c r="B501" i="1"/>
  <c r="AN6" i="1"/>
  <c r="H27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6D6696-BDCC-4145-B6ED-B4C2FE923C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0E60CB7-E3E4-441E-A5F2-1572CF758A8A}" name="WorksheetConnection_13 - NHS_Cancer_Data.xlsx!Table1" type="102" refreshedVersion="8" minRefreshableVersion="5">
    <extLst>
      <ext xmlns:x15="http://schemas.microsoft.com/office/spreadsheetml/2010/11/main" uri="{DE250136-89BD-433C-8126-D09CA5730AF9}">
        <x15:connection id="Table1" autoDelete="1">
          <x15:rangePr sourceName="_xlcn.WorksheetConnection_13NHS_Cancer_Data.xlsxTable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<sst xmlns="http://schemas.openxmlformats.org/spreadsheetml/2006/main" count="9204" uniqueCount="2668">
  <si>
    <t>NHS_Number</t>
  </si>
  <si>
    <t>Local_Patient_ID</t>
  </si>
  <si>
    <t>Date_of_Birth</t>
  </si>
  <si>
    <t>Sex</t>
  </si>
  <si>
    <t>Postcode</t>
  </si>
  <si>
    <t>GP_Practice_Code</t>
  </si>
  <si>
    <t>Referral_Date</t>
  </si>
  <si>
    <t>First_Seen_Date</t>
  </si>
  <si>
    <t>MDT_Date</t>
  </si>
  <si>
    <t>Decision_to_Treat_Date</t>
  </si>
  <si>
    <t>Treatment_Start_Date</t>
  </si>
  <si>
    <t>Primary_Diagnosis_Date</t>
  </si>
  <si>
    <t>Primary_Tumour_Site_ICD10</t>
  </si>
  <si>
    <t>Morphology_ICDO3</t>
  </si>
  <si>
    <t>Behaviour_Code</t>
  </si>
  <si>
    <t>Laterality</t>
  </si>
  <si>
    <t>Grade</t>
  </si>
  <si>
    <t>Stage_Group_TNM</t>
  </si>
  <si>
    <t>Basis_of_Diagnosis</t>
  </si>
  <si>
    <t>Treatment_Modality</t>
  </si>
  <si>
    <t>Treatment_Intent</t>
  </si>
  <si>
    <t>Treatment_Provider</t>
  </si>
  <si>
    <t>Treatment_Outcome</t>
  </si>
  <si>
    <t>Recurrence_Indicator</t>
  </si>
  <si>
    <t>Recurrence_Date</t>
  </si>
  <si>
    <t>Vital_Status</t>
  </si>
  <si>
    <t>Date_of_Death</t>
  </si>
  <si>
    <t>0480806874</t>
  </si>
  <si>
    <t>2353718012</t>
  </si>
  <si>
    <t>0056535423</t>
  </si>
  <si>
    <t>9469345843</t>
  </si>
  <si>
    <t>1432443271</t>
  </si>
  <si>
    <t>1210377866</t>
  </si>
  <si>
    <t>5412708295</t>
  </si>
  <si>
    <t>1996327181</t>
  </si>
  <si>
    <t>6965329367</t>
  </si>
  <si>
    <t>5104678720</t>
  </si>
  <si>
    <t>3973836885</t>
  </si>
  <si>
    <t>4194472528</t>
  </si>
  <si>
    <t>1433167361</t>
  </si>
  <si>
    <t>9909154457</t>
  </si>
  <si>
    <t>0338346917</t>
  </si>
  <si>
    <t>4378634801</t>
  </si>
  <si>
    <t>0242815195</t>
  </si>
  <si>
    <t>5951024920</t>
  </si>
  <si>
    <t>7006851263</t>
  </si>
  <si>
    <t>4574056259</t>
  </si>
  <si>
    <t>8437400856</t>
  </si>
  <si>
    <t>6365223226</t>
  </si>
  <si>
    <t>3734935800</t>
  </si>
  <si>
    <t>2672781280</t>
  </si>
  <si>
    <t>8429791342</t>
  </si>
  <si>
    <t>9737844738</t>
  </si>
  <si>
    <t>1414123772</t>
  </si>
  <si>
    <t>7240267535</t>
  </si>
  <si>
    <t>2502669021</t>
  </si>
  <si>
    <t>4380234425</t>
  </si>
  <si>
    <t>1419586779</t>
  </si>
  <si>
    <t>4784058190</t>
  </si>
  <si>
    <t>5818120997</t>
  </si>
  <si>
    <t>1592017561</t>
  </si>
  <si>
    <t>8457687457</t>
  </si>
  <si>
    <t>4507057998</t>
  </si>
  <si>
    <t>9227707232</t>
  </si>
  <si>
    <t>9643919573</t>
  </si>
  <si>
    <t>5439097181</t>
  </si>
  <si>
    <t>5199616590</t>
  </si>
  <si>
    <t>2925695885</t>
  </si>
  <si>
    <t>9082378553</t>
  </si>
  <si>
    <t>8534557781</t>
  </si>
  <si>
    <t>1718487045</t>
  </si>
  <si>
    <t>3338477548</t>
  </si>
  <si>
    <t>1804213995</t>
  </si>
  <si>
    <t>5223030593</t>
  </si>
  <si>
    <t>9127383677</t>
  </si>
  <si>
    <t>4270035891</t>
  </si>
  <si>
    <t>2311440202</t>
  </si>
  <si>
    <t>5934900582</t>
  </si>
  <si>
    <t>1867683186</t>
  </si>
  <si>
    <t>9592302219</t>
  </si>
  <si>
    <t>2351844298</t>
  </si>
  <si>
    <t>1975393979</t>
  </si>
  <si>
    <t>5632753380</t>
  </si>
  <si>
    <t>6503217497</t>
  </si>
  <si>
    <t>4860503858</t>
  </si>
  <si>
    <t>6351497069</t>
  </si>
  <si>
    <t>5004410525</t>
  </si>
  <si>
    <t>3934420586</t>
  </si>
  <si>
    <t>6382606114</t>
  </si>
  <si>
    <t>7290272573</t>
  </si>
  <si>
    <t>1320981324</t>
  </si>
  <si>
    <t>5264312400</t>
  </si>
  <si>
    <t>1156990418</t>
  </si>
  <si>
    <t>5993244095</t>
  </si>
  <si>
    <t>9797218483</t>
  </si>
  <si>
    <t>3590129709</t>
  </si>
  <si>
    <t>7820676226</t>
  </si>
  <si>
    <t>0790228407</t>
  </si>
  <si>
    <t>5518184975</t>
  </si>
  <si>
    <t>0449108074</t>
  </si>
  <si>
    <t>4526015041</t>
  </si>
  <si>
    <t>4710420932</t>
  </si>
  <si>
    <t>3782205569</t>
  </si>
  <si>
    <t>0005640832</t>
  </si>
  <si>
    <t>6957574662</t>
  </si>
  <si>
    <t>2574694428</t>
  </si>
  <si>
    <t>5624189711</t>
  </si>
  <si>
    <t>7376795610</t>
  </si>
  <si>
    <t>0207155073</t>
  </si>
  <si>
    <t>7052818280</t>
  </si>
  <si>
    <t>6500052920</t>
  </si>
  <si>
    <t>3396185455</t>
  </si>
  <si>
    <t>4010642600</t>
  </si>
  <si>
    <t>6902418181</t>
  </si>
  <si>
    <t>4712912141</t>
  </si>
  <si>
    <t>4368199525</t>
  </si>
  <si>
    <t>4588434690</t>
  </si>
  <si>
    <t>5342328234</t>
  </si>
  <si>
    <t>9045476199</t>
  </si>
  <si>
    <t>0557056731</t>
  </si>
  <si>
    <t>8500670223</t>
  </si>
  <si>
    <t>8206131826</t>
  </si>
  <si>
    <t>2400029168</t>
  </si>
  <si>
    <t>0415969587</t>
  </si>
  <si>
    <t>9617781485</t>
  </si>
  <si>
    <t>6754771443</t>
  </si>
  <si>
    <t>1353561837</t>
  </si>
  <si>
    <t>7158320604</t>
  </si>
  <si>
    <t>9995578338</t>
  </si>
  <si>
    <t>9356133855</t>
  </si>
  <si>
    <t>8909886590</t>
  </si>
  <si>
    <t>8291118615</t>
  </si>
  <si>
    <t>9788527737</t>
  </si>
  <si>
    <t>8454198978</t>
  </si>
  <si>
    <t>3490905263</t>
  </si>
  <si>
    <t>7492197168</t>
  </si>
  <si>
    <t>2520721781</t>
  </si>
  <si>
    <t>8378162966</t>
  </si>
  <si>
    <t>9304089732</t>
  </si>
  <si>
    <t>2224128648</t>
  </si>
  <si>
    <t>6743043283</t>
  </si>
  <si>
    <t>9780085175</t>
  </si>
  <si>
    <t>0505294804</t>
  </si>
  <si>
    <t>9907598368</t>
  </si>
  <si>
    <t>1702316148</t>
  </si>
  <si>
    <t>3823022990</t>
  </si>
  <si>
    <t>1525266902</t>
  </si>
  <si>
    <t>7848122506</t>
  </si>
  <si>
    <t>8838479247</t>
  </si>
  <si>
    <t>9366227015</t>
  </si>
  <si>
    <t>9657093100</t>
  </si>
  <si>
    <t>6530425537</t>
  </si>
  <si>
    <t>4658174109</t>
  </si>
  <si>
    <t>3894323408</t>
  </si>
  <si>
    <t>3971947600</t>
  </si>
  <si>
    <t>5073445132</t>
  </si>
  <si>
    <t>9884495721</t>
  </si>
  <si>
    <t>3338278097</t>
  </si>
  <si>
    <t>5070899602</t>
  </si>
  <si>
    <t>5346051151</t>
  </si>
  <si>
    <t>2243089765</t>
  </si>
  <si>
    <t>3491372814</t>
  </si>
  <si>
    <t>1266541752</t>
  </si>
  <si>
    <t>6042994238</t>
  </si>
  <si>
    <t>7542173825</t>
  </si>
  <si>
    <t>5315165088</t>
  </si>
  <si>
    <t>0756634347</t>
  </si>
  <si>
    <t>5124629299</t>
  </si>
  <si>
    <t>9559729108</t>
  </si>
  <si>
    <t>7445689460</t>
  </si>
  <si>
    <t>5289949843</t>
  </si>
  <si>
    <t>2517603398</t>
  </si>
  <si>
    <t>2204182566</t>
  </si>
  <si>
    <t>7041410900</t>
  </si>
  <si>
    <t>1631773564</t>
  </si>
  <si>
    <t>0892300266</t>
  </si>
  <si>
    <t>8524765476</t>
  </si>
  <si>
    <t>1212589904</t>
  </si>
  <si>
    <t>7271941827</t>
  </si>
  <si>
    <t>3274387676</t>
  </si>
  <si>
    <t>6191896705</t>
  </si>
  <si>
    <t>8988187271</t>
  </si>
  <si>
    <t>8193811793</t>
  </si>
  <si>
    <t>1317451245</t>
  </si>
  <si>
    <t>7280865040</t>
  </si>
  <si>
    <t>8761517880</t>
  </si>
  <si>
    <t>7333391310</t>
  </si>
  <si>
    <t>9513179932</t>
  </si>
  <si>
    <t>4241649349</t>
  </si>
  <si>
    <t>9871348254</t>
  </si>
  <si>
    <t>5965032140</t>
  </si>
  <si>
    <t>8255688417</t>
  </si>
  <si>
    <t>5000682220</t>
  </si>
  <si>
    <t>1849991178</t>
  </si>
  <si>
    <t>1987165163</t>
  </si>
  <si>
    <t>3191153970</t>
  </si>
  <si>
    <t>2955652510</t>
  </si>
  <si>
    <t>4997452925</t>
  </si>
  <si>
    <t>0707608286</t>
  </si>
  <si>
    <t>4803887969</t>
  </si>
  <si>
    <t>4043310493</t>
  </si>
  <si>
    <t>2463234465</t>
  </si>
  <si>
    <t>8453621506</t>
  </si>
  <si>
    <t>2778184254</t>
  </si>
  <si>
    <t>2487836553</t>
  </si>
  <si>
    <t>0189590159</t>
  </si>
  <si>
    <t>9167421038</t>
  </si>
  <si>
    <t>7658093924</t>
  </si>
  <si>
    <t>0555608072</t>
  </si>
  <si>
    <t>5791887780</t>
  </si>
  <si>
    <t>3315480858</t>
  </si>
  <si>
    <t>8173463250</t>
  </si>
  <si>
    <t>0441271516</t>
  </si>
  <si>
    <t>4420949768</t>
  </si>
  <si>
    <t>2221967415</t>
  </si>
  <si>
    <t>8159955410</t>
  </si>
  <si>
    <t>2209679716</t>
  </si>
  <si>
    <t>2083169382</t>
  </si>
  <si>
    <t>7654888762</t>
  </si>
  <si>
    <t>5258648249</t>
  </si>
  <si>
    <t>9048965352</t>
  </si>
  <si>
    <t>4855581167</t>
  </si>
  <si>
    <t>0824531953</t>
  </si>
  <si>
    <t>0846373442</t>
  </si>
  <si>
    <t>0071796868</t>
  </si>
  <si>
    <t>1714954944</t>
  </si>
  <si>
    <t>0781243353</t>
  </si>
  <si>
    <t>4674598242</t>
  </si>
  <si>
    <t>5244017886</t>
  </si>
  <si>
    <t>8373021487</t>
  </si>
  <si>
    <t>5819624277</t>
  </si>
  <si>
    <t>9125717066</t>
  </si>
  <si>
    <t>3820552082</t>
  </si>
  <si>
    <t>8601280984</t>
  </si>
  <si>
    <t>6173331961</t>
  </si>
  <si>
    <t>7980410937</t>
  </si>
  <si>
    <t>7193971552</t>
  </si>
  <si>
    <t>0887321711</t>
  </si>
  <si>
    <t>9111887774</t>
  </si>
  <si>
    <t>2944824876</t>
  </si>
  <si>
    <t>4935532737</t>
  </si>
  <si>
    <t>8248187916</t>
  </si>
  <si>
    <t>9510576674</t>
  </si>
  <si>
    <t>4166403039</t>
  </si>
  <si>
    <t>0938006634</t>
  </si>
  <si>
    <t>3300632925</t>
  </si>
  <si>
    <t>0991933684</t>
  </si>
  <si>
    <t>0442566502</t>
  </si>
  <si>
    <t>3847896589</t>
  </si>
  <si>
    <t>3255553728</t>
  </si>
  <si>
    <t>5516400376</t>
  </si>
  <si>
    <t>0658836782</t>
  </si>
  <si>
    <t>5802403926</t>
  </si>
  <si>
    <t>0839422739</t>
  </si>
  <si>
    <t>4746068147</t>
  </si>
  <si>
    <t>7145461937</t>
  </si>
  <si>
    <t>0282873158</t>
  </si>
  <si>
    <t>9858654276</t>
  </si>
  <si>
    <t>2816161547</t>
  </si>
  <si>
    <t>1111563404</t>
  </si>
  <si>
    <t>1162029519</t>
  </si>
  <si>
    <t>5214620399</t>
  </si>
  <si>
    <t>3614461142</t>
  </si>
  <si>
    <t>3338632582</t>
  </si>
  <si>
    <t>3354069513</t>
  </si>
  <si>
    <t>4143868470</t>
  </si>
  <si>
    <t>4436311402</t>
  </si>
  <si>
    <t>2286447327</t>
  </si>
  <si>
    <t>1516748394</t>
  </si>
  <si>
    <t>8360570699</t>
  </si>
  <si>
    <t>7742183149</t>
  </si>
  <si>
    <t>7919525761</t>
  </si>
  <si>
    <t>9449149276</t>
  </si>
  <si>
    <t>4624771945</t>
  </si>
  <si>
    <t>3285362167</t>
  </si>
  <si>
    <t>5496479639</t>
  </si>
  <si>
    <t>9771801165</t>
  </si>
  <si>
    <t>2768132135</t>
  </si>
  <si>
    <t>0230346698</t>
  </si>
  <si>
    <t>8241455826</t>
  </si>
  <si>
    <t>7083833570</t>
  </si>
  <si>
    <t>8066775902</t>
  </si>
  <si>
    <t>5830842217</t>
  </si>
  <si>
    <t>8182745793</t>
  </si>
  <si>
    <t>0118196483</t>
  </si>
  <si>
    <t>2773593410</t>
  </si>
  <si>
    <t>0926735049</t>
  </si>
  <si>
    <t>2581897013</t>
  </si>
  <si>
    <t>4912650267</t>
  </si>
  <si>
    <t>5957196667</t>
  </si>
  <si>
    <t>8186482914</t>
  </si>
  <si>
    <t>3388612284</t>
  </si>
  <si>
    <t>2665977440</t>
  </si>
  <si>
    <t>3784516188</t>
  </si>
  <si>
    <t>3084137116</t>
  </si>
  <si>
    <t>0252754610</t>
  </si>
  <si>
    <t>1026719419</t>
  </si>
  <si>
    <t>9803897731</t>
  </si>
  <si>
    <t>4428580551</t>
  </si>
  <si>
    <t>5478625602</t>
  </si>
  <si>
    <t>0075798306</t>
  </si>
  <si>
    <t>4748400800</t>
  </si>
  <si>
    <t>0738769287</t>
  </si>
  <si>
    <t>5401855606</t>
  </si>
  <si>
    <t>5879909880</t>
  </si>
  <si>
    <t>9536279649</t>
  </si>
  <si>
    <t>3950957685</t>
  </si>
  <si>
    <t>2833524460</t>
  </si>
  <si>
    <t>6322212386</t>
  </si>
  <si>
    <t>3111414929</t>
  </si>
  <si>
    <t>9570947051</t>
  </si>
  <si>
    <t>6116630561</t>
  </si>
  <si>
    <t>3244548919</t>
  </si>
  <si>
    <t>6729784540</t>
  </si>
  <si>
    <t>5542320356</t>
  </si>
  <si>
    <t>2295676501</t>
  </si>
  <si>
    <t>7894582801</t>
  </si>
  <si>
    <t>7994910453</t>
  </si>
  <si>
    <t>4209293193</t>
  </si>
  <si>
    <t>5045796451</t>
  </si>
  <si>
    <t>5956620519</t>
  </si>
  <si>
    <t>9321259144</t>
  </si>
  <si>
    <t>1848496921</t>
  </si>
  <si>
    <t>3991662313</t>
  </si>
  <si>
    <t>8626192967</t>
  </si>
  <si>
    <t>0306934458</t>
  </si>
  <si>
    <t>8996247197</t>
  </si>
  <si>
    <t>9170472093</t>
  </si>
  <si>
    <t>2992181897</t>
  </si>
  <si>
    <t>3565113689</t>
  </si>
  <si>
    <t>0883835424</t>
  </si>
  <si>
    <t>4338873051</t>
  </si>
  <si>
    <t>7282485452</t>
  </si>
  <si>
    <t>6747247810</t>
  </si>
  <si>
    <t>2592761813</t>
  </si>
  <si>
    <t>1296935602</t>
  </si>
  <si>
    <t>0229953269</t>
  </si>
  <si>
    <t>8748948891</t>
  </si>
  <si>
    <t>0735928195</t>
  </si>
  <si>
    <t>7350673145</t>
  </si>
  <si>
    <t>5003366481</t>
  </si>
  <si>
    <t>4438988695</t>
  </si>
  <si>
    <t>8643603051</t>
  </si>
  <si>
    <t>8277454547</t>
  </si>
  <si>
    <t>5702823586</t>
  </si>
  <si>
    <t>7756283436</t>
  </si>
  <si>
    <t>2158229465</t>
  </si>
  <si>
    <t>7948930215</t>
  </si>
  <si>
    <t>4626476466</t>
  </si>
  <si>
    <t>5047243557</t>
  </si>
  <si>
    <t>7030478245</t>
  </si>
  <si>
    <t>4892539115</t>
  </si>
  <si>
    <t>9842522952</t>
  </si>
  <si>
    <t>8101350406</t>
  </si>
  <si>
    <t>0145466879</t>
  </si>
  <si>
    <t>6413203039</t>
  </si>
  <si>
    <t>2917631226</t>
  </si>
  <si>
    <t>0358413903</t>
  </si>
  <si>
    <t>8725369682</t>
  </si>
  <si>
    <t>1586517548</t>
  </si>
  <si>
    <t>4411983873</t>
  </si>
  <si>
    <t>4210467616</t>
  </si>
  <si>
    <t>7216648684</t>
  </si>
  <si>
    <t>2910938548</t>
  </si>
  <si>
    <t>0983032179</t>
  </si>
  <si>
    <t>2727667604</t>
  </si>
  <si>
    <t>3998618403</t>
  </si>
  <si>
    <t>9547465825</t>
  </si>
  <si>
    <t>1778790568</t>
  </si>
  <si>
    <t>6773594002</t>
  </si>
  <si>
    <t>6808980003</t>
  </si>
  <si>
    <t>9338445035</t>
  </si>
  <si>
    <t>9309589935</t>
  </si>
  <si>
    <t>8302336083</t>
  </si>
  <si>
    <t>3436035017</t>
  </si>
  <si>
    <t>2992333013</t>
  </si>
  <si>
    <t>6734218682</t>
  </si>
  <si>
    <t>0853807311</t>
  </si>
  <si>
    <t>3593970993</t>
  </si>
  <si>
    <t>8011148351</t>
  </si>
  <si>
    <t>4199961226</t>
  </si>
  <si>
    <t>6397346579</t>
  </si>
  <si>
    <t>8925943916</t>
  </si>
  <si>
    <t>6230820640</t>
  </si>
  <si>
    <t>9194841854</t>
  </si>
  <si>
    <t>4349304634</t>
  </si>
  <si>
    <t>8577506343</t>
  </si>
  <si>
    <t>0952527903</t>
  </si>
  <si>
    <t>0824845866</t>
  </si>
  <si>
    <t>7937638159</t>
  </si>
  <si>
    <t>6970363898</t>
  </si>
  <si>
    <t>9682831233</t>
  </si>
  <si>
    <t>1170695042</t>
  </si>
  <si>
    <t>6406405834</t>
  </si>
  <si>
    <t>9791221535</t>
  </si>
  <si>
    <t>5008124300</t>
  </si>
  <si>
    <t>6338506802</t>
  </si>
  <si>
    <t>1753670663</t>
  </si>
  <si>
    <t>0890592218</t>
  </si>
  <si>
    <t>3072006693</t>
  </si>
  <si>
    <t>1549676223</t>
  </si>
  <si>
    <t>2734779490</t>
  </si>
  <si>
    <t>1515745172</t>
  </si>
  <si>
    <t>3588779712</t>
  </si>
  <si>
    <t>2144557228</t>
  </si>
  <si>
    <t>1884915135</t>
  </si>
  <si>
    <t>0637553227</t>
  </si>
  <si>
    <t>3445929169</t>
  </si>
  <si>
    <t>9676002845</t>
  </si>
  <si>
    <t>6391502144</t>
  </si>
  <si>
    <t>5786507050</t>
  </si>
  <si>
    <t>6270247809</t>
  </si>
  <si>
    <t>0537416115</t>
  </si>
  <si>
    <t>8941367039</t>
  </si>
  <si>
    <t>9625986282</t>
  </si>
  <si>
    <t>6341395870</t>
  </si>
  <si>
    <t>6710554484</t>
  </si>
  <si>
    <t>6237103798</t>
  </si>
  <si>
    <t>2495761498</t>
  </si>
  <si>
    <t>0181885425</t>
  </si>
  <si>
    <t>0783957139</t>
  </si>
  <si>
    <t>6641205422</t>
  </si>
  <si>
    <t>9914416575</t>
  </si>
  <si>
    <t>8334097795</t>
  </si>
  <si>
    <t>5101253721</t>
  </si>
  <si>
    <t>0669690350</t>
  </si>
  <si>
    <t>3852106610</t>
  </si>
  <si>
    <t>9222108484</t>
  </si>
  <si>
    <t>3199586668</t>
  </si>
  <si>
    <t>1003001610</t>
  </si>
  <si>
    <t>6816771114</t>
  </si>
  <si>
    <t>1649934661</t>
  </si>
  <si>
    <t>2537718800</t>
  </si>
  <si>
    <t>8439072990</t>
  </si>
  <si>
    <t>9075420738</t>
  </si>
  <si>
    <t>6711821380</t>
  </si>
  <si>
    <t>1811149304</t>
  </si>
  <si>
    <t>5388930647</t>
  </si>
  <si>
    <t>0267882898</t>
  </si>
  <si>
    <t>8298327206</t>
  </si>
  <si>
    <t>3454901166</t>
  </si>
  <si>
    <t>0044855165</t>
  </si>
  <si>
    <t>3843587284</t>
  </si>
  <si>
    <t>6129833956</t>
  </si>
  <si>
    <t>5366012923</t>
  </si>
  <si>
    <t>0474934989</t>
  </si>
  <si>
    <t>3782839811</t>
  </si>
  <si>
    <t>1103599044</t>
  </si>
  <si>
    <t>1118439965</t>
  </si>
  <si>
    <t>8155105260</t>
  </si>
  <si>
    <t>6996147947</t>
  </si>
  <si>
    <t>1449471550</t>
  </si>
  <si>
    <t>3248128530</t>
  </si>
  <si>
    <t>1733287666</t>
  </si>
  <si>
    <t>1109138784</t>
  </si>
  <si>
    <t>2108417596</t>
  </si>
  <si>
    <t>0935700564</t>
  </si>
  <si>
    <t>7934140242</t>
  </si>
  <si>
    <t>0657651278</t>
  </si>
  <si>
    <t>3829544153</t>
  </si>
  <si>
    <t>2335835794</t>
  </si>
  <si>
    <t>1671067985</t>
  </si>
  <si>
    <t>3829133343</t>
  </si>
  <si>
    <t>2791022886</t>
  </si>
  <si>
    <t>4637200993</t>
  </si>
  <si>
    <t>7684733841</t>
  </si>
  <si>
    <t>0568922592</t>
  </si>
  <si>
    <t>6860643787</t>
  </si>
  <si>
    <t>7498832906</t>
  </si>
  <si>
    <t>8321855257</t>
  </si>
  <si>
    <t>4938283547</t>
  </si>
  <si>
    <t>4616072003</t>
  </si>
  <si>
    <t>1691664252</t>
  </si>
  <si>
    <t>9318751423</t>
  </si>
  <si>
    <t>1940869683</t>
  </si>
  <si>
    <t>2108264461</t>
  </si>
  <si>
    <t>5392797894</t>
  </si>
  <si>
    <t>4450509179</t>
  </si>
  <si>
    <t>7410985226</t>
  </si>
  <si>
    <t>4992834312</t>
  </si>
  <si>
    <t>6672785013</t>
  </si>
  <si>
    <t>0169522032</t>
  </si>
  <si>
    <t>1464189881</t>
  </si>
  <si>
    <t>0153450993</t>
  </si>
  <si>
    <t>2751485434</t>
  </si>
  <si>
    <t>8641288695</t>
  </si>
  <si>
    <t>8130935035</t>
  </si>
  <si>
    <t>5163488117</t>
  </si>
  <si>
    <t>4700570618</t>
  </si>
  <si>
    <t>6940922550</t>
  </si>
  <si>
    <t>8908318879</t>
  </si>
  <si>
    <t>2391800645</t>
  </si>
  <si>
    <t>4002375682</t>
  </si>
  <si>
    <t>6742730833</t>
  </si>
  <si>
    <t>4809418687</t>
  </si>
  <si>
    <t>7672851713</t>
  </si>
  <si>
    <t>5671055293</t>
  </si>
  <si>
    <t>5107627123</t>
  </si>
  <si>
    <t>8946004838</t>
  </si>
  <si>
    <t>0331253646</t>
  </si>
  <si>
    <t>8754687044</t>
  </si>
  <si>
    <t>3987365819</t>
  </si>
  <si>
    <t>4525235863</t>
  </si>
  <si>
    <t>3013038310</t>
  </si>
  <si>
    <t>0866586486</t>
  </si>
  <si>
    <t>8592258872</t>
  </si>
  <si>
    <t>4144541026</t>
  </si>
  <si>
    <t>7511464117</t>
  </si>
  <si>
    <t>9635647392</t>
  </si>
  <si>
    <t>6520747139</t>
  </si>
  <si>
    <t>1533345541</t>
  </si>
  <si>
    <t>1997752564</t>
  </si>
  <si>
    <t>9776318480</t>
  </si>
  <si>
    <t>3145242400</t>
  </si>
  <si>
    <t>1103109836</t>
  </si>
  <si>
    <t>6136702304</t>
  </si>
  <si>
    <t>7409513230</t>
  </si>
  <si>
    <t>6290787412</t>
  </si>
  <si>
    <t>4245573077</t>
  </si>
  <si>
    <t>3867796426</t>
  </si>
  <si>
    <t>7408427335</t>
  </si>
  <si>
    <t>0098267002</t>
  </si>
  <si>
    <t>9146549817</t>
  </si>
  <si>
    <t>8350583356</t>
  </si>
  <si>
    <t>8817181830</t>
  </si>
  <si>
    <t>6087534485</t>
  </si>
  <si>
    <t>0343352904</t>
  </si>
  <si>
    <t>rS24418</t>
  </si>
  <si>
    <t>nm02686</t>
  </si>
  <si>
    <t>YG92076</t>
  </si>
  <si>
    <t>kk58917</t>
  </si>
  <si>
    <t>IQ17726</t>
  </si>
  <si>
    <t>Fx48969</t>
  </si>
  <si>
    <t>Jq68744</t>
  </si>
  <si>
    <t>kq61255</t>
  </si>
  <si>
    <t>Bv47259</t>
  </si>
  <si>
    <t>XT51814</t>
  </si>
  <si>
    <t>ky49899</t>
  </si>
  <si>
    <t>Py81025</t>
  </si>
  <si>
    <t>Cs81244</t>
  </si>
  <si>
    <t>Xx72314</t>
  </si>
  <si>
    <t>lK49337</t>
  </si>
  <si>
    <t>IB96518</t>
  </si>
  <si>
    <t>ZT42056</t>
  </si>
  <si>
    <t>AO05210</t>
  </si>
  <si>
    <t>Kl07950</t>
  </si>
  <si>
    <t>lR38550</t>
  </si>
  <si>
    <t>ga49804</t>
  </si>
  <si>
    <t>EO92615</t>
  </si>
  <si>
    <t>dh36651</t>
  </si>
  <si>
    <t>mm21873</t>
  </si>
  <si>
    <t>Lr35740</t>
  </si>
  <si>
    <t>df57829</t>
  </si>
  <si>
    <t>Xd23979</t>
  </si>
  <si>
    <t>Fa98123</t>
  </si>
  <si>
    <t>uT44134</t>
  </si>
  <si>
    <t>Su78188</t>
  </si>
  <si>
    <t>OV17108</t>
  </si>
  <si>
    <t>pg83002</t>
  </si>
  <si>
    <t>SX79211</t>
  </si>
  <si>
    <t>Sl12427</t>
  </si>
  <si>
    <t>Nw22333</t>
  </si>
  <si>
    <t>rW46745</t>
  </si>
  <si>
    <t>kh12492</t>
  </si>
  <si>
    <t>WP73998</t>
  </si>
  <si>
    <t>ua35892</t>
  </si>
  <si>
    <t>Bw22428</t>
  </si>
  <si>
    <t>ha89442</t>
  </si>
  <si>
    <t>Tj89069</t>
  </si>
  <si>
    <t>ON32507</t>
  </si>
  <si>
    <t>dA35316</t>
  </si>
  <si>
    <t>Pf63832</t>
  </si>
  <si>
    <t>Pu82415</t>
  </si>
  <si>
    <t>AZ72636</t>
  </si>
  <si>
    <t>jD25211</t>
  </si>
  <si>
    <t>ol51197</t>
  </si>
  <si>
    <t>mM06047</t>
  </si>
  <si>
    <t>Eh73084</t>
  </si>
  <si>
    <t>qg75658</t>
  </si>
  <si>
    <t>lU01308</t>
  </si>
  <si>
    <t>aa13785</t>
  </si>
  <si>
    <t>xN61464</t>
  </si>
  <si>
    <t>YR42946</t>
  </si>
  <si>
    <t>kq71757</t>
  </si>
  <si>
    <t>bs60825</t>
  </si>
  <si>
    <t>ib78723</t>
  </si>
  <si>
    <t>HB19761</t>
  </si>
  <si>
    <t>hE04977</t>
  </si>
  <si>
    <t>uK75693</t>
  </si>
  <si>
    <t>eh41213</t>
  </si>
  <si>
    <t>jr42704</t>
  </si>
  <si>
    <t>db29128</t>
  </si>
  <si>
    <t>bJ96103</t>
  </si>
  <si>
    <t>dW27789</t>
  </si>
  <si>
    <t>Md25981</t>
  </si>
  <si>
    <t>dk71257</t>
  </si>
  <si>
    <t>jd82632</t>
  </si>
  <si>
    <t>gZ58086</t>
  </si>
  <si>
    <t>eB83570</t>
  </si>
  <si>
    <t>CD63101</t>
  </si>
  <si>
    <t>Yj04339</t>
  </si>
  <si>
    <t>na13167</t>
  </si>
  <si>
    <t>kz94401</t>
  </si>
  <si>
    <t>nA41124</t>
  </si>
  <si>
    <t>KZ73289</t>
  </si>
  <si>
    <t>ce50198</t>
  </si>
  <si>
    <t>Hp27338</t>
  </si>
  <si>
    <t>jf45765</t>
  </si>
  <si>
    <t>ZE30401</t>
  </si>
  <si>
    <t>Ri71974</t>
  </si>
  <si>
    <t>MK75453</t>
  </si>
  <si>
    <t>vq38130</t>
  </si>
  <si>
    <t>uA84499</t>
  </si>
  <si>
    <t>fZ75871</t>
  </si>
  <si>
    <t>XV86351</t>
  </si>
  <si>
    <t>Vd72694</t>
  </si>
  <si>
    <t>ix32874</t>
  </si>
  <si>
    <t>SU94097</t>
  </si>
  <si>
    <t>GM12747</t>
  </si>
  <si>
    <t>LC41894</t>
  </si>
  <si>
    <t>CX97372</t>
  </si>
  <si>
    <t>Mo27797</t>
  </si>
  <si>
    <t>Kn00639</t>
  </si>
  <si>
    <t>Gl90263</t>
  </si>
  <si>
    <t>Ga88558</t>
  </si>
  <si>
    <t>Aw90977</t>
  </si>
  <si>
    <t>Yz37293</t>
  </si>
  <si>
    <t>PC27030</t>
  </si>
  <si>
    <t>fb36387</t>
  </si>
  <si>
    <t>PW68392</t>
  </si>
  <si>
    <t>pG50159</t>
  </si>
  <si>
    <t>Ov42387</t>
  </si>
  <si>
    <t>pC09051</t>
  </si>
  <si>
    <t>cv25889</t>
  </si>
  <si>
    <t>Gu77635</t>
  </si>
  <si>
    <t>YD71994</t>
  </si>
  <si>
    <t>Dd28459</t>
  </si>
  <si>
    <t>RW79920</t>
  </si>
  <si>
    <t>ji61859</t>
  </si>
  <si>
    <t>RT97702</t>
  </si>
  <si>
    <t>ga47777</t>
  </si>
  <si>
    <t>aS65253</t>
  </si>
  <si>
    <t>Re51036</t>
  </si>
  <si>
    <t>RZ02693</t>
  </si>
  <si>
    <t>CL61045</t>
  </si>
  <si>
    <t>NU14781</t>
  </si>
  <si>
    <t>eC44598</t>
  </si>
  <si>
    <t>rR25687</t>
  </si>
  <si>
    <t>ut01710</t>
  </si>
  <si>
    <t>Ol96804</t>
  </si>
  <si>
    <t>zH71000</t>
  </si>
  <si>
    <t>OR20877</t>
  </si>
  <si>
    <t>OA76820</t>
  </si>
  <si>
    <t>jn84619</t>
  </si>
  <si>
    <t>vC46139</t>
  </si>
  <si>
    <t>hZ84779</t>
  </si>
  <si>
    <t>wT80307</t>
  </si>
  <si>
    <t>ZF08326</t>
  </si>
  <si>
    <t>Wf83791</t>
  </si>
  <si>
    <t>Kb37987</t>
  </si>
  <si>
    <t>Wi82862</t>
  </si>
  <si>
    <t>xs16687</t>
  </si>
  <si>
    <t>FK54118</t>
  </si>
  <si>
    <t>Ky27600</t>
  </si>
  <si>
    <t>Zh59861</t>
  </si>
  <si>
    <t>yq53521</t>
  </si>
  <si>
    <t>lL73032</t>
  </si>
  <si>
    <t>TX29407</t>
  </si>
  <si>
    <t>Jg46448</t>
  </si>
  <si>
    <t>Ej07264</t>
  </si>
  <si>
    <t>AD36168</t>
  </si>
  <si>
    <t>DW31805</t>
  </si>
  <si>
    <t>Ev99865</t>
  </si>
  <si>
    <t>ww73919</t>
  </si>
  <si>
    <t>yX05233</t>
  </si>
  <si>
    <t>rZ02837</t>
  </si>
  <si>
    <t>ef29588</t>
  </si>
  <si>
    <t>AE37199</t>
  </si>
  <si>
    <t>Ls28440</t>
  </si>
  <si>
    <t>LF68583</t>
  </si>
  <si>
    <t>nt02276</t>
  </si>
  <si>
    <t>YQ43098</t>
  </si>
  <si>
    <t>kH52638</t>
  </si>
  <si>
    <t>Pk40254</t>
  </si>
  <si>
    <t>JV85217</t>
  </si>
  <si>
    <t>Mx40517</t>
  </si>
  <si>
    <t>le26694</t>
  </si>
  <si>
    <t>GY86927</t>
  </si>
  <si>
    <t>Wm10904</t>
  </si>
  <si>
    <t>wm80729</t>
  </si>
  <si>
    <t>tV65681</t>
  </si>
  <si>
    <t>hG43691</t>
  </si>
  <si>
    <t>Zv97713</t>
  </si>
  <si>
    <t>Vr67770</t>
  </si>
  <si>
    <t>GE75878</t>
  </si>
  <si>
    <t>BP28390</t>
  </si>
  <si>
    <t>Io48171</t>
  </si>
  <si>
    <t>kR46404</t>
  </si>
  <si>
    <t>hC47720</t>
  </si>
  <si>
    <t>Lj58389</t>
  </si>
  <si>
    <t>cz40634</t>
  </si>
  <si>
    <t>Zc33069</t>
  </si>
  <si>
    <t>FV33498</t>
  </si>
  <si>
    <t>FG82253</t>
  </si>
  <si>
    <t>jA32378</t>
  </si>
  <si>
    <t>kJ27686</t>
  </si>
  <si>
    <t>ab58569</t>
  </si>
  <si>
    <t>wM16846</t>
  </si>
  <si>
    <t>Pt66977</t>
  </si>
  <si>
    <t>qg78851</t>
  </si>
  <si>
    <t>dV61108</t>
  </si>
  <si>
    <t>IE15381</t>
  </si>
  <si>
    <t>jr42994</t>
  </si>
  <si>
    <t>wE58758</t>
  </si>
  <si>
    <t>hx16350</t>
  </si>
  <si>
    <t>Pp03069</t>
  </si>
  <si>
    <t>pd52005</t>
  </si>
  <si>
    <t>eO52339</t>
  </si>
  <si>
    <t>GV29410</t>
  </si>
  <si>
    <t>Gg00274</t>
  </si>
  <si>
    <t>oe17185</t>
  </si>
  <si>
    <t>mM49975</t>
  </si>
  <si>
    <t>qo27221</t>
  </si>
  <si>
    <t>GK90714</t>
  </si>
  <si>
    <t>Pw96906</t>
  </si>
  <si>
    <t>Ul26812</t>
  </si>
  <si>
    <t>WA40400</t>
  </si>
  <si>
    <t>wU62512</t>
  </si>
  <si>
    <t>VK30512</t>
  </si>
  <si>
    <t>WC57894</t>
  </si>
  <si>
    <t>wr10297</t>
  </si>
  <si>
    <t>Pl02218</t>
  </si>
  <si>
    <t>iq80640</t>
  </si>
  <si>
    <t>Fp19466</t>
  </si>
  <si>
    <t>Dv73082</t>
  </si>
  <si>
    <t>VV71942</t>
  </si>
  <si>
    <t>Uy67084</t>
  </si>
  <si>
    <t>YV54175</t>
  </si>
  <si>
    <t>Qe23294</t>
  </si>
  <si>
    <t>zQ05108</t>
  </si>
  <si>
    <t>PD37270</t>
  </si>
  <si>
    <t>dI26693</t>
  </si>
  <si>
    <t>AY70664</t>
  </si>
  <si>
    <t>QF66460</t>
  </si>
  <si>
    <t>pa97336</t>
  </si>
  <si>
    <t>AS79260</t>
  </si>
  <si>
    <t>wx92176</t>
  </si>
  <si>
    <t>cU69680</t>
  </si>
  <si>
    <t>dq85583</t>
  </si>
  <si>
    <t>Fu91277</t>
  </si>
  <si>
    <t>DO11364</t>
  </si>
  <si>
    <t>Cb33029</t>
  </si>
  <si>
    <t>EN04905</t>
  </si>
  <si>
    <t>lq81708</t>
  </si>
  <si>
    <t>re26157</t>
  </si>
  <si>
    <t>WS07759</t>
  </si>
  <si>
    <t>Vy16107</t>
  </si>
  <si>
    <t>nD78260</t>
  </si>
  <si>
    <t>pO86056</t>
  </si>
  <si>
    <t>YX21116</t>
  </si>
  <si>
    <t>aF40920</t>
  </si>
  <si>
    <t>tA24758</t>
  </si>
  <si>
    <t>sl07806</t>
  </si>
  <si>
    <t>xy16303</t>
  </si>
  <si>
    <t>uc18359</t>
  </si>
  <si>
    <t>nb23928</t>
  </si>
  <si>
    <t>NP66133</t>
  </si>
  <si>
    <t>gG29179</t>
  </si>
  <si>
    <t>kR05260</t>
  </si>
  <si>
    <t>JJ93322</t>
  </si>
  <si>
    <t>pY17400</t>
  </si>
  <si>
    <t>pl59397</t>
  </si>
  <si>
    <t>Pp08515</t>
  </si>
  <si>
    <t>aM76444</t>
  </si>
  <si>
    <t>bP65925</t>
  </si>
  <si>
    <t>hL86899</t>
  </si>
  <si>
    <t>fl22836</t>
  </si>
  <si>
    <t>qa08369</t>
  </si>
  <si>
    <t>Js79984</t>
  </si>
  <si>
    <t>FT93643</t>
  </si>
  <si>
    <t>ML32078</t>
  </si>
  <si>
    <t>Ce27002</t>
  </si>
  <si>
    <t>Ma92308</t>
  </si>
  <si>
    <t>KN42260</t>
  </si>
  <si>
    <t>tF54467</t>
  </si>
  <si>
    <t>gx95075</t>
  </si>
  <si>
    <t>QY01768</t>
  </si>
  <si>
    <t>wN72229</t>
  </si>
  <si>
    <t>Vk71944</t>
  </si>
  <si>
    <t>NS65369</t>
  </si>
  <si>
    <t>It65635</t>
  </si>
  <si>
    <t>Ys86611</t>
  </si>
  <si>
    <t>Uh19844</t>
  </si>
  <si>
    <t>kM46863</t>
  </si>
  <si>
    <t>wO43585</t>
  </si>
  <si>
    <t>vZ92164</t>
  </si>
  <si>
    <t>Nd87429</t>
  </si>
  <si>
    <t>vp83076</t>
  </si>
  <si>
    <t>Pf74795</t>
  </si>
  <si>
    <t>FG43787</t>
  </si>
  <si>
    <t>NC09921</t>
  </si>
  <si>
    <t>YU80794</t>
  </si>
  <si>
    <t>AH61680</t>
  </si>
  <si>
    <t>iM83550</t>
  </si>
  <si>
    <t>Vo26184</t>
  </si>
  <si>
    <t>tT28078</t>
  </si>
  <si>
    <t>QP66045</t>
  </si>
  <si>
    <t>Ei61703</t>
  </si>
  <si>
    <t>Qf76705</t>
  </si>
  <si>
    <t>xy00695</t>
  </si>
  <si>
    <t>rq18210</t>
  </si>
  <si>
    <t>tN39919</t>
  </si>
  <si>
    <t>wP26070</t>
  </si>
  <si>
    <t>MQ81655</t>
  </si>
  <si>
    <t>RJ28400</t>
  </si>
  <si>
    <t>Nx37986</t>
  </si>
  <si>
    <t>CW92472</t>
  </si>
  <si>
    <t>vU72348</t>
  </si>
  <si>
    <t>Ut31265</t>
  </si>
  <si>
    <t>Fl53265</t>
  </si>
  <si>
    <t>pV95090</t>
  </si>
  <si>
    <t>lb25022</t>
  </si>
  <si>
    <t>OO85358</t>
  </si>
  <si>
    <t>kq98152</t>
  </si>
  <si>
    <t>AH26895</t>
  </si>
  <si>
    <t>Cu38906</t>
  </si>
  <si>
    <t>LJ20492</t>
  </si>
  <si>
    <t>mr34214</t>
  </si>
  <si>
    <t>Hl62956</t>
  </si>
  <si>
    <t>PA53525</t>
  </si>
  <si>
    <t>Aj64581</t>
  </si>
  <si>
    <t>BU86407</t>
  </si>
  <si>
    <t>Of39521</t>
  </si>
  <si>
    <t>Ya68390</t>
  </si>
  <si>
    <t>Ro02818</t>
  </si>
  <si>
    <t>nT76669</t>
  </si>
  <si>
    <t>nW98785</t>
  </si>
  <si>
    <t>He03433</t>
  </si>
  <si>
    <t>Qo40333</t>
  </si>
  <si>
    <t>Qd18255</t>
  </si>
  <si>
    <t>Uh76789</t>
  </si>
  <si>
    <t>GO11020</t>
  </si>
  <si>
    <t>zB32490</t>
  </si>
  <si>
    <t>YY05512</t>
  </si>
  <si>
    <t>qi38053</t>
  </si>
  <si>
    <t>nf85981</t>
  </si>
  <si>
    <t>iK69326</t>
  </si>
  <si>
    <t>Ak17516</t>
  </si>
  <si>
    <t>ay72189</t>
  </si>
  <si>
    <t>NG44425</t>
  </si>
  <si>
    <t>mZ27580</t>
  </si>
  <si>
    <t>bS79314</t>
  </si>
  <si>
    <t>Ui20566</t>
  </si>
  <si>
    <t>kN41114</t>
  </si>
  <si>
    <t>dV35627</t>
  </si>
  <si>
    <t>pb63510</t>
  </si>
  <si>
    <t>Ht63936</t>
  </si>
  <si>
    <t>kg59731</t>
  </si>
  <si>
    <t>nv32312</t>
  </si>
  <si>
    <t>nk62849</t>
  </si>
  <si>
    <t>FB03031</t>
  </si>
  <si>
    <t>Ai80999</t>
  </si>
  <si>
    <t>ol00460</t>
  </si>
  <si>
    <t>yS36487</t>
  </si>
  <si>
    <t>pY59617</t>
  </si>
  <si>
    <t>tl44740</t>
  </si>
  <si>
    <t>tG24966</t>
  </si>
  <si>
    <t>VY15495</t>
  </si>
  <si>
    <t>FL68667</t>
  </si>
  <si>
    <t>SS94859</t>
  </si>
  <si>
    <t>Ud54617</t>
  </si>
  <si>
    <t>sy94782</t>
  </si>
  <si>
    <t>FX84379</t>
  </si>
  <si>
    <t>oP49480</t>
  </si>
  <si>
    <t>Pc59064</t>
  </si>
  <si>
    <t>cd05845</t>
  </si>
  <si>
    <t>dF04898</t>
  </si>
  <si>
    <t>ly16160</t>
  </si>
  <si>
    <t>Aj81221</t>
  </si>
  <si>
    <t>qn34680</t>
  </si>
  <si>
    <t>sT18128</t>
  </si>
  <si>
    <t>iP21094</t>
  </si>
  <si>
    <t>xN59242</t>
  </si>
  <si>
    <t>Al19266</t>
  </si>
  <si>
    <t>Je67344</t>
  </si>
  <si>
    <t>VX05608</t>
  </si>
  <si>
    <t>AO42620</t>
  </si>
  <si>
    <t>Xz32315</t>
  </si>
  <si>
    <t>St24532</t>
  </si>
  <si>
    <t>UG57994</t>
  </si>
  <si>
    <t>fv23824</t>
  </si>
  <si>
    <t>OQ80271</t>
  </si>
  <si>
    <t>LN90461</t>
  </si>
  <si>
    <t>GR31571</t>
  </si>
  <si>
    <t>Fg90849</t>
  </si>
  <si>
    <t>Ui91426</t>
  </si>
  <si>
    <t>kb49059</t>
  </si>
  <si>
    <t>hS20356</t>
  </si>
  <si>
    <t>lD75311</t>
  </si>
  <si>
    <t>Rx79994</t>
  </si>
  <si>
    <t>sk07092</t>
  </si>
  <si>
    <t>qV06298</t>
  </si>
  <si>
    <t>dL18500</t>
  </si>
  <si>
    <t>uR46547</t>
  </si>
  <si>
    <t>hg80450</t>
  </si>
  <si>
    <t>pN85132</t>
  </si>
  <si>
    <t>ik08096</t>
  </si>
  <si>
    <t>Ou62856</t>
  </si>
  <si>
    <t>tq22197</t>
  </si>
  <si>
    <t>lI20063</t>
  </si>
  <si>
    <t>vS71478</t>
  </si>
  <si>
    <t>bK73981</t>
  </si>
  <si>
    <t>hl49158</t>
  </si>
  <si>
    <t>Li06038</t>
  </si>
  <si>
    <t>Qg74235</t>
  </si>
  <si>
    <t>td66156</t>
  </si>
  <si>
    <t>EM28014</t>
  </si>
  <si>
    <t>BF01490</t>
  </si>
  <si>
    <t>OH91585</t>
  </si>
  <si>
    <t>Oh15021</t>
  </si>
  <si>
    <t>JY24216</t>
  </si>
  <si>
    <t>fD41842</t>
  </si>
  <si>
    <t>BN72518</t>
  </si>
  <si>
    <t>GG24953</t>
  </si>
  <si>
    <t>dy36261</t>
  </si>
  <si>
    <t>cg11481</t>
  </si>
  <si>
    <t>yi08644</t>
  </si>
  <si>
    <t>tF86837</t>
  </si>
  <si>
    <t>qZ31478</t>
  </si>
  <si>
    <t>Qs01782</t>
  </si>
  <si>
    <t>Ql20006</t>
  </si>
  <si>
    <t>hH32145</t>
  </si>
  <si>
    <t>Ub61972</t>
  </si>
  <si>
    <t>Pz20527</t>
  </si>
  <si>
    <t>Rr51902</t>
  </si>
  <si>
    <t>hV48322</t>
  </si>
  <si>
    <t>YP06708</t>
  </si>
  <si>
    <t>ql93294</t>
  </si>
  <si>
    <t>si24623</t>
  </si>
  <si>
    <t>gi82094</t>
  </si>
  <si>
    <t>ti98419</t>
  </si>
  <si>
    <t>xZ63072</t>
  </si>
  <si>
    <t>iY99065</t>
  </si>
  <si>
    <t>Tj03428</t>
  </si>
  <si>
    <t>Sc95726</t>
  </si>
  <si>
    <t>hG38357</t>
  </si>
  <si>
    <t>Xx74074</t>
  </si>
  <si>
    <t>ik41126</t>
  </si>
  <si>
    <t>TT02116</t>
  </si>
  <si>
    <t>Ei86308</t>
  </si>
  <si>
    <t>vq92786</t>
  </si>
  <si>
    <t>wh62082</t>
  </si>
  <si>
    <t>yd66988</t>
  </si>
  <si>
    <t>uv73665</t>
  </si>
  <si>
    <t>WS39317</t>
  </si>
  <si>
    <t>yP30908</t>
  </si>
  <si>
    <t>Qg22935</t>
  </si>
  <si>
    <t>fA20224</t>
  </si>
  <si>
    <t>gJ09111</t>
  </si>
  <si>
    <t>tA12874</t>
  </si>
  <si>
    <t>rV26472</t>
  </si>
  <si>
    <t>lj88180</t>
  </si>
  <si>
    <t>Ve77814</t>
  </si>
  <si>
    <t>oy09259</t>
  </si>
  <si>
    <t>qy00827</t>
  </si>
  <si>
    <t>jE71128</t>
  </si>
  <si>
    <t>xS06780</t>
  </si>
  <si>
    <t>Ga00953</t>
  </si>
  <si>
    <t>gl55569</t>
  </si>
  <si>
    <t>vI39677</t>
  </si>
  <si>
    <t>iq56083</t>
  </si>
  <si>
    <t>YO27903</t>
  </si>
  <si>
    <t>bx74148</t>
  </si>
  <si>
    <t>zt96203</t>
  </si>
  <si>
    <t>Ee38707</t>
  </si>
  <si>
    <t>kR87921</t>
  </si>
  <si>
    <t>Mm11372</t>
  </si>
  <si>
    <t>LB54509</t>
  </si>
  <si>
    <t>Cm10425</t>
  </si>
  <si>
    <t>jx02045</t>
  </si>
  <si>
    <t>Wc13358</t>
  </si>
  <si>
    <t>iH21370</t>
  </si>
  <si>
    <t>Cr04616</t>
  </si>
  <si>
    <t>nP17475</t>
  </si>
  <si>
    <t>Hy32761</t>
  </si>
  <si>
    <t>lM21437</t>
  </si>
  <si>
    <t>WI84756</t>
  </si>
  <si>
    <t>Ay97974</t>
  </si>
  <si>
    <t>BV13825</t>
  </si>
  <si>
    <t>qm08316</t>
  </si>
  <si>
    <t>ge81329</t>
  </si>
  <si>
    <t>dn73292</t>
  </si>
  <si>
    <t>ny26781</t>
  </si>
  <si>
    <t>lV79070</t>
  </si>
  <si>
    <t>Ud72742</t>
  </si>
  <si>
    <t>dI10165</t>
  </si>
  <si>
    <t>RY95006</t>
  </si>
  <si>
    <t>rf37329</t>
  </si>
  <si>
    <t>QP89217</t>
  </si>
  <si>
    <t>DQ52520</t>
  </si>
  <si>
    <t>Un13436</t>
  </si>
  <si>
    <t>zS60048</t>
  </si>
  <si>
    <t>cI05063</t>
  </si>
  <si>
    <t>ot02855</t>
  </si>
  <si>
    <t>fz53842</t>
  </si>
  <si>
    <t>DS58996</t>
  </si>
  <si>
    <t>or26024</t>
  </si>
  <si>
    <t>yx17689</t>
  </si>
  <si>
    <t>pm25436</t>
  </si>
  <si>
    <t>sZ37867</t>
  </si>
  <si>
    <t>wZ95890</t>
  </si>
  <si>
    <t>Iv77560</t>
  </si>
  <si>
    <t>Mx50393</t>
  </si>
  <si>
    <t>gX72018</t>
  </si>
  <si>
    <t>QQ39172</t>
  </si>
  <si>
    <t>Vv73314</t>
  </si>
  <si>
    <t>Ln54800</t>
  </si>
  <si>
    <t>Jr43368</t>
  </si>
  <si>
    <t>iC50312</t>
  </si>
  <si>
    <t>vf85005</t>
  </si>
  <si>
    <t>Jc09967</t>
  </si>
  <si>
    <t>AI26286</t>
  </si>
  <si>
    <t>jQ31155</t>
  </si>
  <si>
    <t>kX26106</t>
  </si>
  <si>
    <t>ZT84625</t>
  </si>
  <si>
    <t>eM10577</t>
  </si>
  <si>
    <t>Up26341</t>
  </si>
  <si>
    <t>Male</t>
  </si>
  <si>
    <t>Female</t>
  </si>
  <si>
    <t>L68 4RL</t>
  </si>
  <si>
    <t>GL19 1XT</t>
  </si>
  <si>
    <t>UB7 1PS</t>
  </si>
  <si>
    <t>CR1 4EP</t>
  </si>
  <si>
    <t>G7 0SG</t>
  </si>
  <si>
    <t>N2 1SW</t>
  </si>
  <si>
    <t>N4T 4NH</t>
  </si>
  <si>
    <t>GU3H 8HJ</t>
  </si>
  <si>
    <t>L1G 5UX</t>
  </si>
  <si>
    <t>BH42 3ZJ</t>
  </si>
  <si>
    <t>SW8M 0LN</t>
  </si>
  <si>
    <t>G48 2WW</t>
  </si>
  <si>
    <t>SS2V 3AL</t>
  </si>
  <si>
    <t>RM84 1HL</t>
  </si>
  <si>
    <t>G7 4YE</t>
  </si>
  <si>
    <t>FK8 1AQ</t>
  </si>
  <si>
    <t>DA7 0BL</t>
  </si>
  <si>
    <t>M9 9DN</t>
  </si>
  <si>
    <t>DL6 9AH</t>
  </si>
  <si>
    <t>E5J 4FU</t>
  </si>
  <si>
    <t>NW9P 4EB</t>
  </si>
  <si>
    <t>L71 9EZ</t>
  </si>
  <si>
    <t>E91 7EP</t>
  </si>
  <si>
    <t>S46 0TH</t>
  </si>
  <si>
    <t>NE2 4HJ</t>
  </si>
  <si>
    <t>ML2P 0RR</t>
  </si>
  <si>
    <t>E3 5DD</t>
  </si>
  <si>
    <t>E70 4LP</t>
  </si>
  <si>
    <t>EC8B 1QD</t>
  </si>
  <si>
    <t>S10 1HW</t>
  </si>
  <si>
    <t>GU7 1GJ</t>
  </si>
  <si>
    <t>N5 8BL</t>
  </si>
  <si>
    <t>W8 2HU</t>
  </si>
  <si>
    <t>M83 5BA</t>
  </si>
  <si>
    <t>DA0A 8SP</t>
  </si>
  <si>
    <t>NW91 7SZ</t>
  </si>
  <si>
    <t>N79 6HR</t>
  </si>
  <si>
    <t>HA09 2JN</t>
  </si>
  <si>
    <t>N0A 5FA</t>
  </si>
  <si>
    <t>N3U 4TN</t>
  </si>
  <si>
    <t>NP36 4AF</t>
  </si>
  <si>
    <t>EC16 1WU</t>
  </si>
  <si>
    <t>M9 1BY</t>
  </si>
  <si>
    <t>E4 7BW</t>
  </si>
  <si>
    <t>TA10 0DS</t>
  </si>
  <si>
    <t>G7D 1LP</t>
  </si>
  <si>
    <t>LU0B 1WB</t>
  </si>
  <si>
    <t>ML6 6ER</t>
  </si>
  <si>
    <t>W6 4HX</t>
  </si>
  <si>
    <t>B41 2EA</t>
  </si>
  <si>
    <t>N6 7XD</t>
  </si>
  <si>
    <t>BD62 9GB</t>
  </si>
  <si>
    <t>EC0E 8XZ</t>
  </si>
  <si>
    <t>DD61 8DJ</t>
  </si>
  <si>
    <t>L12 7UW</t>
  </si>
  <si>
    <t>B5B 9RG</t>
  </si>
  <si>
    <t>E6 1YH</t>
  </si>
  <si>
    <t>LA7 5GB</t>
  </si>
  <si>
    <t>S8D 7NT</t>
  </si>
  <si>
    <t>G3 4HX</t>
  </si>
  <si>
    <t>SP9 7UL</t>
  </si>
  <si>
    <t>M77 6XQ</t>
  </si>
  <si>
    <t>SG19 1PL</t>
  </si>
  <si>
    <t>G2H 6XZ</t>
  </si>
  <si>
    <t>W1 1ZN</t>
  </si>
  <si>
    <t>G28 0AN</t>
  </si>
  <si>
    <t>S7A 8AP</t>
  </si>
  <si>
    <t>SO6 9HS</t>
  </si>
  <si>
    <t>N8 7RA</t>
  </si>
  <si>
    <t>N1 2XA</t>
  </si>
  <si>
    <t>E0 2RB</t>
  </si>
  <si>
    <t>G3U 5WZ</t>
  </si>
  <si>
    <t>DL45 1RA</t>
  </si>
  <si>
    <t>WR68 6WA</t>
  </si>
  <si>
    <t>N8J 2BB</t>
  </si>
  <si>
    <t>B8B 2NQ</t>
  </si>
  <si>
    <t>DY68 0RS</t>
  </si>
  <si>
    <t>NW4 7FJ</t>
  </si>
  <si>
    <t>B63 8SU</t>
  </si>
  <si>
    <t>N7H 4FA</t>
  </si>
  <si>
    <t>DD8 2FL</t>
  </si>
  <si>
    <t>CW6 9NP</t>
  </si>
  <si>
    <t>PH30 5RW</t>
  </si>
  <si>
    <t>RM3 1DA</t>
  </si>
  <si>
    <t>W4 3JD</t>
  </si>
  <si>
    <t>S5 8XD</t>
  </si>
  <si>
    <t>JE59 3HB</t>
  </si>
  <si>
    <t>G0 0SP</t>
  </si>
  <si>
    <t>TS2 9ZD</t>
  </si>
  <si>
    <t>PL4A 7JB</t>
  </si>
  <si>
    <t>HX86 9FQ</t>
  </si>
  <si>
    <t>L31 9SH</t>
  </si>
  <si>
    <t>W9W 3FW</t>
  </si>
  <si>
    <t>SW6 1XJ</t>
  </si>
  <si>
    <t>WF2R 6GH</t>
  </si>
  <si>
    <t>S3 7RJ</t>
  </si>
  <si>
    <t>E4F 7SD</t>
  </si>
  <si>
    <t>ML12 5DQ</t>
  </si>
  <si>
    <t>SR6 0SE</t>
  </si>
  <si>
    <t>G3 3BQ</t>
  </si>
  <si>
    <t>BR8V 3LF</t>
  </si>
  <si>
    <t>GY47 7TU</t>
  </si>
  <si>
    <t>W9E 6YX</t>
  </si>
  <si>
    <t>PH1V 9ZU</t>
  </si>
  <si>
    <t>CR3X 2LY</t>
  </si>
  <si>
    <t>L0 2RN</t>
  </si>
  <si>
    <t>WV01 3DS</t>
  </si>
  <si>
    <t>E4 9QS</t>
  </si>
  <si>
    <t>S7K 2SB</t>
  </si>
  <si>
    <t>WD6 8FP</t>
  </si>
  <si>
    <t>NG6 4XJ</t>
  </si>
  <si>
    <t>B5 6WW</t>
  </si>
  <si>
    <t>DE6W 8EY</t>
  </si>
  <si>
    <t>BS7E 7AL</t>
  </si>
  <si>
    <t>NG4Y 5QY</t>
  </si>
  <si>
    <t>CA55 4UB</t>
  </si>
  <si>
    <t>S2G 5QD</t>
  </si>
  <si>
    <t>RH5P 3EZ</t>
  </si>
  <si>
    <t>SR5Y 5SJ</t>
  </si>
  <si>
    <t>CH1 8PG</t>
  </si>
  <si>
    <t>CH87 5FR</t>
  </si>
  <si>
    <t>DN7 9PT</t>
  </si>
  <si>
    <t>PE2 1AE</t>
  </si>
  <si>
    <t>RH7E 3WQ</t>
  </si>
  <si>
    <t>GL4P 1TT</t>
  </si>
  <si>
    <t>B4 4HE</t>
  </si>
  <si>
    <t>E25 6ZZ</t>
  </si>
  <si>
    <t>G6S 9NJ</t>
  </si>
  <si>
    <t>CM77 4LS</t>
  </si>
  <si>
    <t>B6G 3PJ</t>
  </si>
  <si>
    <t>KA8 7XT</t>
  </si>
  <si>
    <t>G8 5LA</t>
  </si>
  <si>
    <t>G5 0RX</t>
  </si>
  <si>
    <t>BD74 1QB</t>
  </si>
  <si>
    <t>BT7 5UQ</t>
  </si>
  <si>
    <t>G6J 4RD</t>
  </si>
  <si>
    <t>PH5E 9WT</t>
  </si>
  <si>
    <t>NN36 8DT</t>
  </si>
  <si>
    <t>G2 4JZ</t>
  </si>
  <si>
    <t>L37 4YN</t>
  </si>
  <si>
    <t>W0F 6ST</t>
  </si>
  <si>
    <t>N6 7ZJ</t>
  </si>
  <si>
    <t>L7W 6LH</t>
  </si>
  <si>
    <t>HA70 0LU</t>
  </si>
  <si>
    <t>HU5A 3XR</t>
  </si>
  <si>
    <t>N7C 6QJ</t>
  </si>
  <si>
    <t>MK3H 9ZS</t>
  </si>
  <si>
    <t>E67 6AE</t>
  </si>
  <si>
    <t>HS2V 8TF</t>
  </si>
  <si>
    <t>DG9E 5WW</t>
  </si>
  <si>
    <t>W4T 5LN</t>
  </si>
  <si>
    <t>M7E 5GG</t>
  </si>
  <si>
    <t>G9T 5TA</t>
  </si>
  <si>
    <t>HD6X 4EH</t>
  </si>
  <si>
    <t>M3 4AN</t>
  </si>
  <si>
    <t>S7C 9YJ</t>
  </si>
  <si>
    <t>N1 8XT</t>
  </si>
  <si>
    <t>S2 4QU</t>
  </si>
  <si>
    <t>S7B 0ZG</t>
  </si>
  <si>
    <t>E0 4TW</t>
  </si>
  <si>
    <t>E0F 5BF</t>
  </si>
  <si>
    <t>B5C 3DD</t>
  </si>
  <si>
    <t>E0B 0AE</t>
  </si>
  <si>
    <t>N08 7JU</t>
  </si>
  <si>
    <t>S1 0QX</t>
  </si>
  <si>
    <t>ML0N 9DH</t>
  </si>
  <si>
    <t>LN7A 6YT</t>
  </si>
  <si>
    <t>W9 6ZR</t>
  </si>
  <si>
    <t>L7G 5EQ</t>
  </si>
  <si>
    <t>DL2 7NA</t>
  </si>
  <si>
    <t>PA5Y 0DZ</t>
  </si>
  <si>
    <t>M1F 8WB</t>
  </si>
  <si>
    <t>SP0 3UH</t>
  </si>
  <si>
    <t>G1 9UH</t>
  </si>
  <si>
    <t>TR39 7WB</t>
  </si>
  <si>
    <t>M4 1NW</t>
  </si>
  <si>
    <t>KA24 4UQ</t>
  </si>
  <si>
    <t>M8 2RR</t>
  </si>
  <si>
    <t>SA0 6ZS</t>
  </si>
  <si>
    <t>BT98 4EW</t>
  </si>
  <si>
    <t>ML9H 9UR</t>
  </si>
  <si>
    <t>L3 1PB</t>
  </si>
  <si>
    <t>W7D 4QY</t>
  </si>
  <si>
    <t>W87 7RF</t>
  </si>
  <si>
    <t>W2H 9QS</t>
  </si>
  <si>
    <t>CH46 6PX</t>
  </si>
  <si>
    <t>G76 6BE</t>
  </si>
  <si>
    <t>B4 2WT</t>
  </si>
  <si>
    <t>NR0A 4NG</t>
  </si>
  <si>
    <t>G7E 3LU</t>
  </si>
  <si>
    <t>AB40 3HZ</t>
  </si>
  <si>
    <t>B4 0GX</t>
  </si>
  <si>
    <t>HU9M 6SP</t>
  </si>
  <si>
    <t>L1 4LE</t>
  </si>
  <si>
    <t>SW37 4AD</t>
  </si>
  <si>
    <t>CF4E 7QD</t>
  </si>
  <si>
    <t>N47 7DA</t>
  </si>
  <si>
    <t>B5E 9TL</t>
  </si>
  <si>
    <t>L1T 4LY</t>
  </si>
  <si>
    <t>B1H 1NF</t>
  </si>
  <si>
    <t>W3F 6WQ</t>
  </si>
  <si>
    <t>SE9 9SS</t>
  </si>
  <si>
    <t>BR6 5HX</t>
  </si>
  <si>
    <t>N3 5HJ</t>
  </si>
  <si>
    <t>B57 9UF</t>
  </si>
  <si>
    <t>M3C 6NL</t>
  </si>
  <si>
    <t>ME5E 7AS</t>
  </si>
  <si>
    <t>E70 3UT</t>
  </si>
  <si>
    <t>NP83 4PD</t>
  </si>
  <si>
    <t>TR1N 8LY</t>
  </si>
  <si>
    <t>PE0 2BE</t>
  </si>
  <si>
    <t>B72 8SL</t>
  </si>
  <si>
    <t>LA2 4RF</t>
  </si>
  <si>
    <t>B6D 5LX</t>
  </si>
  <si>
    <t>YO9V 5ZP</t>
  </si>
  <si>
    <t>SM7 0DP</t>
  </si>
  <si>
    <t>G2G 0UH</t>
  </si>
  <si>
    <t>LL2X 2DZ</t>
  </si>
  <si>
    <t>G07 0WH</t>
  </si>
  <si>
    <t>M5T 5PG</t>
  </si>
  <si>
    <t>B2C 4RA</t>
  </si>
  <si>
    <t>B3U 9JB</t>
  </si>
  <si>
    <t>LL0 2DR</t>
  </si>
  <si>
    <t>W38 5TZ</t>
  </si>
  <si>
    <t>N0 7PD</t>
  </si>
  <si>
    <t>N7E 4GZ</t>
  </si>
  <si>
    <t>OL66 3JT</t>
  </si>
  <si>
    <t>LE7 2YW</t>
  </si>
  <si>
    <t>M1S 1ZG</t>
  </si>
  <si>
    <t>E7G 0DT</t>
  </si>
  <si>
    <t>TD17 2GD</t>
  </si>
  <si>
    <t>NN1 8QX</t>
  </si>
  <si>
    <t>EC9B 9ZF</t>
  </si>
  <si>
    <t>E84 1PT</t>
  </si>
  <si>
    <t>W1C 1JR</t>
  </si>
  <si>
    <t>OL8W 5AH</t>
  </si>
  <si>
    <t>G20 5BS</t>
  </si>
  <si>
    <t>WD39 5XN</t>
  </si>
  <si>
    <t>S38 8RB</t>
  </si>
  <si>
    <t>S34 4BZ</t>
  </si>
  <si>
    <t>M9 0GJ</t>
  </si>
  <si>
    <t>L58 2RS</t>
  </si>
  <si>
    <t>IG97 4JZ</t>
  </si>
  <si>
    <t>S83 4YT</t>
  </si>
  <si>
    <t>CA4Y 5LN</t>
  </si>
  <si>
    <t>S9F 1GW</t>
  </si>
  <si>
    <t>EN5 2BZ</t>
  </si>
  <si>
    <t>L57 3WN</t>
  </si>
  <si>
    <t>CO45 5UF</t>
  </si>
  <si>
    <t>ML8 0YB</t>
  </si>
  <si>
    <t>L6 1ND</t>
  </si>
  <si>
    <t>CT48 6LF</t>
  </si>
  <si>
    <t>SA4H 4HF</t>
  </si>
  <si>
    <t>W1 0NP</t>
  </si>
  <si>
    <t>NP15 0JJ</t>
  </si>
  <si>
    <t>S7 9JW</t>
  </si>
  <si>
    <t>HX03 5HH</t>
  </si>
  <si>
    <t>HR5X 4HQ</t>
  </si>
  <si>
    <t>LL3P 0FJ</t>
  </si>
  <si>
    <t>EH0E 4BJ</t>
  </si>
  <si>
    <t>EX52 1PW</t>
  </si>
  <si>
    <t>BD00 8XD</t>
  </si>
  <si>
    <t>N6 9NG</t>
  </si>
  <si>
    <t>PR4Y 9QQ</t>
  </si>
  <si>
    <t>M9 8NR</t>
  </si>
  <si>
    <t>CA3H 3RT</t>
  </si>
  <si>
    <t>N51 2HG</t>
  </si>
  <si>
    <t>BR8H 5YH</t>
  </si>
  <si>
    <t>CF8 3UY</t>
  </si>
  <si>
    <t>S5 9BF</t>
  </si>
  <si>
    <t>HG1N 0WB</t>
  </si>
  <si>
    <t>E8 8LG</t>
  </si>
  <si>
    <t>E43 7WE</t>
  </si>
  <si>
    <t>KY55 3XB</t>
  </si>
  <si>
    <t>W0U 1HR</t>
  </si>
  <si>
    <t>RH7E 8NR</t>
  </si>
  <si>
    <t>M63 6HR</t>
  </si>
  <si>
    <t>E41 5GN</t>
  </si>
  <si>
    <t>HS1 5AS</t>
  </si>
  <si>
    <t>LU8E 1RJ</t>
  </si>
  <si>
    <t>DH5 3XA</t>
  </si>
  <si>
    <t>LE0 0DW</t>
  </si>
  <si>
    <t>N8 3TL</t>
  </si>
  <si>
    <t>W4 2HA</t>
  </si>
  <si>
    <t>SK95 2AX</t>
  </si>
  <si>
    <t>LA9N 6QT</t>
  </si>
  <si>
    <t>RH7R 6AL</t>
  </si>
  <si>
    <t>E4 5XN</t>
  </si>
  <si>
    <t>DL9 5RU</t>
  </si>
  <si>
    <t>N5 6GN</t>
  </si>
  <si>
    <t>W5B 5AA</t>
  </si>
  <si>
    <t>SY5W 7SB</t>
  </si>
  <si>
    <t>SA8M 1XQ</t>
  </si>
  <si>
    <t>RM89 7TS</t>
  </si>
  <si>
    <t>BS6 4NA</t>
  </si>
  <si>
    <t>N3 9FR</t>
  </si>
  <si>
    <t>G7 7ZA</t>
  </si>
  <si>
    <t>M5 7JL</t>
  </si>
  <si>
    <t>SW2 6JG</t>
  </si>
  <si>
    <t>SM0 7WG</t>
  </si>
  <si>
    <t>W0H 4JJ</t>
  </si>
  <si>
    <t>JE66 4ZP</t>
  </si>
  <si>
    <t>W2T 0QE</t>
  </si>
  <si>
    <t>N45 7QN</t>
  </si>
  <si>
    <t>N0 8NL</t>
  </si>
  <si>
    <t>EN4W 4XB</t>
  </si>
  <si>
    <t>G8 6QA</t>
  </si>
  <si>
    <t>E89 4XZ</t>
  </si>
  <si>
    <t>SS0H 2WE</t>
  </si>
  <si>
    <t>BT1 2JY</t>
  </si>
  <si>
    <t>W4A 7FW</t>
  </si>
  <si>
    <t>E45 6GP</t>
  </si>
  <si>
    <t>G4C 7GN</t>
  </si>
  <si>
    <t>BS67 8GH</t>
  </si>
  <si>
    <t>BA0 4LD</t>
  </si>
  <si>
    <t>LN9E 9AU</t>
  </si>
  <si>
    <t>LD6 7JS</t>
  </si>
  <si>
    <t>G2 7ZH</t>
  </si>
  <si>
    <t>G7S 4SQ</t>
  </si>
  <si>
    <t>SS59 8FD</t>
  </si>
  <si>
    <t>HX7V 7GW</t>
  </si>
  <si>
    <t>CO8M 1UT</t>
  </si>
  <si>
    <t>B7D 2DT</t>
  </si>
  <si>
    <t>L4 7BS</t>
  </si>
  <si>
    <t>S80 0QG</t>
  </si>
  <si>
    <t>M14 4GR</t>
  </si>
  <si>
    <t>LL9R 9JU</t>
  </si>
  <si>
    <t>TN4 2ZW</t>
  </si>
  <si>
    <t>S97 5XF</t>
  </si>
  <si>
    <t>CB90 6QF</t>
  </si>
  <si>
    <t>PR11 8XR</t>
  </si>
  <si>
    <t>S6S 6XY</t>
  </si>
  <si>
    <t>NP47 4PR</t>
  </si>
  <si>
    <t>CV4N 3ZH</t>
  </si>
  <si>
    <t>CA98 9GU</t>
  </si>
  <si>
    <t>AL0W 5NN</t>
  </si>
  <si>
    <t>W0 1ZQ</t>
  </si>
  <si>
    <t>GY3 7BG</t>
  </si>
  <si>
    <t>S1D 0GL</t>
  </si>
  <si>
    <t>TS5 7EH</t>
  </si>
  <si>
    <t>W3 1UB</t>
  </si>
  <si>
    <t>HU5 9RB</t>
  </si>
  <si>
    <t>N8 6QR</t>
  </si>
  <si>
    <t>SK8W 0FG</t>
  </si>
  <si>
    <t>WD34 5UH</t>
  </si>
  <si>
    <t>SM5Y 2FZ</t>
  </si>
  <si>
    <t>N3 9GU</t>
  </si>
  <si>
    <t>HX7W 2FT</t>
  </si>
  <si>
    <t>L5 2GG</t>
  </si>
  <si>
    <t>S8C 0FX</t>
  </si>
  <si>
    <t>B9 0GZ</t>
  </si>
  <si>
    <t>CT21 9FY</t>
  </si>
  <si>
    <t>BD3X 0BD</t>
  </si>
  <si>
    <t>SW5M 9JG</t>
  </si>
  <si>
    <t>S6B 7BT</t>
  </si>
  <si>
    <t>S4C 5UX</t>
  </si>
  <si>
    <t>M82 5RL</t>
  </si>
  <si>
    <t>LL79 8DR</t>
  </si>
  <si>
    <t>M9 1RN</t>
  </si>
  <si>
    <t>MK4X 2RX</t>
  </si>
  <si>
    <t>S73 7JJ</t>
  </si>
  <si>
    <t>SR4 8JR</t>
  </si>
  <si>
    <t>L3D 8RR</t>
  </si>
  <si>
    <t>L0 7JU</t>
  </si>
  <si>
    <t>ML93 1LD</t>
  </si>
  <si>
    <t>E0 1ZD</t>
  </si>
  <si>
    <t>W6C 2DY</t>
  </si>
  <si>
    <t>S7U 5JA</t>
  </si>
  <si>
    <t>LD0 0SA</t>
  </si>
  <si>
    <t>B38 2QP</t>
  </si>
  <si>
    <t>WA7E 1HR</t>
  </si>
  <si>
    <t>N91 9JN</t>
  </si>
  <si>
    <t>N2B 4ZF</t>
  </si>
  <si>
    <t>G4 2SD</t>
  </si>
  <si>
    <t>N98 6BP</t>
  </si>
  <si>
    <t>GU1X 6WZ</t>
  </si>
  <si>
    <t>S4U 5PF</t>
  </si>
  <si>
    <t>LD2 4ZJ</t>
  </si>
  <si>
    <t>BR16 9DA</t>
  </si>
  <si>
    <t>SE6 7TB</t>
  </si>
  <si>
    <t>NW53 8AU</t>
  </si>
  <si>
    <t>DE92 0RJ</t>
  </si>
  <si>
    <t>L1F 7ZN</t>
  </si>
  <si>
    <t>N99 9EB</t>
  </si>
  <si>
    <t>E9C 0YT</t>
  </si>
  <si>
    <t>LN19 1XT</t>
  </si>
  <si>
    <t>TD07 5RL</t>
  </si>
  <si>
    <t>S63 9HG</t>
  </si>
  <si>
    <t>CT93 0JX</t>
  </si>
  <si>
    <t>KW9H 9ES</t>
  </si>
  <si>
    <t>L8 2HJ</t>
  </si>
  <si>
    <t>EN0Y 4EX</t>
  </si>
  <si>
    <t>HU4 0GJ</t>
  </si>
  <si>
    <t>L5 1HT</t>
  </si>
  <si>
    <t>SW0R 2EX</t>
  </si>
  <si>
    <t>HS6X 1YP</t>
  </si>
  <si>
    <t>WA48 9UY</t>
  </si>
  <si>
    <t>W47 9UA</t>
  </si>
  <si>
    <t>M32 6FR</t>
  </si>
  <si>
    <t>BB24 7RB</t>
  </si>
  <si>
    <t>M6 5ZG</t>
  </si>
  <si>
    <t>N7S 3LE</t>
  </si>
  <si>
    <t>B8 3BA</t>
  </si>
  <si>
    <t>L74 1ZU</t>
  </si>
  <si>
    <t>S2C 6SU</t>
  </si>
  <si>
    <t>DH4W 7BZ</t>
  </si>
  <si>
    <t>M6 2JZ</t>
  </si>
  <si>
    <t>E4 9QR</t>
  </si>
  <si>
    <t>LN10 5WL</t>
  </si>
  <si>
    <t>AB6W 3HE</t>
  </si>
  <si>
    <t>M4U 2JF</t>
  </si>
  <si>
    <t>IP2N 7FD</t>
  </si>
  <si>
    <t>DY9 5TQ</t>
  </si>
  <si>
    <t>RH1 7BB</t>
  </si>
  <si>
    <t>IP0P 0QP</t>
  </si>
  <si>
    <t>N8 2EF</t>
  </si>
  <si>
    <t>S7J 1EQ</t>
  </si>
  <si>
    <t>HU92 6JZ</t>
  </si>
  <si>
    <t>G6 7UE</t>
  </si>
  <si>
    <t>SO0R 6WF</t>
  </si>
  <si>
    <t>M0K 3AN</t>
  </si>
  <si>
    <t>FY0W 7EA</t>
  </si>
  <si>
    <t>PR0 5JS</t>
  </si>
  <si>
    <t>M0 8PD</t>
  </si>
  <si>
    <t>LN5 9DX</t>
  </si>
  <si>
    <t>LE9V 5DJ</t>
  </si>
  <si>
    <t>G4T 5TU</t>
  </si>
  <si>
    <t>M83 0NH</t>
  </si>
  <si>
    <t>LE79 8ZL</t>
  </si>
  <si>
    <t>ST60 5TG</t>
  </si>
  <si>
    <t>S01 7NB</t>
  </si>
  <si>
    <t>B3 5XR</t>
  </si>
  <si>
    <t>E3K 0WZ</t>
  </si>
  <si>
    <t>DH4 9PT</t>
  </si>
  <si>
    <t>N0 5JR</t>
  </si>
  <si>
    <t>BA11 8NP</t>
  </si>
  <si>
    <t>DA00 7HS</t>
  </si>
  <si>
    <t>NR20 7TW</t>
  </si>
  <si>
    <t>UB7B 3EH</t>
  </si>
  <si>
    <t>SA0V 9LT</t>
  </si>
  <si>
    <t>CW74 3EA</t>
  </si>
  <si>
    <t>CT3 5WE</t>
  </si>
  <si>
    <t>S42 1FP</t>
  </si>
  <si>
    <t>JE3V 0NE</t>
  </si>
  <si>
    <t>M5 3FS</t>
  </si>
  <si>
    <t>S81 9ED</t>
  </si>
  <si>
    <t>M89 4UA</t>
  </si>
  <si>
    <t>M46 2TS</t>
  </si>
  <si>
    <t>L8S 9UF</t>
  </si>
  <si>
    <t>N4S 0SU</t>
  </si>
  <si>
    <t>L3D 2BG</t>
  </si>
  <si>
    <t>WV47 6RL</t>
  </si>
  <si>
    <t>G11 0WH</t>
  </si>
  <si>
    <t>ME0 5FQ</t>
  </si>
  <si>
    <t>G5 7WQ</t>
  </si>
  <si>
    <t>L9 2DZ</t>
  </si>
  <si>
    <t>S4A 5SQ</t>
  </si>
  <si>
    <t>B8 0NE</t>
  </si>
  <si>
    <t>LU14 3RY</t>
  </si>
  <si>
    <t>L15 1HT</t>
  </si>
  <si>
    <t>W77 2FF</t>
  </si>
  <si>
    <t>W1A 7AZ</t>
  </si>
  <si>
    <t>W7 7TE</t>
  </si>
  <si>
    <t>W0 8RW</t>
  </si>
  <si>
    <t>L1 5AS</t>
  </si>
  <si>
    <t>OL7P 1NZ</t>
  </si>
  <si>
    <t>LA7 6WA</t>
  </si>
  <si>
    <t>WR3R 3XN</t>
  </si>
  <si>
    <t>W1 5UJ</t>
  </si>
  <si>
    <t>PE2 5GH</t>
  </si>
  <si>
    <t>G3 6YA</t>
  </si>
  <si>
    <t>N00 8AA</t>
  </si>
  <si>
    <t>B7 4QS</t>
  </si>
  <si>
    <t>W90 1HQ</t>
  </si>
  <si>
    <t>TD0 3WR</t>
  </si>
  <si>
    <t>N9H 7ZL</t>
  </si>
  <si>
    <t>HA58 6BF</t>
  </si>
  <si>
    <t>S8F 6RR</t>
  </si>
  <si>
    <t>DG6V 3DU</t>
  </si>
  <si>
    <t>G46 2UD</t>
  </si>
  <si>
    <t>PH0A 8NG</t>
  </si>
  <si>
    <t>G8 5ZU</t>
  </si>
  <si>
    <t>PR3W 4PR</t>
  </si>
  <si>
    <t>W96 2LU</t>
  </si>
  <si>
    <t>OX62 7JN</t>
  </si>
  <si>
    <t>LA82 9DR</t>
  </si>
  <si>
    <t>L2D 3PR</t>
  </si>
  <si>
    <t>L7S 2HN</t>
  </si>
  <si>
    <t>N89 0AN</t>
  </si>
  <si>
    <t>GY05 1BH</t>
  </si>
  <si>
    <t>BH4W 7ZH</t>
  </si>
  <si>
    <t>B7 2PF</t>
  </si>
  <si>
    <t>S4G 4TS</t>
  </si>
  <si>
    <t>PA3 0EU</t>
  </si>
  <si>
    <t>W1E 0NU</t>
  </si>
  <si>
    <t>HD2W 3XN</t>
  </si>
  <si>
    <t>BD8R 6WZ</t>
  </si>
  <si>
    <t>TN8X 0SP</t>
  </si>
  <si>
    <t>PO7 4EJ</t>
  </si>
  <si>
    <t>PL0 7AX</t>
  </si>
  <si>
    <t>G1295</t>
  </si>
  <si>
    <t>G5160</t>
  </si>
  <si>
    <t>G6552</t>
  </si>
  <si>
    <t>G7176</t>
  </si>
  <si>
    <t>G7392</t>
  </si>
  <si>
    <t>G3197</t>
  </si>
  <si>
    <t>G6275</t>
  </si>
  <si>
    <t>G7944</t>
  </si>
  <si>
    <t>G3804</t>
  </si>
  <si>
    <t>G3055</t>
  </si>
  <si>
    <t>G3836</t>
  </si>
  <si>
    <t>G6663</t>
  </si>
  <si>
    <t>G0945</t>
  </si>
  <si>
    <t>G9758</t>
  </si>
  <si>
    <t>G0514</t>
  </si>
  <si>
    <t>G9966</t>
  </si>
  <si>
    <t>G7071</t>
  </si>
  <si>
    <t>G9733</t>
  </si>
  <si>
    <t>G6450</t>
  </si>
  <si>
    <t>G5625</t>
  </si>
  <si>
    <t>G0287</t>
  </si>
  <si>
    <t>G9772</t>
  </si>
  <si>
    <t>G4753</t>
  </si>
  <si>
    <t>G5550</t>
  </si>
  <si>
    <t>G7225</t>
  </si>
  <si>
    <t>G2835</t>
  </si>
  <si>
    <t>G2512</t>
  </si>
  <si>
    <t>G1153</t>
  </si>
  <si>
    <t>G0537</t>
  </si>
  <si>
    <t>G8616</t>
  </si>
  <si>
    <t>G4837</t>
  </si>
  <si>
    <t>G7698</t>
  </si>
  <si>
    <t>G2970</t>
  </si>
  <si>
    <t>G9885</t>
  </si>
  <si>
    <t>G6012</t>
  </si>
  <si>
    <t>G8785</t>
  </si>
  <si>
    <t>G8480</t>
  </si>
  <si>
    <t>G5014</t>
  </si>
  <si>
    <t>G5932</t>
  </si>
  <si>
    <t>G6192</t>
  </si>
  <si>
    <t>G0666</t>
  </si>
  <si>
    <t>G2376</t>
  </si>
  <si>
    <t>G6326</t>
  </si>
  <si>
    <t>G7871</t>
  </si>
  <si>
    <t>G1926</t>
  </si>
  <si>
    <t>G8734</t>
  </si>
  <si>
    <t>G4488</t>
  </si>
  <si>
    <t>G9128</t>
  </si>
  <si>
    <t>G6976</t>
  </si>
  <si>
    <t>G5164</t>
  </si>
  <si>
    <t>G4057</t>
  </si>
  <si>
    <t>G4364</t>
  </si>
  <si>
    <t>G9568</t>
  </si>
  <si>
    <t>G1205</t>
  </si>
  <si>
    <t>G5285</t>
  </si>
  <si>
    <t>G2816</t>
  </si>
  <si>
    <t>G8482</t>
  </si>
  <si>
    <t>G0015</t>
  </si>
  <si>
    <t>G2979</t>
  </si>
  <si>
    <t>G0746</t>
  </si>
  <si>
    <t>G6460</t>
  </si>
  <si>
    <t>G2713</t>
  </si>
  <si>
    <t>G1317</t>
  </si>
  <si>
    <t>G6495</t>
  </si>
  <si>
    <t>G8328</t>
  </si>
  <si>
    <t>G7658</t>
  </si>
  <si>
    <t>G1148</t>
  </si>
  <si>
    <t>G5986</t>
  </si>
  <si>
    <t>G1950</t>
  </si>
  <si>
    <t>G7718</t>
  </si>
  <si>
    <t>G2654</t>
  </si>
  <si>
    <t>G9971</t>
  </si>
  <si>
    <t>G1699</t>
  </si>
  <si>
    <t>G0659</t>
  </si>
  <si>
    <t>G6403</t>
  </si>
  <si>
    <t>G0708</t>
  </si>
  <si>
    <t>G1924</t>
  </si>
  <si>
    <t>G4242</t>
  </si>
  <si>
    <t>G2447</t>
  </si>
  <si>
    <t>G4345</t>
  </si>
  <si>
    <t>G9283</t>
  </si>
  <si>
    <t>G1101</t>
  </si>
  <si>
    <t>G5477</t>
  </si>
  <si>
    <t>G4650</t>
  </si>
  <si>
    <t>G5841</t>
  </si>
  <si>
    <t>G2635</t>
  </si>
  <si>
    <t>G4142</t>
  </si>
  <si>
    <t>G0052</t>
  </si>
  <si>
    <t>G7489</t>
  </si>
  <si>
    <t>G8858</t>
  </si>
  <si>
    <t>G4576</t>
  </si>
  <si>
    <t>G0609</t>
  </si>
  <si>
    <t>G2212</t>
  </si>
  <si>
    <t>G5992</t>
  </si>
  <si>
    <t>G8401</t>
  </si>
  <si>
    <t>G8830</t>
  </si>
  <si>
    <t>G4115</t>
  </si>
  <si>
    <t>G8541</t>
  </si>
  <si>
    <t>G4210</t>
  </si>
  <si>
    <t>G3492</t>
  </si>
  <si>
    <t>G9245</t>
  </si>
  <si>
    <t>G5067</t>
  </si>
  <si>
    <t>G1319</t>
  </si>
  <si>
    <t>G9607</t>
  </si>
  <si>
    <t>G0894</t>
  </si>
  <si>
    <t>G6838</t>
  </si>
  <si>
    <t>G1858</t>
  </si>
  <si>
    <t>G6759</t>
  </si>
  <si>
    <t>G6138</t>
  </si>
  <si>
    <t>G5829</t>
  </si>
  <si>
    <t>G3308</t>
  </si>
  <si>
    <t>G2861</t>
  </si>
  <si>
    <t>G9502</t>
  </si>
  <si>
    <t>G6510</t>
  </si>
  <si>
    <t>G2502</t>
  </si>
  <si>
    <t>G3169</t>
  </si>
  <si>
    <t>G6911</t>
  </si>
  <si>
    <t>G1330</t>
  </si>
  <si>
    <t>G9411</t>
  </si>
  <si>
    <t>G3940</t>
  </si>
  <si>
    <t>G8774</t>
  </si>
  <si>
    <t>G7880</t>
  </si>
  <si>
    <t>G0521</t>
  </si>
  <si>
    <t>G8626</t>
  </si>
  <si>
    <t>G5656</t>
  </si>
  <si>
    <t>G5925</t>
  </si>
  <si>
    <t>G2800</t>
  </si>
  <si>
    <t>G7311</t>
  </si>
  <si>
    <t>G9314</t>
  </si>
  <si>
    <t>G5333</t>
  </si>
  <si>
    <t>G7736</t>
  </si>
  <si>
    <t>G7186</t>
  </si>
  <si>
    <t>G0388</t>
  </si>
  <si>
    <t>G7452</t>
  </si>
  <si>
    <t>G6382</t>
  </si>
  <si>
    <t>G6110</t>
  </si>
  <si>
    <t>G4527</t>
  </si>
  <si>
    <t>G8666</t>
  </si>
  <si>
    <t>G9941</t>
  </si>
  <si>
    <t>G1009</t>
  </si>
  <si>
    <t>G0889</t>
  </si>
  <si>
    <t>G5889</t>
  </si>
  <si>
    <t>G9631</t>
  </si>
  <si>
    <t>G9839</t>
  </si>
  <si>
    <t>G9270</t>
  </si>
  <si>
    <t>G0003</t>
  </si>
  <si>
    <t>G1911</t>
  </si>
  <si>
    <t>G3450</t>
  </si>
  <si>
    <t>G5967</t>
  </si>
  <si>
    <t>G4012</t>
  </si>
  <si>
    <t>G8819</t>
  </si>
  <si>
    <t>G4452</t>
  </si>
  <si>
    <t>G9162</t>
  </si>
  <si>
    <t>G8627</t>
  </si>
  <si>
    <t>G3285</t>
  </si>
  <si>
    <t>G7461</t>
  </si>
  <si>
    <t>G4253</t>
  </si>
  <si>
    <t>G4292</t>
  </si>
  <si>
    <t>G6753</t>
  </si>
  <si>
    <t>G3755</t>
  </si>
  <si>
    <t>G3859</t>
  </si>
  <si>
    <t>G2513</t>
  </si>
  <si>
    <t>G9558</t>
  </si>
  <si>
    <t>G1000</t>
  </si>
  <si>
    <t>G7909</t>
  </si>
  <si>
    <t>G3339</t>
  </si>
  <si>
    <t>G3800</t>
  </si>
  <si>
    <t>G2728</t>
  </si>
  <si>
    <t>G8919</t>
  </si>
  <si>
    <t>G0733</t>
  </si>
  <si>
    <t>G9815</t>
  </si>
  <si>
    <t>G5849</t>
  </si>
  <si>
    <t>G4605</t>
  </si>
  <si>
    <t>G6243</t>
  </si>
  <si>
    <t>G6766</t>
  </si>
  <si>
    <t>G8177</t>
  </si>
  <si>
    <t>G0300</t>
  </si>
  <si>
    <t>G9417</t>
  </si>
  <si>
    <t>G8285</t>
  </si>
  <si>
    <t>G3685</t>
  </si>
  <si>
    <t>G8181</t>
  </si>
  <si>
    <t>G8524</t>
  </si>
  <si>
    <t>G8048</t>
  </si>
  <si>
    <t>G3682</t>
  </si>
  <si>
    <t>G0962</t>
  </si>
  <si>
    <t>G8696</t>
  </si>
  <si>
    <t>G1875</t>
  </si>
  <si>
    <t>G8723</t>
  </si>
  <si>
    <t>G5141</t>
  </si>
  <si>
    <t>G2511</t>
  </si>
  <si>
    <t>G7742</t>
  </si>
  <si>
    <t>G7798</t>
  </si>
  <si>
    <t>G4419</t>
  </si>
  <si>
    <t>G3073</t>
  </si>
  <si>
    <t>G0643</t>
  </si>
  <si>
    <t>G7705</t>
  </si>
  <si>
    <t>G8441</t>
  </si>
  <si>
    <t>G1510</t>
  </si>
  <si>
    <t>G1566</t>
  </si>
  <si>
    <t>G2689</t>
  </si>
  <si>
    <t>G2878</t>
  </si>
  <si>
    <t>G9392</t>
  </si>
  <si>
    <t>G6133</t>
  </si>
  <si>
    <t>G4770</t>
  </si>
  <si>
    <t>G7668</t>
  </si>
  <si>
    <t>G4515</t>
  </si>
  <si>
    <t>G1160</t>
  </si>
  <si>
    <t>G1220</t>
  </si>
  <si>
    <t>G5717</t>
  </si>
  <si>
    <t>G2423</t>
  </si>
  <si>
    <t>G8713</t>
  </si>
  <si>
    <t>G0957</t>
  </si>
  <si>
    <t>G7204</t>
  </si>
  <si>
    <t>G0039</t>
  </si>
  <si>
    <t>G5934</t>
  </si>
  <si>
    <t>G1614</t>
  </si>
  <si>
    <t>G1136</t>
  </si>
  <si>
    <t>G9903</t>
  </si>
  <si>
    <t>G2514</t>
  </si>
  <si>
    <t>G2142</t>
  </si>
  <si>
    <t>G7302</t>
  </si>
  <si>
    <t>G6001</t>
  </si>
  <si>
    <t>G2470</t>
  </si>
  <si>
    <t>G9924</t>
  </si>
  <si>
    <t>G5821</t>
  </si>
  <si>
    <t>G4998</t>
  </si>
  <si>
    <t>G6845</t>
  </si>
  <si>
    <t>G4369</t>
  </si>
  <si>
    <t>G9911</t>
  </si>
  <si>
    <t>G7548</t>
  </si>
  <si>
    <t>G4955</t>
  </si>
  <si>
    <t>G1187</t>
  </si>
  <si>
    <t>G8962</t>
  </si>
  <si>
    <t>G6731</t>
  </si>
  <si>
    <t>G7608</t>
  </si>
  <si>
    <t>G8258</t>
  </si>
  <si>
    <t>G8927</t>
  </si>
  <si>
    <t>G7365</t>
  </si>
  <si>
    <t>G0164</t>
  </si>
  <si>
    <t>G6005</t>
  </si>
  <si>
    <t>G4089</t>
  </si>
  <si>
    <t>G6873</t>
  </si>
  <si>
    <t>G0289</t>
  </si>
  <si>
    <t>G5991</t>
  </si>
  <si>
    <t>G1053</t>
  </si>
  <si>
    <t>G7853</t>
  </si>
  <si>
    <t>G7235</t>
  </si>
  <si>
    <t>G1110</t>
  </si>
  <si>
    <t>G0086</t>
  </si>
  <si>
    <t>G7561</t>
  </si>
  <si>
    <t>G9898</t>
  </si>
  <si>
    <t>G4710</t>
  </si>
  <si>
    <t>G6064</t>
  </si>
  <si>
    <t>G6554</t>
  </si>
  <si>
    <t>G4926</t>
  </si>
  <si>
    <t>G1093</t>
  </si>
  <si>
    <t>G8871</t>
  </si>
  <si>
    <t>G7881</t>
  </si>
  <si>
    <t>G4774</t>
  </si>
  <si>
    <t>G8747</t>
  </si>
  <si>
    <t>G7211</t>
  </si>
  <si>
    <t>G6198</t>
  </si>
  <si>
    <t>G6482</t>
  </si>
  <si>
    <t>G6200</t>
  </si>
  <si>
    <t>G5870</t>
  </si>
  <si>
    <t>G8561</t>
  </si>
  <si>
    <t>G8179</t>
  </si>
  <si>
    <t>G3345</t>
  </si>
  <si>
    <t>G1003</t>
  </si>
  <si>
    <t>G7279</t>
  </si>
  <si>
    <t>G7919</t>
  </si>
  <si>
    <t>G2186</t>
  </si>
  <si>
    <t>G7018</t>
  </si>
  <si>
    <t>G1564</t>
  </si>
  <si>
    <t>G7632</t>
  </si>
  <si>
    <t>G7832</t>
  </si>
  <si>
    <t>G9464</t>
  </si>
  <si>
    <t>G3505</t>
  </si>
  <si>
    <t>G9139</t>
  </si>
  <si>
    <t>G6330</t>
  </si>
  <si>
    <t>G0532</t>
  </si>
  <si>
    <t>G6369</t>
  </si>
  <si>
    <t>G3816</t>
  </si>
  <si>
    <t>G6075</t>
  </si>
  <si>
    <t>G6188</t>
  </si>
  <si>
    <t>G5697</t>
  </si>
  <si>
    <t>G5027</t>
  </si>
  <si>
    <t>G8126</t>
  </si>
  <si>
    <t>G2148</t>
  </si>
  <si>
    <t>G1158</t>
  </si>
  <si>
    <t>G8706</t>
  </si>
  <si>
    <t>G5471</t>
  </si>
  <si>
    <t>G1364</t>
  </si>
  <si>
    <t>G6786</t>
  </si>
  <si>
    <t>G4184</t>
  </si>
  <si>
    <t>G5931</t>
  </si>
  <si>
    <t>G9252</t>
  </si>
  <si>
    <t>G1362</t>
  </si>
  <si>
    <t>G4854</t>
  </si>
  <si>
    <t>G7900</t>
  </si>
  <si>
    <t>G3250</t>
  </si>
  <si>
    <t>G7173</t>
  </si>
  <si>
    <t>G0854</t>
  </si>
  <si>
    <t>G7537</t>
  </si>
  <si>
    <t>G5283</t>
  </si>
  <si>
    <t>G7961</t>
  </si>
  <si>
    <t>G3382</t>
  </si>
  <si>
    <t>G0108</t>
  </si>
  <si>
    <t>G0570</t>
  </si>
  <si>
    <t>G1884</t>
  </si>
  <si>
    <t>G7212</t>
  </si>
  <si>
    <t>G6702</t>
  </si>
  <si>
    <t>G7169</t>
  </si>
  <si>
    <t>G1246</t>
  </si>
  <si>
    <t>G4562</t>
  </si>
  <si>
    <t>G2821</t>
  </si>
  <si>
    <t>G5713</t>
  </si>
  <si>
    <t>G5123</t>
  </si>
  <si>
    <t>G8691</t>
  </si>
  <si>
    <t>G9863</t>
  </si>
  <si>
    <t>G5078</t>
  </si>
  <si>
    <t>G9445</t>
  </si>
  <si>
    <t>G4430</t>
  </si>
  <si>
    <t>G1844</t>
  </si>
  <si>
    <t>G7666</t>
  </si>
  <si>
    <t>G0409</t>
  </si>
  <si>
    <t>G8549</t>
  </si>
  <si>
    <t>G9861</t>
  </si>
  <si>
    <t>G9753</t>
  </si>
  <si>
    <t>G7435</t>
  </si>
  <si>
    <t>G8646</t>
  </si>
  <si>
    <t>G3541</t>
  </si>
  <si>
    <t>G2293</t>
  </si>
  <si>
    <t>G4817</t>
  </si>
  <si>
    <t>G8021</t>
  </si>
  <si>
    <t>G4433</t>
  </si>
  <si>
    <t>G2651</t>
  </si>
  <si>
    <t>G2947</t>
  </si>
  <si>
    <t>G3822</t>
  </si>
  <si>
    <t>G9190</t>
  </si>
  <si>
    <t>G7809</t>
  </si>
  <si>
    <t>G3590</t>
  </si>
  <si>
    <t>G8567</t>
  </si>
  <si>
    <t>G3946</t>
  </si>
  <si>
    <t>G3901</t>
  </si>
  <si>
    <t>G3555</t>
  </si>
  <si>
    <t>G7749</t>
  </si>
  <si>
    <t>G9486</t>
  </si>
  <si>
    <t>G6024</t>
  </si>
  <si>
    <t>G1634</t>
  </si>
  <si>
    <t>G8081</t>
  </si>
  <si>
    <t>G6209</t>
  </si>
  <si>
    <t>G0946</t>
  </si>
  <si>
    <t>G6603</t>
  </si>
  <si>
    <t>G4351</t>
  </si>
  <si>
    <t>G1449</t>
  </si>
  <si>
    <t>G0020</t>
  </si>
  <si>
    <t>G2912</t>
  </si>
  <si>
    <t>G8107</t>
  </si>
  <si>
    <t>G9377</t>
  </si>
  <si>
    <t>G5743</t>
  </si>
  <si>
    <t>G0286</t>
  </si>
  <si>
    <t>G8400</t>
  </si>
  <si>
    <t>G1305</t>
  </si>
  <si>
    <t>G3178</t>
  </si>
  <si>
    <t>G0037</t>
  </si>
  <si>
    <t>G8539</t>
  </si>
  <si>
    <t>G5543</t>
  </si>
  <si>
    <t>G0132</t>
  </si>
  <si>
    <t>G1933</t>
  </si>
  <si>
    <t>G6172</t>
  </si>
  <si>
    <t>G2485</t>
  </si>
  <si>
    <t>G2608</t>
  </si>
  <si>
    <t>G0336</t>
  </si>
  <si>
    <t>G6871</t>
  </si>
  <si>
    <t>G4064</t>
  </si>
  <si>
    <t>G7403</t>
  </si>
  <si>
    <t>G0993</t>
  </si>
  <si>
    <t>G8036</t>
  </si>
  <si>
    <t>G7209</t>
  </si>
  <si>
    <t>G8466</t>
  </si>
  <si>
    <t>G2726</t>
  </si>
  <si>
    <t>G4987</t>
  </si>
  <si>
    <t>G9635</t>
  </si>
  <si>
    <t>G5363</t>
  </si>
  <si>
    <t>G6288</t>
  </si>
  <si>
    <t>G2277</t>
  </si>
  <si>
    <t>G3409</t>
  </si>
  <si>
    <t>G8086</t>
  </si>
  <si>
    <t>G0479</t>
  </si>
  <si>
    <t>G8879</t>
  </si>
  <si>
    <t>G9320</t>
  </si>
  <si>
    <t>G2328</t>
  </si>
  <si>
    <t>G2926</t>
  </si>
  <si>
    <t>G3428</t>
  </si>
  <si>
    <t>G3903</t>
  </si>
  <si>
    <t>G8808</t>
  </si>
  <si>
    <t>G4455</t>
  </si>
  <si>
    <t>G5344</t>
  </si>
  <si>
    <t>G4229</t>
  </si>
  <si>
    <t>G8752</t>
  </si>
  <si>
    <t>G0190</t>
  </si>
  <si>
    <t>G9013</t>
  </si>
  <si>
    <t>G5337</t>
  </si>
  <si>
    <t>G7855</t>
  </si>
  <si>
    <t>G2542</t>
  </si>
  <si>
    <t>G7368</t>
  </si>
  <si>
    <t>G1169</t>
  </si>
  <si>
    <t>G0792</t>
  </si>
  <si>
    <t>G8958</t>
  </si>
  <si>
    <t>G7494</t>
  </si>
  <si>
    <t>G0346</t>
  </si>
  <si>
    <t>G5993</t>
  </si>
  <si>
    <t>G6897</t>
  </si>
  <si>
    <t>G4868</t>
  </si>
  <si>
    <t>G3461</t>
  </si>
  <si>
    <t>G5566</t>
  </si>
  <si>
    <t>G3388</t>
  </si>
  <si>
    <t>G4437</t>
  </si>
  <si>
    <t>G1819</t>
  </si>
  <si>
    <t>G1680</t>
  </si>
  <si>
    <t>G0527</t>
  </si>
  <si>
    <t>G4460</t>
  </si>
  <si>
    <t>G7734</t>
  </si>
  <si>
    <t>G7379</t>
  </si>
  <si>
    <t>G8207</t>
  </si>
  <si>
    <t>G5389</t>
  </si>
  <si>
    <t>G2085</t>
  </si>
  <si>
    <t>G7951</t>
  </si>
  <si>
    <t>G9647</t>
  </si>
  <si>
    <t>G7514</t>
  </si>
  <si>
    <t>G3286</t>
  </si>
  <si>
    <t>G0305</t>
  </si>
  <si>
    <t>G5731</t>
  </si>
  <si>
    <t>G3701</t>
  </si>
  <si>
    <t>G1592</t>
  </si>
  <si>
    <t>G3854</t>
  </si>
  <si>
    <t>G5485</t>
  </si>
  <si>
    <t>G2491</t>
  </si>
  <si>
    <t>G8381</t>
  </si>
  <si>
    <t>G2880</t>
  </si>
  <si>
    <t>G9893</t>
  </si>
  <si>
    <t>G6787</t>
  </si>
  <si>
    <t>G0325</t>
  </si>
  <si>
    <t>G8514</t>
  </si>
  <si>
    <t>G5072</t>
  </si>
  <si>
    <t>G0522</t>
  </si>
  <si>
    <t>G7148</t>
  </si>
  <si>
    <t>G1815</t>
  </si>
  <si>
    <t>G0835</t>
  </si>
  <si>
    <t>G1725</t>
  </si>
  <si>
    <t>G7731</t>
  </si>
  <si>
    <t>G7337</t>
  </si>
  <si>
    <t>G3465</t>
  </si>
  <si>
    <t>G8162</t>
  </si>
  <si>
    <t>G5264</t>
  </si>
  <si>
    <t>G1990</t>
  </si>
  <si>
    <t>G0841</t>
  </si>
  <si>
    <t>G9197</t>
  </si>
  <si>
    <t>G3893</t>
  </si>
  <si>
    <t>G3952</t>
  </si>
  <si>
    <t>G8187</t>
  </si>
  <si>
    <t>G2856</t>
  </si>
  <si>
    <t>G1080</t>
  </si>
  <si>
    <t>G3958</t>
  </si>
  <si>
    <t>G7156</t>
  </si>
  <si>
    <t>G8142</t>
  </si>
  <si>
    <t>G3709</t>
  </si>
  <si>
    <t>G3258</t>
  </si>
  <si>
    <t>G3123</t>
  </si>
  <si>
    <t>G7575</t>
  </si>
  <si>
    <t>G1515</t>
  </si>
  <si>
    <t>G0519</t>
  </si>
  <si>
    <t>G9258</t>
  </si>
  <si>
    <t>G9515</t>
  </si>
  <si>
    <t>G2841</t>
  </si>
  <si>
    <t>G3606</t>
  </si>
  <si>
    <t>G3211</t>
  </si>
  <si>
    <t>G8902</t>
  </si>
  <si>
    <t>G1041</t>
  </si>
  <si>
    <t>G4240</t>
  </si>
  <si>
    <t>G7076</t>
  </si>
  <si>
    <t>C20</t>
  </si>
  <si>
    <t>C25</t>
  </si>
  <si>
    <t>C18</t>
  </si>
  <si>
    <t>C61</t>
  </si>
  <si>
    <t>C34</t>
  </si>
  <si>
    <t>C64</t>
  </si>
  <si>
    <t>C50</t>
  </si>
  <si>
    <t>8070/3</t>
  </si>
  <si>
    <t>8500/3</t>
  </si>
  <si>
    <t>8010/3</t>
  </si>
  <si>
    <t>8140/3</t>
  </si>
  <si>
    <t>8263/3</t>
  </si>
  <si>
    <t>0</t>
  </si>
  <si>
    <t>2</t>
  </si>
  <si>
    <t>3</t>
  </si>
  <si>
    <t>1</t>
  </si>
  <si>
    <t>6</t>
  </si>
  <si>
    <t>9</t>
  </si>
  <si>
    <t>Left</t>
  </si>
  <si>
    <t>Bilateral</t>
  </si>
  <si>
    <t>Right</t>
  </si>
  <si>
    <t>Not applicable</t>
  </si>
  <si>
    <t>G1</t>
  </si>
  <si>
    <t>G2</t>
  </si>
  <si>
    <t>GX</t>
  </si>
  <si>
    <t>G3</t>
  </si>
  <si>
    <t>G4</t>
  </si>
  <si>
    <t>Stage II</t>
  </si>
  <si>
    <t>Stage III</t>
  </si>
  <si>
    <t>Stage IV</t>
  </si>
  <si>
    <t>Unknown</t>
  </si>
  <si>
    <t>Stage I</t>
  </si>
  <si>
    <t>Clinical investigation</t>
  </si>
  <si>
    <t>Clinical only</t>
  </si>
  <si>
    <t>Microscopic verification</t>
  </si>
  <si>
    <t>Immunotherapy</t>
  </si>
  <si>
    <t>Surgery</t>
  </si>
  <si>
    <t>None</t>
  </si>
  <si>
    <t>Chemotherapy</t>
  </si>
  <si>
    <t>Radiotherapy</t>
  </si>
  <si>
    <t>Hormone therapy</t>
  </si>
  <si>
    <t>Curative</t>
  </si>
  <si>
    <t>Palliative</t>
  </si>
  <si>
    <t>Sanders-Howard</t>
  </si>
  <si>
    <t>Martin, Hudson and Bevan</t>
  </si>
  <si>
    <t>Akhtar, Long and Jones</t>
  </si>
  <si>
    <t>Benson-Hughes</t>
  </si>
  <si>
    <t>Vincent LLC</t>
  </si>
  <si>
    <t>Tucker-Wright</t>
  </si>
  <si>
    <t>Hall Group</t>
  </si>
  <si>
    <t>Foster-Parker</t>
  </si>
  <si>
    <t>Robertson PLC</t>
  </si>
  <si>
    <t>Gray, Atkins and Birch</t>
  </si>
  <si>
    <t>Morgan Ltd</t>
  </si>
  <si>
    <t>Ali LLC</t>
  </si>
  <si>
    <t>Hall-Collier</t>
  </si>
  <si>
    <t>Barlow Ltd</t>
  </si>
  <si>
    <t>Morris-Parry</t>
  </si>
  <si>
    <t>Johnson Inc</t>
  </si>
  <si>
    <t>Taylor, Gray and Grant</t>
  </si>
  <si>
    <t>Cameron PLC</t>
  </si>
  <si>
    <t>Walker, Edwards and Howells</t>
  </si>
  <si>
    <t>Robinson, Abbott and McDonald</t>
  </si>
  <si>
    <t>Newton-Smith</t>
  </si>
  <si>
    <t>Porter PLC</t>
  </si>
  <si>
    <t>Bennett and Sons</t>
  </si>
  <si>
    <t>Bell, Turner and Smith</t>
  </si>
  <si>
    <t>Wheeler-Davies</t>
  </si>
  <si>
    <t>Thompson-Goodwin</t>
  </si>
  <si>
    <t>Bennett PLC</t>
  </si>
  <si>
    <t>Pearce, Walton and Robinson</t>
  </si>
  <si>
    <t>Hardy-Williams</t>
  </si>
  <si>
    <t>Taylor, Chambers and Clark</t>
  </si>
  <si>
    <t>Stewart, Iqbal and Williams</t>
  </si>
  <si>
    <t>Hughes-Clarke</t>
  </si>
  <si>
    <t>Barnett, Pugh and Glover</t>
  </si>
  <si>
    <t>Bond-Robertson</t>
  </si>
  <si>
    <t>Ahmed-Mills</t>
  </si>
  <si>
    <t>Smith Ltd</t>
  </si>
  <si>
    <t>Holden, Taylor and Hope</t>
  </si>
  <si>
    <t>Holloway, Richards and Martin</t>
  </si>
  <si>
    <t>Griffiths-Walsh</t>
  </si>
  <si>
    <t>Fletcher-Hunter</t>
  </si>
  <si>
    <t>Mitchell-Douglas</t>
  </si>
  <si>
    <t>Phillips, Turner and Brown</t>
  </si>
  <si>
    <t>Butcher PLC</t>
  </si>
  <si>
    <t>Murphy and Sons</t>
  </si>
  <si>
    <t>Campbell-Jennings</t>
  </si>
  <si>
    <t>King, Dunn and O'Neill</t>
  </si>
  <si>
    <t>Henry-Brooks</t>
  </si>
  <si>
    <t>Little, Holland and Kennedy</t>
  </si>
  <si>
    <t>Ali-Mills</t>
  </si>
  <si>
    <t>White, Ellis and Freeman</t>
  </si>
  <si>
    <t>Taylor-Haynes</t>
  </si>
  <si>
    <t>Hewitt LLC</t>
  </si>
  <si>
    <t>Foster Ltd</t>
  </si>
  <si>
    <t>Webster Group</t>
  </si>
  <si>
    <t>Carr Inc</t>
  </si>
  <si>
    <t>Jones-Roberts</t>
  </si>
  <si>
    <t>Williams, Phillips and Wallis</t>
  </si>
  <si>
    <t>Parker and Sons</t>
  </si>
  <si>
    <t>Chandler Group</t>
  </si>
  <si>
    <t>Brown, Evans and Lewis</t>
  </si>
  <si>
    <t>Davies, West and Richardson</t>
  </si>
  <si>
    <t>Barry and Sons</t>
  </si>
  <si>
    <t>Ward, Brady and Morris</t>
  </si>
  <si>
    <t>Steele LLC</t>
  </si>
  <si>
    <t>Watts, Potts and Wilson</t>
  </si>
  <si>
    <t>Thompson, Day and Barrett</t>
  </si>
  <si>
    <t>Fox, Hunt and Harris</t>
  </si>
  <si>
    <t>Thomas-Evans</t>
  </si>
  <si>
    <t>Kemp-Foster</t>
  </si>
  <si>
    <t>Barton-Davies</t>
  </si>
  <si>
    <t>Tyler-Noble</t>
  </si>
  <si>
    <t>Knight, Mason and Fox</t>
  </si>
  <si>
    <t>Hargreaves, Davies and Jones</t>
  </si>
  <si>
    <t>Atkins-Brown</t>
  </si>
  <si>
    <t>Davison-Parker</t>
  </si>
  <si>
    <t>Patel, Todd and Chambers</t>
  </si>
  <si>
    <t>Hudson, Smith and Roberts</t>
  </si>
  <si>
    <t>Mason-Page</t>
  </si>
  <si>
    <t>Ellis, Smith and Wilson</t>
  </si>
  <si>
    <t>Anderson-Bradley</t>
  </si>
  <si>
    <t>Evans, Clarke and Fox</t>
  </si>
  <si>
    <t>Wood-Green</t>
  </si>
  <si>
    <t>Clarke PLC</t>
  </si>
  <si>
    <t>Watson and Sons</t>
  </si>
  <si>
    <t>Baker, Nash and Elliott</t>
  </si>
  <si>
    <t>Johnson-Johnson</t>
  </si>
  <si>
    <t>James, Jackson and Riley</t>
  </si>
  <si>
    <t>Parkin-Hill</t>
  </si>
  <si>
    <t>Lee-Hall</t>
  </si>
  <si>
    <t>Atkinson-Jones</t>
  </si>
  <si>
    <t>Hart, Leonard and Kay</t>
  </si>
  <si>
    <t>Yates Group</t>
  </si>
  <si>
    <t>Rhodes Ltd</t>
  </si>
  <si>
    <t>Owen, Baxter and Atkinson</t>
  </si>
  <si>
    <t>Hussain-Sheppard</t>
  </si>
  <si>
    <t>Hanson-Gregory</t>
  </si>
  <si>
    <t>Young, Williams and Morgan</t>
  </si>
  <si>
    <t>Chambers Inc</t>
  </si>
  <si>
    <t>Bell, Wright and Whitehead</t>
  </si>
  <si>
    <t>Bond, Hussain and Johnston</t>
  </si>
  <si>
    <t>Holloway, Stevens and Johnston</t>
  </si>
  <si>
    <t>Allen, Anderson and Richardson</t>
  </si>
  <si>
    <t>Davison-Cook</t>
  </si>
  <si>
    <t>Davies, Williams and Simpson</t>
  </si>
  <si>
    <t>Jones-Davis</t>
  </si>
  <si>
    <t>Morgan, Singh and Browne</t>
  </si>
  <si>
    <t>Franklin, Williams and Connolly</t>
  </si>
  <si>
    <t>Watts, Hodgson and Hill</t>
  </si>
  <si>
    <t>Morley Ltd</t>
  </si>
  <si>
    <t>Hughes-Clark</t>
  </si>
  <si>
    <t>Kennedy Ltd</t>
  </si>
  <si>
    <t>Buckley-Burke</t>
  </si>
  <si>
    <t>Simpson PLC</t>
  </si>
  <si>
    <t>Ferguson, Morris and Brennan</t>
  </si>
  <si>
    <t>Alexander Group</t>
  </si>
  <si>
    <t>Wilson, Richards and Thomas</t>
  </si>
  <si>
    <t>Bevan, Morley and Woods</t>
  </si>
  <si>
    <t>Hughes LLC</t>
  </si>
  <si>
    <t>Evans, Mills and Craig</t>
  </si>
  <si>
    <t>Anderson Ltd</t>
  </si>
  <si>
    <t>Fleming-Barry</t>
  </si>
  <si>
    <t>Brown-Yates</t>
  </si>
  <si>
    <t>Evans-Kelly</t>
  </si>
  <si>
    <t>Parry-Fraser</t>
  </si>
  <si>
    <t>Ellis, Webb and Browne</t>
  </si>
  <si>
    <t>Osborne, Fletcher and Goodwin</t>
  </si>
  <si>
    <t>Evans Group</t>
  </si>
  <si>
    <t>Marshall and Sons</t>
  </si>
  <si>
    <t>Bishop, Jones and Daniels</t>
  </si>
  <si>
    <t>Brooks-Hawkins</t>
  </si>
  <si>
    <t>Khan, Brooks and Morgan</t>
  </si>
  <si>
    <t>Allen-Lewis</t>
  </si>
  <si>
    <t>Davies-Hutchinson</t>
  </si>
  <si>
    <t>Miller, Wells and Morgan</t>
  </si>
  <si>
    <t>Graham and Sons</t>
  </si>
  <si>
    <t>Wood, Evans and Farrell</t>
  </si>
  <si>
    <t>Kaur-Brown</t>
  </si>
  <si>
    <t>Willis Inc</t>
  </si>
  <si>
    <t>Palmer LLC</t>
  </si>
  <si>
    <t>Carroll-Craig</t>
  </si>
  <si>
    <t>Bennett Ltd</t>
  </si>
  <si>
    <t>Newman-Richardson</t>
  </si>
  <si>
    <t>Harding-Marshall</t>
  </si>
  <si>
    <t>Johnson-Reed</t>
  </si>
  <si>
    <t>Stone-Thomas</t>
  </si>
  <si>
    <t>Butcher Ltd</t>
  </si>
  <si>
    <t>Quinn Ltd</t>
  </si>
  <si>
    <t>Jennings, Kaur and Bond</t>
  </si>
  <si>
    <t>Glover Group</t>
  </si>
  <si>
    <t>Kelly-Francis</t>
  </si>
  <si>
    <t>Murphy, Walker and Fraser</t>
  </si>
  <si>
    <t>Allen-Day</t>
  </si>
  <si>
    <t>Cameron, Harrison and Sharp</t>
  </si>
  <si>
    <t>Roberts, Thomas and Heath</t>
  </si>
  <si>
    <t>O'Brien, Griffin and Allen</t>
  </si>
  <si>
    <t>Walker Group</t>
  </si>
  <si>
    <t>Atkinson-Day</t>
  </si>
  <si>
    <t>Carter and Sons</t>
  </si>
  <si>
    <t>Jones-Bates</t>
  </si>
  <si>
    <t>Stevenson LLC</t>
  </si>
  <si>
    <t>Porter and Sons</t>
  </si>
  <si>
    <t>Hardy, Green and Oliver</t>
  </si>
  <si>
    <t>Blackburn PLC</t>
  </si>
  <si>
    <t>Lambert-Jackson</t>
  </si>
  <si>
    <t>Gregory LLC</t>
  </si>
  <si>
    <t>Barrett LLC</t>
  </si>
  <si>
    <t>Brown, Hodgson and Davies</t>
  </si>
  <si>
    <t>Clarke, James and Fowler</t>
  </si>
  <si>
    <t>Glover-Haynes</t>
  </si>
  <si>
    <t>Cameron-Thompson</t>
  </si>
  <si>
    <t>James LLC</t>
  </si>
  <si>
    <t>Stokes PLC</t>
  </si>
  <si>
    <t>Robinson-Davies</t>
  </si>
  <si>
    <t>Begum LLC</t>
  </si>
  <si>
    <t>Green-Potter</t>
  </si>
  <si>
    <t>Field, Parry and Weston</t>
  </si>
  <si>
    <t>Carter PLC</t>
  </si>
  <si>
    <t>Coles-Thomson</t>
  </si>
  <si>
    <t>Patel-Palmer</t>
  </si>
  <si>
    <t>Mann-Williams</t>
  </si>
  <si>
    <t>Ahmed, Hussain and Barker</t>
  </si>
  <si>
    <t>Patel-Boyle</t>
  </si>
  <si>
    <t>Smith-Green</t>
  </si>
  <si>
    <t>Williamson, Williams and Anderson</t>
  </si>
  <si>
    <t>Smith-Baker</t>
  </si>
  <si>
    <t>Gill LLC</t>
  </si>
  <si>
    <t>Williams, Taylor and Hopkins</t>
  </si>
  <si>
    <t>Barnes-Turner</t>
  </si>
  <si>
    <t>Brown, Stanley and Richards</t>
  </si>
  <si>
    <t>James-Wallace</t>
  </si>
  <si>
    <t>Smith-Lucas</t>
  </si>
  <si>
    <t>Taylor and Sons</t>
  </si>
  <si>
    <t>Peacock Group</t>
  </si>
  <si>
    <t>Smith LLC</t>
  </si>
  <si>
    <t>Nicholson-Dixon</t>
  </si>
  <si>
    <t>Barry, Davies and Young</t>
  </si>
  <si>
    <t>Graham Group</t>
  </si>
  <si>
    <t>Rees, Barber and James</t>
  </si>
  <si>
    <t>Harrison LLC</t>
  </si>
  <si>
    <t>Carter Ltd</t>
  </si>
  <si>
    <t>Fowler, Wilson and Dickinson</t>
  </si>
  <si>
    <t>Gill-Finch</t>
  </si>
  <si>
    <t>Sullivan Ltd</t>
  </si>
  <si>
    <t>Taylor, Lee and Payne</t>
  </si>
  <si>
    <t>Parkes-Miles</t>
  </si>
  <si>
    <t>Jones-Nelson</t>
  </si>
  <si>
    <t>Jordan Ltd</t>
  </si>
  <si>
    <t>Watson, Mills and Allen</t>
  </si>
  <si>
    <t>Quinn-Holmes</t>
  </si>
  <si>
    <t>Price, Williams and Barton</t>
  </si>
  <si>
    <t>Owen LLC</t>
  </si>
  <si>
    <t>Fletcher, Walker and Carter</t>
  </si>
  <si>
    <t>Thomas PLC</t>
  </si>
  <si>
    <t>Hope-Walker</t>
  </si>
  <si>
    <t>King, Davey and Hilton</t>
  </si>
  <si>
    <t>O'Donnell, Smith and Wright</t>
  </si>
  <si>
    <t>Scott-Power</t>
  </si>
  <si>
    <t>Walsh-Bray</t>
  </si>
  <si>
    <t>Banks, Carter and Hughes</t>
  </si>
  <si>
    <t>Summers Group</t>
  </si>
  <si>
    <t>Blake, Brown and Shaw</t>
  </si>
  <si>
    <t>Cox Group</t>
  </si>
  <si>
    <t>Brown, Pearson and Read</t>
  </si>
  <si>
    <t>Smith and Sons</t>
  </si>
  <si>
    <t>Power Group</t>
  </si>
  <si>
    <t>Fletcher, Thompson and Jones</t>
  </si>
  <si>
    <t>Bradshaw-Wright</t>
  </si>
  <si>
    <t>Griffiths-Robertson</t>
  </si>
  <si>
    <t>Reynolds Ltd</t>
  </si>
  <si>
    <t>Ford, Godfrey and Vincent</t>
  </si>
  <si>
    <t>Walker, Begum and Howe</t>
  </si>
  <si>
    <t>O'Connor, Glover and Lane</t>
  </si>
  <si>
    <t>Smart-Dean</t>
  </si>
  <si>
    <t>Hill-Thornton</t>
  </si>
  <si>
    <t>Taylor-Wood</t>
  </si>
  <si>
    <t>Bradley-Hall</t>
  </si>
  <si>
    <t>Barton, Dyer and Greenwood</t>
  </si>
  <si>
    <t>Riley, Hunter and Bennett</t>
  </si>
  <si>
    <t>Gardiner LLC</t>
  </si>
  <si>
    <t>Smith Inc</t>
  </si>
  <si>
    <t>Taylor-Chapman</t>
  </si>
  <si>
    <t>Hobbs Ltd</t>
  </si>
  <si>
    <t>Smith, Richardson and Clark</t>
  </si>
  <si>
    <t>Dunn Group</t>
  </si>
  <si>
    <t>Doherty Inc</t>
  </si>
  <si>
    <t>Ellis, Campbell and Jackson</t>
  </si>
  <si>
    <t>Manning, Foster and Harris</t>
  </si>
  <si>
    <t>Taylor Group</t>
  </si>
  <si>
    <t>Evans Inc</t>
  </si>
  <si>
    <t>Thompson, Roberts and Thompson</t>
  </si>
  <si>
    <t>Walsh Ltd</t>
  </si>
  <si>
    <t>Holden, Martin and Hardy</t>
  </si>
  <si>
    <t>Palmer, Ryan and Smith</t>
  </si>
  <si>
    <t>Day, Barton and Fleming</t>
  </si>
  <si>
    <t>Clark, Browne and Swift</t>
  </si>
  <si>
    <t>Dale, Hawkins and Butler</t>
  </si>
  <si>
    <t>Townsend-Bowen</t>
  </si>
  <si>
    <t>King-Murphy</t>
  </si>
  <si>
    <t>Lambert, Williams and Walters</t>
  </si>
  <si>
    <t>Harrison, Walker and Potts</t>
  </si>
  <si>
    <t>Cunningham and Sons</t>
  </si>
  <si>
    <t>Benson Group</t>
  </si>
  <si>
    <t>Bennett-Wilkinson</t>
  </si>
  <si>
    <t>Edwards-Butler</t>
  </si>
  <si>
    <t>Mitchell-Woods</t>
  </si>
  <si>
    <t>Thomas Inc</t>
  </si>
  <si>
    <t>Bond-French</t>
  </si>
  <si>
    <t>Bell, King and Jones</t>
  </si>
  <si>
    <t>Rogers-Buckley</t>
  </si>
  <si>
    <t>Carey and Sons</t>
  </si>
  <si>
    <t>Adams, Stephenson and Smith</t>
  </si>
  <si>
    <t>Jones and Sons</t>
  </si>
  <si>
    <t>Curtis, Stevenson and Holland</t>
  </si>
  <si>
    <t>Hewitt-Doherty</t>
  </si>
  <si>
    <t>Fry-Pickering</t>
  </si>
  <si>
    <t>Morton, Brookes and Cox</t>
  </si>
  <si>
    <t>Shepherd PLC</t>
  </si>
  <si>
    <t>Bray-Duffy</t>
  </si>
  <si>
    <t>Taylor-Butler</t>
  </si>
  <si>
    <t>Wilkins LLC</t>
  </si>
  <si>
    <t>Reynolds Group</t>
  </si>
  <si>
    <t>Vincent-Mitchell</t>
  </si>
  <si>
    <t>Bailey PLC</t>
  </si>
  <si>
    <t>Roberts Ltd</t>
  </si>
  <si>
    <t>Murphy Inc</t>
  </si>
  <si>
    <t>Payne-Bibi</t>
  </si>
  <si>
    <t>Johnson, Riley and Jones</t>
  </si>
  <si>
    <t>Reeves, North and Taylor</t>
  </si>
  <si>
    <t>Cooper, Poole and Pritchard</t>
  </si>
  <si>
    <t>Fox Ltd</t>
  </si>
  <si>
    <t>Faulkner LLC</t>
  </si>
  <si>
    <t>Armstrong PLC</t>
  </si>
  <si>
    <t>Wheeler-Wilson</t>
  </si>
  <si>
    <t>Thomas-Nicholson</t>
  </si>
  <si>
    <t>Green PLC</t>
  </si>
  <si>
    <t>Bull, Fox and Harris</t>
  </si>
  <si>
    <t>Barnes-Griffin</t>
  </si>
  <si>
    <t>Hall, Jones and Rowe</t>
  </si>
  <si>
    <t>Parkin, Moore and Fox</t>
  </si>
  <si>
    <t>Harrison, Wright and Walker</t>
  </si>
  <si>
    <t>James, Sheppard and Russell</t>
  </si>
  <si>
    <t>Lawrence, Williamson and Harrison</t>
  </si>
  <si>
    <t>Hall, Buckley and Wilson</t>
  </si>
  <si>
    <t>Foster-Mason</t>
  </si>
  <si>
    <t>Taylor PLC</t>
  </si>
  <si>
    <t>Kemp and Sons</t>
  </si>
  <si>
    <t>Waters-Miller</t>
  </si>
  <si>
    <t>Gallagher-Knight</t>
  </si>
  <si>
    <t>Turner, Owen and Murray</t>
  </si>
  <si>
    <t>Freeman, Woods and Warren</t>
  </si>
  <si>
    <t>Wall-Flynn</t>
  </si>
  <si>
    <t>Ryan Ltd</t>
  </si>
  <si>
    <t>Bradley, Butler and McDonald</t>
  </si>
  <si>
    <t>Bartlett, Oliver and Richards</t>
  </si>
  <si>
    <t>McCarthy, Baker and Graham</t>
  </si>
  <si>
    <t>Bevan, Barber and Green</t>
  </si>
  <si>
    <t>Griffin LLC</t>
  </si>
  <si>
    <t>Taylor-Foster</t>
  </si>
  <si>
    <t>Waters-Barnes</t>
  </si>
  <si>
    <t>White-Smith</t>
  </si>
  <si>
    <t>Brown-Taylor</t>
  </si>
  <si>
    <t>Hunter-Brown</t>
  </si>
  <si>
    <t>Knight-Jones</t>
  </si>
  <si>
    <t>Wells Inc</t>
  </si>
  <si>
    <t>Barnett-Buckley</t>
  </si>
  <si>
    <t>Bibi and Sons</t>
  </si>
  <si>
    <t>Bailey LLC</t>
  </si>
  <si>
    <t>Ball-Mills</t>
  </si>
  <si>
    <t>Ahmed Group</t>
  </si>
  <si>
    <t>Phillips LLC</t>
  </si>
  <si>
    <t>Patel Group</t>
  </si>
  <si>
    <t>Dickinson, Webster and Palmer</t>
  </si>
  <si>
    <t>Harrison, Jones and Oliver</t>
  </si>
  <si>
    <t>Stone Group</t>
  </si>
  <si>
    <t>Parkes LLC</t>
  </si>
  <si>
    <t>Heath Group</t>
  </si>
  <si>
    <t>Tomlinson-Gardner</t>
  </si>
  <si>
    <t>Owen Ltd</t>
  </si>
  <si>
    <t>Rice, Evans and Day</t>
  </si>
  <si>
    <t>Kelly, Smith and Walters</t>
  </si>
  <si>
    <t>Berry-Smith</t>
  </si>
  <si>
    <t>Taylor, Cameron and Brown</t>
  </si>
  <si>
    <t>Kelly Ltd</t>
  </si>
  <si>
    <t>Brown Group</t>
  </si>
  <si>
    <t>Simpson, Harris and Burns</t>
  </si>
  <si>
    <t>Rice, Lees and Williams</t>
  </si>
  <si>
    <t>Lee PLC</t>
  </si>
  <si>
    <t>Green, Hall and Gould</t>
  </si>
  <si>
    <t>Barber-Morton</t>
  </si>
  <si>
    <t>Heath-Davies</t>
  </si>
  <si>
    <t>Shaw, Williams and Shepherd</t>
  </si>
  <si>
    <t>Williams, Gregory and Phillips</t>
  </si>
  <si>
    <t>O'Connor-Ali</t>
  </si>
  <si>
    <t>Butler Inc</t>
  </si>
  <si>
    <t>Clark-Baker</t>
  </si>
  <si>
    <t>Dale, Davies and Frost</t>
  </si>
  <si>
    <t>Ross, Hardy and Fox</t>
  </si>
  <si>
    <t>Mitchell PLC</t>
  </si>
  <si>
    <t>Johnson-Morgan</t>
  </si>
  <si>
    <t>Davies-Brown</t>
  </si>
  <si>
    <t>Page-Nelson</t>
  </si>
  <si>
    <t>Warren, Glover and French</t>
  </si>
  <si>
    <t>Chapman-Edwards</t>
  </si>
  <si>
    <t>Murphy, Barnes and Owen</t>
  </si>
  <si>
    <t>Lord LLC</t>
  </si>
  <si>
    <t>Bradshaw-Andrews</t>
  </si>
  <si>
    <t>Norman-Anderson</t>
  </si>
  <si>
    <t>Wright, Williams and Mitchell</t>
  </si>
  <si>
    <t>Griffin Group</t>
  </si>
  <si>
    <t>Khan, Bull and Blake</t>
  </si>
  <si>
    <t>Gray Inc</t>
  </si>
  <si>
    <t>Bruce, Wood and Hudson</t>
  </si>
  <si>
    <t>Smith, Pearson and Lee</t>
  </si>
  <si>
    <t>Bradley, Atkins and Bell</t>
  </si>
  <si>
    <t>Carter, Morgan and Allen</t>
  </si>
  <si>
    <t>Foster Inc</t>
  </si>
  <si>
    <t>Page PLC</t>
  </si>
  <si>
    <t>Berry-Curtis</t>
  </si>
  <si>
    <t>Williams, Smith and Dixon</t>
  </si>
  <si>
    <t>Ford, Palmer and Gallagher</t>
  </si>
  <si>
    <t>Carter, Sanders and Hughes</t>
  </si>
  <si>
    <t>Townsend Inc</t>
  </si>
  <si>
    <t>Young-Holt</t>
  </si>
  <si>
    <t>Khan-Lambert</t>
  </si>
  <si>
    <t>Powell, Read and Adams</t>
  </si>
  <si>
    <t>Baker PLC</t>
  </si>
  <si>
    <t>Robinson, Smith and Martin</t>
  </si>
  <si>
    <t>Charlton, Woods and Jones</t>
  </si>
  <si>
    <t>Jones, Smith and Wyatt</t>
  </si>
  <si>
    <t>Moore-Cooper</t>
  </si>
  <si>
    <t>Gough, Harris and Hill</t>
  </si>
  <si>
    <t>Morgan Inc</t>
  </si>
  <si>
    <t>Patterson Group</t>
  </si>
  <si>
    <t>Henderson PLC</t>
  </si>
  <si>
    <t>Robinson-Cross</t>
  </si>
  <si>
    <t>Miah, Harris and Marshall</t>
  </si>
  <si>
    <t>George Inc</t>
  </si>
  <si>
    <t>Johnston-King</t>
  </si>
  <si>
    <t>Barker, Evans and Spencer</t>
  </si>
  <si>
    <t>Ward-Gallagher</t>
  </si>
  <si>
    <t>Willis-Law</t>
  </si>
  <si>
    <t>Thompson Inc</t>
  </si>
  <si>
    <t>Harding Ltd</t>
  </si>
  <si>
    <t>Norton PLC</t>
  </si>
  <si>
    <t>Johnston and Sons</t>
  </si>
  <si>
    <t>Lloyd, Gilbert and Barnes</t>
  </si>
  <si>
    <t>Bryant, Quinn and Smith</t>
  </si>
  <si>
    <t>Burrows-Davis</t>
  </si>
  <si>
    <t>Baldwin Group</t>
  </si>
  <si>
    <t>Jones, Price and Carter</t>
  </si>
  <si>
    <t>Williams PLC</t>
  </si>
  <si>
    <t>Bartlett-Brown</t>
  </si>
  <si>
    <t>Chapman, Evans and Matthews</t>
  </si>
  <si>
    <t>Jones LLC</t>
  </si>
  <si>
    <t>Harper LLC</t>
  </si>
  <si>
    <t>Evans-Charlton</t>
  </si>
  <si>
    <t>Houghton-Elliott</t>
  </si>
  <si>
    <t>Young, Page and Bradshaw</t>
  </si>
  <si>
    <t>Herbert, Burgess and Hawkins</t>
  </si>
  <si>
    <t>Campbell LLC</t>
  </si>
  <si>
    <t>Turner Ltd</t>
  </si>
  <si>
    <t>Miller-Poole</t>
  </si>
  <si>
    <t>Simpson, King and Dawson</t>
  </si>
  <si>
    <t>Freeman-Price</t>
  </si>
  <si>
    <t>Holmes-Herbert</t>
  </si>
  <si>
    <t>Sharpe, Marshall and Dawson</t>
  </si>
  <si>
    <t>Berry PLC</t>
  </si>
  <si>
    <t>Walters Inc</t>
  </si>
  <si>
    <t>Morton-Murray</t>
  </si>
  <si>
    <t>Harrison, Bennett and Kaur</t>
  </si>
  <si>
    <t>Hunter LLC</t>
  </si>
  <si>
    <t>Kemp, Porter and Smith</t>
  </si>
  <si>
    <t>Taylor, Wilson and Davis</t>
  </si>
  <si>
    <t>Patel Ltd</t>
  </si>
  <si>
    <t>Ball, Osborne and Turner</t>
  </si>
  <si>
    <t>Wong, Johnson and Hayes</t>
  </si>
  <si>
    <t>Collins, Robinson and Hyde</t>
  </si>
  <si>
    <t>Wright-Bishop</t>
  </si>
  <si>
    <t>Short PLC</t>
  </si>
  <si>
    <t>Begum Inc</t>
  </si>
  <si>
    <t>Parkes-Marshall</t>
  </si>
  <si>
    <t>Rogers, Wilson and Jones</t>
  </si>
  <si>
    <t>Johnson, Powell and Rhodes</t>
  </si>
  <si>
    <t>Pearson LLC</t>
  </si>
  <si>
    <t>Leach-Hicks</t>
  </si>
  <si>
    <t>Knight-Chapman</t>
  </si>
  <si>
    <t>Adams-James</t>
  </si>
  <si>
    <t>Foster-Fisher</t>
  </si>
  <si>
    <t>Bibi-Davies</t>
  </si>
  <si>
    <t>Ward, Hussain and Ross</t>
  </si>
  <si>
    <t>Rice-Smith</t>
  </si>
  <si>
    <t>Bird-Hart</t>
  </si>
  <si>
    <t>Simpson, Cox and Powell</t>
  </si>
  <si>
    <t>Hewitt-Evans</t>
  </si>
  <si>
    <t>Moore-Shaw</t>
  </si>
  <si>
    <t>Ali Ltd</t>
  </si>
  <si>
    <t>Stone Inc</t>
  </si>
  <si>
    <t>Pearson, Smart and Day</t>
  </si>
  <si>
    <t>Lewis Inc</t>
  </si>
  <si>
    <t>Sanderson, Shaw and Tomlinson</t>
  </si>
  <si>
    <t>Phillips, Robinson and Macdonald</t>
  </si>
  <si>
    <t>Khan Group</t>
  </si>
  <si>
    <t>Ward, Harvey and O'Connor</t>
  </si>
  <si>
    <t>Rahman, Green and Bell</t>
  </si>
  <si>
    <t>Quinn, Law and Gill</t>
  </si>
  <si>
    <t>Doherty LLC</t>
  </si>
  <si>
    <t>Brown, Nelson and Burrows</t>
  </si>
  <si>
    <t>Booth, Morgan and Begum</t>
  </si>
  <si>
    <t>Graham LLC</t>
  </si>
  <si>
    <t>Johnson, Warner and Collins</t>
  </si>
  <si>
    <t>Barton, Kelly and Fleming</t>
  </si>
  <si>
    <t>Turner-Lloyd</t>
  </si>
  <si>
    <t>Collins, Singh and Harper</t>
  </si>
  <si>
    <t>Shaw Ltd</t>
  </si>
  <si>
    <t>Marshall, Miller and Field</t>
  </si>
  <si>
    <t>Ball-Chapman</t>
  </si>
  <si>
    <t>Riley-Gibson</t>
  </si>
  <si>
    <t>Morgan-Hale</t>
  </si>
  <si>
    <t>Collins LLC</t>
  </si>
  <si>
    <t>Jones, Smith and Jones</t>
  </si>
  <si>
    <t>Brown Ltd</t>
  </si>
  <si>
    <t>May, Moore and Patel</t>
  </si>
  <si>
    <t>Allen Inc</t>
  </si>
  <si>
    <t>Whitehead-Smith</t>
  </si>
  <si>
    <t>Bevan-Cross</t>
  </si>
  <si>
    <t>Thompson-Davidson</t>
  </si>
  <si>
    <t>Chamberlain, Taylor and Ball</t>
  </si>
  <si>
    <t>Bird Ltd</t>
  </si>
  <si>
    <t>Dobson PLC</t>
  </si>
  <si>
    <t>Taylor LLC</t>
  </si>
  <si>
    <t>Wilson Group</t>
  </si>
  <si>
    <t>Watson-West</t>
  </si>
  <si>
    <t>Ward, Edwards and Smith</t>
  </si>
  <si>
    <t>Smith, Jones and Martin</t>
  </si>
  <si>
    <t>Jones-Jackson</t>
  </si>
  <si>
    <t>Stevenson Group</t>
  </si>
  <si>
    <t>Complete response</t>
  </si>
  <si>
    <t>Progressive disease</t>
  </si>
  <si>
    <t>Partial response</t>
  </si>
  <si>
    <t>Stable disease</t>
  </si>
  <si>
    <t>Alive</t>
  </si>
  <si>
    <t>Deceased</t>
  </si>
  <si>
    <t>How many patients are male vs female, and what percentage does each group represent?</t>
  </si>
  <si>
    <t>What is the average age at diagnosis (Primary_Diagnosis_Date − Date_of_Birth)?</t>
  </si>
  <si>
    <t>Which GP_Practice_Code appears most frequently in the dataset?</t>
  </si>
  <si>
    <t>What is the distribution of patients by postcode area (first 1–2 letters of Postcode)?</t>
  </si>
  <si>
    <t>How many unique NHS_Number values exist, and are there any duplicates?</t>
  </si>
  <si>
    <t>What are the top three most common Primary_Tumour_Site_ICD10 codes?</t>
  </si>
  <si>
    <t>What is the distribution of Morphology_ICDO3 codes across the dataset?</t>
  </si>
  <si>
    <t>How many patients fall into each Stage_Group_TNM category?</t>
  </si>
  <si>
    <t>Is there any relationship between Stage_Group_TNM and Treatment_Modality?</t>
  </si>
  <si>
    <t>Which tumour site has the highest proportion of Stage IV cases?</t>
  </si>
  <si>
    <t>What is the average number of days between Referral_Date and First_Seen_Date?</t>
  </si>
  <si>
    <t>What is the distribution of Treatment_Outcome categories (e.g., Complete response, Progressive disease)?</t>
  </si>
  <si>
    <t>What is the median time from Decision_to_Treat_Date to Treatment_Start_Date?</t>
  </si>
  <si>
    <t>How many patients started treatment within 31 days of decision to treat?</t>
  </si>
  <si>
    <t>Which tumour site has the longest average pathway duration (Referral → Treatment_Start)?</t>
  </si>
  <si>
    <t>Are there any patients whose MDT_Date occurs after Treatment_Start_Date?</t>
  </si>
  <si>
    <t>Which Treatment_Modality is associated with the highest proportion of Complete response?</t>
  </si>
  <si>
    <t>How many patients have a Recurrence_Indicator recorded, and what is the average time to recurrence?</t>
  </si>
  <si>
    <t>What percentage of patients are Alive vs Deceased (Vital_Status)?</t>
  </si>
  <si>
    <t>For deceased patients, what is the average time between Treatment_Start_Date and Date_of_Death?</t>
  </si>
  <si>
    <t>s/n</t>
  </si>
  <si>
    <t>Tasks</t>
  </si>
  <si>
    <t>🧍 Demographics and patient characteristics</t>
  </si>
  <si>
    <t>1. Count male vs female patients and calculate their percentage share.</t>
  </si>
  <si>
    <r>
      <t xml:space="preserve">2. Find the average age at diagnosis using </t>
    </r>
    <r>
      <rPr>
        <sz val="10"/>
        <color theme="1"/>
        <rFont val="Arial Unicode MS"/>
      </rPr>
      <t>Primary_Diagnosis_Date - Date_of_Birth</t>
    </r>
    <r>
      <rPr>
        <sz val="11"/>
        <color theme="1"/>
        <rFont val="Calibri"/>
        <family val="2"/>
        <scheme val="minor"/>
      </rPr>
      <t>.</t>
    </r>
  </si>
  <si>
    <t>3. Identify GP practices with the highest number of registered cancer patients.</t>
  </si>
  <si>
    <t>4. List postcode areas (first 1–2 characters) and count patients in each.</t>
  </si>
  <si>
    <t>5. Detect duplicate NHS_Number values and list all rows involved.</t>
  </si>
  <si>
    <t>🧫 Tumour site, morphology, and staging</t>
  </si>
  <si>
    <r>
      <t xml:space="preserve">1. Count patients by </t>
    </r>
    <r>
      <rPr>
        <b/>
        <sz val="11"/>
        <color theme="1"/>
        <rFont val="Calibri"/>
        <family val="2"/>
        <scheme val="minor"/>
      </rPr>
      <t>Primary_Tumour_Site_ICD10</t>
    </r>
    <r>
      <rPr>
        <sz val="11"/>
        <color theme="1"/>
        <rFont val="Calibri"/>
        <family val="2"/>
        <scheme val="minor"/>
      </rPr>
      <t xml:space="preserve"> and return the top five.</t>
    </r>
  </si>
  <si>
    <r>
      <t xml:space="preserve">2. Count distinct </t>
    </r>
    <r>
      <rPr>
        <b/>
        <sz val="11"/>
        <color theme="1"/>
        <rFont val="Calibri"/>
        <family val="2"/>
        <scheme val="minor"/>
      </rPr>
      <t>Morphology_ICDO3</t>
    </r>
    <r>
      <rPr>
        <sz val="11"/>
        <color theme="1"/>
        <rFont val="Calibri"/>
        <family val="2"/>
        <scheme val="minor"/>
      </rPr>
      <t xml:space="preserve"> codes and list their frequencies.</t>
    </r>
  </si>
  <si>
    <r>
      <t xml:space="preserve">3. Calculate the number of patients in each </t>
    </r>
    <r>
      <rPr>
        <b/>
        <sz val="11"/>
        <color theme="1"/>
        <rFont val="Calibri"/>
        <family val="2"/>
        <scheme val="minor"/>
      </rPr>
      <t>Stage_Group_TNM</t>
    </r>
    <r>
      <rPr>
        <sz val="11"/>
        <color theme="1"/>
        <rFont val="Calibri"/>
        <family val="2"/>
        <scheme val="minor"/>
      </rPr>
      <t xml:space="preserve"> category.</t>
    </r>
  </si>
  <si>
    <t>4. Determine whether certain tumour sites are associated with later stages (e.g., Stage III/IV).</t>
  </si>
  <si>
    <t>5. Identify the tumour site with the highest proportion of Stage IV cases.</t>
  </si>
  <si>
    <t>🏥 Pathway timing and performance</t>
  </si>
  <si>
    <r>
      <t xml:space="preserve">1. Calculate the average number of days between </t>
    </r>
    <r>
      <rPr>
        <b/>
        <sz val="11"/>
        <color theme="1"/>
        <rFont val="Calibri"/>
        <family val="2"/>
        <scheme val="minor"/>
      </rPr>
      <t>Referral_Date</t>
    </r>
    <r>
      <rPr>
        <sz val="11"/>
        <color theme="1"/>
        <rFont val="Calibri"/>
        <family val="2"/>
        <scheme val="minor"/>
      </rPr>
      <t xml:space="preserve"> and </t>
    </r>
    <r>
      <rPr>
        <b/>
        <sz val="11"/>
        <color theme="1"/>
        <rFont val="Calibri"/>
        <family val="2"/>
        <scheme val="minor"/>
      </rPr>
      <t>First_Seen_Date</t>
    </r>
    <r>
      <rPr>
        <sz val="11"/>
        <color theme="1"/>
        <rFont val="Calibri"/>
        <family val="2"/>
        <scheme val="minor"/>
      </rPr>
      <t>.</t>
    </r>
  </si>
  <si>
    <r>
      <t xml:space="preserve">2. Calculate the median time between </t>
    </r>
    <r>
      <rPr>
        <b/>
        <sz val="11"/>
        <color theme="1"/>
        <rFont val="Calibri"/>
        <family val="2"/>
        <scheme val="minor"/>
      </rPr>
      <t>Decision_to_Treat_Date</t>
    </r>
    <r>
      <rPr>
        <sz val="11"/>
        <color theme="1"/>
        <rFont val="Calibri"/>
        <family val="2"/>
        <scheme val="minor"/>
      </rPr>
      <t xml:space="preserve"> and </t>
    </r>
    <r>
      <rPr>
        <b/>
        <sz val="11"/>
        <color theme="1"/>
        <rFont val="Calibri"/>
        <family val="2"/>
        <scheme val="minor"/>
      </rPr>
      <t>Treatment_Start_Date</t>
    </r>
    <r>
      <rPr>
        <sz val="11"/>
        <color theme="1"/>
        <rFont val="Calibri"/>
        <family val="2"/>
        <scheme val="minor"/>
      </rPr>
      <t>.</t>
    </r>
  </si>
  <si>
    <t>3. Count how many patients started treatment within 31 days of decision to treat.</t>
  </si>
  <si>
    <r>
      <t xml:space="preserve">4. Identify patients whose MDT_Date occurs </t>
    </r>
    <r>
      <rPr>
        <i/>
        <sz val="11"/>
        <color theme="1"/>
        <rFont val="Calibri"/>
        <family val="2"/>
        <scheme val="minor"/>
      </rPr>
      <t>after</t>
    </r>
    <r>
      <rPr>
        <sz val="11"/>
        <color theme="1"/>
        <rFont val="Calibri"/>
        <family val="2"/>
        <scheme val="minor"/>
      </rPr>
      <t xml:space="preserve"> Treatment_Start_Date (data quality check).</t>
    </r>
  </si>
  <si>
    <t>5. Compare pathway durations (Referral → Treatment_Start) across tumour sites and rank them.</t>
  </si>
  <si>
    <t>💊 Treatment patterns and outcomes</t>
  </si>
  <si>
    <r>
      <t xml:space="preserve">1. Count patients by </t>
    </r>
    <r>
      <rPr>
        <b/>
        <sz val="11"/>
        <color theme="1"/>
        <rFont val="Calibri"/>
        <family val="2"/>
        <scheme val="minor"/>
      </rPr>
      <t>Treatment_Modality</t>
    </r>
    <r>
      <rPr>
        <sz val="11"/>
        <color theme="1"/>
        <rFont val="Calibri"/>
        <family val="2"/>
        <scheme val="minor"/>
      </rPr>
      <t xml:space="preserve"> (e.g., Surgery, Radiotherapy, Chemotherapy).</t>
    </r>
  </si>
  <si>
    <r>
      <t xml:space="preserve">2. Determine which modality has the highest proportion of </t>
    </r>
    <r>
      <rPr>
        <b/>
        <sz val="11"/>
        <color theme="1"/>
        <rFont val="Calibri"/>
        <family val="2"/>
        <scheme val="minor"/>
      </rPr>
      <t>Complete response</t>
    </r>
    <r>
      <rPr>
        <sz val="11"/>
        <color theme="1"/>
        <rFont val="Calibri"/>
        <family val="2"/>
        <scheme val="minor"/>
      </rPr>
      <t xml:space="preserve"> outcomes.</t>
    </r>
  </si>
  <si>
    <r>
      <t xml:space="preserve">3. Count how many patients have a </t>
    </r>
    <r>
      <rPr>
        <b/>
        <sz val="11"/>
        <color theme="1"/>
        <rFont val="Calibri"/>
        <family val="2"/>
        <scheme val="minor"/>
      </rPr>
      <t>Recurrence_Indicator</t>
    </r>
    <r>
      <rPr>
        <sz val="11"/>
        <color theme="1"/>
        <rFont val="Calibri"/>
        <family val="2"/>
        <scheme val="minor"/>
      </rPr>
      <t xml:space="preserve"> and calculate average time to recurrence.</t>
    </r>
  </si>
  <si>
    <r>
      <t xml:space="preserve">4. Compare </t>
    </r>
    <r>
      <rPr>
        <b/>
        <sz val="11"/>
        <color theme="1"/>
        <rFont val="Calibri"/>
        <family val="2"/>
        <scheme val="minor"/>
      </rPr>
      <t>Treatment_Intent</t>
    </r>
    <r>
      <rPr>
        <sz val="11"/>
        <color theme="1"/>
        <rFont val="Calibri"/>
        <family val="2"/>
        <scheme val="minor"/>
      </rPr>
      <t xml:space="preserve"> (Curative, Palliative, etc.) across tumour sites.</t>
    </r>
  </si>
  <si>
    <r>
      <t xml:space="preserve">5. For deceased patients, calculate the average time from </t>
    </r>
    <r>
      <rPr>
        <b/>
        <sz val="11"/>
        <color theme="1"/>
        <rFont val="Calibri"/>
        <family val="2"/>
        <scheme val="minor"/>
      </rPr>
      <t>Treatment_Start_Date</t>
    </r>
    <r>
      <rPr>
        <sz val="11"/>
        <color theme="1"/>
        <rFont val="Calibri"/>
        <family val="2"/>
        <scheme val="minor"/>
      </rPr>
      <t xml:space="preserve"> to </t>
    </r>
    <r>
      <rPr>
        <b/>
        <sz val="11"/>
        <color theme="1"/>
        <rFont val="Calibri"/>
        <family val="2"/>
        <scheme val="minor"/>
      </rPr>
      <t>Date_of_Death</t>
    </r>
    <r>
      <rPr>
        <sz val="11"/>
        <color theme="1"/>
        <rFont val="Calibri"/>
        <family val="2"/>
        <scheme val="minor"/>
      </rPr>
      <t>.</t>
    </r>
  </si>
  <si>
    <t xml:space="preserve"> </t>
  </si>
  <si>
    <t>Row Labels</t>
  </si>
  <si>
    <t>Grand Total</t>
  </si>
  <si>
    <t>Count of NHS_Number</t>
  </si>
  <si>
    <t>Number of Patients</t>
  </si>
  <si>
    <t>Count of Local_Patient_ID</t>
  </si>
  <si>
    <t>Age</t>
  </si>
  <si>
    <t>Average of Age</t>
  </si>
  <si>
    <t>Count of GP_Practice_Code</t>
  </si>
  <si>
    <t>PostcodeArea</t>
  </si>
  <si>
    <t>Stage</t>
  </si>
  <si>
    <t>Age_range</t>
  </si>
  <si>
    <t>10-19</t>
  </si>
  <si>
    <t>20-29</t>
  </si>
  <si>
    <t>30-39</t>
  </si>
  <si>
    <t>40-49</t>
  </si>
  <si>
    <t>50-59</t>
  </si>
  <si>
    <t>60-69</t>
  </si>
  <si>
    <t>70-79</t>
  </si>
  <si>
    <t>80-89</t>
  </si>
  <si>
    <t>Age_Group</t>
  </si>
  <si>
    <t>Number_of_Patients</t>
  </si>
  <si>
    <t>PostcodeArea2</t>
  </si>
  <si>
    <t>Region</t>
  </si>
  <si>
    <t>#N/A</t>
  </si>
  <si>
    <t>East of England</t>
  </si>
  <si>
    <t>London</t>
  </si>
  <si>
    <t>Midlands</t>
  </si>
  <si>
    <t>North East</t>
  </si>
  <si>
    <t>North West</t>
  </si>
  <si>
    <t>Scotland</t>
  </si>
  <si>
    <t>South East</t>
  </si>
  <si>
    <t>South West</t>
  </si>
  <si>
    <t>Wales</t>
  </si>
  <si>
    <t>Yorkshire &amp; Humber</t>
  </si>
  <si>
    <t>Count of Sex</t>
  </si>
  <si>
    <t>Waiting_time</t>
  </si>
  <si>
    <t>Time to Appointment</t>
  </si>
  <si>
    <t>Column Labels</t>
  </si>
  <si>
    <t>Count of Waiting_time</t>
  </si>
  <si>
    <t>0 days</t>
  </si>
  <si>
    <t>1 days</t>
  </si>
  <si>
    <t>10 days</t>
  </si>
  <si>
    <t>11 days</t>
  </si>
  <si>
    <t>12 days</t>
  </si>
  <si>
    <t>13 days</t>
  </si>
  <si>
    <t>14 days</t>
  </si>
  <si>
    <t>2 days</t>
  </si>
  <si>
    <t>3 days</t>
  </si>
  <si>
    <t>4 days</t>
  </si>
  <si>
    <t>5 days</t>
  </si>
  <si>
    <t>6 days</t>
  </si>
  <si>
    <t>7 days</t>
  </si>
  <si>
    <t>8 days</t>
  </si>
  <si>
    <t>9 days</t>
  </si>
  <si>
    <t>Treatment_Waiting Time</t>
  </si>
  <si>
    <t>Count of Treatment_Waiting Time</t>
  </si>
  <si>
    <t>Count of Vital_Status</t>
  </si>
  <si>
    <t>Treatment_Waiting_Time Grouped</t>
  </si>
  <si>
    <t>Moderate Delay</t>
  </si>
  <si>
    <t>Short Wait</t>
  </si>
  <si>
    <t>Very Short Wait</t>
  </si>
  <si>
    <t>Treatment Start</t>
  </si>
  <si>
    <t>Treatment Outcome</t>
  </si>
  <si>
    <t>Morphology_ICD10</t>
  </si>
  <si>
    <t>Long Delay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</si>
</sst>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font>
      <sz val="11"/>
      <color theme="1"/>
      <name val="Calibri"/>
      <family val="2"/>
      <scheme val="minor"/>
    </font>
    <font>
      <b/>
      <sz val="11"/>
      <color theme="1"/>
      <name val="Calibri"/>
      <family val="2"/>
      <scheme val="minor"/>
    </font>
    <font>
      <sz val="10"/>
      <color theme="1"/>
      <name val="Arial Unicode MS"/>
    </font>
    <font>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164" fontId="0" fillId="0" borderId="0" xfId="0" applyNumberFormat="1"/>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horizontal="left" vertical="center" indent="3"/>
    </xf>
    <xf numFmtId="0" fontId="0" fillId="0" borderId="0" xfId="0" applyAlignment="1">
      <alignment vertical="center"/>
    </xf>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1" fontId="1" fillId="0" borderId="1" xfId="0" applyNumberFormat="1" applyFont="1" applyBorder="1" applyAlignment="1">
      <alignment horizontal="center" vertical="top"/>
    </xf>
    <xf numFmtId="1" fontId="0" fillId="0" borderId="0" xfId="0" applyNumberFormat="1"/>
    <xf numFmtId="49" fontId="1" fillId="0" borderId="1" xfId="0" applyNumberFormat="1" applyFont="1" applyBorder="1" applyAlignment="1">
      <alignment horizontal="center" vertical="top"/>
    </xf>
    <xf numFmtId="49" fontId="0" fillId="0" borderId="0" xfId="0" applyNumberFormat="1"/>
    <xf numFmtId="0" fontId="0" fillId="0" borderId="0" xfId="0" applyNumberFormat="1"/>
  </cellXfs>
  <cellStyles count="1">
    <cellStyle name="Normal" xfId="0" builtinId="0"/>
  </cellStyles>
  <dxfs count="21">
    <dxf>
      <font>
        <color rgb="FF9C0006"/>
      </font>
      <fill>
        <patternFill>
          <bgColor rgb="FFFFC7CE"/>
        </patternFill>
      </fill>
    </dxf>
    <dxf>
      <numFmt numFmtId="164" formatCode="yyyy\-mm\-dd"/>
    </dxf>
    <dxf>
      <numFmt numFmtId="164" formatCode="yyyy\-mm\-dd"/>
    </dxf>
    <dxf>
      <numFmt numFmtId="1" formatCode="0"/>
    </dxf>
    <dxf>
      <numFmt numFmtId="1" formatCode="0"/>
    </dxf>
    <dxf>
      <numFmt numFmtId="164" formatCode="yyyy\-mm\-dd"/>
    </dxf>
    <dxf>
      <numFmt numFmtId="164" formatCode="yyyy\-mm\-dd"/>
    </dxf>
    <dxf>
      <numFmt numFmtId="164" formatCode="yyyy\-mm\-dd"/>
    </dxf>
    <dxf>
      <numFmt numFmtId="1" formatCode="0"/>
    </dxf>
    <dxf>
      <numFmt numFmtId="164" formatCode="yyyy\-mm\-dd"/>
    </dxf>
    <dxf>
      <numFmt numFmtId="164" formatCode="yyyy\-mm\-dd"/>
    </dxf>
    <dxf>
      <numFmt numFmtId="0" formatCode="General"/>
    </dxf>
    <dxf>
      <numFmt numFmtId="1" formatCode="0"/>
    </dxf>
    <dxf>
      <numFmt numFmtId="1" formatCode="0"/>
    </dxf>
    <dxf>
      <numFmt numFmtId="164" formatCode="yyyy\-mm\-dd"/>
    </dxf>
    <dxf>
      <numFmt numFmtId="164" formatCode="yyyy\-mm\-dd"/>
    </dxf>
    <dxf>
      <numFmt numFmtId="30" formatCode="@"/>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14.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4.xml"/><Relationship Id="rId33"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07/relationships/slicerCache" Target="slicerCaches/slicerCache3.xml"/><Relationship Id="rId32"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2.xml"/><Relationship Id="rId28" Type="http://schemas.openxmlformats.org/officeDocument/2006/relationships/connections" Target="connections.xml"/><Relationship Id="rId36" Type="http://schemas.openxmlformats.org/officeDocument/2006/relationships/calcChain" Target="calcChain.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powerPivotData" Target="model/item.data"/><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[NHS_Cancer_DataProject.xlsx]Pivots!PivotTable6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Age Group at Diagnosis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solidFill>
              <a:schemeClr val="accent4">
                <a:lumMod val="60000"/>
                <a:lumOff val="40000"/>
              </a:schemeClr>
            </a:solidFill>
          </a:ln>
          <a:effectLst/>
        </c:spPr>
      </c:pivotFmt>
      <c:pivotFmt>
        <c:idx val="2"/>
        <c:spPr>
          <a:solidFill>
            <a:srgbClr val="FFC000"/>
          </a:solidFill>
          <a:ln>
            <a:noFill/>
          </a:ln>
          <a:effectLst/>
        </c:spPr>
      </c:pivotFmt>
      <c:pivotFmt>
        <c:idx val="3"/>
        <c:spPr>
          <a:solidFill>
            <a:srgbClr val="00B0F0"/>
          </a:solidFill>
          <a:ln>
            <a:noFill/>
          </a:ln>
          <a:effectLst/>
        </c:spPr>
      </c:pivotFmt>
      <c:pivotFmt>
        <c:idx val="4"/>
        <c:spPr>
          <a:solidFill>
            <a:schemeClr val="accent1"/>
          </a:solidFill>
          <a:ln>
            <a:noFill/>
          </a:ln>
          <a:effectLst/>
        </c:spPr>
      </c:pivotFmt>
      <c:pivotFmt>
        <c:idx val="5"/>
        <c:spPr>
          <a:solidFill>
            <a:schemeClr val="accent3"/>
          </a:solidFill>
          <a:ln>
            <a:noFill/>
          </a:ln>
          <a:effectLst/>
        </c:spPr>
      </c:pivotFmt>
      <c:pivotFmt>
        <c:idx val="6"/>
        <c:spPr>
          <a:solidFill>
            <a:schemeClr val="accent4"/>
          </a:solidFill>
          <a:ln>
            <a:noFill/>
          </a:ln>
          <a:effectLst/>
        </c:spPr>
      </c:pivotFmt>
      <c:pivotFmt>
        <c:idx val="7"/>
        <c:spPr>
          <a:solidFill>
            <a:schemeClr val="accent5"/>
          </a:solidFill>
          <a:ln>
            <a:noFill/>
          </a:ln>
          <a:effectLst/>
        </c:spPr>
      </c:pivotFmt>
      <c:pivotFmt>
        <c:idx val="8"/>
        <c:spPr>
          <a:solidFill>
            <a:schemeClr val="accent6"/>
          </a:solidFill>
          <a:ln>
            <a:noFill/>
          </a:ln>
          <a:effectLst/>
        </c:spPr>
      </c:pivotFmt>
    </c:pivotFmts>
    <c:plotArea>
      <c:layout/>
      <c:barChart>
        <c:barDir val="col"/>
        <c:grouping val="clustered"/>
        <c:varyColors val="0"/>
        <c:ser>
          <c:idx val="0"/>
          <c:order val="0"/>
          <c:tx>
            <c:strRef>
              <c:f>Pivots!$C$3</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1FAE-459D-B061-FD67D5DA41A6}"/>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1FAE-459D-B061-FD67D5DA41A6}"/>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1FAE-459D-B061-FD67D5DA41A6}"/>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7-1FAE-459D-B061-FD67D5DA41A6}"/>
              </c:ext>
            </c:extLst>
          </c:dPt>
          <c:dPt>
            <c:idx val="5"/>
            <c:invertIfNegative val="0"/>
            <c:bubble3D val="0"/>
            <c:spPr>
              <a:solidFill>
                <a:srgbClr val="00B0F0"/>
              </a:solidFill>
              <a:ln>
                <a:noFill/>
              </a:ln>
              <a:effectLst/>
            </c:spPr>
            <c:extLst>
              <c:ext xmlns:c16="http://schemas.microsoft.com/office/drawing/2014/chart" uri="{C3380CC4-5D6E-409C-BE32-E72D297353CC}">
                <c16:uniqueId val="{00000009-1FAE-459D-B061-FD67D5DA41A6}"/>
              </c:ext>
            </c:extLst>
          </c:dPt>
          <c:dPt>
            <c:idx val="6"/>
            <c:invertIfNegative val="0"/>
            <c:bubble3D val="0"/>
            <c:spPr>
              <a:solidFill>
                <a:srgbClr val="FFC000"/>
              </a:solidFill>
              <a:ln>
                <a:noFill/>
              </a:ln>
              <a:effectLst/>
            </c:spPr>
            <c:extLst>
              <c:ext xmlns:c16="http://schemas.microsoft.com/office/drawing/2014/chart" uri="{C3380CC4-5D6E-409C-BE32-E72D297353CC}">
                <c16:uniqueId val="{0000000B-1FAE-459D-B061-FD67D5DA41A6}"/>
              </c:ext>
            </c:extLst>
          </c:dPt>
          <c:dPt>
            <c:idx val="7"/>
            <c:invertIfNegative val="0"/>
            <c:bubble3D val="0"/>
            <c:spPr>
              <a:solidFill>
                <a:schemeClr val="accent4">
                  <a:lumMod val="75000"/>
                </a:schemeClr>
              </a:solidFill>
              <a:ln>
                <a:solidFill>
                  <a:schemeClr val="accent4">
                    <a:lumMod val="60000"/>
                    <a:lumOff val="40000"/>
                  </a:schemeClr>
                </a:solidFill>
              </a:ln>
              <a:effectLst/>
            </c:spPr>
            <c:extLst>
              <c:ext xmlns:c16="http://schemas.microsoft.com/office/drawing/2014/chart" uri="{C3380CC4-5D6E-409C-BE32-E72D297353CC}">
                <c16:uniqueId val="{0000000D-1FAE-459D-B061-FD67D5DA41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Pivots!$B$4:$B$12</c:f>
              <c:strCache>
                <c:ptCount val="8"/>
                <c:pt idx="0">
                  <c:v>10-19</c:v>
                </c:pt>
                <c:pt idx="1">
                  <c:v>20-29</c:v>
                </c:pt>
                <c:pt idx="2">
                  <c:v>30-39</c:v>
                </c:pt>
                <c:pt idx="3">
                  <c:v>40-49</c:v>
                </c:pt>
                <c:pt idx="4">
                  <c:v>50-59</c:v>
                </c:pt>
                <c:pt idx="5">
                  <c:v>60-69</c:v>
                </c:pt>
                <c:pt idx="6">
                  <c:v>70-79</c:v>
                </c:pt>
                <c:pt idx="7">
                  <c:v>80-89</c:v>
                </c:pt>
              </c:strCache>
            </c:strRef>
          </c:cat>
          <c:val>
            <c:numRef>
              <c:f>Pivots!$C$4:$C$12</c:f>
              <c:numCache>
                <c:formatCode>General</c:formatCode>
                <c:ptCount val="8"/>
                <c:pt idx="0">
                  <c:v>36</c:v>
                </c:pt>
                <c:pt idx="1">
                  <c:v>75</c:v>
                </c:pt>
                <c:pt idx="2">
                  <c:v>76</c:v>
                </c:pt>
                <c:pt idx="3">
                  <c:v>71</c:v>
                </c:pt>
                <c:pt idx="4">
                  <c:v>97</c:v>
                </c:pt>
                <c:pt idx="5">
                  <c:v>69</c:v>
                </c:pt>
                <c:pt idx="6">
                  <c:v>63</c:v>
                </c:pt>
                <c:pt idx="7">
                  <c:v>13</c:v>
                </c:pt>
              </c:numCache>
            </c:numRef>
          </c:val>
          <c:extLst>
            <c:ext xmlns:c16="http://schemas.microsoft.com/office/drawing/2014/chart" uri="{C3380CC4-5D6E-409C-BE32-E72D297353CC}">
              <c16:uniqueId val="{0000000A-40B3-4391-83DE-535BF5E2AD69}"/>
            </c:ext>
          </c:extLst>
        </c:ser>
        <c:dLbls>
          <c:showLegendKey val="0"/>
          <c:showVal val="0"/>
          <c:showCatName val="0"/>
          <c:showSerName val="0"/>
          <c:showPercent val="0"/>
          <c:showBubbleSize val="0"/>
        </c:dLbls>
        <c:gapWidth val="75"/>
        <c:axId val="1559450543"/>
        <c:axId val="146810480"/>
      </c:barChart>
      <c:catAx>
        <c:axId val="155945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810480"/>
        <c:crosses val="autoZero"/>
        <c:auto val="1"/>
        <c:lblAlgn val="ctr"/>
        <c:lblOffset val="100"/>
        <c:noMultiLvlLbl val="0"/>
      </c:catAx>
      <c:valAx>
        <c:axId val="146810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945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[NHS_Cancer_DataProject.xlsx]Pivots!PivotTable8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Diagnosis</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5"/>
          </a:solidFill>
          <a:ln>
            <a:noFill/>
          </a:ln>
          <a:effectLst/>
        </c:spPr>
      </c:pivotFmt>
      <c:pivotFmt>
        <c:idx val="3"/>
        <c:spPr>
          <a:solidFill>
            <a:schemeClr val="accent4"/>
          </a:solidFill>
          <a:ln>
            <a:noFill/>
          </a:ln>
          <a:effectLst/>
        </c:spPr>
      </c:pivotFmt>
      <c:pivotFmt>
        <c:idx val="4"/>
        <c:spPr>
          <a:solidFill>
            <a:schemeClr val="accent3"/>
          </a:solidFill>
          <a:ln>
            <a:noFill/>
          </a:ln>
          <a:effectLst/>
        </c:spPr>
      </c:pivotFmt>
      <c:pivotFmt>
        <c:idx val="5"/>
        <c:spPr>
          <a:solidFill>
            <a:schemeClr val="accent2"/>
          </a:solidFill>
          <a:ln>
            <a:noFill/>
          </a:ln>
          <a:effectLst/>
        </c:spPr>
      </c:pivotFmt>
      <c:pivotFmt>
        <c:idx val="6"/>
        <c:spPr>
          <a:solidFill>
            <a:schemeClr val="accent1"/>
          </a:solidFill>
          <a:ln>
            <a:noFill/>
          </a:ln>
          <a:effectLst/>
        </c:spPr>
      </c:pivotFmt>
      <c:pivotFmt>
        <c:idx val="7"/>
        <c:spPr>
          <a:solidFill>
            <a:schemeClr val="tx2"/>
          </a:solidFill>
          <a:ln>
            <a:noFill/>
          </a:ln>
          <a:effectLst/>
        </c:spPr>
      </c:pivotFmt>
      <c:pivotFmt>
        <c:idx val="8"/>
        <c:spPr>
          <a:solidFill>
            <a:schemeClr val="bg2"/>
          </a:solidFill>
          <a:ln>
            <a:noFill/>
          </a:ln>
          <a:effectLst/>
        </c:spPr>
      </c:pivotFmt>
      <c:pivotFmt>
        <c:idx val="9"/>
        <c:spPr>
          <a:solidFill>
            <a:srgbClr val="00B0F0"/>
          </a:solidFill>
          <a:ln>
            <a:noFill/>
          </a:ln>
          <a:effectLst/>
        </c:spPr>
      </c:pivotFmt>
      <c:pivotFmt>
        <c:idx val="10"/>
        <c:spPr>
          <a:solidFill>
            <a:schemeClr val="accent2">
              <a:lumMod val="60000"/>
              <a:lumOff val="40000"/>
            </a:schemeClr>
          </a:solidFill>
          <a:ln>
            <a:noFill/>
          </a:ln>
          <a:effectLst/>
        </c:spPr>
      </c:pivotFmt>
      <c:pivotFmt>
        <c:idx val="11"/>
        <c:spPr>
          <a:solidFill>
            <a:schemeClr val="accent5">
              <a:lumMod val="75000"/>
            </a:schemeClr>
          </a:solidFill>
          <a:ln>
            <a:noFill/>
          </a:ln>
          <a:effectLst/>
        </c:spPr>
      </c:pivotFmt>
    </c:pivotFmts>
    <c:plotArea>
      <c:layout/>
      <c:barChart>
        <c:barDir val="bar"/>
        <c:grouping val="clustered"/>
        <c:varyColors val="0"/>
        <c:ser>
          <c:idx val="0"/>
          <c:order val="0"/>
          <c:tx>
            <c:strRef>
              <c:f>Pivots!$C$23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C-8C07-48D3-A710-9F0D747186DA}"/>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B-8C07-48D3-A710-9F0D747186DA}"/>
              </c:ext>
            </c:extLst>
          </c:dPt>
          <c:dPt>
            <c:idx val="2"/>
            <c:invertIfNegative val="0"/>
            <c:bubble3D val="0"/>
            <c:spPr>
              <a:solidFill>
                <a:srgbClr val="00B0F0"/>
              </a:solidFill>
              <a:ln>
                <a:noFill/>
              </a:ln>
              <a:effectLst/>
            </c:spPr>
            <c:extLst>
              <c:ext xmlns:c16="http://schemas.microsoft.com/office/drawing/2014/chart" uri="{C3380CC4-5D6E-409C-BE32-E72D297353CC}">
                <c16:uniqueId val="{0000000A-8C07-48D3-A710-9F0D747186DA}"/>
              </c:ext>
            </c:extLst>
          </c:dPt>
          <c:dPt>
            <c:idx val="3"/>
            <c:invertIfNegative val="0"/>
            <c:bubble3D val="0"/>
            <c:spPr>
              <a:solidFill>
                <a:schemeClr val="bg2"/>
              </a:solidFill>
              <a:ln>
                <a:noFill/>
              </a:ln>
              <a:effectLst/>
            </c:spPr>
            <c:extLst>
              <c:ext xmlns:c16="http://schemas.microsoft.com/office/drawing/2014/chart" uri="{C3380CC4-5D6E-409C-BE32-E72D297353CC}">
                <c16:uniqueId val="{00000009-8C07-48D3-A710-9F0D747186DA}"/>
              </c:ext>
            </c:extLst>
          </c:dPt>
          <c:dPt>
            <c:idx val="4"/>
            <c:invertIfNegative val="0"/>
            <c:bubble3D val="0"/>
            <c:spPr>
              <a:solidFill>
                <a:schemeClr val="tx2"/>
              </a:solidFill>
              <a:ln>
                <a:noFill/>
              </a:ln>
              <a:effectLst/>
            </c:spPr>
            <c:extLst>
              <c:ext xmlns:c16="http://schemas.microsoft.com/office/drawing/2014/chart" uri="{C3380CC4-5D6E-409C-BE32-E72D297353CC}">
                <c16:uniqueId val="{00000008-8C07-48D3-A710-9F0D747186DA}"/>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7-8C07-48D3-A710-9F0D747186DA}"/>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6-8C07-48D3-A710-9F0D747186DA}"/>
              </c:ext>
            </c:extLst>
          </c:dPt>
          <c:dPt>
            <c:idx val="7"/>
            <c:invertIfNegative val="0"/>
            <c:bubble3D val="0"/>
            <c:spPr>
              <a:solidFill>
                <a:schemeClr val="accent3"/>
              </a:solidFill>
              <a:ln>
                <a:noFill/>
              </a:ln>
              <a:effectLst/>
            </c:spPr>
            <c:extLst>
              <c:ext xmlns:c16="http://schemas.microsoft.com/office/drawing/2014/chart" uri="{C3380CC4-5D6E-409C-BE32-E72D297353CC}">
                <c16:uniqueId val="{00000005-8C07-48D3-A710-9F0D747186DA}"/>
              </c:ext>
            </c:extLst>
          </c:dPt>
          <c:dPt>
            <c:idx val="8"/>
            <c:invertIfNegative val="0"/>
            <c:bubble3D val="0"/>
            <c:spPr>
              <a:solidFill>
                <a:schemeClr val="accent4"/>
              </a:solidFill>
              <a:ln>
                <a:noFill/>
              </a:ln>
              <a:effectLst/>
            </c:spPr>
            <c:extLst>
              <c:ext xmlns:c16="http://schemas.microsoft.com/office/drawing/2014/chart" uri="{C3380CC4-5D6E-409C-BE32-E72D297353CC}">
                <c16:uniqueId val="{00000004-8C07-48D3-A710-9F0D747186DA}"/>
              </c:ext>
            </c:extLst>
          </c:dPt>
          <c:dPt>
            <c:idx val="9"/>
            <c:invertIfNegative val="0"/>
            <c:bubble3D val="0"/>
            <c:spPr>
              <a:solidFill>
                <a:schemeClr val="accent5"/>
              </a:solidFill>
              <a:ln>
                <a:noFill/>
              </a:ln>
              <a:effectLst/>
            </c:spPr>
            <c:extLst>
              <c:ext xmlns:c16="http://schemas.microsoft.com/office/drawing/2014/chart" uri="{C3380CC4-5D6E-409C-BE32-E72D297353CC}">
                <c16:uniqueId val="{00000003-8C07-48D3-A710-9F0D747186DA}"/>
              </c:ext>
            </c:extLst>
          </c:dPt>
          <c:dPt>
            <c:idx val="10"/>
            <c:invertIfNegative val="0"/>
            <c:bubble3D val="0"/>
            <c:spPr>
              <a:solidFill>
                <a:schemeClr val="accent6"/>
              </a:solidFill>
              <a:ln>
                <a:noFill/>
              </a:ln>
              <a:effectLst/>
            </c:spPr>
            <c:extLst>
              <c:ext xmlns:c16="http://schemas.microsoft.com/office/drawing/2014/chart" uri="{C3380CC4-5D6E-409C-BE32-E72D297353CC}">
                <c16:uniqueId val="{00000002-8C07-48D3-A710-9F0D747186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Pivots!$B$24:$B$35</c:f>
              <c:strCache>
                <c:ptCount val="11"/>
                <c:pt idx="0">
                  <c:v>#N/A</c:v>
                </c:pt>
                <c:pt idx="1">
                  <c:v>East of England</c:v>
                </c:pt>
                <c:pt idx="2">
                  <c:v>London</c:v>
                </c:pt>
                <c:pt idx="3">
                  <c:v>Midlands</c:v>
                </c:pt>
                <c:pt idx="4">
                  <c:v>North East</c:v>
                </c:pt>
                <c:pt idx="5">
                  <c:v>North West</c:v>
                </c:pt>
                <c:pt idx="6">
                  <c:v>Scotland</c:v>
                </c:pt>
                <c:pt idx="7">
                  <c:v>South East</c:v>
                </c:pt>
                <c:pt idx="8">
                  <c:v>South West</c:v>
                </c:pt>
                <c:pt idx="9">
                  <c:v>Wales</c:v>
                </c:pt>
                <c:pt idx="10">
                  <c:v>Yorkshire &amp; Humber</c:v>
                </c:pt>
              </c:strCache>
            </c:strRef>
          </c:cat>
          <c:val>
            <c:numRef>
              <c:f>Pivots!$C$24:$C$35</c:f>
              <c:numCache>
                <c:formatCode>General</c:formatCode>
                <c:ptCount val="11"/>
                <c:pt idx="0">
                  <c:v>36</c:v>
                </c:pt>
                <c:pt idx="1">
                  <c:v>9</c:v>
                </c:pt>
                <c:pt idx="2">
                  <c:v>142</c:v>
                </c:pt>
                <c:pt idx="3">
                  <c:v>48</c:v>
                </c:pt>
                <c:pt idx="4">
                  <c:v>12</c:v>
                </c:pt>
                <c:pt idx="5">
                  <c:v>102</c:v>
                </c:pt>
                <c:pt idx="6">
                  <c:v>54</c:v>
                </c:pt>
                <c:pt idx="7">
                  <c:v>20</c:v>
                </c:pt>
                <c:pt idx="8">
                  <c:v>12</c:v>
                </c:pt>
                <c:pt idx="9">
                  <c:v>2</c:v>
                </c:pt>
                <c:pt idx="10">
                  <c:v>63</c:v>
                </c:pt>
              </c:numCache>
            </c:numRef>
          </c:val>
          <c:extLst>
            <c:ext xmlns:c16="http://schemas.microsoft.com/office/drawing/2014/chart" uri="{C3380CC4-5D6E-409C-BE32-E72D297353CC}">
              <c16:uniqueId val="{00000000-8C07-48D3-A710-9F0D747186DA}"/>
            </c:ext>
          </c:extLst>
        </c:ser>
        <c:dLbls>
          <c:showLegendKey val="0"/>
          <c:showVal val="0"/>
          <c:showCatName val="0"/>
          <c:showSerName val="0"/>
          <c:showPercent val="0"/>
          <c:showBubbleSize val="0"/>
        </c:dLbls>
        <c:gapWidth val="50"/>
        <c:overlap val="17"/>
        <c:axId val="487004736"/>
        <c:axId val="480669936"/>
      </c:barChart>
      <c:catAx>
        <c:axId val="48700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0669936"/>
        <c:crosses val="autoZero"/>
        <c:auto val="1"/>
        <c:lblAlgn val="ctr"/>
        <c:lblOffset val="100"/>
        <c:noMultiLvlLbl val="0"/>
      </c:catAx>
      <c:valAx>
        <c:axId val="480669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0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[NHS_Cancer_DataProject.xlsx]Pivots!PivotTable9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25400">
            <a:solidFill>
              <a:schemeClr val="lt1"/>
            </a:solidFill>
          </a:ln>
          <a:effectLst/>
          <a:sp3d contourW="25400">
            <a:contourClr>
              <a:schemeClr val="lt1"/>
            </a:contourClr>
          </a:sp3d>
        </c:spPr>
      </c:pivotFmt>
      <c:pivotFmt>
        <c:idx val="2"/>
        <c:spPr>
          <a:solidFill>
            <a:schemeClr val="accent3">
              <a:lumMod val="40000"/>
              <a:lumOff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Pivots!$C$41</c:f>
              <c:strCache>
                <c:ptCount val="1"/>
                <c:pt idx="0">
                  <c:v>Total</c:v>
                </c:pt>
              </c:strCache>
            </c:strRef>
          </c:tx>
          <c:dPt>
            <c:idx val="0"/>
            <c:bubble3D val="0"/>
            <c:spPr>
              <a:solidFill>
                <a:schemeClr val="accent3">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01F3-46E8-BD07-74E0BED2046C}"/>
              </c:ext>
            </c:extLst>
          </c:dPt>
          <c:dPt>
            <c:idx val="1"/>
            <c:bubble3D val="0"/>
            <c:spPr>
              <a:solidFill>
                <a:schemeClr val="accent3">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5762-4182-AD00-31227CCA09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Pivots!$B$42:$B$44</c:f>
              <c:strCache>
                <c:ptCount val="2"/>
                <c:pt idx="0">
                  <c:v>Female</c:v>
                </c:pt>
                <c:pt idx="1">
                  <c:v>Male</c:v>
                </c:pt>
              </c:strCache>
            </c:strRef>
          </c:cat>
          <c:val>
            <c:numRef>
              <c:f>Pivots!$C$42:$C$44</c:f>
              <c:numCache>
                <c:formatCode>General</c:formatCode>
                <c:ptCount val="2"/>
                <c:pt idx="0">
                  <c:v>251</c:v>
                </c:pt>
                <c:pt idx="1">
                  <c:v>249</c:v>
                </c:pt>
              </c:numCache>
            </c:numRef>
          </c:val>
          <c:extLst>
            <c:ext xmlns:c16="http://schemas.microsoft.com/office/drawing/2014/chart" uri="{C3380CC4-5D6E-409C-BE32-E72D297353CC}">
              <c16:uniqueId val="{00000000-01F3-46E8-BD07-74E0BED2046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[NHS_Cancer_DataProject.xlsx]Pivots!PivotTable11</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Time to Appointment by Days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cked"/>
        <c:varyColors val="1"/>
        <c:ser>
          <c:idx val="0"/>
          <c:order val="0"/>
          <c:tx>
            <c:strRef>
              <c:f>Pivots!$C$58</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Pivots!$B$59:$B$74</c:f>
              <c:strCache>
                <c:ptCount val="15"/>
                <c:pt idx="0">
                  <c:v>0 days</c:v>
                </c:pt>
                <c:pt idx="1">
                  <c:v>1 days</c:v>
                </c:pt>
                <c:pt idx="2">
                  <c:v>10 days</c:v>
                </c:pt>
                <c:pt idx="3">
                  <c:v>11 days</c:v>
                </c:pt>
                <c:pt idx="4">
                  <c:v>12 days</c:v>
                </c:pt>
                <c:pt idx="5">
                  <c:v>13 days</c:v>
                </c:pt>
                <c:pt idx="6">
                  <c:v>14 days</c:v>
                </c:pt>
                <c:pt idx="7">
                  <c:v>2 days</c:v>
                </c:pt>
                <c:pt idx="8">
                  <c:v>3 days</c:v>
                </c:pt>
                <c:pt idx="9">
                  <c:v>4 days</c:v>
                </c:pt>
                <c:pt idx="10">
                  <c:v>5 days</c:v>
                </c:pt>
                <c:pt idx="11">
                  <c:v>6 days</c:v>
                </c:pt>
                <c:pt idx="12">
                  <c:v>7 days</c:v>
                </c:pt>
                <c:pt idx="13">
                  <c:v>8 days</c:v>
                </c:pt>
                <c:pt idx="14">
                  <c:v>9 days</c:v>
                </c:pt>
              </c:strCache>
            </c:strRef>
          </c:cat>
          <c:val>
            <c:numRef>
              <c:f>Pivots!$C$59:$C$74</c:f>
              <c:numCache>
                <c:formatCode>General</c:formatCode>
                <c:ptCount val="15"/>
                <c:pt idx="0">
                  <c:v>23</c:v>
                </c:pt>
                <c:pt idx="1">
                  <c:v>38</c:v>
                </c:pt>
                <c:pt idx="2">
                  <c:v>33</c:v>
                </c:pt>
                <c:pt idx="3">
                  <c:v>40</c:v>
                </c:pt>
                <c:pt idx="4">
                  <c:v>34</c:v>
                </c:pt>
                <c:pt idx="5">
                  <c:v>29</c:v>
                </c:pt>
                <c:pt idx="6">
                  <c:v>38</c:v>
                </c:pt>
                <c:pt idx="7">
                  <c:v>39</c:v>
                </c:pt>
                <c:pt idx="8">
                  <c:v>27</c:v>
                </c:pt>
                <c:pt idx="9">
                  <c:v>43</c:v>
                </c:pt>
                <c:pt idx="10">
                  <c:v>30</c:v>
                </c:pt>
                <c:pt idx="11">
                  <c:v>28</c:v>
                </c:pt>
                <c:pt idx="12">
                  <c:v>37</c:v>
                </c:pt>
                <c:pt idx="13">
                  <c:v>29</c:v>
                </c:pt>
                <c:pt idx="14">
                  <c:v>32</c:v>
                </c:pt>
              </c:numCache>
            </c:numRef>
          </c:val>
          <c:extLst>
            <c:ext xmlns:c16="http://schemas.microsoft.com/office/drawing/2014/chart" uri="{C3380CC4-5D6E-409C-BE32-E72D297353CC}">
              <c16:uniqueId val="{00000000-9726-447C-91F7-EE66E20A4944}"/>
            </c:ext>
          </c:extLst>
        </c:ser>
        <c:dLbls>
          <c:showLegendKey val="0"/>
          <c:showVal val="1"/>
          <c:showCatName val="0"/>
          <c:showSerName val="0"/>
          <c:showPercent val="0"/>
          <c:showBubbleSize val="0"/>
        </c:dLbls>
        <c:axId val="486964368"/>
        <c:axId val="476981584"/>
        <c:axId val="0"/>
      </c:area3DChart>
      <c:catAx>
        <c:axId val="48696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6981584"/>
        <c:crosses val="autoZero"/>
        <c:auto val="1"/>
        <c:lblAlgn val="ctr"/>
        <c:lblOffset val="100"/>
        <c:noMultiLvlLbl val="0"/>
      </c:catAx>
      <c:valAx>
        <c:axId val="476981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69643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[NHS_Cancer_DataProject.xlsx]Pivot2!PivotTable18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baseline="0"/>
              <a:t>Vital Status by Treatment Start Date</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pivotFmt>
    </c:pivotFmts>
    <c:plotArea>
      <c:layout/>
      <c:barChart>
        <c:barDir val="col"/>
        <c:grouping val="clustered"/>
        <c:varyColors val="0"/>
        <c:ser>
          <c:idx val="0"/>
          <c:order val="0"/>
          <c:tx>
            <c:strRef>
              <c:f>Pivot2!$C$24:$C$25</c:f>
              <c:strCache>
                <c:ptCount val="1"/>
                <c:pt idx="0">
                  <c:v>Alive</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Pivot2!$B$26:$B$30</c:f>
              <c:strCache>
                <c:ptCount val="4"/>
                <c:pt idx="0">
                  <c:v>Long Delay</c:v>
                </c:pt>
                <c:pt idx="1">
                  <c:v>Moderate Delay</c:v>
                </c:pt>
                <c:pt idx="2">
                  <c:v>Short Wait</c:v>
                </c:pt>
                <c:pt idx="3">
                  <c:v>Very Short Wait</c:v>
                </c:pt>
              </c:strCache>
            </c:strRef>
          </c:cat>
          <c:val>
            <c:numRef>
              <c:f>Pivot2!$C$26:$C$30</c:f>
              <c:numCache>
                <c:formatCode>General</c:formatCode>
                <c:ptCount val="4"/>
                <c:pt idx="0">
                  <c:v>12</c:v>
                </c:pt>
                <c:pt idx="1">
                  <c:v>62</c:v>
                </c:pt>
                <c:pt idx="2">
                  <c:v>82</c:v>
                </c:pt>
                <c:pt idx="3">
                  <c:v>73</c:v>
                </c:pt>
              </c:numCache>
            </c:numRef>
          </c:val>
          <c:extLst>
            <c:ext xmlns:c16="http://schemas.microsoft.com/office/drawing/2014/chart" uri="{C3380CC4-5D6E-409C-BE32-E72D297353CC}">
              <c16:uniqueId val="{00000000-54A9-4093-9495-14B335B0F1D2}"/>
            </c:ext>
          </c:extLst>
        </c:ser>
        <c:ser>
          <c:idx val="1"/>
          <c:order val="1"/>
          <c:tx>
            <c:strRef>
              <c:f>Pivot2!$D$24:$D$25</c:f>
              <c:strCache>
                <c:ptCount val="1"/>
                <c:pt idx="0">
                  <c:v>Deceased</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Pivot2!$B$26:$B$30</c:f>
              <c:strCache>
                <c:ptCount val="4"/>
                <c:pt idx="0">
                  <c:v>Long Delay</c:v>
                </c:pt>
                <c:pt idx="1">
                  <c:v>Moderate Delay</c:v>
                </c:pt>
                <c:pt idx="2">
                  <c:v>Short Wait</c:v>
                </c:pt>
                <c:pt idx="3">
                  <c:v>Very Short Wait</c:v>
                </c:pt>
              </c:strCache>
            </c:strRef>
          </c:cat>
          <c:val>
            <c:numRef>
              <c:f>Pivot2!$D$26:$D$30</c:f>
              <c:numCache>
                <c:formatCode>General</c:formatCode>
                <c:ptCount val="4"/>
                <c:pt idx="0">
                  <c:v>21</c:v>
                </c:pt>
                <c:pt idx="1">
                  <c:v>88</c:v>
                </c:pt>
                <c:pt idx="2">
                  <c:v>87</c:v>
                </c:pt>
                <c:pt idx="3">
                  <c:v>75</c:v>
                </c:pt>
              </c:numCache>
            </c:numRef>
          </c:val>
          <c:extLst>
            <c:ext xmlns:c16="http://schemas.microsoft.com/office/drawing/2014/chart" uri="{C3380CC4-5D6E-409C-BE32-E72D297353CC}">
              <c16:uniqueId val="{00000000-2BBC-4591-A430-BB4FFD2A2EC7}"/>
            </c:ext>
          </c:extLst>
        </c:ser>
        <c:dLbls>
          <c:dLblPos val="outEnd"/>
          <c:showLegendKey val="0"/>
          <c:showVal val="1"/>
          <c:showCatName val="0"/>
          <c:showSerName val="0"/>
          <c:showPercent val="0"/>
          <c:showBubbleSize val="0"/>
        </c:dLbls>
        <c:gapWidth val="219"/>
        <c:overlap val="-27"/>
        <c:axId val="486976896"/>
        <c:axId val="480757296"/>
      </c:barChart>
      <c:catAx>
        <c:axId val="48697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0757296"/>
        <c:crosses val="autoZero"/>
        <c:auto val="1"/>
        <c:lblAlgn val="ctr"/>
        <c:lblOffset val="100"/>
        <c:noMultiLvlLbl val="0"/>
      </c:catAx>
      <c:valAx>
        <c:axId val="48075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6976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[NHS_Cancer_DataProject.xlsx]Pivot2!PivotTable12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Vital</a:t>
            </a:r>
            <a:r>
              <a:rPr lang="en-GB" b="1" baseline="0"/>
              <a:t> status by Stage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Pivot2!$C$3:$C$4</c:f>
              <c:strCache>
                <c:ptCount val="1"/>
                <c:pt idx="0">
                  <c:v>Alive</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Pivot2!$B$5:$B$10</c:f>
              <c:strCache>
                <c:ptCount val="5"/>
                <c:pt idx="0">
                  <c:v>Stage I</c:v>
                </c:pt>
                <c:pt idx="1">
                  <c:v>Stage II</c:v>
                </c:pt>
                <c:pt idx="2">
                  <c:v>Stage III</c:v>
                </c:pt>
                <c:pt idx="3">
                  <c:v>Stage IV</c:v>
                </c:pt>
                <c:pt idx="4">
                  <c:v>Unknown</c:v>
                </c:pt>
              </c:strCache>
            </c:strRef>
          </c:cat>
          <c:val>
            <c:numRef>
              <c:f>Pivot2!$C$5:$C$10</c:f>
              <c:numCache>
                <c:formatCode>General</c:formatCode>
                <c:ptCount val="5"/>
                <c:pt idx="0">
                  <c:v>48</c:v>
                </c:pt>
                <c:pt idx="1">
                  <c:v>45</c:v>
                </c:pt>
                <c:pt idx="2">
                  <c:v>33</c:v>
                </c:pt>
                <c:pt idx="3">
                  <c:v>54</c:v>
                </c:pt>
                <c:pt idx="4">
                  <c:v>49</c:v>
                </c:pt>
              </c:numCache>
            </c:numRef>
          </c:val>
          <c:extLst>
            <c:ext xmlns:c16="http://schemas.microsoft.com/office/drawing/2014/chart" uri="{C3380CC4-5D6E-409C-BE32-E72D297353CC}">
              <c16:uniqueId val="{00000000-1DD3-4EE7-83EB-DF6888418361}"/>
            </c:ext>
          </c:extLst>
        </c:ser>
        <c:ser>
          <c:idx val="1"/>
          <c:order val="1"/>
          <c:tx>
            <c:strRef>
              <c:f>Pivot2!$D$3:$D$4</c:f>
              <c:strCache>
                <c:ptCount val="1"/>
                <c:pt idx="0">
                  <c:v>Deceased</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Pivot2!$B$5:$B$10</c:f>
              <c:strCache>
                <c:ptCount val="5"/>
                <c:pt idx="0">
                  <c:v>Stage I</c:v>
                </c:pt>
                <c:pt idx="1">
                  <c:v>Stage II</c:v>
                </c:pt>
                <c:pt idx="2">
                  <c:v>Stage III</c:v>
                </c:pt>
                <c:pt idx="3">
                  <c:v>Stage IV</c:v>
                </c:pt>
                <c:pt idx="4">
                  <c:v>Unknown</c:v>
                </c:pt>
              </c:strCache>
            </c:strRef>
          </c:cat>
          <c:val>
            <c:numRef>
              <c:f>Pivot2!$D$5:$D$10</c:f>
              <c:numCache>
                <c:formatCode>General</c:formatCode>
                <c:ptCount val="5"/>
                <c:pt idx="0">
                  <c:v>53</c:v>
                </c:pt>
                <c:pt idx="1">
                  <c:v>57</c:v>
                </c:pt>
                <c:pt idx="2">
                  <c:v>53</c:v>
                </c:pt>
                <c:pt idx="3">
                  <c:v>59</c:v>
                </c:pt>
                <c:pt idx="4">
                  <c:v>49</c:v>
                </c:pt>
              </c:numCache>
            </c:numRef>
          </c:val>
          <c:extLst>
            <c:ext xmlns:c16="http://schemas.microsoft.com/office/drawing/2014/chart" uri="{C3380CC4-5D6E-409C-BE32-E72D297353CC}">
              <c16:uniqueId val="{00000000-4FD0-4227-81E0-EEE93CE4A560}"/>
            </c:ext>
          </c:extLst>
        </c:ser>
        <c:dLbls>
          <c:dLblPos val="outEnd"/>
          <c:showLegendKey val="0"/>
          <c:showVal val="1"/>
          <c:showCatName val="0"/>
          <c:showSerName val="0"/>
          <c:showPercent val="0"/>
          <c:showBubbleSize val="0"/>
        </c:dLbls>
        <c:gapWidth val="182"/>
        <c:axId val="632799488"/>
        <c:axId val="2081941519"/>
      </c:barChart>
      <c:catAx>
        <c:axId val="63279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941519"/>
        <c:crosses val="autoZero"/>
        <c:auto val="1"/>
        <c:lblAlgn val="ctr"/>
        <c:lblOffset val="100"/>
        <c:noMultiLvlLbl val="0"/>
      </c:catAx>
      <c:valAx>
        <c:axId val="2081941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799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[NHS_Cancer_DataProject.xlsx]Pivot2!PivotTable23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Vital_status</a:t>
            </a:r>
            <a:r>
              <a:rPr lang="en-GB" b="1" baseline="0"/>
              <a:t> by Morphology_ICD10</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Pivot2!$C$61:$C$62</c:f>
              <c:strCache>
                <c:ptCount val="1"/>
                <c:pt idx="0">
                  <c:v>Alive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Pivot2!$B$63:$B$68</c:f>
              <c:strCache>
                <c:ptCount val="5"/>
                <c:pt idx="0">
                  <c:v>8010/3</c:v>
                </c:pt>
                <c:pt idx="1">
                  <c:v>8070/3</c:v>
                </c:pt>
                <c:pt idx="2">
                  <c:v>8140/3</c:v>
                </c:pt>
                <c:pt idx="3">
                  <c:v>8263/3</c:v>
                </c:pt>
                <c:pt idx="4">
                  <c:v>8500/3</c:v>
                </c:pt>
              </c:strCache>
            </c:strRef>
          </c:cat>
          <c:val>
            <c:numRef>
              <c:f>Pivot2!$C$63:$C$68</c:f>
              <c:numCache>
                <c:formatCode>General</c:formatCode>
                <c:ptCount val="5"/>
                <c:pt idx="0">
                  <c:v>37</c:v>
                </c:pt>
                <c:pt idx="1">
                  <c:v>48</c:v>
                </c:pt>
                <c:pt idx="2">
                  <c:v>41</c:v>
                </c:pt>
                <c:pt idx="3">
                  <c:v>59</c:v>
                </c:pt>
                <c:pt idx="4">
                  <c:v>44</c:v>
                </c:pt>
              </c:numCache>
            </c:numRef>
          </c:val>
          <c:extLst>
            <c:ext xmlns:c16="http://schemas.microsoft.com/office/drawing/2014/chart" uri="{C3380CC4-5D6E-409C-BE32-E72D297353CC}">
              <c16:uniqueId val="{00000000-3DB8-40E5-9C62-1E5233A54451}"/>
            </c:ext>
          </c:extLst>
        </c:ser>
        <c:ser>
          <c:idx val="1"/>
          <c:order val="1"/>
          <c:tx>
            <c:strRef>
              <c:f>Pivot2!$D$61:$D$62</c:f>
              <c:strCache>
                <c:ptCount val="1"/>
                <c:pt idx="0">
                  <c:v>Deceased</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Pivot2!$B$63:$B$68</c:f>
              <c:strCache>
                <c:ptCount val="5"/>
                <c:pt idx="0">
                  <c:v>8010/3</c:v>
                </c:pt>
                <c:pt idx="1">
                  <c:v>8070/3</c:v>
                </c:pt>
                <c:pt idx="2">
                  <c:v>8140/3</c:v>
                </c:pt>
                <c:pt idx="3">
                  <c:v>8263/3</c:v>
                </c:pt>
                <c:pt idx="4">
                  <c:v>8500/3</c:v>
                </c:pt>
              </c:strCache>
            </c:strRef>
          </c:cat>
          <c:val>
            <c:numRef>
              <c:f>Pivot2!$D$63:$D$68</c:f>
              <c:numCache>
                <c:formatCode>General</c:formatCode>
                <c:ptCount val="5"/>
                <c:pt idx="0">
                  <c:v>43</c:v>
                </c:pt>
                <c:pt idx="1">
                  <c:v>59</c:v>
                </c:pt>
                <c:pt idx="2">
                  <c:v>51</c:v>
                </c:pt>
                <c:pt idx="3">
                  <c:v>63</c:v>
                </c:pt>
                <c:pt idx="4">
                  <c:v>55</c:v>
                </c:pt>
              </c:numCache>
            </c:numRef>
          </c:val>
          <c:extLst>
            <c:ext xmlns:c16="http://schemas.microsoft.com/office/drawing/2014/chart" uri="{C3380CC4-5D6E-409C-BE32-E72D297353CC}">
              <c16:uniqueId val="{00000000-B98D-47F9-8595-5F571A9FDF90}"/>
            </c:ext>
          </c:extLst>
        </c:ser>
        <c:dLbls>
          <c:dLblPos val="outEnd"/>
          <c:showLegendKey val="0"/>
          <c:showVal val="1"/>
          <c:showCatName val="0"/>
          <c:showSerName val="0"/>
          <c:showPercent val="0"/>
          <c:showBubbleSize val="0"/>
        </c:dLbls>
        <c:gapWidth val="219"/>
        <c:overlap val="-27"/>
        <c:axId val="277792736"/>
        <c:axId val="1166742800"/>
      </c:barChart>
      <c:catAx>
        <c:axId val="27779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42800"/>
        <c:crosses val="autoZero"/>
        <c:auto val="1"/>
        <c:lblAlgn val="ctr"/>
        <c:lblOffset val="100"/>
        <c:noMultiLvlLbl val="0"/>
      </c:catAx>
      <c:valAx>
        <c:axId val="1166742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79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[NHS_Cancer_DataProject.xlsx]Pivot2!PivotTable21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Vital_status</a:t>
            </a:r>
            <a:r>
              <a:rPr lang="en-GB" b="1" baseline="0"/>
              <a:t> by treatment Outcome</a:t>
            </a:r>
            <a:endParaRPr lang="en-GB" b="1"/>
          </a:p>
        </c:rich>
      </c:tx>
      <c:layout>
        <c:manualLayout>
          <c:xMode val="edge"/>
          <c:yMode val="edge"/>
          <c:x val="0.24004855643044626"/>
          <c:y val="4.62962962962962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Pivot2!$C$42:$C$43</c:f>
              <c:strCache>
                <c:ptCount val="1"/>
                <c:pt idx="0">
                  <c:v>Alive</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Pivot2!$B$44:$B$49</c:f>
              <c:strCache>
                <c:ptCount val="5"/>
                <c:pt idx="0">
                  <c:v>Complete response</c:v>
                </c:pt>
                <c:pt idx="1">
                  <c:v>Partial response</c:v>
                </c:pt>
                <c:pt idx="2">
                  <c:v>Progressive disease</c:v>
                </c:pt>
                <c:pt idx="3">
                  <c:v>Stable disease</c:v>
                </c:pt>
                <c:pt idx="4">
                  <c:v>Unknown</c:v>
                </c:pt>
              </c:strCache>
            </c:strRef>
          </c:cat>
          <c:val>
            <c:numRef>
              <c:f>Pivot2!$C$44:$C$49</c:f>
              <c:numCache>
                <c:formatCode>General</c:formatCode>
                <c:ptCount val="5"/>
                <c:pt idx="0">
                  <c:v>54</c:v>
                </c:pt>
                <c:pt idx="1">
                  <c:v>49</c:v>
                </c:pt>
                <c:pt idx="2">
                  <c:v>49</c:v>
                </c:pt>
                <c:pt idx="3">
                  <c:v>40</c:v>
                </c:pt>
                <c:pt idx="4">
                  <c:v>37</c:v>
                </c:pt>
              </c:numCache>
            </c:numRef>
          </c:val>
          <c:extLst>
            <c:ext xmlns:c16="http://schemas.microsoft.com/office/drawing/2014/chart" uri="{C3380CC4-5D6E-409C-BE32-E72D297353CC}">
              <c16:uniqueId val="{00000000-2E42-4CF9-8524-630C7692CB4C}"/>
            </c:ext>
          </c:extLst>
        </c:ser>
        <c:ser>
          <c:idx val="1"/>
          <c:order val="1"/>
          <c:tx>
            <c:strRef>
              <c:f>Pivot2!$D$42:$D$43</c:f>
              <c:strCache>
                <c:ptCount val="1"/>
                <c:pt idx="0">
                  <c:v>Deceased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Pivot2!$B$44:$B$49</c:f>
              <c:strCache>
                <c:ptCount val="5"/>
                <c:pt idx="0">
                  <c:v>Complete response</c:v>
                </c:pt>
                <c:pt idx="1">
                  <c:v>Partial response</c:v>
                </c:pt>
                <c:pt idx="2">
                  <c:v>Progressive disease</c:v>
                </c:pt>
                <c:pt idx="3">
                  <c:v>Stable disease</c:v>
                </c:pt>
                <c:pt idx="4">
                  <c:v>Unknown</c:v>
                </c:pt>
              </c:strCache>
            </c:strRef>
          </c:cat>
          <c:val>
            <c:numRef>
              <c:f>Pivot2!$D$44:$D$49</c:f>
              <c:numCache>
                <c:formatCode>General</c:formatCode>
                <c:ptCount val="5"/>
                <c:pt idx="0">
                  <c:v>52</c:v>
                </c:pt>
                <c:pt idx="1">
                  <c:v>39</c:v>
                </c:pt>
                <c:pt idx="2">
                  <c:v>63</c:v>
                </c:pt>
                <c:pt idx="3">
                  <c:v>60</c:v>
                </c:pt>
                <c:pt idx="4">
                  <c:v>57</c:v>
                </c:pt>
              </c:numCache>
            </c:numRef>
          </c:val>
          <c:extLst>
            <c:ext xmlns:c16="http://schemas.microsoft.com/office/drawing/2014/chart" uri="{C3380CC4-5D6E-409C-BE32-E72D297353CC}">
              <c16:uniqueId val="{00000000-57C4-4C60-BE36-5FD4DAD0D814}"/>
            </c:ext>
          </c:extLst>
        </c:ser>
        <c:dLbls>
          <c:dLblPos val="outEnd"/>
          <c:showLegendKey val="0"/>
          <c:showVal val="1"/>
          <c:showCatName val="0"/>
          <c:showSerName val="0"/>
          <c:showPercent val="0"/>
          <c:showBubbleSize val="0"/>
        </c:dLbls>
        <c:gapWidth val="182"/>
        <c:axId val="799200224"/>
        <c:axId val="1166727440"/>
      </c:barChart>
      <c:catAx>
        <c:axId val="799200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27440"/>
        <c:crosses val="autoZero"/>
        <c:auto val="1"/>
        <c:lblAlgn val="ctr"/>
        <c:lblOffset val="100"/>
        <c:noMultiLvlLbl val="0"/>
      </c:catAx>
      <c:valAx>
        <c:axId val="11667274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200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[NHS_Cancer_DataProject.xlsx]Pivots!PivotTable6</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Age Group at Diagnosis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solidFill>
              <a:schemeClr val="accent4">
                <a:lumMod val="60000"/>
                <a:lumOff val="40000"/>
              </a:schemeClr>
            </a:solidFill>
          </a:ln>
          <a:effectLst/>
        </c:spPr>
      </c:pivotFmt>
      <c:pivotFmt>
        <c:idx val="2"/>
        <c:spPr>
          <a:solidFill>
            <a:srgbClr val="FFC000"/>
          </a:solidFill>
          <a:ln>
            <a:noFill/>
          </a:ln>
          <a:effectLst/>
        </c:spPr>
      </c:pivotFmt>
      <c:pivotFmt>
        <c:idx val="3"/>
        <c:spPr>
          <a:solidFill>
            <a:srgbClr val="00B0F0"/>
          </a:solidFill>
          <a:ln>
            <a:noFill/>
          </a:ln>
          <a:effectLst/>
        </c:spPr>
      </c:pivotFmt>
      <c:pivotFmt>
        <c:idx val="4"/>
        <c:spPr>
          <a:solidFill>
            <a:schemeClr val="accent1"/>
          </a:solidFill>
          <a:ln>
            <a:noFill/>
          </a:ln>
          <a:effectLst/>
        </c:spPr>
      </c:pivotFmt>
      <c:pivotFmt>
        <c:idx val="5"/>
        <c:spPr>
          <a:solidFill>
            <a:schemeClr val="accent3"/>
          </a:solidFill>
          <a:ln>
            <a:noFill/>
          </a:ln>
          <a:effectLst/>
        </c:spPr>
      </c:pivotFmt>
      <c:pivotFmt>
        <c:idx val="6"/>
        <c:spPr>
          <a:solidFill>
            <a:schemeClr val="accent4"/>
          </a:solidFill>
          <a:ln>
            <a:noFill/>
          </a:ln>
          <a:effectLst/>
        </c:spPr>
      </c:pivotFmt>
      <c:pivotFmt>
        <c:idx val="7"/>
        <c:spPr>
          <a:solidFill>
            <a:schemeClr val="accent5"/>
          </a:solidFill>
          <a:ln>
            <a:noFill/>
          </a:ln>
          <a:effectLst/>
        </c:spPr>
      </c:pivotFmt>
      <c:pivotFmt>
        <c:idx val="8"/>
        <c:spPr>
          <a:solidFill>
            <a:schemeClr val="accent6"/>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pivotFmt>
      <c:pivotFmt>
        <c:idx val="11"/>
        <c:spPr>
          <a:solidFill>
            <a:schemeClr val="accent5"/>
          </a:solidFill>
          <a:ln>
            <a:noFill/>
          </a:ln>
          <a:effectLst/>
        </c:spPr>
      </c:pivotFmt>
      <c:pivotFmt>
        <c:idx val="12"/>
        <c:spPr>
          <a:solidFill>
            <a:schemeClr val="accent4"/>
          </a:solidFill>
          <a:ln>
            <a:noFill/>
          </a:ln>
          <a:effectLst/>
        </c:spPr>
      </c:pivotFmt>
      <c:pivotFmt>
        <c:idx val="13"/>
        <c:spPr>
          <a:solidFill>
            <a:schemeClr val="accent3"/>
          </a:solidFill>
          <a:ln>
            <a:noFill/>
          </a:ln>
          <a:effectLst/>
        </c:spPr>
      </c:pivotFmt>
      <c:pivotFmt>
        <c:idx val="14"/>
        <c:spPr>
          <a:solidFill>
            <a:srgbClr val="00B0F0"/>
          </a:solidFill>
          <a:ln>
            <a:noFill/>
          </a:ln>
          <a:effectLst/>
        </c:spPr>
      </c:pivotFmt>
      <c:pivotFmt>
        <c:idx val="15"/>
        <c:spPr>
          <a:solidFill>
            <a:srgbClr val="FFC000"/>
          </a:solidFill>
          <a:ln>
            <a:noFill/>
          </a:ln>
          <a:effectLst/>
        </c:spPr>
      </c:pivotFmt>
      <c:pivotFmt>
        <c:idx val="16"/>
        <c:spPr>
          <a:solidFill>
            <a:schemeClr val="accent4">
              <a:lumMod val="75000"/>
            </a:schemeClr>
          </a:solidFill>
          <a:ln>
            <a:solidFill>
              <a:schemeClr val="accent4">
                <a:lumMod val="60000"/>
                <a:lumOff val="40000"/>
              </a:schemeClr>
            </a:solidFill>
          </a:ln>
          <a:effectLst/>
        </c:spPr>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pivotFmt>
      <c:pivotFmt>
        <c:idx val="19"/>
        <c:spPr>
          <a:solidFill>
            <a:schemeClr val="accent5"/>
          </a:solidFill>
          <a:ln>
            <a:noFill/>
          </a:ln>
          <a:effectLst/>
        </c:spPr>
      </c:pivotFmt>
      <c:pivotFmt>
        <c:idx val="20"/>
        <c:spPr>
          <a:solidFill>
            <a:schemeClr val="accent5"/>
          </a:solidFill>
          <a:ln>
            <a:noFill/>
          </a:ln>
          <a:effectLst/>
        </c:spPr>
      </c:pivotFmt>
      <c:pivotFmt>
        <c:idx val="21"/>
        <c:spPr>
          <a:solidFill>
            <a:schemeClr val="accent5"/>
          </a:solidFill>
          <a:ln>
            <a:noFill/>
          </a:ln>
          <a:effectLst/>
        </c:spPr>
      </c:pivotFmt>
      <c:pivotFmt>
        <c:idx val="22"/>
        <c:spPr>
          <a:solidFill>
            <a:schemeClr val="accent5"/>
          </a:solidFill>
          <a:ln>
            <a:noFill/>
          </a:ln>
          <a:effectLst/>
        </c:spPr>
      </c:pivotFmt>
      <c:pivotFmt>
        <c:idx val="23"/>
        <c:spPr>
          <a:solidFill>
            <a:schemeClr val="accent5"/>
          </a:solidFill>
          <a:ln>
            <a:noFill/>
          </a:ln>
          <a:effectLst/>
        </c:spPr>
      </c:pivotFmt>
      <c:pivotFmt>
        <c:idx val="24"/>
        <c:spPr>
          <a:solidFill>
            <a:schemeClr val="accent5"/>
          </a:solidFill>
          <a:ln>
            <a:solidFill>
              <a:schemeClr val="accent4">
                <a:lumMod val="60000"/>
                <a:lumOff val="40000"/>
              </a:schemeClr>
            </a:solidFill>
          </a:ln>
          <a:effectLst/>
        </c:spPr>
      </c:pivotFmt>
    </c:pivotFmts>
    <c:plotArea>
      <c:layout/>
      <c:barChart>
        <c:barDir val="col"/>
        <c:grouping val="clustered"/>
        <c:varyColors val="0"/>
        <c:ser>
          <c:idx val="0"/>
          <c:order val="0"/>
          <c:tx>
            <c:strRef>
              <c:f>Pivots!$C$3</c:f>
              <c:strCache>
                <c:ptCount val="1"/>
                <c:pt idx="0">
                  <c:v>Total</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AE87-4927-B411-1A8CFCFA6860}"/>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AE87-4927-B411-1A8CFCFA6860}"/>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5-AE87-4927-B411-1A8CFCFA6860}"/>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AE87-4927-B411-1A8CFCFA6860}"/>
              </c:ext>
            </c:extLst>
          </c:dPt>
          <c:dPt>
            <c:idx val="5"/>
            <c:invertIfNegative val="0"/>
            <c:bubble3D val="0"/>
            <c:spPr>
              <a:solidFill>
                <a:schemeClr val="accent5"/>
              </a:solidFill>
              <a:ln>
                <a:noFill/>
              </a:ln>
              <a:effectLst/>
            </c:spPr>
            <c:extLst>
              <c:ext xmlns:c16="http://schemas.microsoft.com/office/drawing/2014/chart" uri="{C3380CC4-5D6E-409C-BE32-E72D297353CC}">
                <c16:uniqueId val="{00000009-AE87-4927-B411-1A8CFCFA6860}"/>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B-AE87-4927-B411-1A8CFCFA6860}"/>
              </c:ext>
            </c:extLst>
          </c:dPt>
          <c:dPt>
            <c:idx val="7"/>
            <c:invertIfNegative val="0"/>
            <c:bubble3D val="0"/>
            <c:spPr>
              <a:solidFill>
                <a:schemeClr val="accent5"/>
              </a:solidFill>
              <a:ln>
                <a:solidFill>
                  <a:schemeClr val="accent4">
                    <a:lumMod val="60000"/>
                    <a:lumOff val="40000"/>
                  </a:schemeClr>
                </a:solidFill>
              </a:ln>
              <a:effectLst/>
            </c:spPr>
            <c:extLst>
              <c:ext xmlns:c16="http://schemas.microsoft.com/office/drawing/2014/chart" uri="{C3380CC4-5D6E-409C-BE32-E72D297353CC}">
                <c16:uniqueId val="{0000000D-AE87-4927-B411-1A8CFCFA686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Pivots!$B$4:$B$12</c:f>
              <c:strCache>
                <c:ptCount val="8"/>
                <c:pt idx="0">
                  <c:v>10-19</c:v>
                </c:pt>
                <c:pt idx="1">
                  <c:v>20-29</c:v>
                </c:pt>
                <c:pt idx="2">
                  <c:v>30-39</c:v>
                </c:pt>
                <c:pt idx="3">
                  <c:v>40-49</c:v>
                </c:pt>
                <c:pt idx="4">
                  <c:v>50-59</c:v>
                </c:pt>
                <c:pt idx="5">
                  <c:v>60-69</c:v>
                </c:pt>
                <c:pt idx="6">
                  <c:v>70-79</c:v>
                </c:pt>
                <c:pt idx="7">
                  <c:v>80-89</c:v>
                </c:pt>
              </c:strCache>
            </c:strRef>
          </c:cat>
          <c:val>
            <c:numRef>
              <c:f>Pivots!$C$4:$C$12</c:f>
              <c:numCache>
                <c:formatCode>General</c:formatCode>
                <c:ptCount val="8"/>
                <c:pt idx="0">
                  <c:v>36</c:v>
                </c:pt>
                <c:pt idx="1">
                  <c:v>75</c:v>
                </c:pt>
                <c:pt idx="2">
                  <c:v>76</c:v>
                </c:pt>
                <c:pt idx="3">
                  <c:v>71</c:v>
                </c:pt>
                <c:pt idx="4">
                  <c:v>97</c:v>
                </c:pt>
                <c:pt idx="5">
                  <c:v>69</c:v>
                </c:pt>
                <c:pt idx="6">
                  <c:v>63</c:v>
                </c:pt>
                <c:pt idx="7">
                  <c:v>13</c:v>
                </c:pt>
              </c:numCache>
            </c:numRef>
          </c:val>
          <c:extLst>
            <c:ext xmlns:c16="http://schemas.microsoft.com/office/drawing/2014/chart" uri="{C3380CC4-5D6E-409C-BE32-E72D297353CC}">
              <c16:uniqueId val="{0000000F-9E19-4995-B540-8527EC34BDFF}"/>
            </c:ext>
          </c:extLst>
        </c:ser>
        <c:dLbls>
          <c:showLegendKey val="0"/>
          <c:showVal val="0"/>
          <c:showCatName val="0"/>
          <c:showSerName val="0"/>
          <c:showPercent val="0"/>
          <c:showBubbleSize val="0"/>
        </c:dLbls>
        <c:gapWidth val="75"/>
        <c:axId val="1559450543"/>
        <c:axId val="146810480"/>
      </c:barChart>
      <c:catAx>
        <c:axId val="155945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810480"/>
        <c:crosses val="autoZero"/>
        <c:auto val="1"/>
        <c:lblAlgn val="ctr"/>
        <c:lblOffset val="100"/>
        <c:noMultiLvlLbl val="0"/>
      </c:catAx>
      <c:valAx>
        <c:axId val="146810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945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[NHS_Cancer_DataProject.xlsx]Pivots!PivotTable9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Cancer cases by</a:t>
            </a:r>
            <a:r>
              <a:rPr lang="en-US" b="1" baseline="0"/>
              <a:t> Gender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25400">
            <a:solidFill>
              <a:schemeClr val="lt1"/>
            </a:solidFill>
          </a:ln>
          <a:effectLst/>
          <a:sp3d contourW="25400">
            <a:contourClr>
              <a:schemeClr val="lt1"/>
            </a:contourClr>
          </a:sp3d>
        </c:spPr>
      </c:pivotFmt>
      <c:pivotFmt>
        <c:idx val="2"/>
        <c:spPr>
          <a:solidFill>
            <a:schemeClr val="accent3">
              <a:lumMod val="40000"/>
              <a:lumOff val="60000"/>
            </a:schemeClr>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w="25400">
            <a:solidFill>
              <a:schemeClr val="lt1"/>
            </a:solidFill>
          </a:ln>
          <a:effectLst/>
          <a:sp3d contourW="25400">
            <a:contourClr>
              <a:schemeClr val="lt1"/>
            </a:contourClr>
          </a:sp3d>
        </c:spPr>
      </c:pivotFmt>
      <c:pivotFmt>
        <c:idx val="5"/>
        <c:spPr>
          <a:solidFill>
            <a:schemeClr val="accent3">
              <a:lumMod val="40000"/>
              <a:lumOff val="60000"/>
            </a:schemeClr>
          </a:solidFill>
          <a:ln w="25400">
            <a:solidFill>
              <a:schemeClr val="lt1"/>
            </a:solidFill>
          </a:ln>
          <a:effectLst/>
          <a:sp3d contourW="25400">
            <a:contourClr>
              <a:schemeClr val="lt1"/>
            </a:contourClr>
          </a:sp3d>
        </c:spPr>
      </c:pivotFmt>
      <c:pivotFmt>
        <c:idx val="6"/>
        <c:spPr>
          <a:solidFill>
            <a:schemeClr val="tx2">
              <a:lumMod val="60000"/>
              <a:lumOff val="4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w="25400">
            <a:solidFill>
              <a:schemeClr val="lt1"/>
            </a:solidFill>
          </a:ln>
          <a:effectLst/>
          <a:sp3d contourW="25400">
            <a:contourClr>
              <a:schemeClr val="lt1"/>
            </a:contourClr>
          </a:sp3d>
        </c:spPr>
      </c:pivotFmt>
      <c:pivotFmt>
        <c:idx val="8"/>
        <c:spPr>
          <a:solidFill>
            <a:schemeClr val="tx2">
              <a:lumMod val="60000"/>
              <a:lumOff val="4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Pivots!$C$41</c:f>
              <c:strCache>
                <c:ptCount val="1"/>
                <c:pt idx="0">
                  <c:v>Total</c:v>
                </c:pt>
              </c:strCache>
            </c:strRef>
          </c:tx>
          <c:spPr>
            <a:solidFill>
              <a:schemeClr val="tx2">
                <a:lumMod val="60000"/>
                <a:lumOff val="40000"/>
              </a:schemeClr>
            </a:solidFill>
          </c:spPr>
          <c:dPt>
            <c:idx val="0"/>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4C8F-48BA-AE3F-B0B28311B302}"/>
              </c:ext>
            </c:extLst>
          </c:dPt>
          <c:dPt>
            <c:idx val="1"/>
            <c:bubble3D val="0"/>
            <c:spPr>
              <a:solidFill>
                <a:schemeClr val="tx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4C8F-48BA-AE3F-B0B28311B3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Pivots!$B$42:$B$44</c:f>
              <c:strCache>
                <c:ptCount val="2"/>
                <c:pt idx="0">
                  <c:v>Female</c:v>
                </c:pt>
                <c:pt idx="1">
                  <c:v>Male</c:v>
                </c:pt>
              </c:strCache>
            </c:strRef>
          </c:cat>
          <c:val>
            <c:numRef>
              <c:f>Pivots!$C$42:$C$44</c:f>
              <c:numCache>
                <c:formatCode>General</c:formatCode>
                <c:ptCount val="2"/>
                <c:pt idx="0">
                  <c:v>251</c:v>
                </c:pt>
                <c:pt idx="1">
                  <c:v>249</c:v>
                </c:pt>
              </c:numCache>
            </c:numRef>
          </c:val>
          <c:extLst>
            <c:ext xmlns:c16="http://schemas.microsoft.com/office/drawing/2014/chart" uri="{C3380CC4-5D6E-409C-BE32-E72D297353CC}">
              <c16:uniqueId val="{00000004-4C8F-48BA-AE3F-B0B28311B302}"/>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[NHS_Cancer_DataProject.xlsx]Pivot2!PivotTable12</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Vital</a:t>
            </a:r>
            <a:r>
              <a:rPr lang="en-GB" b="1" baseline="0"/>
              <a:t> status by Stage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Pivot2!$C$3:$C$4</c:f>
              <c:strCache>
                <c:ptCount val="1"/>
                <c:pt idx="0">
                  <c:v>Alive</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Pivot2!$B$5:$B$10</c:f>
              <c:strCache>
                <c:ptCount val="5"/>
                <c:pt idx="0">
                  <c:v>Stage I</c:v>
                </c:pt>
                <c:pt idx="1">
                  <c:v>Stage II</c:v>
                </c:pt>
                <c:pt idx="2">
                  <c:v>Stage III</c:v>
                </c:pt>
                <c:pt idx="3">
                  <c:v>Stage IV</c:v>
                </c:pt>
                <c:pt idx="4">
                  <c:v>Unknown</c:v>
                </c:pt>
              </c:strCache>
            </c:strRef>
          </c:cat>
          <c:val>
            <c:numRef>
              <c:f>Pivot2!$C$5:$C$10</c:f>
              <c:numCache>
                <c:formatCode>General</c:formatCode>
                <c:ptCount val="5"/>
                <c:pt idx="0">
                  <c:v>48</c:v>
                </c:pt>
                <c:pt idx="1">
                  <c:v>45</c:v>
                </c:pt>
                <c:pt idx="2">
                  <c:v>33</c:v>
                </c:pt>
                <c:pt idx="3">
                  <c:v>54</c:v>
                </c:pt>
                <c:pt idx="4">
                  <c:v>49</c:v>
                </c:pt>
              </c:numCache>
            </c:numRef>
          </c:val>
          <c:extLst>
            <c:ext xmlns:c16="http://schemas.microsoft.com/office/drawing/2014/chart" uri="{C3380CC4-5D6E-409C-BE32-E72D297353CC}">
              <c16:uniqueId val="{00000000-8706-42CE-A834-597765571EE3}"/>
            </c:ext>
          </c:extLst>
        </c:ser>
        <c:ser>
          <c:idx val="1"/>
          <c:order val="1"/>
          <c:tx>
            <c:strRef>
              <c:f>Pivot2!$D$3:$D$4</c:f>
              <c:strCache>
                <c:ptCount val="1"/>
                <c:pt idx="0">
                  <c:v>Deceased</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Pivot2!$B$5:$B$10</c:f>
              <c:strCache>
                <c:ptCount val="5"/>
                <c:pt idx="0">
                  <c:v>Stage I</c:v>
                </c:pt>
                <c:pt idx="1">
                  <c:v>Stage II</c:v>
                </c:pt>
                <c:pt idx="2">
                  <c:v>Stage III</c:v>
                </c:pt>
                <c:pt idx="3">
                  <c:v>Stage IV</c:v>
                </c:pt>
                <c:pt idx="4">
                  <c:v>Unknown</c:v>
                </c:pt>
              </c:strCache>
            </c:strRef>
          </c:cat>
          <c:val>
            <c:numRef>
              <c:f>Pivot2!$D$5:$D$10</c:f>
              <c:numCache>
                <c:formatCode>General</c:formatCode>
                <c:ptCount val="5"/>
                <c:pt idx="0">
                  <c:v>53</c:v>
                </c:pt>
                <c:pt idx="1">
                  <c:v>57</c:v>
                </c:pt>
                <c:pt idx="2">
                  <c:v>53</c:v>
                </c:pt>
                <c:pt idx="3">
                  <c:v>59</c:v>
                </c:pt>
                <c:pt idx="4">
                  <c:v>49</c:v>
                </c:pt>
              </c:numCache>
            </c:numRef>
          </c:val>
          <c:extLst>
            <c:ext xmlns:c16="http://schemas.microsoft.com/office/drawing/2014/chart" uri="{C3380CC4-5D6E-409C-BE32-E72D297353CC}">
              <c16:uniqueId val="{00000001-9D8A-4C57-A394-9C2F4B349C54}"/>
            </c:ext>
          </c:extLst>
        </c:ser>
        <c:dLbls>
          <c:dLblPos val="outEnd"/>
          <c:showLegendKey val="0"/>
          <c:showVal val="1"/>
          <c:showCatName val="0"/>
          <c:showSerName val="0"/>
          <c:showPercent val="0"/>
          <c:showBubbleSize val="0"/>
        </c:dLbls>
        <c:gapWidth val="182"/>
        <c:axId val="632799488"/>
        <c:axId val="2081941519"/>
      </c:barChart>
      <c:catAx>
        <c:axId val="63279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941519"/>
        <c:crosses val="autoZero"/>
        <c:auto val="1"/>
        <c:lblAlgn val="ctr"/>
        <c:lblOffset val="100"/>
        <c:noMultiLvlLbl val="0"/>
      </c:catAx>
      <c:valAx>
        <c:axId val="2081941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799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[NHS_Cancer_DataProject.xlsx]Pivot2!PivotTable18</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baseline="0"/>
              <a:t>Vital Status by Treatment Start Date</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pivotFmt>
      <c:pivotFmt>
        <c:idx val="3"/>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Pivot2!$C$24:$C$25</c:f>
              <c:strCache>
                <c:ptCount val="1"/>
                <c:pt idx="0">
                  <c:v>Alive</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Pivot2!$B$26:$B$30</c:f>
              <c:strCache>
                <c:ptCount val="4"/>
                <c:pt idx="0">
                  <c:v>Long Delay</c:v>
                </c:pt>
                <c:pt idx="1">
                  <c:v>Moderate Delay</c:v>
                </c:pt>
                <c:pt idx="2">
                  <c:v>Short Wait</c:v>
                </c:pt>
                <c:pt idx="3">
                  <c:v>Very Short Wait</c:v>
                </c:pt>
              </c:strCache>
            </c:strRef>
          </c:cat>
          <c:val>
            <c:numRef>
              <c:f>Pivot2!$C$26:$C$30</c:f>
              <c:numCache>
                <c:formatCode>General</c:formatCode>
                <c:ptCount val="4"/>
                <c:pt idx="0">
                  <c:v>12</c:v>
                </c:pt>
                <c:pt idx="1">
                  <c:v>62</c:v>
                </c:pt>
                <c:pt idx="2">
                  <c:v>82</c:v>
                </c:pt>
                <c:pt idx="3">
                  <c:v>73</c:v>
                </c:pt>
              </c:numCache>
            </c:numRef>
          </c:val>
          <c:extLst>
            <c:ext xmlns:c16="http://schemas.microsoft.com/office/drawing/2014/chart" uri="{C3380CC4-5D6E-409C-BE32-E72D297353CC}">
              <c16:uniqueId val="{00000000-E71A-4E02-B89E-1CE78E9D59F7}"/>
            </c:ext>
          </c:extLst>
        </c:ser>
        <c:ser>
          <c:idx val="1"/>
          <c:order val="1"/>
          <c:tx>
            <c:strRef>
              <c:f>Pivot2!$D$24:$D$25</c:f>
              <c:strCache>
                <c:ptCount val="1"/>
                <c:pt idx="0">
                  <c:v>Deceased</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Pivot2!$B$26:$B$30</c:f>
              <c:strCache>
                <c:ptCount val="4"/>
                <c:pt idx="0">
                  <c:v>Long Delay</c:v>
                </c:pt>
                <c:pt idx="1">
                  <c:v>Moderate Delay</c:v>
                </c:pt>
                <c:pt idx="2">
                  <c:v>Short Wait</c:v>
                </c:pt>
                <c:pt idx="3">
                  <c:v>Very Short Wait</c:v>
                </c:pt>
              </c:strCache>
            </c:strRef>
          </c:cat>
          <c:val>
            <c:numRef>
              <c:f>Pivot2!$D$26:$D$30</c:f>
              <c:numCache>
                <c:formatCode>General</c:formatCode>
                <c:ptCount val="4"/>
                <c:pt idx="0">
                  <c:v>21</c:v>
                </c:pt>
                <c:pt idx="1">
                  <c:v>88</c:v>
                </c:pt>
                <c:pt idx="2">
                  <c:v>87</c:v>
                </c:pt>
                <c:pt idx="3">
                  <c:v>75</c:v>
                </c:pt>
              </c:numCache>
            </c:numRef>
          </c:val>
          <c:extLst>
            <c:ext xmlns:c16="http://schemas.microsoft.com/office/drawing/2014/chart" uri="{C3380CC4-5D6E-409C-BE32-E72D297353CC}">
              <c16:uniqueId val="{00000001-D776-4C40-B809-7ACBCDB110A9}"/>
            </c:ext>
          </c:extLst>
        </c:ser>
        <c:dLbls>
          <c:dLblPos val="outEnd"/>
          <c:showLegendKey val="0"/>
          <c:showVal val="1"/>
          <c:showCatName val="0"/>
          <c:showSerName val="0"/>
          <c:showPercent val="0"/>
          <c:showBubbleSize val="0"/>
        </c:dLbls>
        <c:gapWidth val="219"/>
        <c:overlap val="-27"/>
        <c:axId val="486976896"/>
        <c:axId val="480757296"/>
      </c:barChart>
      <c:catAx>
        <c:axId val="48697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0757296"/>
        <c:crosses val="autoZero"/>
        <c:auto val="1"/>
        <c:lblAlgn val="ctr"/>
        <c:lblOffset val="100"/>
        <c:noMultiLvlLbl val="0"/>
      </c:catAx>
      <c:valAx>
        <c:axId val="48075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6976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[NHS_Cancer_DataProject.xlsx]Pivot2!PivotTable23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Vital_status</a:t>
            </a:r>
            <a:r>
              <a:rPr lang="en-GB" b="1" baseline="0"/>
              <a:t> by Morphology_ICD10</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Pivot2!$C$61:$C$62</c:f>
              <c:strCache>
                <c:ptCount val="1"/>
                <c:pt idx="0">
                  <c:v>Alive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Pivot2!$B$63:$B$68</c:f>
              <c:strCache>
                <c:ptCount val="5"/>
                <c:pt idx="0">
                  <c:v>8010/3</c:v>
                </c:pt>
                <c:pt idx="1">
                  <c:v>8070/3</c:v>
                </c:pt>
                <c:pt idx="2">
                  <c:v>8140/3</c:v>
                </c:pt>
                <c:pt idx="3">
                  <c:v>8263/3</c:v>
                </c:pt>
                <c:pt idx="4">
                  <c:v>8500/3</c:v>
                </c:pt>
              </c:strCache>
            </c:strRef>
          </c:cat>
          <c:val>
            <c:numRef>
              <c:f>Pivot2!$C$63:$C$68</c:f>
              <c:numCache>
                <c:formatCode>General</c:formatCode>
                <c:ptCount val="5"/>
                <c:pt idx="0">
                  <c:v>37</c:v>
                </c:pt>
                <c:pt idx="1">
                  <c:v>48</c:v>
                </c:pt>
                <c:pt idx="2">
                  <c:v>41</c:v>
                </c:pt>
                <c:pt idx="3">
                  <c:v>59</c:v>
                </c:pt>
                <c:pt idx="4">
                  <c:v>44</c:v>
                </c:pt>
              </c:numCache>
            </c:numRef>
          </c:val>
          <c:extLst>
            <c:ext xmlns:c16="http://schemas.microsoft.com/office/drawing/2014/chart" uri="{C3380CC4-5D6E-409C-BE32-E72D297353CC}">
              <c16:uniqueId val="{00000000-4347-4B78-A801-D4B6B26DCD18}"/>
            </c:ext>
          </c:extLst>
        </c:ser>
        <c:ser>
          <c:idx val="1"/>
          <c:order val="1"/>
          <c:tx>
            <c:strRef>
              <c:f>Pivot2!$D$61:$D$62</c:f>
              <c:strCache>
                <c:ptCount val="1"/>
                <c:pt idx="0">
                  <c:v>Deceased</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Pivot2!$B$63:$B$68</c:f>
              <c:strCache>
                <c:ptCount val="5"/>
                <c:pt idx="0">
                  <c:v>8010/3</c:v>
                </c:pt>
                <c:pt idx="1">
                  <c:v>8070/3</c:v>
                </c:pt>
                <c:pt idx="2">
                  <c:v>8140/3</c:v>
                </c:pt>
                <c:pt idx="3">
                  <c:v>8263/3</c:v>
                </c:pt>
                <c:pt idx="4">
                  <c:v>8500/3</c:v>
                </c:pt>
              </c:strCache>
            </c:strRef>
          </c:cat>
          <c:val>
            <c:numRef>
              <c:f>Pivot2!$D$63:$D$68</c:f>
              <c:numCache>
                <c:formatCode>General</c:formatCode>
                <c:ptCount val="5"/>
                <c:pt idx="0">
                  <c:v>43</c:v>
                </c:pt>
                <c:pt idx="1">
                  <c:v>59</c:v>
                </c:pt>
                <c:pt idx="2">
                  <c:v>51</c:v>
                </c:pt>
                <c:pt idx="3">
                  <c:v>63</c:v>
                </c:pt>
                <c:pt idx="4">
                  <c:v>55</c:v>
                </c:pt>
              </c:numCache>
            </c:numRef>
          </c:val>
          <c:extLst>
            <c:ext xmlns:c16="http://schemas.microsoft.com/office/drawing/2014/chart" uri="{C3380CC4-5D6E-409C-BE32-E72D297353CC}">
              <c16:uniqueId val="{00000001-4697-4C59-AE8E-0D7BD50F0201}"/>
            </c:ext>
          </c:extLst>
        </c:ser>
        <c:dLbls>
          <c:dLblPos val="outEnd"/>
          <c:showLegendKey val="0"/>
          <c:showVal val="1"/>
          <c:showCatName val="0"/>
          <c:showSerName val="0"/>
          <c:showPercent val="0"/>
          <c:showBubbleSize val="0"/>
        </c:dLbls>
        <c:gapWidth val="219"/>
        <c:overlap val="-27"/>
        <c:axId val="277792736"/>
        <c:axId val="1166742800"/>
      </c:barChart>
      <c:catAx>
        <c:axId val="27779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42800"/>
        <c:crosses val="autoZero"/>
        <c:auto val="1"/>
        <c:lblAlgn val="ctr"/>
        <c:lblOffset val="100"/>
        <c:noMultiLvlLbl val="0"/>
      </c:catAx>
      <c:valAx>
        <c:axId val="1166742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79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[NHS_Cancer_DataProject.xlsx]Pivot2!PivotTable21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Vital_status</a:t>
            </a:r>
            <a:r>
              <a:rPr lang="en-GB" b="1" baseline="0"/>
              <a:t> by treatment Outcome</a:t>
            </a:r>
            <a:endParaRPr lang="en-GB" b="1"/>
          </a:p>
        </c:rich>
      </c:tx>
      <c:layout>
        <c:manualLayout>
          <c:xMode val="edge"/>
          <c:yMode val="edge"/>
          <c:x val="0.24004855643044626"/>
          <c:y val="4.62962962962962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Pivot2!$C$42:$C$43</c:f>
              <c:strCache>
                <c:ptCount val="1"/>
                <c:pt idx="0">
                  <c:v>Alive</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Pivot2!$B$44:$B$49</c:f>
              <c:strCache>
                <c:ptCount val="5"/>
                <c:pt idx="0">
                  <c:v>Complete response</c:v>
                </c:pt>
                <c:pt idx="1">
                  <c:v>Partial response</c:v>
                </c:pt>
                <c:pt idx="2">
                  <c:v>Progressive disease</c:v>
                </c:pt>
                <c:pt idx="3">
                  <c:v>Stable disease</c:v>
                </c:pt>
                <c:pt idx="4">
                  <c:v>Unknown</c:v>
                </c:pt>
              </c:strCache>
            </c:strRef>
          </c:cat>
          <c:val>
            <c:numRef>
              <c:f>Pivot2!$C$44:$C$49</c:f>
              <c:numCache>
                <c:formatCode>General</c:formatCode>
                <c:ptCount val="5"/>
                <c:pt idx="0">
                  <c:v>54</c:v>
                </c:pt>
                <c:pt idx="1">
                  <c:v>49</c:v>
                </c:pt>
                <c:pt idx="2">
                  <c:v>49</c:v>
                </c:pt>
                <c:pt idx="3">
                  <c:v>40</c:v>
                </c:pt>
                <c:pt idx="4">
                  <c:v>37</c:v>
                </c:pt>
              </c:numCache>
            </c:numRef>
          </c:val>
          <c:extLst>
            <c:ext xmlns:c16="http://schemas.microsoft.com/office/drawing/2014/chart" uri="{C3380CC4-5D6E-409C-BE32-E72D297353CC}">
              <c16:uniqueId val="{00000000-7C0B-4FD4-9C2B-B405219395D8}"/>
            </c:ext>
          </c:extLst>
        </c:ser>
        <c:ser>
          <c:idx val="1"/>
          <c:order val="1"/>
          <c:tx>
            <c:strRef>
              <c:f>Pivot2!$D$42:$D$43</c:f>
              <c:strCache>
                <c:ptCount val="1"/>
                <c:pt idx="0">
                  <c:v>Deceased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Pivot2!$B$44:$B$49</c:f>
              <c:strCache>
                <c:ptCount val="5"/>
                <c:pt idx="0">
                  <c:v>Complete response</c:v>
                </c:pt>
                <c:pt idx="1">
                  <c:v>Partial response</c:v>
                </c:pt>
                <c:pt idx="2">
                  <c:v>Progressive disease</c:v>
                </c:pt>
                <c:pt idx="3">
                  <c:v>Stable disease</c:v>
                </c:pt>
                <c:pt idx="4">
                  <c:v>Unknown</c:v>
                </c:pt>
              </c:strCache>
            </c:strRef>
          </c:cat>
          <c:val>
            <c:numRef>
              <c:f>Pivot2!$D$44:$D$49</c:f>
              <c:numCache>
                <c:formatCode>General</c:formatCode>
                <c:ptCount val="5"/>
                <c:pt idx="0">
                  <c:v>52</c:v>
                </c:pt>
                <c:pt idx="1">
                  <c:v>39</c:v>
                </c:pt>
                <c:pt idx="2">
                  <c:v>63</c:v>
                </c:pt>
                <c:pt idx="3">
                  <c:v>60</c:v>
                </c:pt>
                <c:pt idx="4">
                  <c:v>57</c:v>
                </c:pt>
              </c:numCache>
            </c:numRef>
          </c:val>
          <c:extLst>
            <c:ext xmlns:c16="http://schemas.microsoft.com/office/drawing/2014/chart" uri="{C3380CC4-5D6E-409C-BE32-E72D297353CC}">
              <c16:uniqueId val="{00000001-4C50-4DEE-ABE9-D54601A46AC7}"/>
            </c:ext>
          </c:extLst>
        </c:ser>
        <c:dLbls>
          <c:dLblPos val="outEnd"/>
          <c:showLegendKey val="0"/>
          <c:showVal val="1"/>
          <c:showCatName val="0"/>
          <c:showSerName val="0"/>
          <c:showPercent val="0"/>
          <c:showBubbleSize val="0"/>
        </c:dLbls>
        <c:gapWidth val="182"/>
        <c:axId val="799200224"/>
        <c:axId val="1166727440"/>
      </c:barChart>
      <c:catAx>
        <c:axId val="799200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27440"/>
        <c:crosses val="autoZero"/>
        <c:auto val="1"/>
        <c:lblAlgn val="ctr"/>
        <c:lblOffset val="100"/>
        <c:noMultiLvlLbl val="0"/>
      </c:catAx>
      <c:valAx>
        <c:axId val="11667274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200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[NHS_Cancer_DataProject.xlsx]Q1-Q4Pivots!PivotTable1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Number of Patients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'Q1-Q4Pivots'!$C$3</c:f>
              <c:strCache>
                <c:ptCount val="1"/>
                <c:pt idx="0">
                  <c:v>Number of Patients</c:v>
                </c:pt>
              </c:strCache>
            </c:strRef>
          </c:tx>
          <c:dPt>
            <c:idx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F6E-489B-A7A1-05BB9887DB53}"/>
              </c:ext>
            </c:extLst>
          </c:dPt>
          <c:dPt>
            <c:idx val="1"/>
            <c:bubble3D val="0"/>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F6E-489B-A7A1-05BB9887DB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'Q1-Q4Pivots'!$B$4:$B$6</c:f>
              <c:strCache>
                <c:ptCount val="2"/>
                <c:pt idx="0">
                  <c:v>Female</c:v>
                </c:pt>
                <c:pt idx="1">
                  <c:v>Male</c:v>
                </c:pt>
              </c:strCache>
            </c:strRef>
          </c:cat>
          <c:val>
            <c:numRef>
              <c:f>'Q1-Q4Pivots'!$C$4:$C$6</c:f>
              <c:numCache>
                <c:formatCode>0.00%</c:formatCode>
                <c:ptCount val="2"/>
                <c:pt idx="0">
                  <c:v>0.502</c:v>
                </c:pt>
                <c:pt idx="1">
                  <c:v>0.498</c:v>
                </c:pt>
              </c:numCache>
            </c:numRef>
          </c:val>
          <c:extLst>
            <c:ext xmlns:c16="http://schemas.microsoft.com/office/drawing/2014/chart" uri="{C3380CC4-5D6E-409C-BE32-E72D297353CC}">
              <c16:uniqueId val="{00000000-7EA9-4245-B09F-C6F4457D452E}"/>
            </c:ext>
          </c:extLst>
        </c:ser>
        <c:ser>
          <c:idx val="1"/>
          <c:order val="1"/>
          <c:tx>
            <c:strRef>
              <c:f>'Q1-Q4Pivots'!$D$3</c:f>
              <c:strCache>
                <c:ptCount val="1"/>
                <c:pt idx="0">
                  <c:v>Count of Local_Patient_ID</c:v>
                </c:pt>
              </c:strCache>
            </c:strRef>
          </c:tx>
          <c:dPt>
            <c:idx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F6E-489B-A7A1-05BB9887DB53}"/>
              </c:ext>
            </c:extLst>
          </c:dPt>
          <c:dPt>
            <c:idx val="1"/>
            <c:bubble3D val="0"/>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F6E-489B-A7A1-05BB9887DB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'Q1-Q4Pivots'!$B$4:$B$6</c:f>
              <c:strCache>
                <c:ptCount val="2"/>
                <c:pt idx="0">
                  <c:v>Female</c:v>
                </c:pt>
                <c:pt idx="1">
                  <c:v>Male</c:v>
                </c:pt>
              </c:strCache>
            </c:strRef>
          </c:cat>
          <c:val>
            <c:numRef>
              <c:f>'Q1-Q4Pivots'!$D$4:$D$6</c:f>
              <c:numCache>
                <c:formatCode>General</c:formatCode>
                <c:ptCount val="2"/>
                <c:pt idx="0">
                  <c:v>251</c:v>
                </c:pt>
                <c:pt idx="1">
                  <c:v>249</c:v>
                </c:pt>
              </c:numCache>
            </c:numRef>
          </c:val>
          <c:extLst>
            <c:ext xmlns:c16="http://schemas.microsoft.com/office/drawing/2014/chart" uri="{C3380CC4-5D6E-409C-BE32-E72D297353CC}">
              <c16:uniqueId val="{00000002-7EA9-4245-B09F-C6F4457D452E}"/>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[NHS_Cancer_DataProject.xlsx]Q1-Q4Pivots!PivotTable13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'Q1-Q4Pivots'!$C$44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'Q1-Q4Pivots'!$B$45:$B$220</c:f>
              <c:strCache>
                <c:ptCount val="175"/>
                <c:pt idx="0">
                  <c:v>AB</c:v>
                </c:pt>
                <c:pt idx="1">
                  <c:v>AL</c:v>
                </c:pt>
                <c:pt idx="2">
                  <c:v>B1</c:v>
                </c:pt>
                <c:pt idx="3">
                  <c:v>B2</c:v>
                </c:pt>
                <c:pt idx="4">
                  <c:v>B3</c:v>
                </c:pt>
                <c:pt idx="5">
                  <c:v>B4</c:v>
                </c:pt>
                <c:pt idx="6">
                  <c:v>B5</c:v>
                </c:pt>
                <c:pt idx="7">
                  <c:v>B6</c:v>
                </c:pt>
                <c:pt idx="8">
                  <c:v>B7</c:v>
                </c:pt>
                <c:pt idx="9">
                  <c:v>B8</c:v>
                </c:pt>
                <c:pt idx="10">
                  <c:v>B9</c:v>
                </c:pt>
                <c:pt idx="11">
                  <c:v>BA</c:v>
                </c:pt>
                <c:pt idx="12">
                  <c:v>BB</c:v>
                </c:pt>
                <c:pt idx="13">
                  <c:v>BD</c:v>
                </c:pt>
                <c:pt idx="14">
                  <c:v>BH</c:v>
                </c:pt>
                <c:pt idx="15">
                  <c:v>BR</c:v>
                </c:pt>
                <c:pt idx="16">
                  <c:v>BS</c:v>
                </c:pt>
                <c:pt idx="17">
                  <c:v>BT</c:v>
                </c:pt>
                <c:pt idx="18">
                  <c:v>CA</c:v>
                </c:pt>
                <c:pt idx="19">
                  <c:v>CB</c:v>
                </c:pt>
                <c:pt idx="20">
                  <c:v>CF</c:v>
                </c:pt>
                <c:pt idx="21">
                  <c:v>CH</c:v>
                </c:pt>
                <c:pt idx="22">
                  <c:v>CM</c:v>
                </c:pt>
                <c:pt idx="23">
                  <c:v>CO</c:v>
                </c:pt>
                <c:pt idx="24">
                  <c:v>CR</c:v>
                </c:pt>
                <c:pt idx="25">
                  <c:v>CT</c:v>
                </c:pt>
                <c:pt idx="26">
                  <c:v>CV</c:v>
                </c:pt>
                <c:pt idx="27">
                  <c:v>CW</c:v>
                </c:pt>
                <c:pt idx="28">
                  <c:v>DA</c:v>
                </c:pt>
                <c:pt idx="29">
                  <c:v>DD</c:v>
                </c:pt>
                <c:pt idx="30">
                  <c:v>DE</c:v>
                </c:pt>
                <c:pt idx="31">
                  <c:v>DG</c:v>
                </c:pt>
                <c:pt idx="32">
                  <c:v>DH</c:v>
                </c:pt>
                <c:pt idx="33">
                  <c:v>DL</c:v>
                </c:pt>
                <c:pt idx="34">
                  <c:v>DN</c:v>
                </c:pt>
                <c:pt idx="35">
                  <c:v>DY</c:v>
                </c:pt>
                <c:pt idx="36">
                  <c:v>E0</c:v>
                </c:pt>
                <c:pt idx="37">
                  <c:v>E2</c:v>
                </c:pt>
                <c:pt idx="38">
                  <c:v>E3</c:v>
                </c:pt>
                <c:pt idx="39">
                  <c:v>E4</c:v>
                </c:pt>
                <c:pt idx="40">
                  <c:v>E5</c:v>
                </c:pt>
                <c:pt idx="41">
                  <c:v>E6</c:v>
                </c:pt>
                <c:pt idx="42">
                  <c:v>E7</c:v>
                </c:pt>
                <c:pt idx="43">
                  <c:v>E8</c:v>
                </c:pt>
                <c:pt idx="44">
                  <c:v>E9</c:v>
                </c:pt>
                <c:pt idx="45">
                  <c:v>EC</c:v>
                </c:pt>
                <c:pt idx="46">
                  <c:v>EH</c:v>
                </c:pt>
                <c:pt idx="47">
                  <c:v>EN</c:v>
                </c:pt>
                <c:pt idx="48">
                  <c:v>EX</c:v>
                </c:pt>
                <c:pt idx="49">
                  <c:v>FK</c:v>
                </c:pt>
                <c:pt idx="50">
                  <c:v>FY</c:v>
                </c:pt>
                <c:pt idx="51">
                  <c:v>G0</c:v>
                </c:pt>
                <c:pt idx="52">
                  <c:v>G1</c:v>
                </c:pt>
                <c:pt idx="53">
                  <c:v>G2</c:v>
                </c:pt>
                <c:pt idx="54">
                  <c:v>G3</c:v>
                </c:pt>
                <c:pt idx="55">
                  <c:v>G4</c:v>
                </c:pt>
                <c:pt idx="56">
                  <c:v>G5</c:v>
                </c:pt>
                <c:pt idx="57">
                  <c:v>G6</c:v>
                </c:pt>
                <c:pt idx="58">
                  <c:v>G7</c:v>
                </c:pt>
                <c:pt idx="59">
                  <c:v>G8</c:v>
                </c:pt>
                <c:pt idx="60">
                  <c:v>G9</c:v>
                </c:pt>
                <c:pt idx="61">
                  <c:v>GL</c:v>
                </c:pt>
                <c:pt idx="62">
                  <c:v>GU</c:v>
                </c:pt>
                <c:pt idx="63">
                  <c:v>GY</c:v>
                </c:pt>
                <c:pt idx="64">
                  <c:v>HA</c:v>
                </c:pt>
                <c:pt idx="65">
                  <c:v>HD</c:v>
                </c:pt>
                <c:pt idx="66">
                  <c:v>HG</c:v>
                </c:pt>
                <c:pt idx="67">
                  <c:v>HR</c:v>
                </c:pt>
                <c:pt idx="68">
                  <c:v>HS</c:v>
                </c:pt>
                <c:pt idx="69">
                  <c:v>HU</c:v>
                </c:pt>
                <c:pt idx="70">
                  <c:v>HX</c:v>
                </c:pt>
                <c:pt idx="71">
                  <c:v>IG</c:v>
                </c:pt>
                <c:pt idx="72">
                  <c:v>IP</c:v>
                </c:pt>
                <c:pt idx="73">
                  <c:v>JE</c:v>
                </c:pt>
                <c:pt idx="74">
                  <c:v>KA</c:v>
                </c:pt>
                <c:pt idx="75">
                  <c:v>KW</c:v>
                </c:pt>
                <c:pt idx="76">
                  <c:v>KY</c:v>
                </c:pt>
                <c:pt idx="77">
                  <c:v>L0</c:v>
                </c:pt>
                <c:pt idx="78">
                  <c:v>L1</c:v>
                </c:pt>
                <c:pt idx="79">
                  <c:v>L2</c:v>
                </c:pt>
                <c:pt idx="80">
                  <c:v>L3</c:v>
                </c:pt>
                <c:pt idx="81">
                  <c:v>L4</c:v>
                </c:pt>
                <c:pt idx="82">
                  <c:v>L5</c:v>
                </c:pt>
                <c:pt idx="83">
                  <c:v>L6</c:v>
                </c:pt>
                <c:pt idx="84">
                  <c:v>L7</c:v>
                </c:pt>
                <c:pt idx="85">
                  <c:v>L8</c:v>
                </c:pt>
                <c:pt idx="86">
                  <c:v>L9</c:v>
                </c:pt>
                <c:pt idx="87">
                  <c:v>LA</c:v>
                </c:pt>
                <c:pt idx="88">
                  <c:v>LD</c:v>
                </c:pt>
                <c:pt idx="89">
                  <c:v>LE</c:v>
                </c:pt>
                <c:pt idx="90">
                  <c:v>LL</c:v>
                </c:pt>
                <c:pt idx="91">
                  <c:v>LN</c:v>
                </c:pt>
                <c:pt idx="92">
                  <c:v>LU</c:v>
                </c:pt>
                <c:pt idx="93">
                  <c:v>M0</c:v>
                </c:pt>
                <c:pt idx="94">
                  <c:v>M1</c:v>
                </c:pt>
                <c:pt idx="95">
                  <c:v>M3</c:v>
                </c:pt>
                <c:pt idx="96">
                  <c:v>M4</c:v>
                </c:pt>
                <c:pt idx="97">
                  <c:v>M5</c:v>
                </c:pt>
                <c:pt idx="98">
                  <c:v>M6</c:v>
                </c:pt>
                <c:pt idx="99">
                  <c:v>M7</c:v>
                </c:pt>
                <c:pt idx="100">
                  <c:v>M8</c:v>
                </c:pt>
                <c:pt idx="101">
                  <c:v>M9</c:v>
                </c:pt>
                <c:pt idx="102">
                  <c:v>ME</c:v>
                </c:pt>
                <c:pt idx="103">
                  <c:v>MK</c:v>
                </c:pt>
                <c:pt idx="104">
                  <c:v>ML</c:v>
                </c:pt>
                <c:pt idx="105">
                  <c:v>N0</c:v>
                </c:pt>
                <c:pt idx="106">
                  <c:v>N1</c:v>
                </c:pt>
                <c:pt idx="107">
                  <c:v>N2</c:v>
                </c:pt>
                <c:pt idx="108">
                  <c:v>N3</c:v>
                </c:pt>
                <c:pt idx="109">
                  <c:v>N4</c:v>
                </c:pt>
                <c:pt idx="110">
                  <c:v>N5</c:v>
                </c:pt>
                <c:pt idx="111">
                  <c:v>N6</c:v>
                </c:pt>
                <c:pt idx="112">
                  <c:v>N7</c:v>
                </c:pt>
                <c:pt idx="113">
                  <c:v>N8</c:v>
                </c:pt>
                <c:pt idx="114">
                  <c:v>N9</c:v>
                </c:pt>
                <c:pt idx="115">
                  <c:v>NE</c:v>
                </c:pt>
                <c:pt idx="116">
                  <c:v>NG</c:v>
                </c:pt>
                <c:pt idx="117">
                  <c:v>NN</c:v>
                </c:pt>
                <c:pt idx="118">
                  <c:v>NP</c:v>
                </c:pt>
                <c:pt idx="119">
                  <c:v>NR</c:v>
                </c:pt>
                <c:pt idx="120">
                  <c:v>NW</c:v>
                </c:pt>
                <c:pt idx="121">
                  <c:v>OL</c:v>
                </c:pt>
                <c:pt idx="122">
                  <c:v>OX</c:v>
                </c:pt>
                <c:pt idx="123">
                  <c:v>PA</c:v>
                </c:pt>
                <c:pt idx="124">
                  <c:v>PE</c:v>
                </c:pt>
                <c:pt idx="125">
                  <c:v>PH</c:v>
                </c:pt>
                <c:pt idx="126">
                  <c:v>PL</c:v>
                </c:pt>
                <c:pt idx="127">
                  <c:v>PO</c:v>
                </c:pt>
                <c:pt idx="128">
                  <c:v>PR</c:v>
                </c:pt>
                <c:pt idx="129">
                  <c:v>RH</c:v>
                </c:pt>
                <c:pt idx="130">
                  <c:v>RM</c:v>
                </c:pt>
                <c:pt idx="131">
                  <c:v>S0</c:v>
                </c:pt>
                <c:pt idx="132">
                  <c:v>S1</c:v>
                </c:pt>
                <c:pt idx="133">
                  <c:v>S2</c:v>
                </c:pt>
                <c:pt idx="134">
                  <c:v>S3</c:v>
                </c:pt>
                <c:pt idx="135">
                  <c:v>S4</c:v>
                </c:pt>
                <c:pt idx="136">
                  <c:v>S5</c:v>
                </c:pt>
                <c:pt idx="137">
                  <c:v>S6</c:v>
                </c:pt>
                <c:pt idx="138">
                  <c:v>S7</c:v>
                </c:pt>
                <c:pt idx="139">
                  <c:v>S8</c:v>
                </c:pt>
                <c:pt idx="140">
                  <c:v>S9</c:v>
                </c:pt>
                <c:pt idx="141">
                  <c:v>SA</c:v>
                </c:pt>
                <c:pt idx="142">
                  <c:v>SE</c:v>
                </c:pt>
                <c:pt idx="143">
                  <c:v>SG</c:v>
                </c:pt>
                <c:pt idx="144">
                  <c:v>SK</c:v>
                </c:pt>
                <c:pt idx="145">
                  <c:v>SM</c:v>
                </c:pt>
                <c:pt idx="146">
                  <c:v>SO</c:v>
                </c:pt>
                <c:pt idx="147">
                  <c:v>SP</c:v>
                </c:pt>
                <c:pt idx="148">
                  <c:v>SR</c:v>
                </c:pt>
                <c:pt idx="149">
                  <c:v>SS</c:v>
                </c:pt>
                <c:pt idx="150">
                  <c:v>ST</c:v>
                </c:pt>
                <c:pt idx="151">
                  <c:v>SW</c:v>
                </c:pt>
                <c:pt idx="152">
                  <c:v>SY</c:v>
                </c:pt>
                <c:pt idx="153">
                  <c:v>TA</c:v>
                </c:pt>
                <c:pt idx="154">
                  <c:v>TD</c:v>
                </c:pt>
                <c:pt idx="155">
                  <c:v>TN</c:v>
                </c:pt>
                <c:pt idx="156">
                  <c:v>TR</c:v>
                </c:pt>
                <c:pt idx="157">
                  <c:v>TS</c:v>
                </c:pt>
                <c:pt idx="158">
                  <c:v>UB</c:v>
                </c:pt>
                <c:pt idx="159">
                  <c:v>W0</c:v>
                </c:pt>
                <c:pt idx="160">
                  <c:v>W1</c:v>
                </c:pt>
                <c:pt idx="161">
                  <c:v>W2</c:v>
                </c:pt>
                <c:pt idx="162">
                  <c:v>W3</c:v>
                </c:pt>
                <c:pt idx="163">
                  <c:v>W4</c:v>
                </c:pt>
                <c:pt idx="164">
                  <c:v>W5</c:v>
                </c:pt>
                <c:pt idx="165">
                  <c:v>W6</c:v>
                </c:pt>
                <c:pt idx="166">
                  <c:v>W7</c:v>
                </c:pt>
                <c:pt idx="167">
                  <c:v>W8</c:v>
                </c:pt>
                <c:pt idx="168">
                  <c:v>W9</c:v>
                </c:pt>
                <c:pt idx="169">
                  <c:v>WA</c:v>
                </c:pt>
                <c:pt idx="170">
                  <c:v>WD</c:v>
                </c:pt>
                <c:pt idx="171">
                  <c:v>WF</c:v>
                </c:pt>
                <c:pt idx="172">
                  <c:v>WR</c:v>
                </c:pt>
                <c:pt idx="173">
                  <c:v>WV</c:v>
                </c:pt>
                <c:pt idx="174">
                  <c:v>YO</c:v>
                </c:pt>
              </c:strCache>
            </c:strRef>
          </c:cat>
          <c:val>
            <c:numRef>
              <c:f>'Q1-Q4Pivots'!$C$45:$C$220</c:f>
              <c:numCache>
                <c:formatCode>General</c:formatCode>
                <c:ptCount val="175"/>
                <c:pt idx="29">
                  <c:v>#N/A</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numCache>
            </c:numRef>
          </c:val>
          <c:extLst>
            <c:ext xmlns:c16="http://schemas.microsoft.com/office/drawing/2014/chart" uri="{C3380CC4-5D6E-409C-BE32-E72D297353CC}">
              <c16:uniqueId val="{00000000-CBE4-4CDD-8504-8F8FC3BCEE1A}"/>
            </c:ext>
          </c:extLst>
        </c:ser>
        <c:dLbls>
          <c:dLblPos val="outEnd"/>
          <c:showLegendKey val="0"/>
          <c:showVal val="1"/>
          <c:showCatName val="0"/>
          <c:showSerName val="0"/>
          <c:showPercent val="0"/>
          <c:showBubbleSize val="0"/>
        </c:dLbls>
        <c:gapWidth val="219"/>
        <c:overlap val="-27"/>
        <c:axId val="1336232351"/>
        <c:axId val="18511855"/>
      </c:barChart>
      <c:catAx>
        <c:axId val="133623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1855"/>
        <c:crosses val="autoZero"/>
        <c:auto val="1"/>
        <c:lblAlgn val="ctr"/>
        <c:lblOffset val="100"/>
        <c:noMultiLvlLbl val="0"/>
      </c:catAx>
      <c:valAx>
        <c:axId val="1851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23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5</xdr:col>
      <xdr:colOff>19049</xdr:colOff>
      <xdr:row>1</xdr:row>
      <xdr:rowOff>138112</xdr:rowOff>
    </xdr:from>
    <xdr:to>
      <xdr:col>14</xdr:col>
      <xdr:colOff>66674</xdr:colOff>
      <xdr:row>16</xdr:row>
      <xdr:rowOff>23812</xdr:rowOff>
    </xdr:to>
    <xdr:graphicFrame macro="">
      <xdr:nvGraphicFramePr>
        <xdr:cNvPr id="2" name="Chart 1">
          <a:extLst>
            <a:ext uri="{FF2B5EF4-FFF2-40B4-BE49-F238E27FC236}">
              <a16:creationId xmlns:a16="http://schemas.microsoft.com/office/drawing/2014/main" id="{69C2AE0E-FFEA-2F42-326C-1E49436DE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609599</xdr:colOff>
      <xdr:row>20</xdr:row>
      <xdr:rowOff>147637</xdr:rowOff>
    </xdr:from>
    <xdr:to>
      <xdr:col>14</xdr:col>
      <xdr:colOff>0</xdr:colOff>
      <xdr:row>34</xdr:row>
      <xdr:rowOff>152400</xdr:rowOff>
    </xdr:to>
    <xdr:graphicFrame macro="">
      <xdr:nvGraphicFramePr>
        <xdr:cNvPr id="4" name="Chart 3">
          <a:extLst>
            <a:ext uri="{FF2B5EF4-FFF2-40B4-BE49-F238E27FC236}">
              <a16:creationId xmlns:a16="http://schemas.microsoft.com/office/drawing/2014/main" id="{A0B89BC9-B155-8873-2C25-B4FC45FFA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600074</xdr:colOff>
      <xdr:row>37</xdr:row>
      <xdr:rowOff>4762</xdr:rowOff>
    </xdr:from>
    <xdr:to>
      <xdr:col>13</xdr:col>
      <xdr:colOff>590549</xdr:colOff>
      <xdr:row>51</xdr:row>
      <xdr:rowOff>80962</xdr:rowOff>
    </xdr:to>
    <xdr:graphicFrame macro="">
      <xdr:nvGraphicFramePr>
        <xdr:cNvPr id="5" name="Chart 4">
          <a:extLst>
            <a:ext uri="{FF2B5EF4-FFF2-40B4-BE49-F238E27FC236}">
              <a16:creationId xmlns:a16="http://schemas.microsoft.com/office/drawing/2014/main" id="{86000BB8-C4EE-042D-3F9B-C4C8859059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523874</xdr:colOff>
      <xdr:row>57</xdr:row>
      <xdr:rowOff>52386</xdr:rowOff>
    </xdr:from>
    <xdr:to>
      <xdr:col>14</xdr:col>
      <xdr:colOff>590549</xdr:colOff>
      <xdr:row>73</xdr:row>
      <xdr:rowOff>190499</xdr:rowOff>
    </xdr:to>
    <xdr:graphicFrame macro="">
      <xdr:nvGraphicFramePr>
        <xdr:cNvPr id="7" name="Chart 6">
          <a:extLst>
            <a:ext uri="{FF2B5EF4-FFF2-40B4-BE49-F238E27FC236}">
              <a16:creationId xmlns:a16="http://schemas.microsoft.com/office/drawing/2014/main" id="{57ACD43D-EF81-ADD9-B7F1-A8A72A9C7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628649</xdr:colOff>
      <xdr:row>23</xdr:row>
      <xdr:rowOff>14287</xdr:rowOff>
    </xdr:from>
    <xdr:to>
      <xdr:col>17</xdr:col>
      <xdr:colOff>200024</xdr:colOff>
      <xdr:row>37</xdr:row>
      <xdr:rowOff>90487</xdr:rowOff>
    </xdr:to>
    <xdr:graphicFrame macro="">
      <xdr:nvGraphicFramePr>
        <xdr:cNvPr id="2" name="Chart 1">
          <a:extLst>
            <a:ext uri="{FF2B5EF4-FFF2-40B4-BE49-F238E27FC236}">
              <a16:creationId xmlns:a16="http://schemas.microsoft.com/office/drawing/2014/main" id="{E46D198F-7B6C-81BB-80D9-5C1FD8E352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xdr:colOff>
      <xdr:row>1</xdr:row>
      <xdr:rowOff>180975</xdr:rowOff>
    </xdr:from>
    <xdr:to>
      <xdr:col>20</xdr:col>
      <xdr:colOff>0</xdr:colOff>
      <xdr:row>18</xdr:row>
      <xdr:rowOff>57150</xdr:rowOff>
    </xdr:to>
    <xdr:graphicFrame macro="">
      <xdr:nvGraphicFramePr>
        <xdr:cNvPr id="3" name="Chart 2">
          <a:extLst>
            <a:ext uri="{FF2B5EF4-FFF2-40B4-BE49-F238E27FC236}">
              <a16:creationId xmlns:a16="http://schemas.microsoft.com/office/drawing/2014/main" id="{DED068B5-9DC5-4C77-1056-F7D0790FB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19049</xdr:colOff>
      <xdr:row>59</xdr:row>
      <xdr:rowOff>166687</xdr:rowOff>
    </xdr:from>
    <xdr:to>
      <xdr:col>20</xdr:col>
      <xdr:colOff>66674</xdr:colOff>
      <xdr:row>74</xdr:row>
      <xdr:rowOff>52387</xdr:rowOff>
    </xdr:to>
    <xdr:graphicFrame macro="">
      <xdr:nvGraphicFramePr>
        <xdr:cNvPr id="4" name="Chart 3">
          <a:extLst>
            <a:ext uri="{FF2B5EF4-FFF2-40B4-BE49-F238E27FC236}">
              <a16:creationId xmlns:a16="http://schemas.microsoft.com/office/drawing/2014/main" id="{0E8FAEF8-7338-96BA-4154-4C2379679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623887</xdr:colOff>
      <xdr:row>40</xdr:row>
      <xdr:rowOff>176212</xdr:rowOff>
    </xdr:from>
    <xdr:to>
      <xdr:col>14</xdr:col>
      <xdr:colOff>42862</xdr:colOff>
      <xdr:row>55</xdr:row>
      <xdr:rowOff>61912</xdr:rowOff>
    </xdr:to>
    <xdr:graphicFrame macro="">
      <xdr:nvGraphicFramePr>
        <xdr:cNvPr id="5" name="Chart 4">
          <a:extLst>
            <a:ext uri="{FF2B5EF4-FFF2-40B4-BE49-F238E27FC236}">
              <a16:creationId xmlns:a16="http://schemas.microsoft.com/office/drawing/2014/main" id="{744176E8-5FC5-68F0-E6A7-1F7812491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190499</xdr:colOff>
      <xdr:row>0</xdr:row>
      <xdr:rowOff>177800</xdr:rowOff>
    </xdr:from>
    <xdr:to>
      <xdr:col>28</xdr:col>
      <xdr:colOff>190499</xdr:colOff>
      <xdr:row>40</xdr:row>
      <xdr:rowOff>146843</xdr:rowOff>
    </xdr:to>
    <xdr:grpSp>
      <xdr:nvGrpSpPr>
        <xdr:cNvPr id="18" name="Group 17">
          <a:extLst>
            <a:ext uri="{FF2B5EF4-FFF2-40B4-BE49-F238E27FC236}">
              <a16:creationId xmlns:a16="http://schemas.microsoft.com/office/drawing/2014/main" id="{B7588791-0CA8-5CD1-CD8C-6501C2E7EC31}"/>
            </a:ext>
          </a:extLst>
        </xdr:cNvPr>
        <xdr:cNvGrpSpPr/>
      </xdr:nvGrpSpPr>
      <xdr:grpSpPr>
        <a:xfrm>
          <a:off x="321468" y="177800"/>
          <a:ext cx="16394906" cy="7589043"/>
          <a:chOff x="95249" y="262467"/>
          <a:chExt cx="16573500" cy="7589043"/>
        </a:xfrm>
      </xdr:grpSpPr>
      <mc:AlternateContent xmlns:mc="http://schemas.openxmlformats.org/markup-compatibility/2006" xmlns:a14="http://schemas.microsoft.com/office/drawing/2010/main">
        <mc:Choice Requires="a14">
          <xdr:graphicFrame macro="">
            <xdr:nvGraphicFramePr>
              <xdr:cNvPr id="12" name="Vital_Status">
                <a:extLst>
                  <a:ext uri="{FF2B5EF4-FFF2-40B4-BE49-F238E27FC236}">
                    <a16:creationId xmlns:a16="http://schemas.microsoft.com/office/drawing/2014/main" id="{F1A04273-F530-F282-291A-20F7267901CE}"/>
                  </a:ext>
                </a:extLst>
              </xdr:cNvPr>
              <xdr:cNvGraphicFramePr/>
            </xdr:nvGraphicFramePr>
            <xdr:xfrm>
              <a:off x="156631" y="3164681"/>
              <a:ext cx="2405858" cy="895350"/>
            </xdr:xfrm>
            <a:graphic>
              <a:graphicData uri="http://schemas.microsoft.com/office/drawing/2010/slicer">
                <sle:slicer xmlns:sle="http://schemas.microsoft.com/office/drawing/2010/slicer" name="Vital_Status"/>
              </a:graphicData>
            </a:graphic>
          </xdr:graphicFrame>
        </mc:Choice>
        <mc:Fallback xmlns="">
          <xdr:sp macro="" textlink="">
            <xdr:nvSpPr>
              <xdr:cNvPr id="0" name=""/>
              <xdr:cNvSpPr>
                <a:spLocks noTextEdit="1"/>
              </xdr:cNvSpPr>
            </xdr:nvSpPr>
            <xdr:spPr>
              <a:xfrm>
                <a:off x="382189" y="3080014"/>
                <a:ext cx="2379933" cy="895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17" name="Group 16">
            <a:extLst>
              <a:ext uri="{FF2B5EF4-FFF2-40B4-BE49-F238E27FC236}">
                <a16:creationId xmlns:a16="http://schemas.microsoft.com/office/drawing/2014/main" id="{D246372C-4757-29E8-8FCA-BB1CC5B42F4E}"/>
              </a:ext>
            </a:extLst>
          </xdr:cNvPr>
          <xdr:cNvGrpSpPr/>
        </xdr:nvGrpSpPr>
        <xdr:grpSpPr>
          <a:xfrm>
            <a:off x="95249" y="262467"/>
            <a:ext cx="16573500" cy="7589043"/>
            <a:chOff x="137583" y="209551"/>
            <a:chExt cx="16573500" cy="7589043"/>
          </a:xfrm>
        </xdr:grpSpPr>
        <mc:AlternateContent xmlns:mc="http://schemas.openxmlformats.org/markup-compatibility/2006" xmlns:a14="http://schemas.microsoft.com/office/drawing/2010/main">
          <mc:Choice Requires="a14">
            <xdr:graphicFrame macro="">
              <xdr:nvGraphicFramePr>
                <xdr:cNvPr id="13" name="Recurrence_Indicator">
                  <a:extLst>
                    <a:ext uri="{FF2B5EF4-FFF2-40B4-BE49-F238E27FC236}">
                      <a16:creationId xmlns:a16="http://schemas.microsoft.com/office/drawing/2014/main" id="{E760EF0F-1E85-82C0-D135-86E2A8043D3D}"/>
                    </a:ext>
                  </a:extLst>
                </xdr:cNvPr>
                <xdr:cNvGraphicFramePr/>
              </xdr:nvGraphicFramePr>
              <xdr:xfrm>
                <a:off x="239977" y="6474620"/>
                <a:ext cx="2400565" cy="1323974"/>
              </xdr:xfrm>
              <a:graphic>
                <a:graphicData uri="http://schemas.microsoft.com/office/drawing/2010/slicer">
                  <sle:slicer xmlns:sle="http://schemas.microsoft.com/office/drawing/2010/slicer" name="Recurrence_Indicator"/>
                </a:graphicData>
              </a:graphic>
            </xdr:graphicFrame>
          </mc:Choice>
          <mc:Fallback xmlns="">
            <xdr:sp macro="" textlink="">
              <xdr:nvSpPr>
                <xdr:cNvPr id="0" name=""/>
                <xdr:cNvSpPr>
                  <a:spLocks noTextEdit="1"/>
                </xdr:cNvSpPr>
              </xdr:nvSpPr>
              <xdr:spPr>
                <a:xfrm>
                  <a:off x="422759" y="6442869"/>
                  <a:ext cx="2374697" cy="13239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16" name="Group 15">
              <a:extLst>
                <a:ext uri="{FF2B5EF4-FFF2-40B4-BE49-F238E27FC236}">
                  <a16:creationId xmlns:a16="http://schemas.microsoft.com/office/drawing/2014/main" id="{936D8CCE-007A-96DA-DECA-BF8B47FFBE11}"/>
                </a:ext>
              </a:extLst>
            </xdr:cNvPr>
            <xdr:cNvGrpSpPr/>
          </xdr:nvGrpSpPr>
          <xdr:grpSpPr>
            <a:xfrm>
              <a:off x="137583" y="209551"/>
              <a:ext cx="16573500" cy="7577135"/>
              <a:chOff x="137583" y="209551"/>
              <a:chExt cx="16573500" cy="7577135"/>
            </a:xfrm>
          </xdr:grpSpPr>
          <xdr:grpSp>
            <xdr:nvGrpSpPr>
              <xdr:cNvPr id="15" name="Group 14">
                <a:extLst>
                  <a:ext uri="{FF2B5EF4-FFF2-40B4-BE49-F238E27FC236}">
                    <a16:creationId xmlns:a16="http://schemas.microsoft.com/office/drawing/2014/main" id="{DBAA6BA8-FCE5-B797-EFBE-3C9FB35E377E}"/>
                  </a:ext>
                </a:extLst>
              </xdr:cNvPr>
              <xdr:cNvGrpSpPr/>
            </xdr:nvGrpSpPr>
            <xdr:grpSpPr>
              <a:xfrm>
                <a:off x="137583" y="209551"/>
                <a:ext cx="16573500" cy="7577135"/>
                <a:chOff x="130969" y="209551"/>
                <a:chExt cx="16394906" cy="7577135"/>
              </a:xfrm>
            </xdr:grpSpPr>
            <xdr:sp macro="" textlink="">
              <xdr:nvSpPr>
                <xdr:cNvPr id="2" name="Rectangle 1">
                  <a:extLst>
                    <a:ext uri="{FF2B5EF4-FFF2-40B4-BE49-F238E27FC236}">
                      <a16:creationId xmlns:a16="http://schemas.microsoft.com/office/drawing/2014/main" id="{1FD0ECFA-8CA1-D8AB-0BA8-4D01DED9D322}"/>
                    </a:ext>
                  </a:extLst>
                </xdr:cNvPr>
                <xdr:cNvSpPr/>
              </xdr:nvSpPr>
              <xdr:spPr>
                <a:xfrm>
                  <a:off x="130969" y="209551"/>
                  <a:ext cx="16394906" cy="9144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600" b="1">
                      <a:latin typeface="Times New Roman" panose="02020603050405020304" pitchFamily="18" charset="0"/>
                      <a:cs typeface="Times New Roman" panose="02020603050405020304" pitchFamily="18" charset="0"/>
                    </a:rPr>
                    <a:t>NHS Cancer Data</a:t>
                  </a:r>
                </a:p>
              </xdr:txBody>
            </xdr:sp>
            <xdr:graphicFrame macro="">
              <xdr:nvGraphicFramePr>
                <xdr:cNvPr id="3" name="Chart 2">
                  <a:extLst>
                    <a:ext uri="{FF2B5EF4-FFF2-40B4-BE49-F238E27FC236}">
                      <a16:creationId xmlns:a16="http://schemas.microsoft.com/office/drawing/2014/main" id="{8F6B4A69-7C1D-4C34-8D17-898FFFAC21E3}"/>
                    </a:ext>
                  </a:extLst>
                </xdr:cNvPr>
                <xdr:cNvGraphicFramePr>
                  <a:graphicFrameLocks/>
                </xdr:cNvGraphicFramePr>
              </xdr:nvGraphicFramePr>
              <xdr:xfrm>
                <a:off x="2559845" y="1142999"/>
                <a:ext cx="4850605" cy="305752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7C419B07-C68F-44E0-8F8B-44D1FBD052B1}"/>
                    </a:ext>
                  </a:extLst>
                </xdr:cNvPr>
                <xdr:cNvGraphicFramePr>
                  <a:graphicFrameLocks/>
                </xdr:cNvGraphicFramePr>
              </xdr:nvGraphicFramePr>
              <xdr:xfrm>
                <a:off x="7417595" y="1143000"/>
                <a:ext cx="4243386" cy="303847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8FE605A3-82C2-4A20-9F7C-A95B17B6B0B7}"/>
                    </a:ext>
                  </a:extLst>
                </xdr:cNvPr>
                <xdr:cNvGraphicFramePr>
                  <a:graphicFrameLocks/>
                </xdr:cNvGraphicFramePr>
              </xdr:nvGraphicFramePr>
              <xdr:xfrm>
                <a:off x="2559845" y="4191000"/>
                <a:ext cx="4857750" cy="357187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3AB17DE9-843D-45C6-9127-3DDFE1BF1370}"/>
                    </a:ext>
                  </a:extLst>
                </xdr:cNvPr>
                <xdr:cNvGraphicFramePr>
                  <a:graphicFrameLocks/>
                </xdr:cNvGraphicFramePr>
              </xdr:nvGraphicFramePr>
              <xdr:xfrm>
                <a:off x="7417595" y="4202905"/>
                <a:ext cx="4226717" cy="358378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D600B843-7339-4DEE-B2BF-0D9BD5F1CD5C}"/>
                    </a:ext>
                  </a:extLst>
                </xdr:cNvPr>
                <xdr:cNvGraphicFramePr>
                  <a:graphicFrameLocks/>
                </xdr:cNvGraphicFramePr>
              </xdr:nvGraphicFramePr>
              <xdr:xfrm>
                <a:off x="11668126" y="1143000"/>
                <a:ext cx="4822030" cy="30480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 name="Chart 7">
                  <a:extLst>
                    <a:ext uri="{FF2B5EF4-FFF2-40B4-BE49-F238E27FC236}">
                      <a16:creationId xmlns:a16="http://schemas.microsoft.com/office/drawing/2014/main" id="{13B9785A-878B-4D9A-BD1A-7FF8C0DCED34}"/>
                    </a:ext>
                  </a:extLst>
                </xdr:cNvPr>
                <xdr:cNvGraphicFramePr>
                  <a:graphicFrameLocks/>
                </xdr:cNvGraphicFramePr>
              </xdr:nvGraphicFramePr>
              <xdr:xfrm>
                <a:off x="11668125" y="4226719"/>
                <a:ext cx="4845844" cy="3512343"/>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xmlns:a14="http://schemas.microsoft.com/office/drawing/2010/main">
              <mc:Choice Requires="a14">
                <xdr:graphicFrame macro="">
                  <xdr:nvGraphicFramePr>
                    <xdr:cNvPr id="10" name="Sex">
                      <a:extLst>
                        <a:ext uri="{FF2B5EF4-FFF2-40B4-BE49-F238E27FC236}">
                          <a16:creationId xmlns:a16="http://schemas.microsoft.com/office/drawing/2014/main" id="{B535B2AF-75BE-FB7C-3E9D-CEC577CDC0B0}"/>
                        </a:ext>
                      </a:extLst>
                    </xdr:cNvPr>
                    <xdr:cNvGraphicFramePr/>
                  </xdr:nvGraphicFramePr>
                  <xdr:xfrm>
                    <a:off x="150018" y="1140618"/>
                    <a:ext cx="2409825" cy="657226"/>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340517" y="1108867"/>
                      <a:ext cx="2409825" cy="6572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14" name="Treatment_Outcome">
                    <a:extLst>
                      <a:ext uri="{FF2B5EF4-FFF2-40B4-BE49-F238E27FC236}">
                        <a16:creationId xmlns:a16="http://schemas.microsoft.com/office/drawing/2014/main" id="{12DC360C-46D8-F3AE-D4E6-E8DA0B2607E1}"/>
                      </a:ext>
                    </a:extLst>
                  </xdr:cNvPr>
                  <xdr:cNvGraphicFramePr/>
                </xdr:nvGraphicFramePr>
                <xdr:xfrm>
                  <a:off x="204258" y="4152901"/>
                  <a:ext cx="2310606" cy="2264568"/>
                </xdr:xfrm>
                <a:graphic>
                  <a:graphicData uri="http://schemas.microsoft.com/office/drawing/2010/slicer">
                    <sle:slicer xmlns:sle="http://schemas.microsoft.com/office/drawing/2010/slicer" name="Treatment_Outcome"/>
                  </a:graphicData>
                </a:graphic>
              </xdr:graphicFrame>
            </mc:Choice>
            <mc:Fallback xmlns="">
              <xdr:sp macro="" textlink="">
                <xdr:nvSpPr>
                  <xdr:cNvPr id="0" name=""/>
                  <xdr:cNvSpPr>
                    <a:spLocks noTextEdit="1"/>
                  </xdr:cNvSpPr>
                </xdr:nvSpPr>
                <xdr:spPr>
                  <a:xfrm>
                    <a:off x="387425" y="4121150"/>
                    <a:ext cx="2285707" cy="22645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Age_range">
                    <a:extLst>
                      <a:ext uri="{FF2B5EF4-FFF2-40B4-BE49-F238E27FC236}">
                        <a16:creationId xmlns:a16="http://schemas.microsoft.com/office/drawing/2014/main" id="{8BF099DC-6F25-A3CE-5F23-EB37C2B4D6DB}"/>
                      </a:ext>
                    </a:extLst>
                  </xdr:cNvPr>
                  <xdr:cNvGraphicFramePr/>
                </xdr:nvGraphicFramePr>
                <xdr:xfrm>
                  <a:off x="182033" y="1817160"/>
                  <a:ext cx="2400300" cy="1252007"/>
                </xdr:xfrm>
                <a:graphic>
                  <a:graphicData uri="http://schemas.microsoft.com/office/drawing/2010/slicer">
                    <sle:slicer xmlns:sle="http://schemas.microsoft.com/office/drawing/2010/slicer" name="Age_range"/>
                  </a:graphicData>
                </a:graphic>
              </xdr:graphicFrame>
            </mc:Choice>
            <mc:Fallback xmlns="">
              <xdr:sp macro="" textlink="">
                <xdr:nvSpPr>
                  <xdr:cNvPr id="0" name=""/>
                  <xdr:cNvSpPr>
                    <a:spLocks noTextEdit="1"/>
                  </xdr:cNvSpPr>
                </xdr:nvSpPr>
                <xdr:spPr>
                  <a:xfrm>
                    <a:off x="365439" y="1785409"/>
                    <a:ext cx="2374435" cy="12520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19050</xdr:colOff>
      <xdr:row>1</xdr:row>
      <xdr:rowOff>4761</xdr:rowOff>
    </xdr:from>
    <xdr:to>
      <xdr:col>14</xdr:col>
      <xdr:colOff>319087</xdr:colOff>
      <xdr:row>14</xdr:row>
      <xdr:rowOff>9524</xdr:rowOff>
    </xdr:to>
    <xdr:graphicFrame macro="">
      <xdr:nvGraphicFramePr>
        <xdr:cNvPr id="2" name="Chart 1">
          <a:extLst>
            <a:ext uri="{FF2B5EF4-FFF2-40B4-BE49-F238E27FC236}">
              <a16:creationId xmlns:a16="http://schemas.microsoft.com/office/drawing/2014/main" id="{E1D98283-F9CA-E044-34CC-3FC821AE5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9524</xdr:colOff>
      <xdr:row>43</xdr:row>
      <xdr:rowOff>157162</xdr:rowOff>
    </xdr:from>
    <xdr:to>
      <xdr:col>14</xdr:col>
      <xdr:colOff>38099</xdr:colOff>
      <xdr:row>64</xdr:row>
      <xdr:rowOff>152400</xdr:rowOff>
    </xdr:to>
    <xdr:graphicFrame macro="">
      <xdr:nvGraphicFramePr>
        <xdr:cNvPr id="3" name="Chart 2">
          <a:extLst>
            <a:ext uri="{FF2B5EF4-FFF2-40B4-BE49-F238E27FC236}">
              <a16:creationId xmlns:a16="http://schemas.microsoft.com/office/drawing/2014/main" id="{C6C744FC-E434-C1A9-FE74-6BE1051E0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Ogboji" refreshedDate="46172.36554421296" backgroundQuery="1" createdVersion="8" refreshedVersion="8" minRefreshableVersion="3" recordCount="0" supportSubquery="1" supportAdvancedDrill="1" xr:uid="{C6971154-9D48-46A3-92B5-CE6DD1798624}">
  <cacheSource type="external" connectionId="1"/>
  <cacheFields count="2">
    <cacheField name="[Table1].[Age_range].[Age_range]" caption="Age_range" numFmtId="0" hierarchy="7" level="1">
      <sharedItems count="8">
        <s v="10-19"/>
        <s v="20-29"/>
        <s v="30-39"/>
        <s v="40-49"/>
        <s v="50-59"/>
        <s v="60-69"/>
        <s v="70-79"/>
        <s v="80-89"/>
      </sharedItems>
    </cacheField>
    <cacheField name="[Measures].[Count of Age_range]" caption="Count of Age_range" numFmtId="0" hierarchy="48" level="32767"/>
  </cacheFields>
  <cacheHierarchies count="59">
    <cacheHierarchy uniqueName="[Table1].[PostcodeArea]" caption="PostcodeArea" attribute="1" defaultMemberUniqueName="[Table1].[PostcodeArea].[All]" allUniqueName="[Table1].[PostcodeArea].[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NHS_Number]" caption="NHS_Number" attribute="1" defaultMemberUniqueName="[Table1].[NHS_Number].[All]" allUniqueName="[Table1].[NHS_Number].[All]" dimensionUniqueName="[Table1]" displayFolder="" count="2" memberValueDatatype="130" unbalanced="0"/>
    <cacheHierarchy uniqueName="[Table1].[Local_Patient_ID]" caption="Local_Patient_ID" attribute="1" defaultMemberUniqueName="[Table1].[Local_Patient_ID].[All]" allUniqueName="[Table1].[Local_Patient_ID].[All]" dimensionUniqueName="[Table1]" displayFolder="" count="2" memberValueDatatype="130" unbalanced="0"/>
    <cacheHierarchy uniqueName="[Table1].[Date_of_Birth]" caption="Date_of_Birth" attribute="1" time="1" defaultMemberUniqueName="[Table1].[Date_of_Birth].[All]" allUniqueName="[Table1].[Date_of_Birth].[All]" dimensionUniqueName="[Table1]" displayFolder="" count="2" memberValueDatatype="7" unbalanced="0"/>
    <cacheHierarchy uniqueName="[Table1].[Primary_Diagnosis_Date]" caption="Primary_Diagnosis_Date" attribute="1" time="1" defaultMemberUniqueName="[Table1].[Primary_Diagnosis_Date].[All]" allUniqueName="[Table1].[Primary_Diagnosis_Date].[All]" dimensionUniqueName="[Table1]" displayFolder="" count="2" memberValueDatatype="7" unbalanced="0"/>
    <cacheHierarchy uniqueName="[Table1].[Age]" caption="Age" attribute="1" defaultMemberUniqueName="[Table1].[Age].[All]" allUniqueName="[Table1].[Age].[All]" dimensionUniqueName="[Table1]" displayFolder="" count="2" memberValueDatatype="20" unbalanced="0"/>
    <cacheHierarchy uniqueName="[Table1].[Age_range]" caption="Age_range" attribute="1" defaultMemberUniqueName="[Table1].[Age_range].[All]" allUniqueName="[Table1].[Age_range].[All]" dimensionUniqueName="[Table1]" displayFolder="" count="2" memberValueDatatype="130" unbalanced="0">
      <fieldsUsage count="2">
        <fieldUsage x="-1"/>
        <fieldUsage x="0"/>
      </fieldsUsage>
    </cacheHierarchy>
    <cacheHierarchy uniqueName="[Table1].[Sex]" caption="Sex" attribute="1" defaultMemberUniqueName="[Table1].[Sex].[All]" allUniqueName="[Table1].[Sex].[All]" dimensionUniqueName="[Table1]" displayFolder="" count="2" memberValueDatatype="130" unbalanced="0"/>
    <cacheHierarchy uniqueName="[Table1].[Postcode]" caption="Postcode" attribute="1" defaultMemberUniqueName="[Table1].[Postcode].[All]" allUniqueName="[Table1].[Postcode].[All]" dimensionUniqueName="[Table1]" displayFolder="" count="2" memberValueDatatype="130" unbalanced="0"/>
    <cacheHierarchy uniqueName="[Table1].[PostcodeArea2]" caption="PostcodeArea2" attribute="1" defaultMemberUniqueName="[Table1].[PostcodeArea2].[All]" allUniqueName="[Table1].[PostcodeArea2].[All]" dimensionUniqueName="[Table1]" displayFolder="" count="2" memberValueDatatype="130" unbalanced="0"/>
    <cacheHierarchy uniqueName="[Table1].[GP_Practice_Code]" caption="GP_Practice_Code" attribute="1" defaultMemberUniqueName="[Table1].[GP_Practice_Code].[All]" allUniqueName="[Table1].[GP_Practice_Code].[All]" dimensionUniqueName="[Table1]" displayFolder="" count="2" memberValueDatatype="130" unbalanced="0"/>
    <cacheHierarchy uniqueName="[Table1].[Referral_Date]" caption="Referral_Date" attribute="1" time="1" defaultMemberUniqueName="[Table1].[Referral_Date].[All]" allUniqueName="[Table1].[Referral_Date].[All]" dimensionUniqueName="[Table1]" displayFolder="" count="2" memberValueDatatype="7" unbalanced="0"/>
    <cacheHierarchy uniqueName="[Table1].[First_Seen_Date]" caption="First_Seen_Date" attribute="1" time="1" defaultMemberUniqueName="[Table1].[First_Seen_Date].[All]" allUniqueName="[Table1].[First_Seen_Date].[All]" dimensionUniqueName="[Table1]" displayFolder="" count="2" memberValueDatatype="7" unbalanced="0"/>
    <cacheHierarchy uniqueName="[Table1].[Waiting_time]" caption="Waiting_time" attribute="1" defaultMemberUniqueName="[Table1].[Waiting_time].[All]" allUniqueName="[Table1].[Waiting_time].[All]" dimensionUniqueName="[Table1]" displayFolder="" count="2" memberValueDatatype="130" unbalanced="0"/>
    <cacheHierarchy uniqueName="[Table1].[MDT_Date]" caption="MDT_Date" attribute="1" time="1" defaultMemberUniqueName="[Table1].[MDT_Date].[All]" allUniqueName="[Table1].[MDT_Date].[All]" dimensionUniqueName="[Table1]" displayFolder="" count="2" memberValueDatatype="7" unbalanced="0"/>
    <cacheHierarchy uniqueName="[Table1].[Decision_to_Treat_Date]" caption="Decision_to_Treat_Date" attribute="1" time="1" defaultMemberUniqueName="[Table1].[Decision_to_Treat_Date].[All]" allUniqueName="[Table1].[Decision_to_Treat_Date].[All]" dimensionUniqueName="[Table1]" displayFolder="" count="2" memberValueDatatype="7" unbalanced="0"/>
    <cacheHierarchy uniqueName="[Table1].[Treatment_Start_Date]" caption="Treatment_Start_Date" attribute="1" time="1" defaultMemberUniqueName="[Table1].[Treatment_Start_Date].[All]" allUniqueName="[Table1].[Treatment_Start_Date].[All]" dimensionUniqueName="[Table1]" displayFolder="" count="2" memberValueDatatype="7" unbalanced="0"/>
    <cacheHierarchy uniqueName="[Table1].[Treatment_Waiting Time]" caption="Treatment_Waiting Time" attribute="1" defaultMemberUniqueName="[Table1].[Treatment_Waiting Time].[All]" allUniqueName="[Table1].[Treatment_Waiting Time].[All]" dimensionUniqueName="[Table1]" displayFolder="" count="2" memberValueDatatype="20" unbalanced="0"/>
    <cacheHierarchy uniqueName="[Table1].[Treatment_Waiting_Time Grouped]" caption="Treatment_Waiting_Time Grouped" attribute="1" defaultMemberUniqueName="[Table1].[Treatment_Waiting_Time Grouped].[All]" allUniqueName="[Table1].[Treatment_Waiting_Time Grouped].[All]" dimensionUniqueName="[Table1]" displayFolder="" count="2" memberValueDatatype="130" unbalanced="0"/>
    <cacheHierarchy uniqueName="[Table1].[Primary_Tumour_Site_ICD10]" caption="Primary_Tumour_Site_ICD10" attribute="1" defaultMemberUniqueName="[Table1].[Primary_Tumour_Site_ICD10].[All]" allUniqueName="[Table1].[Primary_Tumour_Site_ICD10].[All]" dimensionUniqueName="[Table1]" displayFolder="" count="2" memberValueDatatype="130" unbalanced="0"/>
    <cacheHierarchy uniqueName="[Table1].[Morphology_ICDO3]" caption="Morphology_ICDO3" attribute="1" defaultMemberUniqueName="[Table1].[Morphology_ICDO3].[All]" allUniqueName="[Table1].[Morphology_ICDO3].[All]" dimensionUniqueName="[Table1]" displayFolder="" count="2" memberValueDatatype="130" unbalanced="0"/>
    <cacheHierarchy uniqueName="[Table1].[Behaviour_Code]" caption="Behaviour_Code" attribute="1" defaultMemberUniqueName="[Table1].[Behaviour_Code].[All]" allUniqueName="[Table1].[Behaviour_Code].[All]" dimensionUniqueName="[Table1]" displayFolder="" count="2" memberValueDatatype="130" unbalanced="0"/>
    <cacheHierarchy uniqueName="[Table1].[Laterality]" caption="Laterality" attribute="1" defaultMemberUniqueName="[Table1].[Laterality].[All]" allUniqueName="[Table1].[Laterality].[All]" dimensionUniqueName="[Table1]" displayFolder="" count="2" memberValueDatatype="130" unbalanced="0"/>
    <cacheHierarchy uniqueName="[Table1].[Grade]" caption="Grade" attribute="1" defaultMemberUniqueName="[Table1].[Grade].[All]" allUniqueName="[Table1].[Grade].[All]" dimensionUniqueName="[Table1]" displayFolder="" count="2" memberValueDatatype="130" unbalanced="0"/>
    <cacheHierarchy uniqueName="[Table1].[Stage_Group_TNM]" caption="Stage_Group_TNM" attribute="1" defaultMemberUniqueName="[Table1].[Stage_Group_TNM].[All]" allUniqueName="[Table1].[Stage_Group_TNM].[All]" dimensionUniqueName="[Table1]" displayFolder="" count="2" memberValueDatatype="130" unbalanced="0"/>
    <cacheHierarchy uniqueName="[Table1].[Basis_of_Diagnosis]" caption="Basis_of_Diagnosis" attribute="1" defaultMemberUniqueName="[Table1].[Basis_of_Diagnosis].[All]" allUniqueName="[Table1].[Basis_of_Diagnosis].[All]" dimensionUniqueName="[Table1]" displayFolder="" count="2" memberValueDatatype="130" unbalanced="0"/>
    <cacheHierarchy uniqueName="[Table1].[Treatment_Modality]" caption="Treatment_Modality" attribute="1" defaultMemberUniqueName="[Table1].[Treatment_Modality].[All]" allUniqueName="[Table1].[Treatment_Modality].[All]" dimensionUniqueName="[Table1]" displayFolder="" count="2" memberValueDatatype="130" unbalanced="0"/>
    <cacheHierarchy uniqueName="[Table1].[Treatment_Intent]" caption="Treatment_Intent" attribute="1" defaultMemberUniqueName="[Table1].[Treatment_Intent].[All]" allUniqueName="[Table1].[Treatment_Intent].[All]" dimensionUniqueName="[Table1]" displayFolder="" count="2" memberValueDatatype="130" unbalanced="0"/>
    <cacheHierarchy uniqueName="[Table1].[Treatment_Provider]" caption="Treatment_Provider" attribute="1" defaultMemberUniqueName="[Table1].[Treatment_Provider].[All]" allUniqueName="[Table1].[Treatment_Provider].[All]" dimensionUniqueName="[Table1]" displayFolder="" count="2" memberValueDatatype="130" unbalanced="0"/>
    <cacheHierarchy uniqueName="[Table1].[Treatment_Outcome]" caption="Treatment_Outcome" attribute="1" defaultMemberUniqueName="[Table1].[Treatment_Outcome].[All]" allUniqueName="[Table1].[Treatment_Outcome].[All]" dimensionUniqueName="[Table1]" displayFolder="" count="2" memberValueDatatype="130" unbalanced="0"/>
    <cacheHierarchy uniqueName="[Table1].[Recurrence_Indicator]" caption="Recurrence_Indicator" attribute="1" defaultMemberUniqueName="[Table1].[Recurrence_Indicator].[All]" allUniqueName="[Table1].[Recurrence_Indicator].[All]" dimensionUniqueName="[Table1]" displayFolder="" count="2" memberValueDatatype="11" unbalanced="0"/>
    <cacheHierarchy uniqueName="[Table1].[Recurrence_Date]" caption="Recurrence_Date" attribute="1" time="1" defaultMemberUniqueName="[Table1].[Recurrence_Date].[All]" allUniqueName="[Table1].[Recurrence_Date].[All]" dimensionUniqueName="[Table1]" displayFolder="" count="2" memberValueDatatype="7" unbalanced="0"/>
    <cacheHierarchy uniqueName="[Table1].[Vital_Status]" caption="Vital_Status" attribute="1" defaultMemberUniqueName="[Table1].[Vital_Status].[All]" allUniqueName="[Table1].[Vital_Status].[All]" dimensionUniqueName="[Table1]" displayFolder="" count="2" memberValueDatatype="130" unbalanced="0"/>
    <cacheHierarchy uniqueName="[Table1].[Date_of_Death]" caption="Date_of_Death" attribute="1" time="1" defaultMemberUniqueName="[Table1].[Date_of_Death].[All]" allUniqueName="[Table1].[Date_of_Death].[All]" dimensionUniqueName="[Table1]" displayFolder="" count="2" memberValueDatatype="7" unbalanced="0"/>
    <cacheHierarchy uniqueName="[Table1].[Date_of_Death (Year)]" caption="Date_of_Death (Year)" attribute="1" defaultMemberUniqueName="[Table1].[Date_of_Death (Year)].[All]" allUniqueName="[Table1].[Date_of_Death (Year)].[All]" dimensionUniqueName="[Table1]" displayFolder="" count="2" memberValueDatatype="130" unbalanced="0"/>
    <cacheHierarchy uniqueName="[Table1].[Date_of_Death (Quarter)]" caption="Date_of_Death (Quarter)" attribute="1" defaultMemberUniqueName="[Table1].[Date_of_Death (Quarter)].[All]" allUniqueName="[Table1].[Date_of_Death (Quarter)].[All]" dimensionUniqueName="[Table1]" displayFolder="" count="2" memberValueDatatype="130" unbalanced="0"/>
    <cacheHierarchy uniqueName="[Table1].[Date_of_Death (Month)]" caption="Date_of_Death (Month)" attribute="1" defaultMemberUniqueName="[Table1].[Date_of_Death (Month)].[All]" allUniqueName="[Table1].[Date_of_Death (Month)].[All]" dimensionUniqueName="[Table1]" displayFolder="" count="2" memberValueDatatype="130" unbalanced="0"/>
    <cacheHierarchy uniqueName="[Table1].[Date_of_Death (Month Index)]" caption="Date_of_Death (Month Index)" attribute="1" defaultMemberUniqueName="[Table1].[Date_of_Death (Month Index)].[All]" allUniqueName="[Table1].[Date_of_Death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NHS_Number]" caption="Count of NHS_Number" measure="1" displayFolder="" measureGroup="Table1" count="0" hidden="1">
      <extLst>
        <ext xmlns:x15="http://schemas.microsoft.com/office/spreadsheetml/2010/11/main" uri="{B97F6D7D-B522-45F9-BDA1-12C45D357490}">
          <x15:cacheHierarchy aggregatedColumn="2"/>
        </ext>
      </extLst>
    </cacheHierarchy>
    <cacheHierarchy uniqueName="[Measures].[Count of Local_Patient_ID]" caption="Count of Local_Patient_ID"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6"/>
        </ext>
      </extLst>
    </cacheHierarchy>
    <cacheHierarchy uniqueName="[Measures].[Count of GP_Practice_Code]" caption="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PostcodeArea]" caption="Count of PostcodeArea" measure="1" displayFolder="" measureGroup="Table1"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6"/>
        </ext>
      </extLst>
    </cacheHierarchy>
    <cacheHierarchy uniqueName="[Measures].[Count of Age_range]" caption="Count of Age_range"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8"/>
        </ext>
      </extLst>
    </cacheHierarchy>
    <cacheHierarchy uniqueName="[Measures].[Distinct Count of GP_Practice_Code]" caption="Distinct 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Waiting_time]" caption="Count of Waiting_time" measure="1" displayFolder="" measureGroup="Table1" count="0" hidden="1">
      <extLst>
        <ext xmlns:x15="http://schemas.microsoft.com/office/spreadsheetml/2010/11/main" uri="{B97F6D7D-B522-45F9-BDA1-12C45D357490}">
          <x15:cacheHierarchy aggregatedColumn="14"/>
        </ext>
      </extLst>
    </cacheHierarchy>
    <cacheHierarchy uniqueName="[Measures].[Sum of Treatment_Waiting Time]" caption="Sum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Treatment_Waiting Time]" caption="Count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Primary_Tumour_Site_ICD10]" caption="Count of Primary_Tumour_Site_ICD10" measure="1" displayFolder="" measureGroup="Table1" count="0" hidden="1">
      <extLst>
        <ext xmlns:x15="http://schemas.microsoft.com/office/spreadsheetml/2010/11/main" uri="{B97F6D7D-B522-45F9-BDA1-12C45D357490}">
          <x15:cacheHierarchy aggregatedColumn="20"/>
        </ext>
      </extLst>
    </cacheHierarchy>
    <cacheHierarchy uniqueName="[Measures].[Count of Morphology_ICDO3]" caption="Count of Morphology_ICDO3" measure="1" displayFolder="" measureGroup="Table1" count="0" hidden="1">
      <extLst>
        <ext xmlns:x15="http://schemas.microsoft.com/office/spreadsheetml/2010/11/main" uri="{B97F6D7D-B522-45F9-BDA1-12C45D357490}">
          <x15:cacheHierarchy aggregatedColumn="21"/>
        </ext>
      </extLst>
    </cacheHierarchy>
    <cacheHierarchy uniqueName="[Measures].[Count of Treatment_Outcome]" caption="Count of Treatment_Outcome" measure="1" displayFolder="" measureGroup="Table1" count="0" hidden="1">
      <extLst>
        <ext xmlns:x15="http://schemas.microsoft.com/office/spreadsheetml/2010/11/main" uri="{B97F6D7D-B522-45F9-BDA1-12C45D357490}">
          <x15:cacheHierarchy aggregatedColumn="30"/>
        </ext>
      </extLst>
    </cacheHierarchy>
    <cacheHierarchy uniqueName="[Measures].[Count of Vital_Status]" caption="Count of Vital_Status" measure="1" displayFolder="" measureGroup="Table1"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Ogboji" refreshedDate="46172.365544791668" backgroundQuery="1" createdVersion="8" refreshedVersion="8" minRefreshableVersion="3" recordCount="0" supportSubquery="1" supportAdvancedDrill="1" xr:uid="{AF2E02C5-E853-499C-97C9-5FA63ADBE077}">
  <cacheSource type="external" connectionId="1"/>
  <cacheFields count="4">
    <cacheField name="[Measures].[Count of Treatment_Waiting Time]" caption="Count of Treatment_Waiting Time" numFmtId="0" hierarchy="54" level="32767"/>
    <cacheField name="[Table1].[Stage_Group_TNM].[Stage_Group_TNM]" caption="Stage_Group_TNM" numFmtId="0" hierarchy="25" level="1">
      <sharedItems count="5">
        <s v="Stage I"/>
        <s v="Stage II"/>
        <s v="Stage III"/>
        <s v="Stage IV"/>
        <s v="Unknown"/>
      </sharedItems>
    </cacheField>
    <cacheField name="[Table1].[Vital_Status].[Vital_Status]" caption="Vital_Status" numFmtId="0" hierarchy="33" level="1">
      <sharedItems count="2">
        <s v="Alive"/>
        <s v="Deceased"/>
      </sharedItems>
    </cacheField>
    <cacheField name="[Table1].[Age_range].[Age_range]" caption="Age_range" numFmtId="0" hierarchy="7" level="1">
      <sharedItems containsSemiMixedTypes="0" containsNonDate="0" containsString="0"/>
    </cacheField>
  </cacheFields>
  <cacheHierarchies count="59">
    <cacheHierarchy uniqueName="[Table1].[PostcodeArea]" caption="PostcodeArea" attribute="1" defaultMemberUniqueName="[Table1].[PostcodeArea].[All]" allUniqueName="[Table1].[PostcodeArea].[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NHS_Number]" caption="NHS_Number" attribute="1" defaultMemberUniqueName="[Table1].[NHS_Number].[All]" allUniqueName="[Table1].[NHS_Number].[All]" dimensionUniqueName="[Table1]" displayFolder="" count="2" memberValueDatatype="130" unbalanced="0"/>
    <cacheHierarchy uniqueName="[Table1].[Local_Patient_ID]" caption="Local_Patient_ID" attribute="1" defaultMemberUniqueName="[Table1].[Local_Patient_ID].[All]" allUniqueName="[Table1].[Local_Patient_ID].[All]" dimensionUniqueName="[Table1]" displayFolder="" count="2" memberValueDatatype="130" unbalanced="0"/>
    <cacheHierarchy uniqueName="[Table1].[Date_of_Birth]" caption="Date_of_Birth" attribute="1" time="1" defaultMemberUniqueName="[Table1].[Date_of_Birth].[All]" allUniqueName="[Table1].[Date_of_Birth].[All]" dimensionUniqueName="[Table1]" displayFolder="" count="2" memberValueDatatype="7" unbalanced="0"/>
    <cacheHierarchy uniqueName="[Table1].[Primary_Diagnosis_Date]" caption="Primary_Diagnosis_Date" attribute="1" time="1" defaultMemberUniqueName="[Table1].[Primary_Diagnosis_Date].[All]" allUniqueName="[Table1].[Primary_Diagnosis_Date].[All]" dimensionUniqueName="[Table1]" displayFolder="" count="2" memberValueDatatype="7" unbalanced="0"/>
    <cacheHierarchy uniqueName="[Table1].[Age]" caption="Age" attribute="1" defaultMemberUniqueName="[Table1].[Age].[All]" allUniqueName="[Table1].[Age].[All]" dimensionUniqueName="[Table1]" displayFolder="" count="2" memberValueDatatype="20" unbalanced="0"/>
    <cacheHierarchy uniqueName="[Table1].[Age_range]" caption="Age_range" attribute="1" defaultMemberUniqueName="[Table1].[Age_range].[All]" allUniqueName="[Table1].[Age_range].[All]" dimensionUniqueName="[Table1]" displayFolder="" count="2" memberValueDatatype="130" unbalanced="0">
      <fieldsUsage count="2">
        <fieldUsage x="-1"/>
        <fieldUsage x="3"/>
      </fieldsUsage>
    </cacheHierarchy>
    <cacheHierarchy uniqueName="[Table1].[Sex]" caption="Sex" attribute="1" defaultMemberUniqueName="[Table1].[Sex].[All]" allUniqueName="[Table1].[Sex].[All]" dimensionUniqueName="[Table1]" displayFolder="" count="2" memberValueDatatype="130" unbalanced="0"/>
    <cacheHierarchy uniqueName="[Table1].[Postcode]" caption="Postcode" attribute="1" defaultMemberUniqueName="[Table1].[Postcode].[All]" allUniqueName="[Table1].[Postcode].[All]" dimensionUniqueName="[Table1]" displayFolder="" count="2" memberValueDatatype="130" unbalanced="0"/>
    <cacheHierarchy uniqueName="[Table1].[PostcodeArea2]" caption="PostcodeArea2" attribute="1" defaultMemberUniqueName="[Table1].[PostcodeArea2].[All]" allUniqueName="[Table1].[PostcodeArea2].[All]" dimensionUniqueName="[Table1]" displayFolder="" count="2" memberValueDatatype="130" unbalanced="0"/>
    <cacheHierarchy uniqueName="[Table1].[GP_Practice_Code]" caption="GP_Practice_Code" attribute="1" defaultMemberUniqueName="[Table1].[GP_Practice_Code].[All]" allUniqueName="[Table1].[GP_Practice_Code].[All]" dimensionUniqueName="[Table1]" displayFolder="" count="2" memberValueDatatype="130" unbalanced="0"/>
    <cacheHierarchy uniqueName="[Table1].[Referral_Date]" caption="Referral_Date" attribute="1" time="1" defaultMemberUniqueName="[Table1].[Referral_Date].[All]" allUniqueName="[Table1].[Referral_Date].[All]" dimensionUniqueName="[Table1]" displayFolder="" count="2" memberValueDatatype="7" unbalanced="0"/>
    <cacheHierarchy uniqueName="[Table1].[First_Seen_Date]" caption="First_Seen_Date" attribute="1" time="1" defaultMemberUniqueName="[Table1].[First_Seen_Date].[All]" allUniqueName="[Table1].[First_Seen_Date].[All]" dimensionUniqueName="[Table1]" displayFolder="" count="2" memberValueDatatype="7" unbalanced="0"/>
    <cacheHierarchy uniqueName="[Table1].[Waiting_time]" caption="Waiting_time" attribute="1" defaultMemberUniqueName="[Table1].[Waiting_time].[All]" allUniqueName="[Table1].[Waiting_time].[All]" dimensionUniqueName="[Table1]" displayFolder="" count="2" memberValueDatatype="130" unbalanced="0"/>
    <cacheHierarchy uniqueName="[Table1].[MDT_Date]" caption="MDT_Date" attribute="1" time="1" defaultMemberUniqueName="[Table1].[MDT_Date].[All]" allUniqueName="[Table1].[MDT_Date].[All]" dimensionUniqueName="[Table1]" displayFolder="" count="2" memberValueDatatype="7" unbalanced="0"/>
    <cacheHierarchy uniqueName="[Table1].[Decision_to_Treat_Date]" caption="Decision_to_Treat_Date" attribute="1" time="1" defaultMemberUniqueName="[Table1].[Decision_to_Treat_Date].[All]" allUniqueName="[Table1].[Decision_to_Treat_Date].[All]" dimensionUniqueName="[Table1]" displayFolder="" count="2" memberValueDatatype="7" unbalanced="0"/>
    <cacheHierarchy uniqueName="[Table1].[Treatment_Start_Date]" caption="Treatment_Start_Date" attribute="1" time="1" defaultMemberUniqueName="[Table1].[Treatment_Start_Date].[All]" allUniqueName="[Table1].[Treatment_Start_Date].[All]" dimensionUniqueName="[Table1]" displayFolder="" count="2" memberValueDatatype="7" unbalanced="0"/>
    <cacheHierarchy uniqueName="[Table1].[Treatment_Waiting Time]" caption="Treatment_Waiting Time" attribute="1" defaultMemberUniqueName="[Table1].[Treatment_Waiting Time].[All]" allUniqueName="[Table1].[Treatment_Waiting Time].[All]" dimensionUniqueName="[Table1]" displayFolder="" count="2" memberValueDatatype="20" unbalanced="0"/>
    <cacheHierarchy uniqueName="[Table1].[Treatment_Waiting_Time Grouped]" caption="Treatment_Waiting_Time Grouped" attribute="1" defaultMemberUniqueName="[Table1].[Treatment_Waiting_Time Grouped].[All]" allUniqueName="[Table1].[Treatment_Waiting_Time Grouped].[All]" dimensionUniqueName="[Table1]" displayFolder="" count="2" memberValueDatatype="130" unbalanced="0"/>
    <cacheHierarchy uniqueName="[Table1].[Primary_Tumour_Site_ICD10]" caption="Primary_Tumour_Site_ICD10" attribute="1" defaultMemberUniqueName="[Table1].[Primary_Tumour_Site_ICD10].[All]" allUniqueName="[Table1].[Primary_Tumour_Site_ICD10].[All]" dimensionUniqueName="[Table1]" displayFolder="" count="2" memberValueDatatype="130" unbalanced="0"/>
    <cacheHierarchy uniqueName="[Table1].[Morphology_ICDO3]" caption="Morphology_ICDO3" attribute="1" defaultMemberUniqueName="[Table1].[Morphology_ICDO3].[All]" allUniqueName="[Table1].[Morphology_ICDO3].[All]" dimensionUniqueName="[Table1]" displayFolder="" count="2" memberValueDatatype="130" unbalanced="0"/>
    <cacheHierarchy uniqueName="[Table1].[Behaviour_Code]" caption="Behaviour_Code" attribute="1" defaultMemberUniqueName="[Table1].[Behaviour_Code].[All]" allUniqueName="[Table1].[Behaviour_Code].[All]" dimensionUniqueName="[Table1]" displayFolder="" count="2" memberValueDatatype="130" unbalanced="0"/>
    <cacheHierarchy uniqueName="[Table1].[Laterality]" caption="Laterality" attribute="1" defaultMemberUniqueName="[Table1].[Laterality].[All]" allUniqueName="[Table1].[Laterality].[All]" dimensionUniqueName="[Table1]" displayFolder="" count="2" memberValueDatatype="130" unbalanced="0"/>
    <cacheHierarchy uniqueName="[Table1].[Grade]" caption="Grade" attribute="1" defaultMemberUniqueName="[Table1].[Grade].[All]" allUniqueName="[Table1].[Grade].[All]" dimensionUniqueName="[Table1]" displayFolder="" count="2" memberValueDatatype="130" unbalanced="0"/>
    <cacheHierarchy uniqueName="[Table1].[Stage_Group_TNM]" caption="Stage_Group_TNM" attribute="1" defaultMemberUniqueName="[Table1].[Stage_Group_TNM].[All]" allUniqueName="[Table1].[Stage_Group_TNM].[All]" dimensionUniqueName="[Table1]" displayFolder="" count="2" memberValueDatatype="130" unbalanced="0">
      <fieldsUsage count="2">
        <fieldUsage x="-1"/>
        <fieldUsage x="1"/>
      </fieldsUsage>
    </cacheHierarchy>
    <cacheHierarchy uniqueName="[Table1].[Basis_of_Diagnosis]" caption="Basis_of_Diagnosis" attribute="1" defaultMemberUniqueName="[Table1].[Basis_of_Diagnosis].[All]" allUniqueName="[Table1].[Basis_of_Diagnosis].[All]" dimensionUniqueName="[Table1]" displayFolder="" count="2" memberValueDatatype="130" unbalanced="0"/>
    <cacheHierarchy uniqueName="[Table1].[Treatment_Modality]" caption="Treatment_Modality" attribute="1" defaultMemberUniqueName="[Table1].[Treatment_Modality].[All]" allUniqueName="[Table1].[Treatment_Modality].[All]" dimensionUniqueName="[Table1]" displayFolder="" count="2" memberValueDatatype="130" unbalanced="0"/>
    <cacheHierarchy uniqueName="[Table1].[Treatment_Intent]" caption="Treatment_Intent" attribute="1" defaultMemberUniqueName="[Table1].[Treatment_Intent].[All]" allUniqueName="[Table1].[Treatment_Intent].[All]" dimensionUniqueName="[Table1]" displayFolder="" count="2" memberValueDatatype="130" unbalanced="0"/>
    <cacheHierarchy uniqueName="[Table1].[Treatment_Provider]" caption="Treatment_Provider" attribute="1" defaultMemberUniqueName="[Table1].[Treatment_Provider].[All]" allUniqueName="[Table1].[Treatment_Provider].[All]" dimensionUniqueName="[Table1]" displayFolder="" count="2" memberValueDatatype="130" unbalanced="0"/>
    <cacheHierarchy uniqueName="[Table1].[Treatment_Outcome]" caption="Treatment_Outcome" attribute="1" defaultMemberUniqueName="[Table1].[Treatment_Outcome].[All]" allUniqueName="[Table1].[Treatment_Outcome].[All]" dimensionUniqueName="[Table1]" displayFolder="" count="2" memberValueDatatype="130" unbalanced="0"/>
    <cacheHierarchy uniqueName="[Table1].[Recurrence_Indicator]" caption="Recurrence_Indicator" attribute="1" defaultMemberUniqueName="[Table1].[Recurrence_Indicator].[All]" allUniqueName="[Table1].[Recurrence_Indicator].[All]" dimensionUniqueName="[Table1]" displayFolder="" count="2" memberValueDatatype="11" unbalanced="0"/>
    <cacheHierarchy uniqueName="[Table1].[Recurrence_Date]" caption="Recurrence_Date" attribute="1" time="1" defaultMemberUniqueName="[Table1].[Recurrence_Date].[All]" allUniqueName="[Table1].[Recurrence_Date].[All]" dimensionUniqueName="[Table1]" displayFolder="" count="2" memberValueDatatype="7" unbalanced="0"/>
    <cacheHierarchy uniqueName="[Table1].[Vital_Status]" caption="Vital_Status" attribute="1" defaultMemberUniqueName="[Table1].[Vital_Status].[All]" allUniqueName="[Table1].[Vital_Status].[All]" dimensionUniqueName="[Table1]" displayFolder="" count="2" memberValueDatatype="130" unbalanced="0">
      <fieldsUsage count="2">
        <fieldUsage x="-1"/>
        <fieldUsage x="2"/>
      </fieldsUsage>
    </cacheHierarchy>
    <cacheHierarchy uniqueName="[Table1].[Date_of_Death]" caption="Date_of_Death" attribute="1" time="1" defaultMemberUniqueName="[Table1].[Date_of_Death].[All]" allUniqueName="[Table1].[Date_of_Death].[All]" dimensionUniqueName="[Table1]" displayFolder="" count="2" memberValueDatatype="7" unbalanced="0"/>
    <cacheHierarchy uniqueName="[Table1].[Date_of_Death (Year)]" caption="Date_of_Death (Year)" attribute="1" defaultMemberUniqueName="[Table1].[Date_of_Death (Year)].[All]" allUniqueName="[Table1].[Date_of_Death (Year)].[All]" dimensionUniqueName="[Table1]" displayFolder="" count="2" memberValueDatatype="130" unbalanced="0"/>
    <cacheHierarchy uniqueName="[Table1].[Date_of_Death (Quarter)]" caption="Date_of_Death (Quarter)" attribute="1" defaultMemberUniqueName="[Table1].[Date_of_Death (Quarter)].[All]" allUniqueName="[Table1].[Date_of_Death (Quarter)].[All]" dimensionUniqueName="[Table1]" displayFolder="" count="2" memberValueDatatype="130" unbalanced="0"/>
    <cacheHierarchy uniqueName="[Table1].[Date_of_Death (Month)]" caption="Date_of_Death (Month)" attribute="1" defaultMemberUniqueName="[Table1].[Date_of_Death (Month)].[All]" allUniqueName="[Table1].[Date_of_Death (Month)].[All]" dimensionUniqueName="[Table1]" displayFolder="" count="2" memberValueDatatype="130" unbalanced="0"/>
    <cacheHierarchy uniqueName="[Table1].[Date_of_Death (Month Index)]" caption="Date_of_Death (Month Index)" attribute="1" defaultMemberUniqueName="[Table1].[Date_of_Death (Month Index)].[All]" allUniqueName="[Table1].[Date_of_Death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NHS_Number]" caption="Count of NHS_Number" measure="1" displayFolder="" measureGroup="Table1" count="0" hidden="1">
      <extLst>
        <ext xmlns:x15="http://schemas.microsoft.com/office/spreadsheetml/2010/11/main" uri="{B97F6D7D-B522-45F9-BDA1-12C45D357490}">
          <x15:cacheHierarchy aggregatedColumn="2"/>
        </ext>
      </extLst>
    </cacheHierarchy>
    <cacheHierarchy uniqueName="[Measures].[Count of Local_Patient_ID]" caption="Count of Local_Patient_ID"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6"/>
        </ext>
      </extLst>
    </cacheHierarchy>
    <cacheHierarchy uniqueName="[Measures].[Count of GP_Practice_Code]" caption="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PostcodeArea]" caption="Count of PostcodeArea" measure="1" displayFolder="" measureGroup="Table1"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6"/>
        </ext>
      </extLst>
    </cacheHierarchy>
    <cacheHierarchy uniqueName="[Measures].[Count of Age_range]" caption="Count of Age_range" measure="1" displayFolder="" measureGroup="Table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8"/>
        </ext>
      </extLst>
    </cacheHierarchy>
    <cacheHierarchy uniqueName="[Measures].[Distinct Count of GP_Practice_Code]" caption="Distinct 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Waiting_time]" caption="Count of Waiting_time" measure="1" displayFolder="" measureGroup="Table1" count="0" hidden="1">
      <extLst>
        <ext xmlns:x15="http://schemas.microsoft.com/office/spreadsheetml/2010/11/main" uri="{B97F6D7D-B522-45F9-BDA1-12C45D357490}">
          <x15:cacheHierarchy aggregatedColumn="14"/>
        </ext>
      </extLst>
    </cacheHierarchy>
    <cacheHierarchy uniqueName="[Measures].[Sum of Treatment_Waiting Time]" caption="Sum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Treatment_Waiting Time]" caption="Count of Treatment_Waiting Time" measure="1" displayFolder="" measureGroup="Table1"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Primary_Tumour_Site_ICD10]" caption="Count of Primary_Tumour_Site_ICD10" measure="1" displayFolder="" measureGroup="Table1" count="0" hidden="1">
      <extLst>
        <ext xmlns:x15="http://schemas.microsoft.com/office/spreadsheetml/2010/11/main" uri="{B97F6D7D-B522-45F9-BDA1-12C45D357490}">
          <x15:cacheHierarchy aggregatedColumn="20"/>
        </ext>
      </extLst>
    </cacheHierarchy>
    <cacheHierarchy uniqueName="[Measures].[Count of Morphology_ICDO3]" caption="Count of Morphology_ICDO3" measure="1" displayFolder="" measureGroup="Table1" count="0" hidden="1">
      <extLst>
        <ext xmlns:x15="http://schemas.microsoft.com/office/spreadsheetml/2010/11/main" uri="{B97F6D7D-B522-45F9-BDA1-12C45D357490}">
          <x15:cacheHierarchy aggregatedColumn="21"/>
        </ext>
      </extLst>
    </cacheHierarchy>
    <cacheHierarchy uniqueName="[Measures].[Count of Treatment_Outcome]" caption="Count of Treatment_Outcome" measure="1" displayFolder="" measureGroup="Table1" count="0" hidden="1">
      <extLst>
        <ext xmlns:x15="http://schemas.microsoft.com/office/spreadsheetml/2010/11/main" uri="{B97F6D7D-B522-45F9-BDA1-12C45D357490}">
          <x15:cacheHierarchy aggregatedColumn="30"/>
        </ext>
      </extLst>
    </cacheHierarchy>
    <cacheHierarchy uniqueName="[Measures].[Count of Vital_Status]" caption="Count of Vital_Status" measure="1" displayFolder="" measureGroup="Table1"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Ogboji" refreshedDate="46172.36554525463" backgroundQuery="1" createdVersion="8" refreshedVersion="8" minRefreshableVersion="3" recordCount="0" supportSubquery="1" supportAdvancedDrill="1" xr:uid="{50325694-1A4D-4FE0-8F95-2A60E5646685}">
  <cacheSource type="external" connectionId="1"/>
  <cacheFields count="4">
    <cacheField name="[Table1].[Vital_Status].[Vital_Status]" caption="Vital_Status" numFmtId="0" hierarchy="33" level="1">
      <sharedItems count="2">
        <s v="Alive"/>
        <s v="Deceased"/>
      </sharedItems>
    </cacheField>
    <cacheField name="[Measures].[Count of Vital_Status]" caption="Count of Vital_Status" numFmtId="0" hierarchy="58" level="32767"/>
    <cacheField name="[Table1].[Treatment_Waiting_Time Grouped].[Treatment_Waiting_Time Grouped]" caption="Treatment_Waiting_Time Grouped" numFmtId="0" hierarchy="19" level="1">
      <sharedItems count="4">
        <s v="Long Delay"/>
        <s v="Moderate Delay"/>
        <s v="Short Wait"/>
        <s v="Very Short Wait"/>
      </sharedItems>
    </cacheField>
    <cacheField name="[Table1].[Age_range].[Age_range]" caption="Age_range" numFmtId="0" hierarchy="7" level="1">
      <sharedItems containsSemiMixedTypes="0" containsNonDate="0" containsString="0"/>
    </cacheField>
  </cacheFields>
  <cacheHierarchies count="59">
    <cacheHierarchy uniqueName="[Table1].[PostcodeArea]" caption="PostcodeArea" attribute="1" defaultMemberUniqueName="[Table1].[PostcodeArea].[All]" allUniqueName="[Table1].[PostcodeArea].[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NHS_Number]" caption="NHS_Number" attribute="1" defaultMemberUniqueName="[Table1].[NHS_Number].[All]" allUniqueName="[Table1].[NHS_Number].[All]" dimensionUniqueName="[Table1]" displayFolder="" count="0" memberValueDatatype="130" unbalanced="0"/>
    <cacheHierarchy uniqueName="[Table1].[Local_Patient_ID]" caption="Local_Patient_ID" attribute="1" defaultMemberUniqueName="[Table1].[Local_Patient_ID].[All]" allUniqueName="[Table1].[Local_Patient_ID].[All]" dimensionUniqueName="[Table1]" displayFolder="" count="0" memberValueDatatype="130" unbalanced="0"/>
    <cacheHierarchy uniqueName="[Table1].[Date_of_Birth]" caption="Date_of_Birth" attribute="1" time="1" defaultMemberUniqueName="[Table1].[Date_of_Birth].[All]" allUniqueName="[Table1].[Date_of_Birth].[All]" dimensionUniqueName="[Table1]" displayFolder="" count="2" memberValueDatatype="7" unbalanced="0"/>
    <cacheHierarchy uniqueName="[Table1].[Primary_Diagnosis_Date]" caption="Primary_Diagnosis_Date" attribute="1" time="1" defaultMemberUniqueName="[Table1].[Primary_Diagnosis_Date].[All]" allUniqueName="[Table1].[Primary_Diagnosis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_range]" caption="Age_range" attribute="1" defaultMemberUniqueName="[Table1].[Age_range].[All]" allUniqueName="[Table1].[Age_range].[All]" dimensionUniqueName="[Table1]" displayFolder="" count="2" memberValueDatatype="130" unbalanced="0">
      <fieldsUsage count="2">
        <fieldUsage x="-1"/>
        <fieldUsage x="3"/>
      </fieldsUsage>
    </cacheHierarchy>
    <cacheHierarchy uniqueName="[Table1].[Sex]" caption="Sex" attribute="1" defaultMemberUniqueName="[Table1].[Sex].[All]" allUniqueName="[Table1].[Sex].[All]" dimensionUniqueName="[Table1]" displayFolder="" count="2" memberValueDatatype="130" unbalanced="0"/>
    <cacheHierarchy uniqueName="[Table1].[Postcode]" caption="Postcode" attribute="1" defaultMemberUniqueName="[Table1].[Postcode].[All]" allUniqueName="[Table1].[Postcode].[All]" dimensionUniqueName="[Table1]" displayFolder="" count="0" memberValueDatatype="130" unbalanced="0"/>
    <cacheHierarchy uniqueName="[Table1].[PostcodeArea2]" caption="PostcodeArea2" attribute="1" defaultMemberUniqueName="[Table1].[PostcodeArea2].[All]" allUniqueName="[Table1].[PostcodeArea2].[All]" dimensionUniqueName="[Table1]" displayFolder="" count="0" memberValueDatatype="130" unbalanced="0"/>
    <cacheHierarchy uniqueName="[Table1].[GP_Practice_Code]" caption="GP_Practice_Code" attribute="1" defaultMemberUniqueName="[Table1].[GP_Practice_Code].[All]" allUniqueName="[Table1].[GP_Practice_Code].[All]" dimensionUniqueName="[Table1]" displayFolder="" count="0" memberValueDatatype="130" unbalanced="0"/>
    <cacheHierarchy uniqueName="[Table1].[Referral_Date]" caption="Referral_Date" attribute="1" time="1" defaultMemberUniqueName="[Table1].[Referral_Date].[All]" allUniqueName="[Table1].[Referral_Date].[All]" dimensionUniqueName="[Table1]" displayFolder="" count="0" memberValueDatatype="7" unbalanced="0"/>
    <cacheHierarchy uniqueName="[Table1].[First_Seen_Date]" caption="First_Seen_Date" attribute="1" time="1" defaultMemberUniqueName="[Table1].[First_Seen_Date].[All]" allUniqueName="[Table1].[First_Seen_Date].[All]" dimensionUniqueName="[Table1]" displayFolder="" count="0" memberValueDatatype="7" unbalanced="0"/>
    <cacheHierarchy uniqueName="[Table1].[Waiting_time]" caption="Waiting_time" attribute="1" defaultMemberUniqueName="[Table1].[Waiting_time].[All]" allUniqueName="[Table1].[Waiting_time].[All]" dimensionUniqueName="[Table1]" displayFolder="" count="0" memberValueDatatype="130" unbalanced="0"/>
    <cacheHierarchy uniqueName="[Table1].[MDT_Date]" caption="MDT_Date" attribute="1" time="1" defaultMemberUniqueName="[Table1].[MDT_Date].[All]" allUniqueName="[Table1].[MDT_Date].[All]" dimensionUniqueName="[Table1]" displayFolder="" count="0" memberValueDatatype="7" unbalanced="0"/>
    <cacheHierarchy uniqueName="[Table1].[Decision_to_Treat_Date]" caption="Decision_to_Treat_Date" attribute="1" time="1" defaultMemberUniqueName="[Table1].[Decision_to_Treat_Date].[All]" allUniqueName="[Table1].[Decision_to_Treat_Date].[All]" dimensionUniqueName="[Table1]" displayFolder="" count="0" memberValueDatatype="7" unbalanced="0"/>
    <cacheHierarchy uniqueName="[Table1].[Treatment_Start_Date]" caption="Treatment_Start_Date" attribute="1" time="1" defaultMemberUniqueName="[Table1].[Treatment_Start_Date].[All]" allUniqueName="[Table1].[Treatment_Start_Date].[All]" dimensionUniqueName="[Table1]" displayFolder="" count="0" memberValueDatatype="7" unbalanced="0"/>
    <cacheHierarchy uniqueName="[Table1].[Treatment_Waiting Time]" caption="Treatment_Waiting Time" attribute="1" defaultMemberUniqueName="[Table1].[Treatment_Waiting Time].[All]" allUniqueName="[Table1].[Treatment_Waiting Time].[All]" dimensionUniqueName="[Table1]" displayFolder="" count="0" memberValueDatatype="20" unbalanced="0"/>
    <cacheHierarchy uniqueName="[Table1].[Treatment_Waiting_Time Grouped]" caption="Treatment_Waiting_Time Grouped" attribute="1" defaultMemberUniqueName="[Table1].[Treatment_Waiting_Time Grouped].[All]" allUniqueName="[Table1].[Treatment_Waiting_Time Grouped].[All]" dimensionUniqueName="[Table1]" displayFolder="" count="2" memberValueDatatype="130" unbalanced="0">
      <fieldsUsage count="2">
        <fieldUsage x="-1"/>
        <fieldUsage x="2"/>
      </fieldsUsage>
    </cacheHierarchy>
    <cacheHierarchy uniqueName="[Table1].[Primary_Tumour_Site_ICD10]" caption="Primary_Tumour_Site_ICD10" attribute="1" defaultMemberUniqueName="[Table1].[Primary_Tumour_Site_ICD10].[All]" allUniqueName="[Table1].[Primary_Tumour_Site_ICD10].[All]" dimensionUniqueName="[Table1]" displayFolder="" count="0" memberValueDatatype="130" unbalanced="0"/>
    <cacheHierarchy uniqueName="[Table1].[Morphology_ICDO3]" caption="Morphology_ICDO3" attribute="1" defaultMemberUniqueName="[Table1].[Morphology_ICDO3].[All]" allUniqueName="[Table1].[Morphology_ICDO3].[All]" dimensionUniqueName="[Table1]" displayFolder="" count="0" memberValueDatatype="130" unbalanced="0"/>
    <cacheHierarchy uniqueName="[Table1].[Behaviour_Code]" caption="Behaviour_Code" attribute="1" defaultMemberUniqueName="[Table1].[Behaviour_Code].[All]" allUniqueName="[Table1].[Behaviour_Code].[All]" dimensionUniqueName="[Table1]" displayFolder="" count="0" memberValueDatatype="130" unbalanced="0"/>
    <cacheHierarchy uniqueName="[Table1].[Laterality]" caption="Laterality" attribute="1" defaultMemberUniqueName="[Table1].[Laterality].[All]" allUniqueName="[Table1].[Laterality].[All]" dimensionUniqueName="[Table1]" displayFolder="" count="0" memberValueDatatype="130" unbalanced="0"/>
    <cacheHierarchy uniqueName="[Table1].[Grade]" caption="Grade" attribute="1" defaultMemberUniqueName="[Table1].[Grade].[All]" allUniqueName="[Table1].[Grade].[All]" dimensionUniqueName="[Table1]" displayFolder="" count="0" memberValueDatatype="130" unbalanced="0"/>
    <cacheHierarchy uniqueName="[Table1].[Stage_Group_TNM]" caption="Stage_Group_TNM" attribute="1" defaultMemberUniqueName="[Table1].[Stage_Group_TNM].[All]" allUniqueName="[Table1].[Stage_Group_TNM].[All]" dimensionUniqueName="[Table1]" displayFolder="" count="0" memberValueDatatype="130" unbalanced="0"/>
    <cacheHierarchy uniqueName="[Table1].[Basis_of_Diagnosis]" caption="Basis_of_Diagnosis" attribute="1" defaultMemberUniqueName="[Table1].[Basis_of_Diagnosis].[All]" allUniqueName="[Table1].[Basis_of_Diagnosis].[All]" dimensionUniqueName="[Table1]" displayFolder="" count="0" memberValueDatatype="130" unbalanced="0"/>
    <cacheHierarchy uniqueName="[Table1].[Treatment_Modality]" caption="Treatment_Modality" attribute="1" defaultMemberUniqueName="[Table1].[Treatment_Modality].[All]" allUniqueName="[Table1].[Treatment_Modality].[All]" dimensionUniqueName="[Table1]" displayFolder="" count="0" memberValueDatatype="130" unbalanced="0"/>
    <cacheHierarchy uniqueName="[Table1].[Treatment_Intent]" caption="Treatment_Intent" attribute="1" defaultMemberUniqueName="[Table1].[Treatment_Intent].[All]" allUniqueName="[Table1].[Treatment_Intent].[All]" dimensionUniqueName="[Table1]" displayFolder="" count="0" memberValueDatatype="130" unbalanced="0"/>
    <cacheHierarchy uniqueName="[Table1].[Treatment_Provider]" caption="Treatment_Provider" attribute="1" defaultMemberUniqueName="[Table1].[Treatment_Provider].[All]" allUniqueName="[Table1].[Treatment_Provider].[All]" dimensionUniqueName="[Table1]" displayFolder="" count="0" memberValueDatatype="130" unbalanced="0"/>
    <cacheHierarchy uniqueName="[Table1].[Treatment_Outcome]" caption="Treatment_Outcome" attribute="1" defaultMemberUniqueName="[Table1].[Treatment_Outcome].[All]" allUniqueName="[Table1].[Treatment_Outcome].[All]" dimensionUniqueName="[Table1]" displayFolder="" count="2" memberValueDatatype="130" unbalanced="0"/>
    <cacheHierarchy uniqueName="[Table1].[Recurrence_Indicator]" caption="Recurrence_Indicator" attribute="1" defaultMemberUniqueName="[Table1].[Recurrence_Indicator].[All]" allUniqueName="[Table1].[Recurrence_Indicator].[All]" dimensionUniqueName="[Table1]" displayFolder="" count="2" memberValueDatatype="11" unbalanced="0"/>
    <cacheHierarchy uniqueName="[Table1].[Recurrence_Date]" caption="Recurrence_Date" attribute="1" time="1" defaultMemberUniqueName="[Table1].[Recurrence_Date].[All]" allUniqueName="[Table1].[Recurrence_Date].[All]" dimensionUniqueName="[Table1]" displayFolder="" count="0" memberValueDatatype="7" unbalanced="0"/>
    <cacheHierarchy uniqueName="[Table1].[Vital_Status]" caption="Vital_Status" attribute="1" defaultMemberUniqueName="[Table1].[Vital_Status].[All]" allUniqueName="[Table1].[Vital_Status].[All]" dimensionUniqueName="[Table1]" displayFolder="" count="2" memberValueDatatype="130" unbalanced="0">
      <fieldsUsage count="2">
        <fieldUsage x="-1"/>
        <fieldUsage x="0"/>
      </fieldsUsage>
    </cacheHierarchy>
    <cacheHierarchy uniqueName="[Table1].[Date_of_Death]" caption="Date_of_Death" attribute="1" time="1" defaultMemberUniqueName="[Table1].[Date_of_Death].[All]" allUniqueName="[Table1].[Date_of_Death].[All]" dimensionUniqueName="[Table1]" displayFolder="" count="0" memberValueDatatype="7" unbalanced="0"/>
    <cacheHierarchy uniqueName="[Table1].[Date_of_Death (Year)]" caption="Date_of_Death (Year)" attribute="1" defaultMemberUniqueName="[Table1].[Date_of_Death (Year)].[All]" allUniqueName="[Table1].[Date_of_Death (Year)].[All]" dimensionUniqueName="[Table1]" displayFolder="" count="0" memberValueDatatype="130" unbalanced="0"/>
    <cacheHierarchy uniqueName="[Table1].[Date_of_Death (Quarter)]" caption="Date_of_Death (Quarter)" attribute="1" defaultMemberUniqueName="[Table1].[Date_of_Death (Quarter)].[All]" allUniqueName="[Table1].[Date_of_Death (Quarter)].[All]" dimensionUniqueName="[Table1]" displayFolder="" count="0" memberValueDatatype="130" unbalanced="0"/>
    <cacheHierarchy uniqueName="[Table1].[Date_of_Death (Month)]" caption="Date_of_Death (Month)" attribute="1" defaultMemberUniqueName="[Table1].[Date_of_Death (Month)].[All]" allUniqueName="[Table1].[Date_of_Death (Month)].[All]" dimensionUniqueName="[Table1]" displayFolder="" count="0" memberValueDatatype="130" unbalanced="0"/>
    <cacheHierarchy uniqueName="[Table1].[Date_of_Death (Month Index)]" caption="Date_of_Death (Month Index)" attribute="1" defaultMemberUniqueName="[Table1].[Date_of_Death (Month Index)].[All]" allUniqueName="[Table1].[Date_of_Death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NHS_Number]" caption="Count of NHS_Number" measure="1" displayFolder="" measureGroup="Table1" count="0" hidden="1">
      <extLst>
        <ext xmlns:x15="http://schemas.microsoft.com/office/spreadsheetml/2010/11/main" uri="{B97F6D7D-B522-45F9-BDA1-12C45D357490}">
          <x15:cacheHierarchy aggregatedColumn="2"/>
        </ext>
      </extLst>
    </cacheHierarchy>
    <cacheHierarchy uniqueName="[Measures].[Count of Local_Patient_ID]" caption="Count of Local_Patient_ID"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6"/>
        </ext>
      </extLst>
    </cacheHierarchy>
    <cacheHierarchy uniqueName="[Measures].[Count of GP_Practice_Code]" caption="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PostcodeArea]" caption="Count of PostcodeArea" measure="1" displayFolder="" measureGroup="Table1"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6"/>
        </ext>
      </extLst>
    </cacheHierarchy>
    <cacheHierarchy uniqueName="[Measures].[Count of Age_range]" caption="Count of Age_range" measure="1" displayFolder="" measureGroup="Table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8"/>
        </ext>
      </extLst>
    </cacheHierarchy>
    <cacheHierarchy uniqueName="[Measures].[Distinct Count of GP_Practice_Code]" caption="Distinct 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Waiting_time]" caption="Count of Waiting_time" measure="1" displayFolder="" measureGroup="Table1" count="0" hidden="1">
      <extLst>
        <ext xmlns:x15="http://schemas.microsoft.com/office/spreadsheetml/2010/11/main" uri="{B97F6D7D-B522-45F9-BDA1-12C45D357490}">
          <x15:cacheHierarchy aggregatedColumn="14"/>
        </ext>
      </extLst>
    </cacheHierarchy>
    <cacheHierarchy uniqueName="[Measures].[Sum of Treatment_Waiting Time]" caption="Sum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Treatment_Waiting Time]" caption="Count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Primary_Tumour_Site_ICD10]" caption="Count of Primary_Tumour_Site_ICD10" measure="1" displayFolder="" measureGroup="Table1" count="0" hidden="1">
      <extLst>
        <ext xmlns:x15="http://schemas.microsoft.com/office/spreadsheetml/2010/11/main" uri="{B97F6D7D-B522-45F9-BDA1-12C45D357490}">
          <x15:cacheHierarchy aggregatedColumn="20"/>
        </ext>
      </extLst>
    </cacheHierarchy>
    <cacheHierarchy uniqueName="[Measures].[Count of Morphology_ICDO3]" caption="Count of Morphology_ICDO3" measure="1" displayFolder="" measureGroup="Table1" count="0" hidden="1">
      <extLst>
        <ext xmlns:x15="http://schemas.microsoft.com/office/spreadsheetml/2010/11/main" uri="{B97F6D7D-B522-45F9-BDA1-12C45D357490}">
          <x15:cacheHierarchy aggregatedColumn="21"/>
        </ext>
      </extLst>
    </cacheHierarchy>
    <cacheHierarchy uniqueName="[Measures].[Count of Treatment_Outcome]" caption="Count of Treatment_Outcome" measure="1" displayFolder="" measureGroup="Table1" count="0" hidden="1">
      <extLst>
        <ext xmlns:x15="http://schemas.microsoft.com/office/spreadsheetml/2010/11/main" uri="{B97F6D7D-B522-45F9-BDA1-12C45D357490}">
          <x15:cacheHierarchy aggregatedColumn="30"/>
        </ext>
      </extLst>
    </cacheHierarchy>
    <cacheHierarchy uniqueName="[Measures].[Count of Vital_Status]" caption="Count of Vital_Status" measure="1" displayFolder="" measureGroup="Table1" count="0" oneField="1" hidden="1">
      <fieldsUsage count="1">
        <fieldUsage x="1"/>
      </fieldsUsage>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Ogboji" refreshedDate="46172.365545833331" backgroundQuery="1" createdVersion="8" refreshedVersion="8" minRefreshableVersion="3" recordCount="0" supportSubquery="1" supportAdvancedDrill="1" xr:uid="{8C23B576-A905-465F-B4DC-BE14DA2C08C6}">
  <cacheSource type="external" connectionId="1"/>
  <cacheFields count="4">
    <cacheField name="[Table1].[Vital_Status].[Vital_Status]" caption="Vital_Status" numFmtId="0" hierarchy="33" level="1">
      <sharedItems count="2">
        <s v="Alive"/>
        <s v="Deceased"/>
      </sharedItems>
    </cacheField>
    <cacheField name="[Measures].[Count of Vital_Status]" caption="Count of Vital_Status" numFmtId="0" hierarchy="58" level="32767"/>
    <cacheField name="[Table1].[Treatment_Outcome].[Treatment_Outcome]" caption="Treatment_Outcome" numFmtId="0" hierarchy="30" level="1">
      <sharedItems count="5">
        <s v="Complete response"/>
        <s v="Partial response"/>
        <s v="Progressive disease"/>
        <s v="Stable disease"/>
        <s v="Unknown"/>
      </sharedItems>
    </cacheField>
    <cacheField name="[Table1].[Age_range].[Age_range]" caption="Age_range" numFmtId="0" hierarchy="7" level="1">
      <sharedItems containsSemiMixedTypes="0" containsNonDate="0" containsString="0"/>
    </cacheField>
  </cacheFields>
  <cacheHierarchies count="59">
    <cacheHierarchy uniqueName="[Table1].[PostcodeArea]" caption="PostcodeArea" attribute="1" defaultMemberUniqueName="[Table1].[PostcodeArea].[All]" allUniqueName="[Table1].[PostcodeArea].[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NHS_Number]" caption="NHS_Number" attribute="1" defaultMemberUniqueName="[Table1].[NHS_Number].[All]" allUniqueName="[Table1].[NHS_Number].[All]" dimensionUniqueName="[Table1]" displayFolder="" count="0" memberValueDatatype="130" unbalanced="0"/>
    <cacheHierarchy uniqueName="[Table1].[Local_Patient_ID]" caption="Local_Patient_ID" attribute="1" defaultMemberUniqueName="[Table1].[Local_Patient_ID].[All]" allUniqueName="[Table1].[Local_Patient_ID].[All]" dimensionUniqueName="[Table1]" displayFolder="" count="0" memberValueDatatype="130" unbalanced="0"/>
    <cacheHierarchy uniqueName="[Table1].[Date_of_Birth]" caption="Date_of_Birth" attribute="1" time="1" defaultMemberUniqueName="[Table1].[Date_of_Birth].[All]" allUniqueName="[Table1].[Date_of_Birth].[All]" dimensionUniqueName="[Table1]" displayFolder="" count="2" memberValueDatatype="7" unbalanced="0"/>
    <cacheHierarchy uniqueName="[Table1].[Primary_Diagnosis_Date]" caption="Primary_Diagnosis_Date" attribute="1" time="1" defaultMemberUniqueName="[Table1].[Primary_Diagnosis_Date].[All]" allUniqueName="[Table1].[Primary_Diagnosis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_range]" caption="Age_range" attribute="1" defaultMemberUniqueName="[Table1].[Age_range].[All]" allUniqueName="[Table1].[Age_range].[All]" dimensionUniqueName="[Table1]" displayFolder="" count="2" memberValueDatatype="130" unbalanced="0">
      <fieldsUsage count="2">
        <fieldUsage x="-1"/>
        <fieldUsage x="3"/>
      </fieldsUsage>
    </cacheHierarchy>
    <cacheHierarchy uniqueName="[Table1].[Sex]" caption="Sex" attribute="1" defaultMemberUniqueName="[Table1].[Sex].[All]" allUniqueName="[Table1].[Sex].[All]" dimensionUniqueName="[Table1]" displayFolder="" count="2" memberValueDatatype="130" unbalanced="0"/>
    <cacheHierarchy uniqueName="[Table1].[Postcode]" caption="Postcode" attribute="1" defaultMemberUniqueName="[Table1].[Postcode].[All]" allUniqueName="[Table1].[Postcode].[All]" dimensionUniqueName="[Table1]" displayFolder="" count="0" memberValueDatatype="130" unbalanced="0"/>
    <cacheHierarchy uniqueName="[Table1].[PostcodeArea2]" caption="PostcodeArea2" attribute="1" defaultMemberUniqueName="[Table1].[PostcodeArea2].[All]" allUniqueName="[Table1].[PostcodeArea2].[All]" dimensionUniqueName="[Table1]" displayFolder="" count="0" memberValueDatatype="130" unbalanced="0"/>
    <cacheHierarchy uniqueName="[Table1].[GP_Practice_Code]" caption="GP_Practice_Code" attribute="1" defaultMemberUniqueName="[Table1].[GP_Practice_Code].[All]" allUniqueName="[Table1].[GP_Practice_Code].[All]" dimensionUniqueName="[Table1]" displayFolder="" count="0" memberValueDatatype="130" unbalanced="0"/>
    <cacheHierarchy uniqueName="[Table1].[Referral_Date]" caption="Referral_Date" attribute="1" time="1" defaultMemberUniqueName="[Table1].[Referral_Date].[All]" allUniqueName="[Table1].[Referral_Date].[All]" dimensionUniqueName="[Table1]" displayFolder="" count="0" memberValueDatatype="7" unbalanced="0"/>
    <cacheHierarchy uniqueName="[Table1].[First_Seen_Date]" caption="First_Seen_Date" attribute="1" time="1" defaultMemberUniqueName="[Table1].[First_Seen_Date].[All]" allUniqueName="[Table1].[First_Seen_Date].[All]" dimensionUniqueName="[Table1]" displayFolder="" count="0" memberValueDatatype="7" unbalanced="0"/>
    <cacheHierarchy uniqueName="[Table1].[Waiting_time]" caption="Waiting_time" attribute="1" defaultMemberUniqueName="[Table1].[Waiting_time].[All]" allUniqueName="[Table1].[Waiting_time].[All]" dimensionUniqueName="[Table1]" displayFolder="" count="0" memberValueDatatype="130" unbalanced="0"/>
    <cacheHierarchy uniqueName="[Table1].[MDT_Date]" caption="MDT_Date" attribute="1" time="1" defaultMemberUniqueName="[Table1].[MDT_Date].[All]" allUniqueName="[Table1].[MDT_Date].[All]" dimensionUniqueName="[Table1]" displayFolder="" count="0" memberValueDatatype="7" unbalanced="0"/>
    <cacheHierarchy uniqueName="[Table1].[Decision_to_Treat_Date]" caption="Decision_to_Treat_Date" attribute="1" time="1" defaultMemberUniqueName="[Table1].[Decision_to_Treat_Date].[All]" allUniqueName="[Table1].[Decision_to_Treat_Date].[All]" dimensionUniqueName="[Table1]" displayFolder="" count="0" memberValueDatatype="7" unbalanced="0"/>
    <cacheHierarchy uniqueName="[Table1].[Treatment_Start_Date]" caption="Treatment_Start_Date" attribute="1" time="1" defaultMemberUniqueName="[Table1].[Treatment_Start_Date].[All]" allUniqueName="[Table1].[Treatment_Start_Date].[All]" dimensionUniqueName="[Table1]" displayFolder="" count="0" memberValueDatatype="7" unbalanced="0"/>
    <cacheHierarchy uniqueName="[Table1].[Treatment_Waiting Time]" caption="Treatment_Waiting Time" attribute="1" defaultMemberUniqueName="[Table1].[Treatment_Waiting Time].[All]" allUniqueName="[Table1].[Treatment_Waiting Time].[All]" dimensionUniqueName="[Table1]" displayFolder="" count="0" memberValueDatatype="20" unbalanced="0"/>
    <cacheHierarchy uniqueName="[Table1].[Treatment_Waiting_Time Grouped]" caption="Treatment_Waiting_Time Grouped" attribute="1" defaultMemberUniqueName="[Table1].[Treatment_Waiting_Time Grouped].[All]" allUniqueName="[Table1].[Treatment_Waiting_Time Grouped].[All]" dimensionUniqueName="[Table1]" displayFolder="" count="0" memberValueDatatype="130" unbalanced="0"/>
    <cacheHierarchy uniqueName="[Table1].[Primary_Tumour_Site_ICD10]" caption="Primary_Tumour_Site_ICD10" attribute="1" defaultMemberUniqueName="[Table1].[Primary_Tumour_Site_ICD10].[All]" allUniqueName="[Table1].[Primary_Tumour_Site_ICD10].[All]" dimensionUniqueName="[Table1]" displayFolder="" count="0" memberValueDatatype="130" unbalanced="0"/>
    <cacheHierarchy uniqueName="[Table1].[Morphology_ICDO3]" caption="Morphology_ICDO3" attribute="1" defaultMemberUniqueName="[Table1].[Morphology_ICDO3].[All]" allUniqueName="[Table1].[Morphology_ICDO3].[All]" dimensionUniqueName="[Table1]" displayFolder="" count="0" memberValueDatatype="130" unbalanced="0"/>
    <cacheHierarchy uniqueName="[Table1].[Behaviour_Code]" caption="Behaviour_Code" attribute="1" defaultMemberUniqueName="[Table1].[Behaviour_Code].[All]" allUniqueName="[Table1].[Behaviour_Code].[All]" dimensionUniqueName="[Table1]" displayFolder="" count="0" memberValueDatatype="130" unbalanced="0"/>
    <cacheHierarchy uniqueName="[Table1].[Laterality]" caption="Laterality" attribute="1" defaultMemberUniqueName="[Table1].[Laterality].[All]" allUniqueName="[Table1].[Laterality].[All]" dimensionUniqueName="[Table1]" displayFolder="" count="0" memberValueDatatype="130" unbalanced="0"/>
    <cacheHierarchy uniqueName="[Table1].[Grade]" caption="Grade" attribute="1" defaultMemberUniqueName="[Table1].[Grade].[All]" allUniqueName="[Table1].[Grade].[All]" dimensionUniqueName="[Table1]" displayFolder="" count="0" memberValueDatatype="130" unbalanced="0"/>
    <cacheHierarchy uniqueName="[Table1].[Stage_Group_TNM]" caption="Stage_Group_TNM" attribute="1" defaultMemberUniqueName="[Table1].[Stage_Group_TNM].[All]" allUniqueName="[Table1].[Stage_Group_TNM].[All]" dimensionUniqueName="[Table1]" displayFolder="" count="0" memberValueDatatype="130" unbalanced="0"/>
    <cacheHierarchy uniqueName="[Table1].[Basis_of_Diagnosis]" caption="Basis_of_Diagnosis" attribute="1" defaultMemberUniqueName="[Table1].[Basis_of_Diagnosis].[All]" allUniqueName="[Table1].[Basis_of_Diagnosis].[All]" dimensionUniqueName="[Table1]" displayFolder="" count="0" memberValueDatatype="130" unbalanced="0"/>
    <cacheHierarchy uniqueName="[Table1].[Treatment_Modality]" caption="Treatment_Modality" attribute="1" defaultMemberUniqueName="[Table1].[Treatment_Modality].[All]" allUniqueName="[Table1].[Treatment_Modality].[All]" dimensionUniqueName="[Table1]" displayFolder="" count="0" memberValueDatatype="130" unbalanced="0"/>
    <cacheHierarchy uniqueName="[Table1].[Treatment_Intent]" caption="Treatment_Intent" attribute="1" defaultMemberUniqueName="[Table1].[Treatment_Intent].[All]" allUniqueName="[Table1].[Treatment_Intent].[All]" dimensionUniqueName="[Table1]" displayFolder="" count="0" memberValueDatatype="130" unbalanced="0"/>
    <cacheHierarchy uniqueName="[Table1].[Treatment_Provider]" caption="Treatment_Provider" attribute="1" defaultMemberUniqueName="[Table1].[Treatment_Provider].[All]" allUniqueName="[Table1].[Treatment_Provider].[All]" dimensionUniqueName="[Table1]" displayFolder="" count="0" memberValueDatatype="130" unbalanced="0"/>
    <cacheHierarchy uniqueName="[Table1].[Treatment_Outcome]" caption="Treatment_Outcome" attribute="1" defaultMemberUniqueName="[Table1].[Treatment_Outcome].[All]" allUniqueName="[Table1].[Treatment_Outcome].[All]" dimensionUniqueName="[Table1]" displayFolder="" count="2" memberValueDatatype="130" unbalanced="0">
      <fieldsUsage count="2">
        <fieldUsage x="-1"/>
        <fieldUsage x="2"/>
      </fieldsUsage>
    </cacheHierarchy>
    <cacheHierarchy uniqueName="[Table1].[Recurrence_Indicator]" caption="Recurrence_Indicator" attribute="1" defaultMemberUniqueName="[Table1].[Recurrence_Indicator].[All]" allUniqueName="[Table1].[Recurrence_Indicator].[All]" dimensionUniqueName="[Table1]" displayFolder="" count="2" memberValueDatatype="11" unbalanced="0"/>
    <cacheHierarchy uniqueName="[Table1].[Recurrence_Date]" caption="Recurrence_Date" attribute="1" time="1" defaultMemberUniqueName="[Table1].[Recurrence_Date].[All]" allUniqueName="[Table1].[Recurrence_Date].[All]" dimensionUniqueName="[Table1]" displayFolder="" count="0" memberValueDatatype="7" unbalanced="0"/>
    <cacheHierarchy uniqueName="[Table1].[Vital_Status]" caption="Vital_Status" attribute="1" defaultMemberUniqueName="[Table1].[Vital_Status].[All]" allUniqueName="[Table1].[Vital_Status].[All]" dimensionUniqueName="[Table1]" displayFolder="" count="2" memberValueDatatype="130" unbalanced="0">
      <fieldsUsage count="2">
        <fieldUsage x="-1"/>
        <fieldUsage x="0"/>
      </fieldsUsage>
    </cacheHierarchy>
    <cacheHierarchy uniqueName="[Table1].[Date_of_Death]" caption="Date_of_Death" attribute="1" time="1" defaultMemberUniqueName="[Table1].[Date_of_Death].[All]" allUniqueName="[Table1].[Date_of_Death].[All]" dimensionUniqueName="[Table1]" displayFolder="" count="0" memberValueDatatype="7" unbalanced="0"/>
    <cacheHierarchy uniqueName="[Table1].[Date_of_Death (Year)]" caption="Date_of_Death (Year)" attribute="1" defaultMemberUniqueName="[Table1].[Date_of_Death (Year)].[All]" allUniqueName="[Table1].[Date_of_Death (Year)].[All]" dimensionUniqueName="[Table1]" displayFolder="" count="0" memberValueDatatype="130" unbalanced="0"/>
    <cacheHierarchy uniqueName="[Table1].[Date_of_Death (Quarter)]" caption="Date_of_Death (Quarter)" attribute="1" defaultMemberUniqueName="[Table1].[Date_of_Death (Quarter)].[All]" allUniqueName="[Table1].[Date_of_Death (Quarter)].[All]" dimensionUniqueName="[Table1]" displayFolder="" count="0" memberValueDatatype="130" unbalanced="0"/>
    <cacheHierarchy uniqueName="[Table1].[Date_of_Death (Month)]" caption="Date_of_Death (Month)" attribute="1" defaultMemberUniqueName="[Table1].[Date_of_Death (Month)].[All]" allUniqueName="[Table1].[Date_of_Death (Month)].[All]" dimensionUniqueName="[Table1]" displayFolder="" count="0" memberValueDatatype="130" unbalanced="0"/>
    <cacheHierarchy uniqueName="[Table1].[Date_of_Death (Month Index)]" caption="Date_of_Death (Month Index)" attribute="1" defaultMemberUniqueName="[Table1].[Date_of_Death (Month Index)].[All]" allUniqueName="[Table1].[Date_of_Death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NHS_Number]" caption="Count of NHS_Number" measure="1" displayFolder="" measureGroup="Table1" count="0" hidden="1">
      <extLst>
        <ext xmlns:x15="http://schemas.microsoft.com/office/spreadsheetml/2010/11/main" uri="{B97F6D7D-B522-45F9-BDA1-12C45D357490}">
          <x15:cacheHierarchy aggregatedColumn="2"/>
        </ext>
      </extLst>
    </cacheHierarchy>
    <cacheHierarchy uniqueName="[Measures].[Count of Local_Patient_ID]" caption="Count of Local_Patient_ID"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6"/>
        </ext>
      </extLst>
    </cacheHierarchy>
    <cacheHierarchy uniqueName="[Measures].[Count of GP_Practice_Code]" caption="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PostcodeArea]" caption="Count of PostcodeArea" measure="1" displayFolder="" measureGroup="Table1"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6"/>
        </ext>
      </extLst>
    </cacheHierarchy>
    <cacheHierarchy uniqueName="[Measures].[Count of Age_range]" caption="Count of Age_range" measure="1" displayFolder="" measureGroup="Table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8"/>
        </ext>
      </extLst>
    </cacheHierarchy>
    <cacheHierarchy uniqueName="[Measures].[Distinct Count of GP_Practice_Code]" caption="Distinct 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Waiting_time]" caption="Count of Waiting_time" measure="1" displayFolder="" measureGroup="Table1" count="0" hidden="1">
      <extLst>
        <ext xmlns:x15="http://schemas.microsoft.com/office/spreadsheetml/2010/11/main" uri="{B97F6D7D-B522-45F9-BDA1-12C45D357490}">
          <x15:cacheHierarchy aggregatedColumn="14"/>
        </ext>
      </extLst>
    </cacheHierarchy>
    <cacheHierarchy uniqueName="[Measures].[Sum of Treatment_Waiting Time]" caption="Sum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Treatment_Waiting Time]" caption="Count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Primary_Tumour_Site_ICD10]" caption="Count of Primary_Tumour_Site_ICD10" measure="1" displayFolder="" measureGroup="Table1" count="0" hidden="1">
      <extLst>
        <ext xmlns:x15="http://schemas.microsoft.com/office/spreadsheetml/2010/11/main" uri="{B97F6D7D-B522-45F9-BDA1-12C45D357490}">
          <x15:cacheHierarchy aggregatedColumn="20"/>
        </ext>
      </extLst>
    </cacheHierarchy>
    <cacheHierarchy uniqueName="[Measures].[Count of Morphology_ICDO3]" caption="Count of Morphology_ICDO3" measure="1" displayFolder="" measureGroup="Table1" count="0" hidden="1">
      <extLst>
        <ext xmlns:x15="http://schemas.microsoft.com/office/spreadsheetml/2010/11/main" uri="{B97F6D7D-B522-45F9-BDA1-12C45D357490}">
          <x15:cacheHierarchy aggregatedColumn="21"/>
        </ext>
      </extLst>
    </cacheHierarchy>
    <cacheHierarchy uniqueName="[Measures].[Count of Treatment_Outcome]" caption="Count of Treatment_Outcome" measure="1" displayFolder="" measureGroup="Table1" count="0" hidden="1">
      <extLst>
        <ext xmlns:x15="http://schemas.microsoft.com/office/spreadsheetml/2010/11/main" uri="{B97F6D7D-B522-45F9-BDA1-12C45D357490}">
          <x15:cacheHierarchy aggregatedColumn="30"/>
        </ext>
      </extLst>
    </cacheHierarchy>
    <cacheHierarchy uniqueName="[Measures].[Count of Vital_Status]" caption="Count of Vital_Status" measure="1" displayFolder="" measureGroup="Table1" count="0" oneField="1" hidden="1">
      <fieldsUsage count="1">
        <fieldUsage x="1"/>
      </fieldsUsage>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Ogboji" refreshedDate="46172.365546412038" backgroundQuery="1" createdVersion="8" refreshedVersion="8" minRefreshableVersion="3" recordCount="0" supportSubquery="1" supportAdvancedDrill="1" xr:uid="{E617EA9D-5F2F-49F9-98C5-EC124697B6A9}">
  <cacheSource type="external" connectionId="1"/>
  <cacheFields count="4">
    <cacheField name="[Table1].[Vital_Status].[Vital_Status]" caption="Vital_Status" numFmtId="0" hierarchy="33" level="1">
      <sharedItems count="2">
        <s v="Alive"/>
        <s v="Deceased"/>
      </sharedItems>
    </cacheField>
    <cacheField name="[Measures].[Count of Vital_Status]" caption="Count of Vital_Status" numFmtId="0" hierarchy="58" level="32767"/>
    <cacheField name="[Table1].[Morphology_ICDO3].[Morphology_ICDO3]" caption="Morphology_ICDO3" numFmtId="0" hierarchy="21" level="1">
      <sharedItems count="5">
        <s v="8010/3"/>
        <s v="8070/3"/>
        <s v="8140/3"/>
        <s v="8263/3"/>
        <s v="8500/3"/>
      </sharedItems>
    </cacheField>
    <cacheField name="[Table1].[Age_range].[Age_range]" caption="Age_range" numFmtId="0" hierarchy="7" level="1">
      <sharedItems containsSemiMixedTypes="0" containsNonDate="0" containsString="0"/>
    </cacheField>
  </cacheFields>
  <cacheHierarchies count="59">
    <cacheHierarchy uniqueName="[Table1].[PostcodeArea]" caption="PostcodeArea" attribute="1" defaultMemberUniqueName="[Table1].[PostcodeArea].[All]" allUniqueName="[Table1].[PostcodeArea].[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NHS_Number]" caption="NHS_Number" attribute="1" defaultMemberUniqueName="[Table1].[NHS_Number].[All]" allUniqueName="[Table1].[NHS_Number].[All]" dimensionUniqueName="[Table1]" displayFolder="" count="0" memberValueDatatype="130" unbalanced="0"/>
    <cacheHierarchy uniqueName="[Table1].[Local_Patient_ID]" caption="Local_Patient_ID" attribute="1" defaultMemberUniqueName="[Table1].[Local_Patient_ID].[All]" allUniqueName="[Table1].[Local_Patient_ID].[All]" dimensionUniqueName="[Table1]" displayFolder="" count="0" memberValueDatatype="130" unbalanced="0"/>
    <cacheHierarchy uniqueName="[Table1].[Date_of_Birth]" caption="Date_of_Birth" attribute="1" time="1" defaultMemberUniqueName="[Table1].[Date_of_Birth].[All]" allUniqueName="[Table1].[Date_of_Birth].[All]" dimensionUniqueName="[Table1]" displayFolder="" count="2" memberValueDatatype="7" unbalanced="0"/>
    <cacheHierarchy uniqueName="[Table1].[Primary_Diagnosis_Date]" caption="Primary_Diagnosis_Date" attribute="1" time="1" defaultMemberUniqueName="[Table1].[Primary_Diagnosis_Date].[All]" allUniqueName="[Table1].[Primary_Diagnosis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_range]" caption="Age_range" attribute="1" defaultMemberUniqueName="[Table1].[Age_range].[All]" allUniqueName="[Table1].[Age_range].[All]" dimensionUniqueName="[Table1]" displayFolder="" count="2" memberValueDatatype="130" unbalanced="0">
      <fieldsUsage count="2">
        <fieldUsage x="-1"/>
        <fieldUsage x="3"/>
      </fieldsUsage>
    </cacheHierarchy>
    <cacheHierarchy uniqueName="[Table1].[Sex]" caption="Sex" attribute="1" defaultMemberUniqueName="[Table1].[Sex].[All]" allUniqueName="[Table1].[Sex].[All]" dimensionUniqueName="[Table1]" displayFolder="" count="2" memberValueDatatype="130" unbalanced="0"/>
    <cacheHierarchy uniqueName="[Table1].[Postcode]" caption="Postcode" attribute="1" defaultMemberUniqueName="[Table1].[Postcode].[All]" allUniqueName="[Table1].[Postcode].[All]" dimensionUniqueName="[Table1]" displayFolder="" count="0" memberValueDatatype="130" unbalanced="0"/>
    <cacheHierarchy uniqueName="[Table1].[PostcodeArea2]" caption="PostcodeArea2" attribute="1" defaultMemberUniqueName="[Table1].[PostcodeArea2].[All]" allUniqueName="[Table1].[PostcodeArea2].[All]" dimensionUniqueName="[Table1]" displayFolder="" count="0" memberValueDatatype="130" unbalanced="0"/>
    <cacheHierarchy uniqueName="[Table1].[GP_Practice_Code]" caption="GP_Practice_Code" attribute="1" defaultMemberUniqueName="[Table1].[GP_Practice_Code].[All]" allUniqueName="[Table1].[GP_Practice_Code].[All]" dimensionUniqueName="[Table1]" displayFolder="" count="0" memberValueDatatype="130" unbalanced="0"/>
    <cacheHierarchy uniqueName="[Table1].[Referral_Date]" caption="Referral_Date" attribute="1" time="1" defaultMemberUniqueName="[Table1].[Referral_Date].[All]" allUniqueName="[Table1].[Referral_Date].[All]" dimensionUniqueName="[Table1]" displayFolder="" count="0" memberValueDatatype="7" unbalanced="0"/>
    <cacheHierarchy uniqueName="[Table1].[First_Seen_Date]" caption="First_Seen_Date" attribute="1" time="1" defaultMemberUniqueName="[Table1].[First_Seen_Date].[All]" allUniqueName="[Table1].[First_Seen_Date].[All]" dimensionUniqueName="[Table1]" displayFolder="" count="0" memberValueDatatype="7" unbalanced="0"/>
    <cacheHierarchy uniqueName="[Table1].[Waiting_time]" caption="Waiting_time" attribute="1" defaultMemberUniqueName="[Table1].[Waiting_time].[All]" allUniqueName="[Table1].[Waiting_time].[All]" dimensionUniqueName="[Table1]" displayFolder="" count="0" memberValueDatatype="130" unbalanced="0"/>
    <cacheHierarchy uniqueName="[Table1].[MDT_Date]" caption="MDT_Date" attribute="1" time="1" defaultMemberUniqueName="[Table1].[MDT_Date].[All]" allUniqueName="[Table1].[MDT_Date].[All]" dimensionUniqueName="[Table1]" displayFolder="" count="0" memberValueDatatype="7" unbalanced="0"/>
    <cacheHierarchy uniqueName="[Table1].[Decision_to_Treat_Date]" caption="Decision_to_Treat_Date" attribute="1" time="1" defaultMemberUniqueName="[Table1].[Decision_to_Treat_Date].[All]" allUniqueName="[Table1].[Decision_to_Treat_Date].[All]" dimensionUniqueName="[Table1]" displayFolder="" count="0" memberValueDatatype="7" unbalanced="0"/>
    <cacheHierarchy uniqueName="[Table1].[Treatment_Start_Date]" caption="Treatment_Start_Date" attribute="1" time="1" defaultMemberUniqueName="[Table1].[Treatment_Start_Date].[All]" allUniqueName="[Table1].[Treatment_Start_Date].[All]" dimensionUniqueName="[Table1]" displayFolder="" count="0" memberValueDatatype="7" unbalanced="0"/>
    <cacheHierarchy uniqueName="[Table1].[Treatment_Waiting Time]" caption="Treatment_Waiting Time" attribute="1" defaultMemberUniqueName="[Table1].[Treatment_Waiting Time].[All]" allUniqueName="[Table1].[Treatment_Waiting Time].[All]" dimensionUniqueName="[Table1]" displayFolder="" count="0" memberValueDatatype="20" unbalanced="0"/>
    <cacheHierarchy uniqueName="[Table1].[Treatment_Waiting_Time Grouped]" caption="Treatment_Waiting_Time Grouped" attribute="1" defaultMemberUniqueName="[Table1].[Treatment_Waiting_Time Grouped].[All]" allUniqueName="[Table1].[Treatment_Waiting_Time Grouped].[All]" dimensionUniqueName="[Table1]" displayFolder="" count="0" memberValueDatatype="130" unbalanced="0"/>
    <cacheHierarchy uniqueName="[Table1].[Primary_Tumour_Site_ICD10]" caption="Primary_Tumour_Site_ICD10" attribute="1" defaultMemberUniqueName="[Table1].[Primary_Tumour_Site_ICD10].[All]" allUniqueName="[Table1].[Primary_Tumour_Site_ICD10].[All]" dimensionUniqueName="[Table1]" displayFolder="" count="0" memberValueDatatype="130" unbalanced="0"/>
    <cacheHierarchy uniqueName="[Table1].[Morphology_ICDO3]" caption="Morphology_ICDO3" attribute="1" defaultMemberUniqueName="[Table1].[Morphology_ICDO3].[All]" allUniqueName="[Table1].[Morphology_ICDO3].[All]" dimensionUniqueName="[Table1]" displayFolder="" count="2" memberValueDatatype="130" unbalanced="0">
      <fieldsUsage count="2">
        <fieldUsage x="-1"/>
        <fieldUsage x="2"/>
      </fieldsUsage>
    </cacheHierarchy>
    <cacheHierarchy uniqueName="[Table1].[Behaviour_Code]" caption="Behaviour_Code" attribute="1" defaultMemberUniqueName="[Table1].[Behaviour_Code].[All]" allUniqueName="[Table1].[Behaviour_Code].[All]" dimensionUniqueName="[Table1]" displayFolder="" count="0" memberValueDatatype="130" unbalanced="0"/>
    <cacheHierarchy uniqueName="[Table1].[Laterality]" caption="Laterality" attribute="1" defaultMemberUniqueName="[Table1].[Laterality].[All]" allUniqueName="[Table1].[Laterality].[All]" dimensionUniqueName="[Table1]" displayFolder="" count="0" memberValueDatatype="130" unbalanced="0"/>
    <cacheHierarchy uniqueName="[Table1].[Grade]" caption="Grade" attribute="1" defaultMemberUniqueName="[Table1].[Grade].[All]" allUniqueName="[Table1].[Grade].[All]" dimensionUniqueName="[Table1]" displayFolder="" count="0" memberValueDatatype="130" unbalanced="0"/>
    <cacheHierarchy uniqueName="[Table1].[Stage_Group_TNM]" caption="Stage_Group_TNM" attribute="1" defaultMemberUniqueName="[Table1].[Stage_Group_TNM].[All]" allUniqueName="[Table1].[Stage_Group_TNM].[All]" dimensionUniqueName="[Table1]" displayFolder="" count="0" memberValueDatatype="130" unbalanced="0"/>
    <cacheHierarchy uniqueName="[Table1].[Basis_of_Diagnosis]" caption="Basis_of_Diagnosis" attribute="1" defaultMemberUniqueName="[Table1].[Basis_of_Diagnosis].[All]" allUniqueName="[Table1].[Basis_of_Diagnosis].[All]" dimensionUniqueName="[Table1]" displayFolder="" count="0" memberValueDatatype="130" unbalanced="0"/>
    <cacheHierarchy uniqueName="[Table1].[Treatment_Modality]" caption="Treatment_Modality" attribute="1" defaultMemberUniqueName="[Table1].[Treatment_Modality].[All]" allUniqueName="[Table1].[Treatment_Modality].[All]" dimensionUniqueName="[Table1]" displayFolder="" count="0" memberValueDatatype="130" unbalanced="0"/>
    <cacheHierarchy uniqueName="[Table1].[Treatment_Intent]" caption="Treatment_Intent" attribute="1" defaultMemberUniqueName="[Table1].[Treatment_Intent].[All]" allUniqueName="[Table1].[Treatment_Intent].[All]" dimensionUniqueName="[Table1]" displayFolder="" count="0" memberValueDatatype="130" unbalanced="0"/>
    <cacheHierarchy uniqueName="[Table1].[Treatment_Provider]" caption="Treatment_Provider" attribute="1" defaultMemberUniqueName="[Table1].[Treatment_Provider].[All]" allUniqueName="[Table1].[Treatment_Provider].[All]" dimensionUniqueName="[Table1]" displayFolder="" count="0" memberValueDatatype="130" unbalanced="0"/>
    <cacheHierarchy uniqueName="[Table1].[Treatment_Outcome]" caption="Treatment_Outcome" attribute="1" defaultMemberUniqueName="[Table1].[Treatment_Outcome].[All]" allUniqueName="[Table1].[Treatment_Outcome].[All]" dimensionUniqueName="[Table1]" displayFolder="" count="2" memberValueDatatype="130" unbalanced="0"/>
    <cacheHierarchy uniqueName="[Table1].[Recurrence_Indicator]" caption="Recurrence_Indicator" attribute="1" defaultMemberUniqueName="[Table1].[Recurrence_Indicator].[All]" allUniqueName="[Table1].[Recurrence_Indicator].[All]" dimensionUniqueName="[Table1]" displayFolder="" count="2" memberValueDatatype="11" unbalanced="0"/>
    <cacheHierarchy uniqueName="[Table1].[Recurrence_Date]" caption="Recurrence_Date" attribute="1" time="1" defaultMemberUniqueName="[Table1].[Recurrence_Date].[All]" allUniqueName="[Table1].[Recurrence_Date].[All]" dimensionUniqueName="[Table1]" displayFolder="" count="0" memberValueDatatype="7" unbalanced="0"/>
    <cacheHierarchy uniqueName="[Table1].[Vital_Status]" caption="Vital_Status" attribute="1" defaultMemberUniqueName="[Table1].[Vital_Status].[All]" allUniqueName="[Table1].[Vital_Status].[All]" dimensionUniqueName="[Table1]" displayFolder="" count="2" memberValueDatatype="130" unbalanced="0">
      <fieldsUsage count="2">
        <fieldUsage x="-1"/>
        <fieldUsage x="0"/>
      </fieldsUsage>
    </cacheHierarchy>
    <cacheHierarchy uniqueName="[Table1].[Date_of_Death]" caption="Date_of_Death" attribute="1" time="1" defaultMemberUniqueName="[Table1].[Date_of_Death].[All]" allUniqueName="[Table1].[Date_of_Death].[All]" dimensionUniqueName="[Table1]" displayFolder="" count="0" memberValueDatatype="7" unbalanced="0"/>
    <cacheHierarchy uniqueName="[Table1].[Date_of_Death (Year)]" caption="Date_of_Death (Year)" attribute="1" defaultMemberUniqueName="[Table1].[Date_of_Death (Year)].[All]" allUniqueName="[Table1].[Date_of_Death (Year)].[All]" dimensionUniqueName="[Table1]" displayFolder="" count="0" memberValueDatatype="130" unbalanced="0"/>
    <cacheHierarchy uniqueName="[Table1].[Date_of_Death (Quarter)]" caption="Date_of_Death (Quarter)" attribute="1" defaultMemberUniqueName="[Table1].[Date_of_Death (Quarter)].[All]" allUniqueName="[Table1].[Date_of_Death (Quarter)].[All]" dimensionUniqueName="[Table1]" displayFolder="" count="0" memberValueDatatype="130" unbalanced="0"/>
    <cacheHierarchy uniqueName="[Table1].[Date_of_Death (Month)]" caption="Date_of_Death (Month)" attribute="1" defaultMemberUniqueName="[Table1].[Date_of_Death (Month)].[All]" allUniqueName="[Table1].[Date_of_Death (Month)].[All]" dimensionUniqueName="[Table1]" displayFolder="" count="0" memberValueDatatype="130" unbalanced="0"/>
    <cacheHierarchy uniqueName="[Table1].[Date_of_Death (Month Index)]" caption="Date_of_Death (Month Index)" attribute="1" defaultMemberUniqueName="[Table1].[Date_of_Death (Month Index)].[All]" allUniqueName="[Table1].[Date_of_Death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NHS_Number]" caption="Count of NHS_Number" measure="1" displayFolder="" measureGroup="Table1" count="0" hidden="1">
      <extLst>
        <ext xmlns:x15="http://schemas.microsoft.com/office/spreadsheetml/2010/11/main" uri="{B97F6D7D-B522-45F9-BDA1-12C45D357490}">
          <x15:cacheHierarchy aggregatedColumn="2"/>
        </ext>
      </extLst>
    </cacheHierarchy>
    <cacheHierarchy uniqueName="[Measures].[Count of Local_Patient_ID]" caption="Count of Local_Patient_ID"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6"/>
        </ext>
      </extLst>
    </cacheHierarchy>
    <cacheHierarchy uniqueName="[Measures].[Count of GP_Practice_Code]" caption="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PostcodeArea]" caption="Count of PostcodeArea" measure="1" displayFolder="" measureGroup="Table1"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6"/>
        </ext>
      </extLst>
    </cacheHierarchy>
    <cacheHierarchy uniqueName="[Measures].[Count of Age_range]" caption="Count of Age_range" measure="1" displayFolder="" measureGroup="Table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8"/>
        </ext>
      </extLst>
    </cacheHierarchy>
    <cacheHierarchy uniqueName="[Measures].[Distinct Count of GP_Practice_Code]" caption="Distinct 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Waiting_time]" caption="Count of Waiting_time" measure="1" displayFolder="" measureGroup="Table1" count="0" hidden="1">
      <extLst>
        <ext xmlns:x15="http://schemas.microsoft.com/office/spreadsheetml/2010/11/main" uri="{B97F6D7D-B522-45F9-BDA1-12C45D357490}">
          <x15:cacheHierarchy aggregatedColumn="14"/>
        </ext>
      </extLst>
    </cacheHierarchy>
    <cacheHierarchy uniqueName="[Measures].[Sum of Treatment_Waiting Time]" caption="Sum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Treatment_Waiting Time]" caption="Count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Primary_Tumour_Site_ICD10]" caption="Count of Primary_Tumour_Site_ICD10" measure="1" displayFolder="" measureGroup="Table1" count="0" hidden="1">
      <extLst>
        <ext xmlns:x15="http://schemas.microsoft.com/office/spreadsheetml/2010/11/main" uri="{B97F6D7D-B522-45F9-BDA1-12C45D357490}">
          <x15:cacheHierarchy aggregatedColumn="20"/>
        </ext>
      </extLst>
    </cacheHierarchy>
    <cacheHierarchy uniqueName="[Measures].[Count of Morphology_ICDO3]" caption="Count of Morphology_ICDO3" measure="1" displayFolder="" measureGroup="Table1" count="0" hidden="1">
      <extLst>
        <ext xmlns:x15="http://schemas.microsoft.com/office/spreadsheetml/2010/11/main" uri="{B97F6D7D-B522-45F9-BDA1-12C45D357490}">
          <x15:cacheHierarchy aggregatedColumn="21"/>
        </ext>
      </extLst>
    </cacheHierarchy>
    <cacheHierarchy uniqueName="[Measures].[Count of Treatment_Outcome]" caption="Count of Treatment_Outcome" measure="1" displayFolder="" measureGroup="Table1" count="0" hidden="1">
      <extLst>
        <ext xmlns:x15="http://schemas.microsoft.com/office/spreadsheetml/2010/11/main" uri="{B97F6D7D-B522-45F9-BDA1-12C45D357490}">
          <x15:cacheHierarchy aggregatedColumn="30"/>
        </ext>
      </extLst>
    </cacheHierarchy>
    <cacheHierarchy uniqueName="[Measures].[Count of Vital_Status]" caption="Count of Vital_Status" measure="1" displayFolder="" measureGroup="Table1" count="0" oneField="1" hidden="1">
      <fieldsUsage count="1">
        <fieldUsage x="1"/>
      </fieldsUsage>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Ogboji" refreshedDate="46172.365547106485" backgroundQuery="1" createdVersion="8" refreshedVersion="8" minRefreshableVersion="3" recordCount="0" supportSubquery="1" supportAdvancedDrill="1" xr:uid="{87A4C608-AB61-4D39-BEAD-88F069D110E2}">
  <cacheSource type="external" connectionId="1"/>
  <cacheFields count="3">
    <cacheField name="[Table1].[Waiting_time].[Waiting_time]" caption="Waiting_time" numFmtId="0" hierarchy="14" level="1">
      <sharedItems count="15">
        <s v="0 days"/>
        <s v="1 days"/>
        <s v="10 days"/>
        <s v="11 days"/>
        <s v="12 days"/>
        <s v="13 days"/>
        <s v="14 days"/>
        <s v="2 days"/>
        <s v="3 days"/>
        <s v="4 days"/>
        <s v="5 days"/>
        <s v="6 days"/>
        <s v="7 days"/>
        <s v="8 days"/>
        <s v="9 days"/>
      </sharedItems>
    </cacheField>
    <cacheField name="[Measures].[Count of Waiting_time]" caption="Count of Waiting_time" numFmtId="0" hierarchy="52" level="32767"/>
    <cacheField name="[Table1].[Age_range].[Age_range]" caption="Age_range" numFmtId="0" hierarchy="7" level="1">
      <sharedItems containsSemiMixedTypes="0" containsNonDate="0" containsString="0"/>
    </cacheField>
  </cacheFields>
  <cacheHierarchies count="59">
    <cacheHierarchy uniqueName="[Table1].[PostcodeArea]" caption="PostcodeArea" attribute="1" defaultMemberUniqueName="[Table1].[PostcodeArea].[All]" allUniqueName="[Table1].[PostcodeArea].[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NHS_Number]" caption="NHS_Number" attribute="1" defaultMemberUniqueName="[Table1].[NHS_Number].[All]" allUniqueName="[Table1].[NHS_Number].[All]" dimensionUniqueName="[Table1]" displayFolder="" count="0" memberValueDatatype="130" unbalanced="0"/>
    <cacheHierarchy uniqueName="[Table1].[Local_Patient_ID]" caption="Local_Patient_ID" attribute="1" defaultMemberUniqueName="[Table1].[Local_Patient_ID].[All]" allUniqueName="[Table1].[Local_Patient_ID].[All]" dimensionUniqueName="[Table1]" displayFolder="" count="0" memberValueDatatype="130" unbalanced="0"/>
    <cacheHierarchy uniqueName="[Table1].[Date_of_Birth]" caption="Date_of_Birth" attribute="1" time="1" defaultMemberUniqueName="[Table1].[Date_of_Birth].[All]" allUniqueName="[Table1].[Date_of_Birth].[All]" dimensionUniqueName="[Table1]" displayFolder="" count="0" memberValueDatatype="7" unbalanced="0"/>
    <cacheHierarchy uniqueName="[Table1].[Primary_Diagnosis_Date]" caption="Primary_Diagnosis_Date" attribute="1" time="1" defaultMemberUniqueName="[Table1].[Primary_Diagnosis_Date].[All]" allUniqueName="[Table1].[Primary_Diagnosis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_range]" caption="Age_range" attribute="1" defaultMemberUniqueName="[Table1].[Age_range].[All]" allUniqueName="[Table1].[Age_range].[All]" dimensionUniqueName="[Table1]" displayFolder="" count="2" memberValueDatatype="130" unbalanced="0">
      <fieldsUsage count="2">
        <fieldUsage x="-1"/>
        <fieldUsage x="2"/>
      </fieldsUsage>
    </cacheHierarchy>
    <cacheHierarchy uniqueName="[Table1].[Sex]" caption="Sex" attribute="1" defaultMemberUniqueName="[Table1].[Sex].[All]" allUniqueName="[Table1].[Sex].[All]" dimensionUniqueName="[Table1]" displayFolder="" count="2" memberValueDatatype="130" unbalanced="0"/>
    <cacheHierarchy uniqueName="[Table1].[Postcode]" caption="Postcode" attribute="1" defaultMemberUniqueName="[Table1].[Postcode].[All]" allUniqueName="[Table1].[Postcode].[All]" dimensionUniqueName="[Table1]" displayFolder="" count="0" memberValueDatatype="130" unbalanced="0"/>
    <cacheHierarchy uniqueName="[Table1].[PostcodeArea2]" caption="PostcodeArea2" attribute="1" defaultMemberUniqueName="[Table1].[PostcodeArea2].[All]" allUniqueName="[Table1].[PostcodeArea2].[All]" dimensionUniqueName="[Table1]" displayFolder="" count="0" memberValueDatatype="130" unbalanced="0"/>
    <cacheHierarchy uniqueName="[Table1].[GP_Practice_Code]" caption="GP_Practice_Code" attribute="1" defaultMemberUniqueName="[Table1].[GP_Practice_Code].[All]" allUniqueName="[Table1].[GP_Practice_Code].[All]" dimensionUniqueName="[Table1]" displayFolder="" count="0" memberValueDatatype="130" unbalanced="0"/>
    <cacheHierarchy uniqueName="[Table1].[Referral_Date]" caption="Referral_Date" attribute="1" time="1" defaultMemberUniqueName="[Table1].[Referral_Date].[All]" allUniqueName="[Table1].[Referral_Date].[All]" dimensionUniqueName="[Table1]" displayFolder="" count="0" memberValueDatatype="7" unbalanced="0"/>
    <cacheHierarchy uniqueName="[Table1].[First_Seen_Date]" caption="First_Seen_Date" attribute="1" time="1" defaultMemberUniqueName="[Table1].[First_Seen_Date].[All]" allUniqueName="[Table1].[First_Seen_Date].[All]" dimensionUniqueName="[Table1]" displayFolder="" count="0" memberValueDatatype="7" unbalanced="0"/>
    <cacheHierarchy uniqueName="[Table1].[Waiting_time]" caption="Waiting_time" attribute="1" defaultMemberUniqueName="[Table1].[Waiting_time].[All]" allUniqueName="[Table1].[Waiting_time].[All]" dimensionUniqueName="[Table1]" displayFolder="" count="2" memberValueDatatype="130" unbalanced="0">
      <fieldsUsage count="2">
        <fieldUsage x="-1"/>
        <fieldUsage x="0"/>
      </fieldsUsage>
    </cacheHierarchy>
    <cacheHierarchy uniqueName="[Table1].[MDT_Date]" caption="MDT_Date" attribute="1" time="1" defaultMemberUniqueName="[Table1].[MDT_Date].[All]" allUniqueName="[Table1].[MDT_Date].[All]" dimensionUniqueName="[Table1]" displayFolder="" count="0" memberValueDatatype="7" unbalanced="0"/>
    <cacheHierarchy uniqueName="[Table1].[Decision_to_Treat_Date]" caption="Decision_to_Treat_Date" attribute="1" time="1" defaultMemberUniqueName="[Table1].[Decision_to_Treat_Date].[All]" allUniqueName="[Table1].[Decision_to_Treat_Date].[All]" dimensionUniqueName="[Table1]" displayFolder="" count="0" memberValueDatatype="7" unbalanced="0"/>
    <cacheHierarchy uniqueName="[Table1].[Treatment_Start_Date]" caption="Treatment_Start_Date" attribute="1" time="1" defaultMemberUniqueName="[Table1].[Treatment_Start_Date].[All]" allUniqueName="[Table1].[Treatment_Start_Date].[All]" dimensionUniqueName="[Table1]" displayFolder="" count="0" memberValueDatatype="7" unbalanced="0"/>
    <cacheHierarchy uniqueName="[Table1].[Treatment_Waiting Time]" caption="Treatment_Waiting Time" attribute="1" defaultMemberUniqueName="[Table1].[Treatment_Waiting Time].[All]" allUniqueName="[Table1].[Treatment_Waiting Time].[All]" dimensionUniqueName="[Table1]" displayFolder="" count="0" memberValueDatatype="20" unbalanced="0"/>
    <cacheHierarchy uniqueName="[Table1].[Treatment_Waiting_Time Grouped]" caption="Treatment_Waiting_Time Grouped" attribute="1" defaultMemberUniqueName="[Table1].[Treatment_Waiting_Time Grouped].[All]" allUniqueName="[Table1].[Treatment_Waiting_Time Grouped].[All]" dimensionUniqueName="[Table1]" displayFolder="" count="0" memberValueDatatype="130" unbalanced="0"/>
    <cacheHierarchy uniqueName="[Table1].[Primary_Tumour_Site_ICD10]" caption="Primary_Tumour_Site_ICD10" attribute="1" defaultMemberUniqueName="[Table1].[Primary_Tumour_Site_ICD10].[All]" allUniqueName="[Table1].[Primary_Tumour_Site_ICD10].[All]" dimensionUniqueName="[Table1]" displayFolder="" count="0" memberValueDatatype="130" unbalanced="0"/>
    <cacheHierarchy uniqueName="[Table1].[Morphology_ICDO3]" caption="Morphology_ICDO3" attribute="1" defaultMemberUniqueName="[Table1].[Morphology_ICDO3].[All]" allUniqueName="[Table1].[Morphology_ICDO3].[All]" dimensionUniqueName="[Table1]" displayFolder="" count="0" memberValueDatatype="130" unbalanced="0"/>
    <cacheHierarchy uniqueName="[Table1].[Behaviour_Code]" caption="Behaviour_Code" attribute="1" defaultMemberUniqueName="[Table1].[Behaviour_Code].[All]" allUniqueName="[Table1].[Behaviour_Code].[All]" dimensionUniqueName="[Table1]" displayFolder="" count="0" memberValueDatatype="130" unbalanced="0"/>
    <cacheHierarchy uniqueName="[Table1].[Laterality]" caption="Laterality" attribute="1" defaultMemberUniqueName="[Table1].[Laterality].[All]" allUniqueName="[Table1].[Laterality].[All]" dimensionUniqueName="[Table1]" displayFolder="" count="0" memberValueDatatype="130" unbalanced="0"/>
    <cacheHierarchy uniqueName="[Table1].[Grade]" caption="Grade" attribute="1" defaultMemberUniqueName="[Table1].[Grade].[All]" allUniqueName="[Table1].[Grade].[All]" dimensionUniqueName="[Table1]" displayFolder="" count="0" memberValueDatatype="130" unbalanced="0"/>
    <cacheHierarchy uniqueName="[Table1].[Stage_Group_TNM]" caption="Stage_Group_TNM" attribute="1" defaultMemberUniqueName="[Table1].[Stage_Group_TNM].[All]" allUniqueName="[Table1].[Stage_Group_TNM].[All]" dimensionUniqueName="[Table1]" displayFolder="" count="0" memberValueDatatype="130" unbalanced="0"/>
    <cacheHierarchy uniqueName="[Table1].[Basis_of_Diagnosis]" caption="Basis_of_Diagnosis" attribute="1" defaultMemberUniqueName="[Table1].[Basis_of_Diagnosis].[All]" allUniqueName="[Table1].[Basis_of_Diagnosis].[All]" dimensionUniqueName="[Table1]" displayFolder="" count="0" memberValueDatatype="130" unbalanced="0"/>
    <cacheHierarchy uniqueName="[Table1].[Treatment_Modality]" caption="Treatment_Modality" attribute="1" defaultMemberUniqueName="[Table1].[Treatment_Modality].[All]" allUniqueName="[Table1].[Treatment_Modality].[All]" dimensionUniqueName="[Table1]" displayFolder="" count="0" memberValueDatatype="130" unbalanced="0"/>
    <cacheHierarchy uniqueName="[Table1].[Treatment_Intent]" caption="Treatment_Intent" attribute="1" defaultMemberUniqueName="[Table1].[Treatment_Intent].[All]" allUniqueName="[Table1].[Treatment_Intent].[All]" dimensionUniqueName="[Table1]" displayFolder="" count="0" memberValueDatatype="130" unbalanced="0"/>
    <cacheHierarchy uniqueName="[Table1].[Treatment_Provider]" caption="Treatment_Provider" attribute="1" defaultMemberUniqueName="[Table1].[Treatment_Provider].[All]" allUniqueName="[Table1].[Treatment_Provider].[All]" dimensionUniqueName="[Table1]" displayFolder="" count="0" memberValueDatatype="130" unbalanced="0"/>
    <cacheHierarchy uniqueName="[Table1].[Treatment_Outcome]" caption="Treatment_Outcome" attribute="1" defaultMemberUniqueName="[Table1].[Treatment_Outcome].[All]" allUniqueName="[Table1].[Treatment_Outcome].[All]" dimensionUniqueName="[Table1]" displayFolder="" count="2" memberValueDatatype="130" unbalanced="0"/>
    <cacheHierarchy uniqueName="[Table1].[Recurrence_Indicator]" caption="Recurrence_Indicator" attribute="1" defaultMemberUniqueName="[Table1].[Recurrence_Indicator].[All]" allUniqueName="[Table1].[Recurrence_Indicator].[All]" dimensionUniqueName="[Table1]" displayFolder="" count="2" memberValueDatatype="11" unbalanced="0"/>
    <cacheHierarchy uniqueName="[Table1].[Recurrence_Date]" caption="Recurrence_Date" attribute="1" time="1" defaultMemberUniqueName="[Table1].[Recurrence_Date].[All]" allUniqueName="[Table1].[Recurrence_Date].[All]" dimensionUniqueName="[Table1]" displayFolder="" count="0" memberValueDatatype="7" unbalanced="0"/>
    <cacheHierarchy uniqueName="[Table1].[Vital_Status]" caption="Vital_Status" attribute="1" defaultMemberUniqueName="[Table1].[Vital_Status].[All]" allUniqueName="[Table1].[Vital_Status].[All]" dimensionUniqueName="[Table1]" displayFolder="" count="2" memberValueDatatype="130" unbalanced="0"/>
    <cacheHierarchy uniqueName="[Table1].[Date_of_Death]" caption="Date_of_Death" attribute="1" time="1" defaultMemberUniqueName="[Table1].[Date_of_Death].[All]" allUniqueName="[Table1].[Date_of_Death].[All]" dimensionUniqueName="[Table1]" displayFolder="" count="0" memberValueDatatype="7" unbalanced="0"/>
    <cacheHierarchy uniqueName="[Table1].[Date_of_Death (Year)]" caption="Date_of_Death (Year)" attribute="1" defaultMemberUniqueName="[Table1].[Date_of_Death (Year)].[All]" allUniqueName="[Table1].[Date_of_Death (Year)].[All]" dimensionUniqueName="[Table1]" displayFolder="" count="0" memberValueDatatype="130" unbalanced="0"/>
    <cacheHierarchy uniqueName="[Table1].[Date_of_Death (Quarter)]" caption="Date_of_Death (Quarter)" attribute="1" defaultMemberUniqueName="[Table1].[Date_of_Death (Quarter)].[All]" allUniqueName="[Table1].[Date_of_Death (Quarter)].[All]" dimensionUniqueName="[Table1]" displayFolder="" count="0" memberValueDatatype="130" unbalanced="0"/>
    <cacheHierarchy uniqueName="[Table1].[Date_of_Death (Month)]" caption="Date_of_Death (Month)" attribute="1" defaultMemberUniqueName="[Table1].[Date_of_Death (Month)].[All]" allUniqueName="[Table1].[Date_of_Death (Month)].[All]" dimensionUniqueName="[Table1]" displayFolder="" count="0" memberValueDatatype="130" unbalanced="0"/>
    <cacheHierarchy uniqueName="[Table1].[Date_of_Death (Month Index)]" caption="Date_of_Death (Month Index)" attribute="1" defaultMemberUniqueName="[Table1].[Date_of_Death (Month Index)].[All]" allUniqueName="[Table1].[Date_of_Death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NHS_Number]" caption="Count of NHS_Number" measure="1" displayFolder="" measureGroup="Table1" count="0" hidden="1">
      <extLst>
        <ext xmlns:x15="http://schemas.microsoft.com/office/spreadsheetml/2010/11/main" uri="{B97F6D7D-B522-45F9-BDA1-12C45D357490}">
          <x15:cacheHierarchy aggregatedColumn="2"/>
        </ext>
      </extLst>
    </cacheHierarchy>
    <cacheHierarchy uniqueName="[Measures].[Count of Local_Patient_ID]" caption="Count of Local_Patient_ID"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6"/>
        </ext>
      </extLst>
    </cacheHierarchy>
    <cacheHierarchy uniqueName="[Measures].[Count of GP_Practice_Code]" caption="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PostcodeArea]" caption="Count of PostcodeArea" measure="1" displayFolder="" measureGroup="Table1"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6"/>
        </ext>
      </extLst>
    </cacheHierarchy>
    <cacheHierarchy uniqueName="[Measures].[Count of Age_range]" caption="Count of Age_range" measure="1" displayFolder="" measureGroup="Table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8"/>
        </ext>
      </extLst>
    </cacheHierarchy>
    <cacheHierarchy uniqueName="[Measures].[Distinct Count of GP_Practice_Code]" caption="Distinct 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Waiting_time]" caption="Count of Waiting_time"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reatment_Waiting Time]" caption="Sum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Treatment_Waiting Time]" caption="Count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Primary_Tumour_Site_ICD10]" caption="Count of Primary_Tumour_Site_ICD10" measure="1" displayFolder="" measureGroup="Table1" count="0" hidden="1">
      <extLst>
        <ext xmlns:x15="http://schemas.microsoft.com/office/spreadsheetml/2010/11/main" uri="{B97F6D7D-B522-45F9-BDA1-12C45D357490}">
          <x15:cacheHierarchy aggregatedColumn="20"/>
        </ext>
      </extLst>
    </cacheHierarchy>
    <cacheHierarchy uniqueName="[Measures].[Count of Morphology_ICDO3]" caption="Count of Morphology_ICDO3" measure="1" displayFolder="" measureGroup="Table1" count="0" hidden="1">
      <extLst>
        <ext xmlns:x15="http://schemas.microsoft.com/office/spreadsheetml/2010/11/main" uri="{B97F6D7D-B522-45F9-BDA1-12C45D357490}">
          <x15:cacheHierarchy aggregatedColumn="21"/>
        </ext>
      </extLst>
    </cacheHierarchy>
    <cacheHierarchy uniqueName="[Measures].[Count of Treatment_Outcome]" caption="Count of Treatment_Outcome" measure="1" displayFolder="" measureGroup="Table1" count="0" hidden="1">
      <extLst>
        <ext xmlns:x15="http://schemas.microsoft.com/office/spreadsheetml/2010/11/main" uri="{B97F6D7D-B522-45F9-BDA1-12C45D357490}">
          <x15:cacheHierarchy aggregatedColumn="30"/>
        </ext>
      </extLst>
    </cacheHierarchy>
    <cacheHierarchy uniqueName="[Measures].[Count of Vital_Status]" caption="Count of Vital_Status" measure="1" displayFolder="" measureGroup="Table1"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Ogboji" refreshedDate="46172.365547569447" backgroundQuery="1" createdVersion="8" refreshedVersion="8" minRefreshableVersion="3" recordCount="0" supportSubquery="1" supportAdvancedDrill="1" xr:uid="{ED023357-63B1-4A31-8F5B-CEE74C0384D7}">
  <cacheSource type="external" connectionId="1"/>
  <cacheFields count="3">
    <cacheField name="[Table1].[Region].[Region]" caption="Region" numFmtId="0" hierarchy="1" level="1">
      <sharedItems count="11">
        <s v="#N/A"/>
        <s v="East of England"/>
        <s v="London"/>
        <s v="Midlands"/>
        <s v="North East"/>
        <s v="North West"/>
        <s v="Scotland"/>
        <s v="South East"/>
        <s v="South West"/>
        <s v="Wales"/>
        <s v="Yorkshire &amp; Humber"/>
      </sharedItems>
    </cacheField>
    <cacheField name="[Measures].[Count of Region]" caption="Count of Region" numFmtId="0" hierarchy="49" level="32767"/>
    <cacheField name="[Table1].[Age_range].[Age_range]" caption="Age_range" numFmtId="0" hierarchy="7" level="1">
      <sharedItems containsSemiMixedTypes="0" containsNonDate="0" containsString="0"/>
    </cacheField>
  </cacheFields>
  <cacheHierarchies count="59">
    <cacheHierarchy uniqueName="[Table1].[PostcodeArea]" caption="PostcodeArea" attribute="1" defaultMemberUniqueName="[Table1].[PostcodeArea].[All]" allUniqueName="[Table1].[PostcodeArea].[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NHS_Number]" caption="NHS_Number" attribute="1" defaultMemberUniqueName="[Table1].[NHS_Number].[All]" allUniqueName="[Table1].[NHS_Number].[All]" dimensionUniqueName="[Table1]" displayFolder="" count="0" memberValueDatatype="130" unbalanced="0"/>
    <cacheHierarchy uniqueName="[Table1].[Local_Patient_ID]" caption="Local_Patient_ID" attribute="1" defaultMemberUniqueName="[Table1].[Local_Patient_ID].[All]" allUniqueName="[Table1].[Local_Patient_ID].[All]" dimensionUniqueName="[Table1]" displayFolder="" count="0" memberValueDatatype="130" unbalanced="0"/>
    <cacheHierarchy uniqueName="[Table1].[Date_of_Birth]" caption="Date_of_Birth" attribute="1" time="1" defaultMemberUniqueName="[Table1].[Date_of_Birth].[All]" allUniqueName="[Table1].[Date_of_Birth].[All]" dimensionUniqueName="[Table1]" displayFolder="" count="2" memberValueDatatype="7" unbalanced="0"/>
    <cacheHierarchy uniqueName="[Table1].[Primary_Diagnosis_Date]" caption="Primary_Diagnosis_Date" attribute="1" time="1" defaultMemberUniqueName="[Table1].[Primary_Diagnosis_Date].[All]" allUniqueName="[Table1].[Primary_Diagnosis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_range]" caption="Age_range" attribute="1" defaultMemberUniqueName="[Table1].[Age_range].[All]" allUniqueName="[Table1].[Age_range].[All]" dimensionUniqueName="[Table1]" displayFolder="" count="2" memberValueDatatype="130" unbalanced="0">
      <fieldsUsage count="2">
        <fieldUsage x="-1"/>
        <fieldUsage x="2"/>
      </fieldsUsage>
    </cacheHierarchy>
    <cacheHierarchy uniqueName="[Table1].[Sex]" caption="Sex" attribute="1" defaultMemberUniqueName="[Table1].[Sex].[All]" allUniqueName="[Table1].[Sex].[All]" dimensionUniqueName="[Table1]" displayFolder="" count="2" memberValueDatatype="130" unbalanced="0"/>
    <cacheHierarchy uniqueName="[Table1].[Postcode]" caption="Postcode" attribute="1" defaultMemberUniqueName="[Table1].[Postcode].[All]" allUniqueName="[Table1].[Postcode].[All]" dimensionUniqueName="[Table1]" displayFolder="" count="0" memberValueDatatype="130" unbalanced="0"/>
    <cacheHierarchy uniqueName="[Table1].[PostcodeArea2]" caption="PostcodeArea2" attribute="1" defaultMemberUniqueName="[Table1].[PostcodeArea2].[All]" allUniqueName="[Table1].[PostcodeArea2].[All]" dimensionUniqueName="[Table1]" displayFolder="" count="0" memberValueDatatype="130" unbalanced="0"/>
    <cacheHierarchy uniqueName="[Table1].[GP_Practice_Code]" caption="GP_Practice_Code" attribute="1" defaultMemberUniqueName="[Table1].[GP_Practice_Code].[All]" allUniqueName="[Table1].[GP_Practice_Code].[All]" dimensionUniqueName="[Table1]" displayFolder="" count="0" memberValueDatatype="130" unbalanced="0"/>
    <cacheHierarchy uniqueName="[Table1].[Referral_Date]" caption="Referral_Date" attribute="1" time="1" defaultMemberUniqueName="[Table1].[Referral_Date].[All]" allUniqueName="[Table1].[Referral_Date].[All]" dimensionUniqueName="[Table1]" displayFolder="" count="0" memberValueDatatype="7" unbalanced="0"/>
    <cacheHierarchy uniqueName="[Table1].[First_Seen_Date]" caption="First_Seen_Date" attribute="1" time="1" defaultMemberUniqueName="[Table1].[First_Seen_Date].[All]" allUniqueName="[Table1].[First_Seen_Date].[All]" dimensionUniqueName="[Table1]" displayFolder="" count="0" memberValueDatatype="7" unbalanced="0"/>
    <cacheHierarchy uniqueName="[Table1].[Waiting_time]" caption="Waiting_time" attribute="1" defaultMemberUniqueName="[Table1].[Waiting_time].[All]" allUniqueName="[Table1].[Waiting_time].[All]" dimensionUniqueName="[Table1]" displayFolder="" count="0" memberValueDatatype="130" unbalanced="0"/>
    <cacheHierarchy uniqueName="[Table1].[MDT_Date]" caption="MDT_Date" attribute="1" time="1" defaultMemberUniqueName="[Table1].[MDT_Date].[All]" allUniqueName="[Table1].[MDT_Date].[All]" dimensionUniqueName="[Table1]" displayFolder="" count="0" memberValueDatatype="7" unbalanced="0"/>
    <cacheHierarchy uniqueName="[Table1].[Decision_to_Treat_Date]" caption="Decision_to_Treat_Date" attribute="1" time="1" defaultMemberUniqueName="[Table1].[Decision_to_Treat_Date].[All]" allUniqueName="[Table1].[Decision_to_Treat_Date].[All]" dimensionUniqueName="[Table1]" displayFolder="" count="0" memberValueDatatype="7" unbalanced="0"/>
    <cacheHierarchy uniqueName="[Table1].[Treatment_Start_Date]" caption="Treatment_Start_Date" attribute="1" time="1" defaultMemberUniqueName="[Table1].[Treatment_Start_Date].[All]" allUniqueName="[Table1].[Treatment_Start_Date].[All]" dimensionUniqueName="[Table1]" displayFolder="" count="0" memberValueDatatype="7" unbalanced="0"/>
    <cacheHierarchy uniqueName="[Table1].[Treatment_Waiting Time]" caption="Treatment_Waiting Time" attribute="1" defaultMemberUniqueName="[Table1].[Treatment_Waiting Time].[All]" allUniqueName="[Table1].[Treatment_Waiting Time].[All]" dimensionUniqueName="[Table1]" displayFolder="" count="0" memberValueDatatype="20" unbalanced="0"/>
    <cacheHierarchy uniqueName="[Table1].[Treatment_Waiting_Time Grouped]" caption="Treatment_Waiting_Time Grouped" attribute="1" defaultMemberUniqueName="[Table1].[Treatment_Waiting_Time Grouped].[All]" allUniqueName="[Table1].[Treatment_Waiting_Time Grouped].[All]" dimensionUniqueName="[Table1]" displayFolder="" count="0" memberValueDatatype="130" unbalanced="0"/>
    <cacheHierarchy uniqueName="[Table1].[Primary_Tumour_Site_ICD10]" caption="Primary_Tumour_Site_ICD10" attribute="1" defaultMemberUniqueName="[Table1].[Primary_Tumour_Site_ICD10].[All]" allUniqueName="[Table1].[Primary_Tumour_Site_ICD10].[All]" dimensionUniqueName="[Table1]" displayFolder="" count="0" memberValueDatatype="130" unbalanced="0"/>
    <cacheHierarchy uniqueName="[Table1].[Morphology_ICDO3]" caption="Morphology_ICDO3" attribute="1" defaultMemberUniqueName="[Table1].[Morphology_ICDO3].[All]" allUniqueName="[Table1].[Morphology_ICDO3].[All]" dimensionUniqueName="[Table1]" displayFolder="" count="0" memberValueDatatype="130" unbalanced="0"/>
    <cacheHierarchy uniqueName="[Table1].[Behaviour_Code]" caption="Behaviour_Code" attribute="1" defaultMemberUniqueName="[Table1].[Behaviour_Code].[All]" allUniqueName="[Table1].[Behaviour_Code].[All]" dimensionUniqueName="[Table1]" displayFolder="" count="0" memberValueDatatype="130" unbalanced="0"/>
    <cacheHierarchy uniqueName="[Table1].[Laterality]" caption="Laterality" attribute="1" defaultMemberUniqueName="[Table1].[Laterality].[All]" allUniqueName="[Table1].[Laterality].[All]" dimensionUniqueName="[Table1]" displayFolder="" count="0" memberValueDatatype="130" unbalanced="0"/>
    <cacheHierarchy uniqueName="[Table1].[Grade]" caption="Grade" attribute="1" defaultMemberUniqueName="[Table1].[Grade].[All]" allUniqueName="[Table1].[Grade].[All]" dimensionUniqueName="[Table1]" displayFolder="" count="0" memberValueDatatype="130" unbalanced="0"/>
    <cacheHierarchy uniqueName="[Table1].[Stage_Group_TNM]" caption="Stage_Group_TNM" attribute="1" defaultMemberUniqueName="[Table1].[Stage_Group_TNM].[All]" allUniqueName="[Table1].[Stage_Group_TNM].[All]" dimensionUniqueName="[Table1]" displayFolder="" count="0" memberValueDatatype="130" unbalanced="0"/>
    <cacheHierarchy uniqueName="[Table1].[Basis_of_Diagnosis]" caption="Basis_of_Diagnosis" attribute="1" defaultMemberUniqueName="[Table1].[Basis_of_Diagnosis].[All]" allUniqueName="[Table1].[Basis_of_Diagnosis].[All]" dimensionUniqueName="[Table1]" displayFolder="" count="0" memberValueDatatype="130" unbalanced="0"/>
    <cacheHierarchy uniqueName="[Table1].[Treatment_Modality]" caption="Treatment_Modality" attribute="1" defaultMemberUniqueName="[Table1].[Treatment_Modality].[All]" allUniqueName="[Table1].[Treatment_Modality].[All]" dimensionUniqueName="[Table1]" displayFolder="" count="0" memberValueDatatype="130" unbalanced="0"/>
    <cacheHierarchy uniqueName="[Table1].[Treatment_Intent]" caption="Treatment_Intent" attribute="1" defaultMemberUniqueName="[Table1].[Treatment_Intent].[All]" allUniqueName="[Table1].[Treatment_Intent].[All]" dimensionUniqueName="[Table1]" displayFolder="" count="0" memberValueDatatype="130" unbalanced="0"/>
    <cacheHierarchy uniqueName="[Table1].[Treatment_Provider]" caption="Treatment_Provider" attribute="1" defaultMemberUniqueName="[Table1].[Treatment_Provider].[All]" allUniqueName="[Table1].[Treatment_Provider].[All]" dimensionUniqueName="[Table1]" displayFolder="" count="0" memberValueDatatype="130" unbalanced="0"/>
    <cacheHierarchy uniqueName="[Table1].[Treatment_Outcome]" caption="Treatment_Outcome" attribute="1" defaultMemberUniqueName="[Table1].[Treatment_Outcome].[All]" allUniqueName="[Table1].[Treatment_Outcome].[All]" dimensionUniqueName="[Table1]" displayFolder="" count="2" memberValueDatatype="130" unbalanced="0"/>
    <cacheHierarchy uniqueName="[Table1].[Recurrence_Indicator]" caption="Recurrence_Indicator" attribute="1" defaultMemberUniqueName="[Table1].[Recurrence_Indicator].[All]" allUniqueName="[Table1].[Recurrence_Indicator].[All]" dimensionUniqueName="[Table1]" displayFolder="" count="2" memberValueDatatype="11" unbalanced="0"/>
    <cacheHierarchy uniqueName="[Table1].[Recurrence_Date]" caption="Recurrence_Date" attribute="1" time="1" defaultMemberUniqueName="[Table1].[Recurrence_Date].[All]" allUniqueName="[Table1].[Recurrence_Date].[All]" dimensionUniqueName="[Table1]" displayFolder="" count="0" memberValueDatatype="7" unbalanced="0"/>
    <cacheHierarchy uniqueName="[Table1].[Vital_Status]" caption="Vital_Status" attribute="1" defaultMemberUniqueName="[Table1].[Vital_Status].[All]" allUniqueName="[Table1].[Vital_Status].[All]" dimensionUniqueName="[Table1]" displayFolder="" count="2" memberValueDatatype="130" unbalanced="0"/>
    <cacheHierarchy uniqueName="[Table1].[Date_of_Death]" caption="Date_of_Death" attribute="1" time="1" defaultMemberUniqueName="[Table1].[Date_of_Death].[All]" allUniqueName="[Table1].[Date_of_Death].[All]" dimensionUniqueName="[Table1]" displayFolder="" count="0" memberValueDatatype="7" unbalanced="0"/>
    <cacheHierarchy uniqueName="[Table1].[Date_of_Death (Year)]" caption="Date_of_Death (Year)" attribute="1" defaultMemberUniqueName="[Table1].[Date_of_Death (Year)].[All]" allUniqueName="[Table1].[Date_of_Death (Year)].[All]" dimensionUniqueName="[Table1]" displayFolder="" count="0" memberValueDatatype="130" unbalanced="0"/>
    <cacheHierarchy uniqueName="[Table1].[Date_of_Death (Quarter)]" caption="Date_of_Death (Quarter)" attribute="1" defaultMemberUniqueName="[Table1].[Date_of_Death (Quarter)].[All]" allUniqueName="[Table1].[Date_of_Death (Quarter)].[All]" dimensionUniqueName="[Table1]" displayFolder="" count="0" memberValueDatatype="130" unbalanced="0"/>
    <cacheHierarchy uniqueName="[Table1].[Date_of_Death (Month)]" caption="Date_of_Death (Month)" attribute="1" defaultMemberUniqueName="[Table1].[Date_of_Death (Month)].[All]" allUniqueName="[Table1].[Date_of_Death (Month)].[All]" dimensionUniqueName="[Table1]" displayFolder="" count="0" memberValueDatatype="130" unbalanced="0"/>
    <cacheHierarchy uniqueName="[Table1].[Date_of_Death (Month Index)]" caption="Date_of_Death (Month Index)" attribute="1" defaultMemberUniqueName="[Table1].[Date_of_Death (Month Index)].[All]" allUniqueName="[Table1].[Date_of_Death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NHS_Number]" caption="Count of NHS_Number" measure="1" displayFolder="" measureGroup="Table1" count="0" hidden="1">
      <extLst>
        <ext xmlns:x15="http://schemas.microsoft.com/office/spreadsheetml/2010/11/main" uri="{B97F6D7D-B522-45F9-BDA1-12C45D357490}">
          <x15:cacheHierarchy aggregatedColumn="2"/>
        </ext>
      </extLst>
    </cacheHierarchy>
    <cacheHierarchy uniqueName="[Measures].[Count of Local_Patient_ID]" caption="Count of Local_Patient_ID"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6"/>
        </ext>
      </extLst>
    </cacheHierarchy>
    <cacheHierarchy uniqueName="[Measures].[Count of GP_Practice_Code]" caption="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PostcodeArea]" caption="Count of PostcodeArea" measure="1" displayFolder="" measureGroup="Table1"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6"/>
        </ext>
      </extLst>
    </cacheHierarchy>
    <cacheHierarchy uniqueName="[Measures].[Count of Age_range]" caption="Count of Age_range" measure="1" displayFolder="" measureGroup="Table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8"/>
        </ext>
      </extLst>
    </cacheHierarchy>
    <cacheHierarchy uniqueName="[Measures].[Distinct Count of GP_Practice_Code]" caption="Distinct 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Waiting_time]" caption="Count of Waiting_time" measure="1" displayFolder="" measureGroup="Table1" count="0" hidden="1">
      <extLst>
        <ext xmlns:x15="http://schemas.microsoft.com/office/spreadsheetml/2010/11/main" uri="{B97F6D7D-B522-45F9-BDA1-12C45D357490}">
          <x15:cacheHierarchy aggregatedColumn="14"/>
        </ext>
      </extLst>
    </cacheHierarchy>
    <cacheHierarchy uniqueName="[Measures].[Sum of Treatment_Waiting Time]" caption="Sum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Treatment_Waiting Time]" caption="Count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Primary_Tumour_Site_ICD10]" caption="Count of Primary_Tumour_Site_ICD10" measure="1" displayFolder="" measureGroup="Table1" count="0" hidden="1">
      <extLst>
        <ext xmlns:x15="http://schemas.microsoft.com/office/spreadsheetml/2010/11/main" uri="{B97F6D7D-B522-45F9-BDA1-12C45D357490}">
          <x15:cacheHierarchy aggregatedColumn="20"/>
        </ext>
      </extLst>
    </cacheHierarchy>
    <cacheHierarchy uniqueName="[Measures].[Count of Morphology_ICDO3]" caption="Count of Morphology_ICDO3" measure="1" displayFolder="" measureGroup="Table1" count="0" hidden="1">
      <extLst>
        <ext xmlns:x15="http://schemas.microsoft.com/office/spreadsheetml/2010/11/main" uri="{B97F6D7D-B522-45F9-BDA1-12C45D357490}">
          <x15:cacheHierarchy aggregatedColumn="21"/>
        </ext>
      </extLst>
    </cacheHierarchy>
    <cacheHierarchy uniqueName="[Measures].[Count of Treatment_Outcome]" caption="Count of Treatment_Outcome" measure="1" displayFolder="" measureGroup="Table1" count="0" hidden="1">
      <extLst>
        <ext xmlns:x15="http://schemas.microsoft.com/office/spreadsheetml/2010/11/main" uri="{B97F6D7D-B522-45F9-BDA1-12C45D357490}">
          <x15:cacheHierarchy aggregatedColumn="30"/>
        </ext>
      </extLst>
    </cacheHierarchy>
    <cacheHierarchy uniqueName="[Measures].[Count of Vital_Status]" caption="Count of Vital_Status" measure="1" displayFolder="" measureGroup="Table1"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Ogboji" refreshedDate="46172.365548032409" backgroundQuery="1" createdVersion="8" refreshedVersion="8" minRefreshableVersion="3" recordCount="0" supportSubquery="1" supportAdvancedDrill="1" xr:uid="{2405C838-B10B-4A46-BC56-E24BAC55CC61}">
  <cacheSource type="external" connectionId="1"/>
  <cacheFields count="3">
    <cacheField name="[Table1].[Sex].[Sex]" caption="Sex" numFmtId="0" hierarchy="8" level="1">
      <sharedItems count="2">
        <s v="Female"/>
        <s v="Male"/>
      </sharedItems>
    </cacheField>
    <cacheField name="[Measures].[Count of Sex]" caption="Count of Sex" numFmtId="0" hierarchy="50" level="32767"/>
    <cacheField name="[Table1].[Age_range].[Age_range]" caption="Age_range" numFmtId="0" hierarchy="7" level="1">
      <sharedItems containsSemiMixedTypes="0" containsNonDate="0" containsString="0"/>
    </cacheField>
  </cacheFields>
  <cacheHierarchies count="59">
    <cacheHierarchy uniqueName="[Table1].[PostcodeArea]" caption="PostcodeArea" attribute="1" defaultMemberUniqueName="[Table1].[PostcodeArea].[All]" allUniqueName="[Table1].[PostcodeArea].[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NHS_Number]" caption="NHS_Number" attribute="1" defaultMemberUniqueName="[Table1].[NHS_Number].[All]" allUniqueName="[Table1].[NHS_Number].[All]" dimensionUniqueName="[Table1]" displayFolder="" count="2" memberValueDatatype="130" unbalanced="0"/>
    <cacheHierarchy uniqueName="[Table1].[Local_Patient_ID]" caption="Local_Patient_ID" attribute="1" defaultMemberUniqueName="[Table1].[Local_Patient_ID].[All]" allUniqueName="[Table1].[Local_Patient_ID].[All]" dimensionUniqueName="[Table1]" displayFolder="" count="2" memberValueDatatype="130" unbalanced="0"/>
    <cacheHierarchy uniqueName="[Table1].[Date_of_Birth]" caption="Date_of_Birth" attribute="1" time="1" defaultMemberUniqueName="[Table1].[Date_of_Birth].[All]" allUniqueName="[Table1].[Date_of_Birth].[All]" dimensionUniqueName="[Table1]" displayFolder="" count="2" memberValueDatatype="7" unbalanced="0"/>
    <cacheHierarchy uniqueName="[Table1].[Primary_Diagnosis_Date]" caption="Primary_Diagnosis_Date" attribute="1" time="1" defaultMemberUniqueName="[Table1].[Primary_Diagnosis_Date].[All]" allUniqueName="[Table1].[Primary_Diagnosis_Date].[All]" dimensionUniqueName="[Table1]" displayFolder="" count="2" memberValueDatatype="7" unbalanced="0"/>
    <cacheHierarchy uniqueName="[Table1].[Age]" caption="Age" attribute="1" defaultMemberUniqueName="[Table1].[Age].[All]" allUniqueName="[Table1].[Age].[All]" dimensionUniqueName="[Table1]" displayFolder="" count="2" memberValueDatatype="20" unbalanced="0"/>
    <cacheHierarchy uniqueName="[Table1].[Age_range]" caption="Age_range" attribute="1" defaultMemberUniqueName="[Table1].[Age_range].[All]" allUniqueName="[Table1].[Age_range].[All]" dimensionUniqueName="[Table1]" displayFolder="" count="2" memberValueDatatype="130" unbalanced="0">
      <fieldsUsage count="2">
        <fieldUsage x="-1"/>
        <fieldUsage x="2"/>
      </fieldsUsage>
    </cacheHierarchy>
    <cacheHierarchy uniqueName="[Table1].[Sex]" caption="Sex" attribute="1" defaultMemberUniqueName="[Table1].[Sex].[All]" allUniqueName="[Table1].[Sex].[All]" dimensionUniqueName="[Table1]" displayFolder="" count="2" memberValueDatatype="130" unbalanced="0">
      <fieldsUsage count="2">
        <fieldUsage x="-1"/>
        <fieldUsage x="0"/>
      </fieldsUsage>
    </cacheHierarchy>
    <cacheHierarchy uniqueName="[Table1].[Postcode]" caption="Postcode" attribute="1" defaultMemberUniqueName="[Table1].[Postcode].[All]" allUniqueName="[Table1].[Postcode].[All]" dimensionUniqueName="[Table1]" displayFolder="" count="2" memberValueDatatype="130" unbalanced="0"/>
    <cacheHierarchy uniqueName="[Table1].[PostcodeArea2]" caption="PostcodeArea2" attribute="1" defaultMemberUniqueName="[Table1].[PostcodeArea2].[All]" allUniqueName="[Table1].[PostcodeArea2].[All]" dimensionUniqueName="[Table1]" displayFolder="" count="2" memberValueDatatype="130" unbalanced="0"/>
    <cacheHierarchy uniqueName="[Table1].[GP_Practice_Code]" caption="GP_Practice_Code" attribute="1" defaultMemberUniqueName="[Table1].[GP_Practice_Code].[All]" allUniqueName="[Table1].[GP_Practice_Code].[All]" dimensionUniqueName="[Table1]" displayFolder="" count="2" memberValueDatatype="130" unbalanced="0"/>
    <cacheHierarchy uniqueName="[Table1].[Referral_Date]" caption="Referral_Date" attribute="1" time="1" defaultMemberUniqueName="[Table1].[Referral_Date].[All]" allUniqueName="[Table1].[Referral_Date].[All]" dimensionUniqueName="[Table1]" displayFolder="" count="2" memberValueDatatype="7" unbalanced="0"/>
    <cacheHierarchy uniqueName="[Table1].[First_Seen_Date]" caption="First_Seen_Date" attribute="1" time="1" defaultMemberUniqueName="[Table1].[First_Seen_Date].[All]" allUniqueName="[Table1].[First_Seen_Date].[All]" dimensionUniqueName="[Table1]" displayFolder="" count="2" memberValueDatatype="7" unbalanced="0"/>
    <cacheHierarchy uniqueName="[Table1].[Waiting_time]" caption="Waiting_time" attribute="1" defaultMemberUniqueName="[Table1].[Waiting_time].[All]" allUniqueName="[Table1].[Waiting_time].[All]" dimensionUniqueName="[Table1]" displayFolder="" count="2" memberValueDatatype="130" unbalanced="0"/>
    <cacheHierarchy uniqueName="[Table1].[MDT_Date]" caption="MDT_Date" attribute="1" time="1" defaultMemberUniqueName="[Table1].[MDT_Date].[All]" allUniqueName="[Table1].[MDT_Date].[All]" dimensionUniqueName="[Table1]" displayFolder="" count="2" memberValueDatatype="7" unbalanced="0"/>
    <cacheHierarchy uniqueName="[Table1].[Decision_to_Treat_Date]" caption="Decision_to_Treat_Date" attribute="1" time="1" defaultMemberUniqueName="[Table1].[Decision_to_Treat_Date].[All]" allUniqueName="[Table1].[Decision_to_Treat_Date].[All]" dimensionUniqueName="[Table1]" displayFolder="" count="2" memberValueDatatype="7" unbalanced="0"/>
    <cacheHierarchy uniqueName="[Table1].[Treatment_Start_Date]" caption="Treatment_Start_Date" attribute="1" time="1" defaultMemberUniqueName="[Table1].[Treatment_Start_Date].[All]" allUniqueName="[Table1].[Treatment_Start_Date].[All]" dimensionUniqueName="[Table1]" displayFolder="" count="2" memberValueDatatype="7" unbalanced="0"/>
    <cacheHierarchy uniqueName="[Table1].[Treatment_Waiting Time]" caption="Treatment_Waiting Time" attribute="1" defaultMemberUniqueName="[Table1].[Treatment_Waiting Time].[All]" allUniqueName="[Table1].[Treatment_Waiting Time].[All]" dimensionUniqueName="[Table1]" displayFolder="" count="2" memberValueDatatype="20" unbalanced="0"/>
    <cacheHierarchy uniqueName="[Table1].[Treatment_Waiting_Time Grouped]" caption="Treatment_Waiting_Time Grouped" attribute="1" defaultMemberUniqueName="[Table1].[Treatment_Waiting_Time Grouped].[All]" allUniqueName="[Table1].[Treatment_Waiting_Time Grouped].[All]" dimensionUniqueName="[Table1]" displayFolder="" count="2" memberValueDatatype="130" unbalanced="0"/>
    <cacheHierarchy uniqueName="[Table1].[Primary_Tumour_Site_ICD10]" caption="Primary_Tumour_Site_ICD10" attribute="1" defaultMemberUniqueName="[Table1].[Primary_Tumour_Site_ICD10].[All]" allUniqueName="[Table1].[Primary_Tumour_Site_ICD10].[All]" dimensionUniqueName="[Table1]" displayFolder="" count="2" memberValueDatatype="130" unbalanced="0"/>
    <cacheHierarchy uniqueName="[Table1].[Morphology_ICDO3]" caption="Morphology_ICDO3" attribute="1" defaultMemberUniqueName="[Table1].[Morphology_ICDO3].[All]" allUniqueName="[Table1].[Morphology_ICDO3].[All]" dimensionUniqueName="[Table1]" displayFolder="" count="2" memberValueDatatype="130" unbalanced="0"/>
    <cacheHierarchy uniqueName="[Table1].[Behaviour_Code]" caption="Behaviour_Code" attribute="1" defaultMemberUniqueName="[Table1].[Behaviour_Code].[All]" allUniqueName="[Table1].[Behaviour_Code].[All]" dimensionUniqueName="[Table1]" displayFolder="" count="2" memberValueDatatype="130" unbalanced="0"/>
    <cacheHierarchy uniqueName="[Table1].[Laterality]" caption="Laterality" attribute="1" defaultMemberUniqueName="[Table1].[Laterality].[All]" allUniqueName="[Table1].[Laterality].[All]" dimensionUniqueName="[Table1]" displayFolder="" count="2" memberValueDatatype="130" unbalanced="0"/>
    <cacheHierarchy uniqueName="[Table1].[Grade]" caption="Grade" attribute="1" defaultMemberUniqueName="[Table1].[Grade].[All]" allUniqueName="[Table1].[Grade].[All]" dimensionUniqueName="[Table1]" displayFolder="" count="2" memberValueDatatype="130" unbalanced="0"/>
    <cacheHierarchy uniqueName="[Table1].[Stage_Group_TNM]" caption="Stage_Group_TNM" attribute="1" defaultMemberUniqueName="[Table1].[Stage_Group_TNM].[All]" allUniqueName="[Table1].[Stage_Group_TNM].[All]" dimensionUniqueName="[Table1]" displayFolder="" count="2" memberValueDatatype="130" unbalanced="0"/>
    <cacheHierarchy uniqueName="[Table1].[Basis_of_Diagnosis]" caption="Basis_of_Diagnosis" attribute="1" defaultMemberUniqueName="[Table1].[Basis_of_Diagnosis].[All]" allUniqueName="[Table1].[Basis_of_Diagnosis].[All]" dimensionUniqueName="[Table1]" displayFolder="" count="2" memberValueDatatype="130" unbalanced="0"/>
    <cacheHierarchy uniqueName="[Table1].[Treatment_Modality]" caption="Treatment_Modality" attribute="1" defaultMemberUniqueName="[Table1].[Treatment_Modality].[All]" allUniqueName="[Table1].[Treatment_Modality].[All]" dimensionUniqueName="[Table1]" displayFolder="" count="2" memberValueDatatype="130" unbalanced="0"/>
    <cacheHierarchy uniqueName="[Table1].[Treatment_Intent]" caption="Treatment_Intent" attribute="1" defaultMemberUniqueName="[Table1].[Treatment_Intent].[All]" allUniqueName="[Table1].[Treatment_Intent].[All]" dimensionUniqueName="[Table1]" displayFolder="" count="2" memberValueDatatype="130" unbalanced="0"/>
    <cacheHierarchy uniqueName="[Table1].[Treatment_Provider]" caption="Treatment_Provider" attribute="1" defaultMemberUniqueName="[Table1].[Treatment_Provider].[All]" allUniqueName="[Table1].[Treatment_Provider].[All]" dimensionUniqueName="[Table1]" displayFolder="" count="2" memberValueDatatype="130" unbalanced="0"/>
    <cacheHierarchy uniqueName="[Table1].[Treatment_Outcome]" caption="Treatment_Outcome" attribute="1" defaultMemberUniqueName="[Table1].[Treatment_Outcome].[All]" allUniqueName="[Table1].[Treatment_Outcome].[All]" dimensionUniqueName="[Table1]" displayFolder="" count="2" memberValueDatatype="130" unbalanced="0"/>
    <cacheHierarchy uniqueName="[Table1].[Recurrence_Indicator]" caption="Recurrence_Indicator" attribute="1" defaultMemberUniqueName="[Table1].[Recurrence_Indicator].[All]" allUniqueName="[Table1].[Recurrence_Indicator].[All]" dimensionUniqueName="[Table1]" displayFolder="" count="2" memberValueDatatype="11" unbalanced="0"/>
    <cacheHierarchy uniqueName="[Table1].[Recurrence_Date]" caption="Recurrence_Date" attribute="1" time="1" defaultMemberUniqueName="[Table1].[Recurrence_Date].[All]" allUniqueName="[Table1].[Recurrence_Date].[All]" dimensionUniqueName="[Table1]" displayFolder="" count="2" memberValueDatatype="7" unbalanced="0"/>
    <cacheHierarchy uniqueName="[Table1].[Vital_Status]" caption="Vital_Status" attribute="1" defaultMemberUniqueName="[Table1].[Vital_Status].[All]" allUniqueName="[Table1].[Vital_Status].[All]" dimensionUniqueName="[Table1]" displayFolder="" count="2" memberValueDatatype="130" unbalanced="0"/>
    <cacheHierarchy uniqueName="[Table1].[Date_of_Death]" caption="Date_of_Death" attribute="1" time="1" defaultMemberUniqueName="[Table1].[Date_of_Death].[All]" allUniqueName="[Table1].[Date_of_Death].[All]" dimensionUniqueName="[Table1]" displayFolder="" count="2" memberValueDatatype="7" unbalanced="0"/>
    <cacheHierarchy uniqueName="[Table1].[Date_of_Death (Year)]" caption="Date_of_Death (Year)" attribute="1" defaultMemberUniqueName="[Table1].[Date_of_Death (Year)].[All]" allUniqueName="[Table1].[Date_of_Death (Year)].[All]" dimensionUniqueName="[Table1]" displayFolder="" count="2" memberValueDatatype="130" unbalanced="0"/>
    <cacheHierarchy uniqueName="[Table1].[Date_of_Death (Quarter)]" caption="Date_of_Death (Quarter)" attribute="1" defaultMemberUniqueName="[Table1].[Date_of_Death (Quarter)].[All]" allUniqueName="[Table1].[Date_of_Death (Quarter)].[All]" dimensionUniqueName="[Table1]" displayFolder="" count="2" memberValueDatatype="130" unbalanced="0"/>
    <cacheHierarchy uniqueName="[Table1].[Date_of_Death (Month)]" caption="Date_of_Death (Month)" attribute="1" defaultMemberUniqueName="[Table1].[Date_of_Death (Month)].[All]" allUniqueName="[Table1].[Date_of_Death (Month)].[All]" dimensionUniqueName="[Table1]" displayFolder="" count="2" memberValueDatatype="130" unbalanced="0"/>
    <cacheHierarchy uniqueName="[Table1].[Date_of_Death (Month Index)]" caption="Date_of_Death (Month Index)" attribute="1" defaultMemberUniqueName="[Table1].[Date_of_Death (Month Index)].[All]" allUniqueName="[Table1].[Date_of_Death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NHS_Number]" caption="Count of NHS_Number" measure="1" displayFolder="" measureGroup="Table1" count="0" hidden="1">
      <extLst>
        <ext xmlns:x15="http://schemas.microsoft.com/office/spreadsheetml/2010/11/main" uri="{B97F6D7D-B522-45F9-BDA1-12C45D357490}">
          <x15:cacheHierarchy aggregatedColumn="2"/>
        </ext>
      </extLst>
    </cacheHierarchy>
    <cacheHierarchy uniqueName="[Measures].[Count of Local_Patient_ID]" caption="Count of Local_Patient_ID"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6"/>
        </ext>
      </extLst>
    </cacheHierarchy>
    <cacheHierarchy uniqueName="[Measures].[Count of GP_Practice_Code]" caption="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PostcodeArea]" caption="Count of PostcodeArea" measure="1" displayFolder="" measureGroup="Table1"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6"/>
        </ext>
      </extLst>
    </cacheHierarchy>
    <cacheHierarchy uniqueName="[Measures].[Count of Age_range]" caption="Count of Age_range" measure="1" displayFolder="" measureGroup="Table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Count of Sex]" caption="Count of Sex"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Distinct Count of GP_Practice_Code]" caption="Distinct 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Waiting_time]" caption="Count of Waiting_time" measure="1" displayFolder="" measureGroup="Table1" count="0" hidden="1">
      <extLst>
        <ext xmlns:x15="http://schemas.microsoft.com/office/spreadsheetml/2010/11/main" uri="{B97F6D7D-B522-45F9-BDA1-12C45D357490}">
          <x15:cacheHierarchy aggregatedColumn="14"/>
        </ext>
      </extLst>
    </cacheHierarchy>
    <cacheHierarchy uniqueName="[Measures].[Sum of Treatment_Waiting Time]" caption="Sum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Treatment_Waiting Time]" caption="Count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Primary_Tumour_Site_ICD10]" caption="Count of Primary_Tumour_Site_ICD10" measure="1" displayFolder="" measureGroup="Table1" count="0" hidden="1">
      <extLst>
        <ext xmlns:x15="http://schemas.microsoft.com/office/spreadsheetml/2010/11/main" uri="{B97F6D7D-B522-45F9-BDA1-12C45D357490}">
          <x15:cacheHierarchy aggregatedColumn="20"/>
        </ext>
      </extLst>
    </cacheHierarchy>
    <cacheHierarchy uniqueName="[Measures].[Count of Morphology_ICDO3]" caption="Count of Morphology_ICDO3" measure="1" displayFolder="" measureGroup="Table1" count="0" hidden="1">
      <extLst>
        <ext xmlns:x15="http://schemas.microsoft.com/office/spreadsheetml/2010/11/main" uri="{B97F6D7D-B522-45F9-BDA1-12C45D357490}">
          <x15:cacheHierarchy aggregatedColumn="21"/>
        </ext>
      </extLst>
    </cacheHierarchy>
    <cacheHierarchy uniqueName="[Measures].[Count of Treatment_Outcome]" caption="Count of Treatment_Outcome" measure="1" displayFolder="" measureGroup="Table1" count="0" hidden="1">
      <extLst>
        <ext xmlns:x15="http://schemas.microsoft.com/office/spreadsheetml/2010/11/main" uri="{B97F6D7D-B522-45F9-BDA1-12C45D357490}">
          <x15:cacheHierarchy aggregatedColumn="30"/>
        </ext>
      </extLst>
    </cacheHierarchy>
    <cacheHierarchy uniqueName="[Measures].[Count of Vital_Status]" caption="Count of Vital_Status" measure="1" displayFolder="" measureGroup="Table1"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Ogboji" refreshedDate="46172.365548611109" backgroundQuery="1" createdVersion="8" refreshedVersion="8" minRefreshableVersion="3" recordCount="0" supportSubquery="1" supportAdvancedDrill="1" xr:uid="{1A5E0424-AF6E-4A46-983F-055D00AE9253}">
  <cacheSource type="external" connectionId="1"/>
  <cacheFields count="4">
    <cacheField name="[Table1].[Sex].[Sex]" caption="Sex" numFmtId="0" hierarchy="8" level="1">
      <sharedItems count="2">
        <s v="Female"/>
        <s v="Male"/>
      </sharedItems>
    </cacheField>
    <cacheField name="[Measures].[Count of NHS_Number]" caption="Count of NHS_Number" numFmtId="0" hierarchy="41" level="32767"/>
    <cacheField name="[Measures].[Count of Local_Patient_ID]" caption="Count of Local_Patient_ID" numFmtId="0" hierarchy="42" level="32767"/>
    <cacheField name="[Table1].[Age_range].[Age_range]" caption="Age_range" numFmtId="0" hierarchy="7" level="1">
      <sharedItems containsSemiMixedTypes="0" containsNonDate="0" containsString="0"/>
    </cacheField>
  </cacheFields>
  <cacheHierarchies count="59">
    <cacheHierarchy uniqueName="[Table1].[PostcodeArea]" caption="PostcodeArea" attribute="1" defaultMemberUniqueName="[Table1].[PostcodeArea].[All]" allUniqueName="[Table1].[PostcodeArea].[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NHS_Number]" caption="NHS_Number" attribute="1" defaultMemberUniqueName="[Table1].[NHS_Number].[All]" allUniqueName="[Table1].[NHS_Number].[All]" dimensionUniqueName="[Table1]" displayFolder="" count="0" memberValueDatatype="130" unbalanced="0"/>
    <cacheHierarchy uniqueName="[Table1].[Local_Patient_ID]" caption="Local_Patient_ID" attribute="1" defaultMemberUniqueName="[Table1].[Local_Patient_ID].[All]" allUniqueName="[Table1].[Local_Patient_ID].[All]" dimensionUniqueName="[Table1]" displayFolder="" count="0" memberValueDatatype="130" unbalanced="0"/>
    <cacheHierarchy uniqueName="[Table1].[Date_of_Birth]" caption="Date_of_Birth" attribute="1" time="1" defaultMemberUniqueName="[Table1].[Date_of_Birth].[All]" allUniqueName="[Table1].[Date_of_Birth].[All]" dimensionUniqueName="[Table1]" displayFolder="" count="2" memberValueDatatype="7" unbalanced="0"/>
    <cacheHierarchy uniqueName="[Table1].[Primary_Diagnosis_Date]" caption="Primary_Diagnosis_Date" attribute="1" time="1" defaultMemberUniqueName="[Table1].[Primary_Diagnosis_Date].[All]" allUniqueName="[Table1].[Primary_Diagnosis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_range]" caption="Age_range" attribute="1" defaultMemberUniqueName="[Table1].[Age_range].[All]" allUniqueName="[Table1].[Age_range].[All]" dimensionUniqueName="[Table1]" displayFolder="" count="2" memberValueDatatype="130" unbalanced="0">
      <fieldsUsage count="2">
        <fieldUsage x="-1"/>
        <fieldUsage x="3"/>
      </fieldsUsage>
    </cacheHierarchy>
    <cacheHierarchy uniqueName="[Table1].[Sex]" caption="Sex" attribute="1" defaultMemberUniqueName="[Table1].[Sex].[All]" allUniqueName="[Table1].[Sex].[All]" dimensionUniqueName="[Table1]" displayFolder="" count="2" memberValueDatatype="130" unbalanced="0">
      <fieldsUsage count="2">
        <fieldUsage x="-1"/>
        <fieldUsage x="0"/>
      </fieldsUsage>
    </cacheHierarchy>
    <cacheHierarchy uniqueName="[Table1].[Postcode]" caption="Postcode" attribute="1" defaultMemberUniqueName="[Table1].[Postcode].[All]" allUniqueName="[Table1].[Postcode].[All]" dimensionUniqueName="[Table1]" displayFolder="" count="0" memberValueDatatype="130" unbalanced="0"/>
    <cacheHierarchy uniqueName="[Table1].[PostcodeArea2]" caption="PostcodeArea2" attribute="1" defaultMemberUniqueName="[Table1].[PostcodeArea2].[All]" allUniqueName="[Table1].[PostcodeArea2].[All]" dimensionUniqueName="[Table1]" displayFolder="" count="0" memberValueDatatype="130" unbalanced="0"/>
    <cacheHierarchy uniqueName="[Table1].[GP_Practice_Code]" caption="GP_Practice_Code" attribute="1" defaultMemberUniqueName="[Table1].[GP_Practice_Code].[All]" allUniqueName="[Table1].[GP_Practice_Code].[All]" dimensionUniqueName="[Table1]" displayFolder="" count="0" memberValueDatatype="130" unbalanced="0"/>
    <cacheHierarchy uniqueName="[Table1].[Referral_Date]" caption="Referral_Date" attribute="1" time="1" defaultMemberUniqueName="[Table1].[Referral_Date].[All]" allUniqueName="[Table1].[Referral_Date].[All]" dimensionUniqueName="[Table1]" displayFolder="" count="0" memberValueDatatype="7" unbalanced="0"/>
    <cacheHierarchy uniqueName="[Table1].[First_Seen_Date]" caption="First_Seen_Date" attribute="1" time="1" defaultMemberUniqueName="[Table1].[First_Seen_Date].[All]" allUniqueName="[Table1].[First_Seen_Date].[All]" dimensionUniqueName="[Table1]" displayFolder="" count="0" memberValueDatatype="7" unbalanced="0"/>
    <cacheHierarchy uniqueName="[Table1].[Waiting_time]" caption="Waiting_time" attribute="1" defaultMemberUniqueName="[Table1].[Waiting_time].[All]" allUniqueName="[Table1].[Waiting_time].[All]" dimensionUniqueName="[Table1]" displayFolder="" count="0" memberValueDatatype="130" unbalanced="0"/>
    <cacheHierarchy uniqueName="[Table1].[MDT_Date]" caption="MDT_Date" attribute="1" time="1" defaultMemberUniqueName="[Table1].[MDT_Date].[All]" allUniqueName="[Table1].[MDT_Date].[All]" dimensionUniqueName="[Table1]" displayFolder="" count="0" memberValueDatatype="7" unbalanced="0"/>
    <cacheHierarchy uniqueName="[Table1].[Decision_to_Treat_Date]" caption="Decision_to_Treat_Date" attribute="1" time="1" defaultMemberUniqueName="[Table1].[Decision_to_Treat_Date].[All]" allUniqueName="[Table1].[Decision_to_Treat_Date].[All]" dimensionUniqueName="[Table1]" displayFolder="" count="0" memberValueDatatype="7" unbalanced="0"/>
    <cacheHierarchy uniqueName="[Table1].[Treatment_Start_Date]" caption="Treatment_Start_Date" attribute="1" time="1" defaultMemberUniqueName="[Table1].[Treatment_Start_Date].[All]" allUniqueName="[Table1].[Treatment_Start_Date].[All]" dimensionUniqueName="[Table1]" displayFolder="" count="0" memberValueDatatype="7" unbalanced="0"/>
    <cacheHierarchy uniqueName="[Table1].[Treatment_Waiting Time]" caption="Treatment_Waiting Time" attribute="1" defaultMemberUniqueName="[Table1].[Treatment_Waiting Time].[All]" allUniqueName="[Table1].[Treatment_Waiting Time].[All]" dimensionUniqueName="[Table1]" displayFolder="" count="0" memberValueDatatype="20" unbalanced="0"/>
    <cacheHierarchy uniqueName="[Table1].[Treatment_Waiting_Time Grouped]" caption="Treatment_Waiting_Time Grouped" attribute="1" defaultMemberUniqueName="[Table1].[Treatment_Waiting_Time Grouped].[All]" allUniqueName="[Table1].[Treatment_Waiting_Time Grouped].[All]" dimensionUniqueName="[Table1]" displayFolder="" count="0" memberValueDatatype="130" unbalanced="0"/>
    <cacheHierarchy uniqueName="[Table1].[Primary_Tumour_Site_ICD10]" caption="Primary_Tumour_Site_ICD10" attribute="1" defaultMemberUniqueName="[Table1].[Primary_Tumour_Site_ICD10].[All]" allUniqueName="[Table1].[Primary_Tumour_Site_ICD10].[All]" dimensionUniqueName="[Table1]" displayFolder="" count="0" memberValueDatatype="130" unbalanced="0"/>
    <cacheHierarchy uniqueName="[Table1].[Morphology_ICDO3]" caption="Morphology_ICDO3" attribute="1" defaultMemberUniqueName="[Table1].[Morphology_ICDO3].[All]" allUniqueName="[Table1].[Morphology_ICDO3].[All]" dimensionUniqueName="[Table1]" displayFolder="" count="0" memberValueDatatype="130" unbalanced="0"/>
    <cacheHierarchy uniqueName="[Table1].[Behaviour_Code]" caption="Behaviour_Code" attribute="1" defaultMemberUniqueName="[Table1].[Behaviour_Code].[All]" allUniqueName="[Table1].[Behaviour_Code].[All]" dimensionUniqueName="[Table1]" displayFolder="" count="0" memberValueDatatype="130" unbalanced="0"/>
    <cacheHierarchy uniqueName="[Table1].[Laterality]" caption="Laterality" attribute="1" defaultMemberUniqueName="[Table1].[Laterality].[All]" allUniqueName="[Table1].[Laterality].[All]" dimensionUniqueName="[Table1]" displayFolder="" count="0" memberValueDatatype="130" unbalanced="0"/>
    <cacheHierarchy uniqueName="[Table1].[Grade]" caption="Grade" attribute="1" defaultMemberUniqueName="[Table1].[Grade].[All]" allUniqueName="[Table1].[Grade].[All]" dimensionUniqueName="[Table1]" displayFolder="" count="0" memberValueDatatype="130" unbalanced="0"/>
    <cacheHierarchy uniqueName="[Table1].[Stage_Group_TNM]" caption="Stage_Group_TNM" attribute="1" defaultMemberUniqueName="[Table1].[Stage_Group_TNM].[All]" allUniqueName="[Table1].[Stage_Group_TNM].[All]" dimensionUniqueName="[Table1]" displayFolder="" count="0" memberValueDatatype="130" unbalanced="0"/>
    <cacheHierarchy uniqueName="[Table1].[Basis_of_Diagnosis]" caption="Basis_of_Diagnosis" attribute="1" defaultMemberUniqueName="[Table1].[Basis_of_Diagnosis].[All]" allUniqueName="[Table1].[Basis_of_Diagnosis].[All]" dimensionUniqueName="[Table1]" displayFolder="" count="0" memberValueDatatype="130" unbalanced="0"/>
    <cacheHierarchy uniqueName="[Table1].[Treatment_Modality]" caption="Treatment_Modality" attribute="1" defaultMemberUniqueName="[Table1].[Treatment_Modality].[All]" allUniqueName="[Table1].[Treatment_Modality].[All]" dimensionUniqueName="[Table1]" displayFolder="" count="0" memberValueDatatype="130" unbalanced="0"/>
    <cacheHierarchy uniqueName="[Table1].[Treatment_Intent]" caption="Treatment_Intent" attribute="1" defaultMemberUniqueName="[Table1].[Treatment_Intent].[All]" allUniqueName="[Table1].[Treatment_Intent].[All]" dimensionUniqueName="[Table1]" displayFolder="" count="0" memberValueDatatype="130" unbalanced="0"/>
    <cacheHierarchy uniqueName="[Table1].[Treatment_Provider]" caption="Treatment_Provider" attribute="1" defaultMemberUniqueName="[Table1].[Treatment_Provider].[All]" allUniqueName="[Table1].[Treatment_Provider].[All]" dimensionUniqueName="[Table1]" displayFolder="" count="0" memberValueDatatype="130" unbalanced="0"/>
    <cacheHierarchy uniqueName="[Table1].[Treatment_Outcome]" caption="Treatment_Outcome" attribute="1" defaultMemberUniqueName="[Table1].[Treatment_Outcome].[All]" allUniqueName="[Table1].[Treatment_Outcome].[All]" dimensionUniqueName="[Table1]" displayFolder="" count="2" memberValueDatatype="130" unbalanced="0"/>
    <cacheHierarchy uniqueName="[Table1].[Recurrence_Indicator]" caption="Recurrence_Indicator" attribute="1" defaultMemberUniqueName="[Table1].[Recurrence_Indicator].[All]" allUniqueName="[Table1].[Recurrence_Indicator].[All]" dimensionUniqueName="[Table1]" displayFolder="" count="2" memberValueDatatype="11" unbalanced="0"/>
    <cacheHierarchy uniqueName="[Table1].[Recurrence_Date]" caption="Recurrence_Date" attribute="1" time="1" defaultMemberUniqueName="[Table1].[Recurrence_Date].[All]" allUniqueName="[Table1].[Recurrence_Date].[All]" dimensionUniqueName="[Table1]" displayFolder="" count="0" memberValueDatatype="7" unbalanced="0"/>
    <cacheHierarchy uniqueName="[Table1].[Vital_Status]" caption="Vital_Status" attribute="1" defaultMemberUniqueName="[Table1].[Vital_Status].[All]" allUniqueName="[Table1].[Vital_Status].[All]" dimensionUniqueName="[Table1]" displayFolder="" count="2" memberValueDatatype="130" unbalanced="0"/>
    <cacheHierarchy uniqueName="[Table1].[Date_of_Death]" caption="Date_of_Death" attribute="1" time="1" defaultMemberUniqueName="[Table1].[Date_of_Death].[All]" allUniqueName="[Table1].[Date_of_Death].[All]" dimensionUniqueName="[Table1]" displayFolder="" count="0" memberValueDatatype="7" unbalanced="0"/>
    <cacheHierarchy uniqueName="[Table1].[Date_of_Death (Year)]" caption="Date_of_Death (Year)" attribute="1" defaultMemberUniqueName="[Table1].[Date_of_Death (Year)].[All]" allUniqueName="[Table1].[Date_of_Death (Year)].[All]" dimensionUniqueName="[Table1]" displayFolder="" count="0" memberValueDatatype="130" unbalanced="0"/>
    <cacheHierarchy uniqueName="[Table1].[Date_of_Death (Quarter)]" caption="Date_of_Death (Quarter)" attribute="1" defaultMemberUniqueName="[Table1].[Date_of_Death (Quarter)].[All]" allUniqueName="[Table1].[Date_of_Death (Quarter)].[All]" dimensionUniqueName="[Table1]" displayFolder="" count="0" memberValueDatatype="130" unbalanced="0"/>
    <cacheHierarchy uniqueName="[Table1].[Date_of_Death (Month)]" caption="Date_of_Death (Month)" attribute="1" defaultMemberUniqueName="[Table1].[Date_of_Death (Month)].[All]" allUniqueName="[Table1].[Date_of_Death (Month)].[All]" dimensionUniqueName="[Table1]" displayFolder="" count="0" memberValueDatatype="130" unbalanced="0"/>
    <cacheHierarchy uniqueName="[Table1].[Date_of_Death (Month Index)]" caption="Date_of_Death (Month Index)" attribute="1" defaultMemberUniqueName="[Table1].[Date_of_Death (Month Index)].[All]" allUniqueName="[Table1].[Date_of_Death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NHS_Number]" caption="Count of NHS_Number"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Local_Patient_ID]" caption="Count of Local_Patient_ID" measure="1" displayFolder="" measureGroup="Table1"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6"/>
        </ext>
      </extLst>
    </cacheHierarchy>
    <cacheHierarchy uniqueName="[Measures].[Count of GP_Practice_Code]" caption="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PostcodeArea]" caption="Count of PostcodeArea" measure="1" displayFolder="" measureGroup="Table1"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6"/>
        </ext>
      </extLst>
    </cacheHierarchy>
    <cacheHierarchy uniqueName="[Measures].[Count of Age_range]" caption="Count of Age_range" measure="1" displayFolder="" measureGroup="Table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8"/>
        </ext>
      </extLst>
    </cacheHierarchy>
    <cacheHierarchy uniqueName="[Measures].[Distinct Count of GP_Practice_Code]" caption="Distinct 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Waiting_time]" caption="Count of Waiting_time" measure="1" displayFolder="" measureGroup="Table1" count="0" hidden="1">
      <extLst>
        <ext xmlns:x15="http://schemas.microsoft.com/office/spreadsheetml/2010/11/main" uri="{B97F6D7D-B522-45F9-BDA1-12C45D357490}">
          <x15:cacheHierarchy aggregatedColumn="14"/>
        </ext>
      </extLst>
    </cacheHierarchy>
    <cacheHierarchy uniqueName="[Measures].[Sum of Treatment_Waiting Time]" caption="Sum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Treatment_Waiting Time]" caption="Count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Primary_Tumour_Site_ICD10]" caption="Count of Primary_Tumour_Site_ICD10" measure="1" displayFolder="" measureGroup="Table1" count="0" hidden="1">
      <extLst>
        <ext xmlns:x15="http://schemas.microsoft.com/office/spreadsheetml/2010/11/main" uri="{B97F6D7D-B522-45F9-BDA1-12C45D357490}">
          <x15:cacheHierarchy aggregatedColumn="20"/>
        </ext>
      </extLst>
    </cacheHierarchy>
    <cacheHierarchy uniqueName="[Measures].[Count of Morphology_ICDO3]" caption="Count of Morphology_ICDO3" measure="1" displayFolder="" measureGroup="Table1" count="0" hidden="1">
      <extLst>
        <ext xmlns:x15="http://schemas.microsoft.com/office/spreadsheetml/2010/11/main" uri="{B97F6D7D-B522-45F9-BDA1-12C45D357490}">
          <x15:cacheHierarchy aggregatedColumn="21"/>
        </ext>
      </extLst>
    </cacheHierarchy>
    <cacheHierarchy uniqueName="[Measures].[Count of Treatment_Outcome]" caption="Count of Treatment_Outcome" measure="1" displayFolder="" measureGroup="Table1" count="0" hidden="1">
      <extLst>
        <ext xmlns:x15="http://schemas.microsoft.com/office/spreadsheetml/2010/11/main" uri="{B97F6D7D-B522-45F9-BDA1-12C45D357490}">
          <x15:cacheHierarchy aggregatedColumn="30"/>
        </ext>
      </extLst>
    </cacheHierarchy>
    <cacheHierarchy uniqueName="[Measures].[Count of Vital_Status]" caption="Count of Vital_Status" measure="1" displayFolder="" measureGroup="Table1"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Ogboji" refreshedDate="46172.365548958333" backgroundQuery="1" createdVersion="8" refreshedVersion="8" minRefreshableVersion="3" recordCount="0" supportSubquery="1" supportAdvancedDrill="1" xr:uid="{2747885A-6CB1-40AE-9BA8-FA93504D97B5}">
  <cacheSource type="external" connectionId="1"/>
  <cacheFields count="3">
    <cacheField name="[Table1].[GP_Practice_Code].[GP_Practice_Code]" caption="GP_Practice_Code" numFmtId="0" hierarchy="11" level="1">
      <sharedItems count="10">
        <s v="G0854"/>
        <s v="G1317"/>
        <s v="G1319"/>
        <s v="G1510"/>
        <s v="G1699"/>
        <s v="G2800"/>
        <s v="G3836"/>
        <s v="G5027"/>
        <s v="G5717"/>
        <s v="G6510"/>
      </sharedItems>
    </cacheField>
    <cacheField name="[Measures].[Count of GP_Practice_Code]" caption="Count of GP_Practice_Code" numFmtId="0" hierarchy="45" level="32767"/>
    <cacheField name="[Table1].[Age_range].[Age_range]" caption="Age_range" numFmtId="0" hierarchy="7" level="1">
      <sharedItems containsSemiMixedTypes="0" containsNonDate="0" containsString="0"/>
    </cacheField>
  </cacheFields>
  <cacheHierarchies count="59">
    <cacheHierarchy uniqueName="[Table1].[PostcodeArea]" caption="PostcodeArea" attribute="1" defaultMemberUniqueName="[Table1].[PostcodeArea].[All]" allUniqueName="[Table1].[PostcodeArea].[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NHS_Number]" caption="NHS_Number" attribute="1" defaultMemberUniqueName="[Table1].[NHS_Number].[All]" allUniqueName="[Table1].[NHS_Number].[All]" dimensionUniqueName="[Table1]" displayFolder="" count="0" memberValueDatatype="130" unbalanced="0"/>
    <cacheHierarchy uniqueName="[Table1].[Local_Patient_ID]" caption="Local_Patient_ID" attribute="1" defaultMemberUniqueName="[Table1].[Local_Patient_ID].[All]" allUniqueName="[Table1].[Local_Patient_ID].[All]" dimensionUniqueName="[Table1]" displayFolder="" count="0" memberValueDatatype="130" unbalanced="0"/>
    <cacheHierarchy uniqueName="[Table1].[Date_of_Birth]" caption="Date_of_Birth" attribute="1" time="1" defaultMemberUniqueName="[Table1].[Date_of_Birth].[All]" allUniqueName="[Table1].[Date_of_Birth].[All]" dimensionUniqueName="[Table1]" displayFolder="" count="2" memberValueDatatype="7" unbalanced="0"/>
    <cacheHierarchy uniqueName="[Table1].[Primary_Diagnosis_Date]" caption="Primary_Diagnosis_Date" attribute="1" time="1" defaultMemberUniqueName="[Table1].[Primary_Diagnosis_Date].[All]" allUniqueName="[Table1].[Primary_Diagnosis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_range]" caption="Age_range" attribute="1" defaultMemberUniqueName="[Table1].[Age_range].[All]" allUniqueName="[Table1].[Age_range].[All]" dimensionUniqueName="[Table1]" displayFolder="" count="2" memberValueDatatype="130" unbalanced="0">
      <fieldsUsage count="2">
        <fieldUsage x="-1"/>
        <fieldUsage x="2"/>
      </fieldsUsage>
    </cacheHierarchy>
    <cacheHierarchy uniqueName="[Table1].[Sex]" caption="Sex" attribute="1" defaultMemberUniqueName="[Table1].[Sex].[All]" allUniqueName="[Table1].[Sex].[All]" dimensionUniqueName="[Table1]" displayFolder="" count="2" memberValueDatatype="130" unbalanced="0"/>
    <cacheHierarchy uniqueName="[Table1].[Postcode]" caption="Postcode" attribute="1" defaultMemberUniqueName="[Table1].[Postcode].[All]" allUniqueName="[Table1].[Postcode].[All]" dimensionUniqueName="[Table1]" displayFolder="" count="0" memberValueDatatype="130" unbalanced="0"/>
    <cacheHierarchy uniqueName="[Table1].[PostcodeArea2]" caption="PostcodeArea2" attribute="1" defaultMemberUniqueName="[Table1].[PostcodeArea2].[All]" allUniqueName="[Table1].[PostcodeArea2].[All]" dimensionUniqueName="[Table1]" displayFolder="" count="0" memberValueDatatype="130" unbalanced="0"/>
    <cacheHierarchy uniqueName="[Table1].[GP_Practice_Code]" caption="GP_Practice_Code" attribute="1" defaultMemberUniqueName="[Table1].[GP_Practice_Code].[All]" allUniqueName="[Table1].[GP_Practice_Code].[All]" dimensionUniqueName="[Table1]" displayFolder="" count="2" memberValueDatatype="130" unbalanced="0">
      <fieldsUsage count="2">
        <fieldUsage x="-1"/>
        <fieldUsage x="0"/>
      </fieldsUsage>
    </cacheHierarchy>
    <cacheHierarchy uniqueName="[Table1].[Referral_Date]" caption="Referral_Date" attribute="1" time="1" defaultMemberUniqueName="[Table1].[Referral_Date].[All]" allUniqueName="[Table1].[Referral_Date].[All]" dimensionUniqueName="[Table1]" displayFolder="" count="0" memberValueDatatype="7" unbalanced="0"/>
    <cacheHierarchy uniqueName="[Table1].[First_Seen_Date]" caption="First_Seen_Date" attribute="1" time="1" defaultMemberUniqueName="[Table1].[First_Seen_Date].[All]" allUniqueName="[Table1].[First_Seen_Date].[All]" dimensionUniqueName="[Table1]" displayFolder="" count="0" memberValueDatatype="7" unbalanced="0"/>
    <cacheHierarchy uniqueName="[Table1].[Waiting_time]" caption="Waiting_time" attribute="1" defaultMemberUniqueName="[Table1].[Waiting_time].[All]" allUniqueName="[Table1].[Waiting_time].[All]" dimensionUniqueName="[Table1]" displayFolder="" count="0" memberValueDatatype="130" unbalanced="0"/>
    <cacheHierarchy uniqueName="[Table1].[MDT_Date]" caption="MDT_Date" attribute="1" time="1" defaultMemberUniqueName="[Table1].[MDT_Date].[All]" allUniqueName="[Table1].[MDT_Date].[All]" dimensionUniqueName="[Table1]" displayFolder="" count="0" memberValueDatatype="7" unbalanced="0"/>
    <cacheHierarchy uniqueName="[Table1].[Decision_to_Treat_Date]" caption="Decision_to_Treat_Date" attribute="1" time="1" defaultMemberUniqueName="[Table1].[Decision_to_Treat_Date].[All]" allUniqueName="[Table1].[Decision_to_Treat_Date].[All]" dimensionUniqueName="[Table1]" displayFolder="" count="0" memberValueDatatype="7" unbalanced="0"/>
    <cacheHierarchy uniqueName="[Table1].[Treatment_Start_Date]" caption="Treatment_Start_Date" attribute="1" time="1" defaultMemberUniqueName="[Table1].[Treatment_Start_Date].[All]" allUniqueName="[Table1].[Treatment_Start_Date].[All]" dimensionUniqueName="[Table1]" displayFolder="" count="0" memberValueDatatype="7" unbalanced="0"/>
    <cacheHierarchy uniqueName="[Table1].[Treatment_Waiting Time]" caption="Treatment_Waiting Time" attribute="1" defaultMemberUniqueName="[Table1].[Treatment_Waiting Time].[All]" allUniqueName="[Table1].[Treatment_Waiting Time].[All]" dimensionUniqueName="[Table1]" displayFolder="" count="0" memberValueDatatype="20" unbalanced="0"/>
    <cacheHierarchy uniqueName="[Table1].[Treatment_Waiting_Time Grouped]" caption="Treatment_Waiting_Time Grouped" attribute="1" defaultMemberUniqueName="[Table1].[Treatment_Waiting_Time Grouped].[All]" allUniqueName="[Table1].[Treatment_Waiting_Time Grouped].[All]" dimensionUniqueName="[Table1]" displayFolder="" count="0" memberValueDatatype="130" unbalanced="0"/>
    <cacheHierarchy uniqueName="[Table1].[Primary_Tumour_Site_ICD10]" caption="Primary_Tumour_Site_ICD10" attribute="1" defaultMemberUniqueName="[Table1].[Primary_Tumour_Site_ICD10].[All]" allUniqueName="[Table1].[Primary_Tumour_Site_ICD10].[All]" dimensionUniqueName="[Table1]" displayFolder="" count="0" memberValueDatatype="130" unbalanced="0"/>
    <cacheHierarchy uniqueName="[Table1].[Morphology_ICDO3]" caption="Morphology_ICDO3" attribute="1" defaultMemberUniqueName="[Table1].[Morphology_ICDO3].[All]" allUniqueName="[Table1].[Morphology_ICDO3].[All]" dimensionUniqueName="[Table1]" displayFolder="" count="0" memberValueDatatype="130" unbalanced="0"/>
    <cacheHierarchy uniqueName="[Table1].[Behaviour_Code]" caption="Behaviour_Code" attribute="1" defaultMemberUniqueName="[Table1].[Behaviour_Code].[All]" allUniqueName="[Table1].[Behaviour_Code].[All]" dimensionUniqueName="[Table1]" displayFolder="" count="0" memberValueDatatype="130" unbalanced="0"/>
    <cacheHierarchy uniqueName="[Table1].[Laterality]" caption="Laterality" attribute="1" defaultMemberUniqueName="[Table1].[Laterality].[All]" allUniqueName="[Table1].[Laterality].[All]" dimensionUniqueName="[Table1]" displayFolder="" count="0" memberValueDatatype="130" unbalanced="0"/>
    <cacheHierarchy uniqueName="[Table1].[Grade]" caption="Grade" attribute="1" defaultMemberUniqueName="[Table1].[Grade].[All]" allUniqueName="[Table1].[Grade].[All]" dimensionUniqueName="[Table1]" displayFolder="" count="0" memberValueDatatype="130" unbalanced="0"/>
    <cacheHierarchy uniqueName="[Table1].[Stage_Group_TNM]" caption="Stage_Group_TNM" attribute="1" defaultMemberUniqueName="[Table1].[Stage_Group_TNM].[All]" allUniqueName="[Table1].[Stage_Group_TNM].[All]" dimensionUniqueName="[Table1]" displayFolder="" count="0" memberValueDatatype="130" unbalanced="0"/>
    <cacheHierarchy uniqueName="[Table1].[Basis_of_Diagnosis]" caption="Basis_of_Diagnosis" attribute="1" defaultMemberUniqueName="[Table1].[Basis_of_Diagnosis].[All]" allUniqueName="[Table1].[Basis_of_Diagnosis].[All]" dimensionUniqueName="[Table1]" displayFolder="" count="0" memberValueDatatype="130" unbalanced="0"/>
    <cacheHierarchy uniqueName="[Table1].[Treatment_Modality]" caption="Treatment_Modality" attribute="1" defaultMemberUniqueName="[Table1].[Treatment_Modality].[All]" allUniqueName="[Table1].[Treatment_Modality].[All]" dimensionUniqueName="[Table1]" displayFolder="" count="0" memberValueDatatype="130" unbalanced="0"/>
    <cacheHierarchy uniqueName="[Table1].[Treatment_Intent]" caption="Treatment_Intent" attribute="1" defaultMemberUniqueName="[Table1].[Treatment_Intent].[All]" allUniqueName="[Table1].[Treatment_Intent].[All]" dimensionUniqueName="[Table1]" displayFolder="" count="0" memberValueDatatype="130" unbalanced="0"/>
    <cacheHierarchy uniqueName="[Table1].[Treatment_Provider]" caption="Treatment_Provider" attribute="1" defaultMemberUniqueName="[Table1].[Treatment_Provider].[All]" allUniqueName="[Table1].[Treatment_Provider].[All]" dimensionUniqueName="[Table1]" displayFolder="" count="0" memberValueDatatype="130" unbalanced="0"/>
    <cacheHierarchy uniqueName="[Table1].[Treatment_Outcome]" caption="Treatment_Outcome" attribute="1" defaultMemberUniqueName="[Table1].[Treatment_Outcome].[All]" allUniqueName="[Table1].[Treatment_Outcome].[All]" dimensionUniqueName="[Table1]" displayFolder="" count="2" memberValueDatatype="130" unbalanced="0"/>
    <cacheHierarchy uniqueName="[Table1].[Recurrence_Indicator]" caption="Recurrence_Indicator" attribute="1" defaultMemberUniqueName="[Table1].[Recurrence_Indicator].[All]" allUniqueName="[Table1].[Recurrence_Indicator].[All]" dimensionUniqueName="[Table1]" displayFolder="" count="2" memberValueDatatype="11" unbalanced="0"/>
    <cacheHierarchy uniqueName="[Table1].[Recurrence_Date]" caption="Recurrence_Date" attribute="1" time="1" defaultMemberUniqueName="[Table1].[Recurrence_Date].[All]" allUniqueName="[Table1].[Recurrence_Date].[All]" dimensionUniqueName="[Table1]" displayFolder="" count="0" memberValueDatatype="7" unbalanced="0"/>
    <cacheHierarchy uniqueName="[Table1].[Vital_Status]" caption="Vital_Status" attribute="1" defaultMemberUniqueName="[Table1].[Vital_Status].[All]" allUniqueName="[Table1].[Vital_Status].[All]" dimensionUniqueName="[Table1]" displayFolder="" count="2" memberValueDatatype="130" unbalanced="0"/>
    <cacheHierarchy uniqueName="[Table1].[Date_of_Death]" caption="Date_of_Death" attribute="1" time="1" defaultMemberUniqueName="[Table1].[Date_of_Death].[All]" allUniqueName="[Table1].[Date_of_Death].[All]" dimensionUniqueName="[Table1]" displayFolder="" count="0" memberValueDatatype="7" unbalanced="0"/>
    <cacheHierarchy uniqueName="[Table1].[Date_of_Death (Year)]" caption="Date_of_Death (Year)" attribute="1" defaultMemberUniqueName="[Table1].[Date_of_Death (Year)].[All]" allUniqueName="[Table1].[Date_of_Death (Year)].[All]" dimensionUniqueName="[Table1]" displayFolder="" count="0" memberValueDatatype="130" unbalanced="0"/>
    <cacheHierarchy uniqueName="[Table1].[Date_of_Death (Quarter)]" caption="Date_of_Death (Quarter)" attribute="1" defaultMemberUniqueName="[Table1].[Date_of_Death (Quarter)].[All]" allUniqueName="[Table1].[Date_of_Death (Quarter)].[All]" dimensionUniqueName="[Table1]" displayFolder="" count="0" memberValueDatatype="130" unbalanced="0"/>
    <cacheHierarchy uniqueName="[Table1].[Date_of_Death (Month)]" caption="Date_of_Death (Month)" attribute="1" defaultMemberUniqueName="[Table1].[Date_of_Death (Month)].[All]" allUniqueName="[Table1].[Date_of_Death (Month)].[All]" dimensionUniqueName="[Table1]" displayFolder="" count="0" memberValueDatatype="130" unbalanced="0"/>
    <cacheHierarchy uniqueName="[Table1].[Date_of_Death (Month Index)]" caption="Date_of_Death (Month Index)" attribute="1" defaultMemberUniqueName="[Table1].[Date_of_Death (Month Index)].[All]" allUniqueName="[Table1].[Date_of_Death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NHS_Number]" caption="Count of NHS_Number" measure="1" displayFolder="" measureGroup="Table1" count="0" hidden="1">
      <extLst>
        <ext xmlns:x15="http://schemas.microsoft.com/office/spreadsheetml/2010/11/main" uri="{B97F6D7D-B522-45F9-BDA1-12C45D357490}">
          <x15:cacheHierarchy aggregatedColumn="2"/>
        </ext>
      </extLst>
    </cacheHierarchy>
    <cacheHierarchy uniqueName="[Measures].[Count of Local_Patient_ID]" caption="Count of Local_Patient_ID"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6"/>
        </ext>
      </extLst>
    </cacheHierarchy>
    <cacheHierarchy uniqueName="[Measures].[Count of GP_Practice_Code]" caption="Count of GP_Practice_Code"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PostcodeArea]" caption="Count of PostcodeArea" measure="1" displayFolder="" measureGroup="Table1"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6"/>
        </ext>
      </extLst>
    </cacheHierarchy>
    <cacheHierarchy uniqueName="[Measures].[Count of Age_range]" caption="Count of Age_range" measure="1" displayFolder="" measureGroup="Table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8"/>
        </ext>
      </extLst>
    </cacheHierarchy>
    <cacheHierarchy uniqueName="[Measures].[Distinct Count of GP_Practice_Code]" caption="Distinct 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Waiting_time]" caption="Count of Waiting_time" measure="1" displayFolder="" measureGroup="Table1" count="0" hidden="1">
      <extLst>
        <ext xmlns:x15="http://schemas.microsoft.com/office/spreadsheetml/2010/11/main" uri="{B97F6D7D-B522-45F9-BDA1-12C45D357490}">
          <x15:cacheHierarchy aggregatedColumn="14"/>
        </ext>
      </extLst>
    </cacheHierarchy>
    <cacheHierarchy uniqueName="[Measures].[Sum of Treatment_Waiting Time]" caption="Sum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Treatment_Waiting Time]" caption="Count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Primary_Tumour_Site_ICD10]" caption="Count of Primary_Tumour_Site_ICD10" measure="1" displayFolder="" measureGroup="Table1" count="0" hidden="1">
      <extLst>
        <ext xmlns:x15="http://schemas.microsoft.com/office/spreadsheetml/2010/11/main" uri="{B97F6D7D-B522-45F9-BDA1-12C45D357490}">
          <x15:cacheHierarchy aggregatedColumn="20"/>
        </ext>
      </extLst>
    </cacheHierarchy>
    <cacheHierarchy uniqueName="[Measures].[Count of Morphology_ICDO3]" caption="Count of Morphology_ICDO3" measure="1" displayFolder="" measureGroup="Table1" count="0" hidden="1">
      <extLst>
        <ext xmlns:x15="http://schemas.microsoft.com/office/spreadsheetml/2010/11/main" uri="{B97F6D7D-B522-45F9-BDA1-12C45D357490}">
          <x15:cacheHierarchy aggregatedColumn="21"/>
        </ext>
      </extLst>
    </cacheHierarchy>
    <cacheHierarchy uniqueName="[Measures].[Count of Treatment_Outcome]" caption="Count of Treatment_Outcome" measure="1" displayFolder="" measureGroup="Table1" count="0" hidden="1">
      <extLst>
        <ext xmlns:x15="http://schemas.microsoft.com/office/spreadsheetml/2010/11/main" uri="{B97F6D7D-B522-45F9-BDA1-12C45D357490}">
          <x15:cacheHierarchy aggregatedColumn="30"/>
        </ext>
      </extLst>
    </cacheHierarchy>
    <cacheHierarchy uniqueName="[Measures].[Count of Vital_Status]" caption="Count of Vital_Status" measure="1" displayFolder="" measureGroup="Table1"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Ogboji" refreshedDate="46172.36554953704" backgroundQuery="1" createdVersion="8" refreshedVersion="8" minRefreshableVersion="3" recordCount="0" supportSubquery="1" supportAdvancedDrill="1" xr:uid="{2F7682D1-5561-4BF6-85C7-13827F0A64D5}">
  <cacheSource type="external" connectionId="1"/>
  <cacheFields count="3">
    <cacheField name="[Table1].[PostcodeArea].[PostcodeArea]" caption="PostcodeArea" numFmtId="0" level="1">
      <sharedItems count="175">
        <s v="AB"/>
        <s v="AL"/>
        <s v="B1"/>
        <s v="B2"/>
        <s v="B3"/>
        <s v="B4"/>
        <s v="B5"/>
        <s v="B6"/>
        <s v="B7"/>
        <s v="B8"/>
        <s v="B9"/>
        <s v="BA"/>
        <s v="BB"/>
        <s v="BD"/>
        <s v="BH"/>
        <s v="BR"/>
        <s v="BS"/>
        <s v="BT"/>
        <s v="CA"/>
        <s v="CB"/>
        <s v="CF"/>
        <s v="CH"/>
        <s v="CM"/>
        <s v="CO"/>
        <s v="CR"/>
        <s v="CT"/>
        <s v="CV"/>
        <s v="CW"/>
        <s v="DA"/>
        <s v="DD"/>
        <s v="DE"/>
        <s v="DG"/>
        <s v="DH"/>
        <s v="DL"/>
        <s v="DN"/>
        <s v="DY"/>
        <s v="E0"/>
        <s v="E2"/>
        <s v="E3"/>
        <s v="E4"/>
        <s v="E5"/>
        <s v="E6"/>
        <s v="E7"/>
        <s v="E8"/>
        <s v="E9"/>
        <s v="EC"/>
        <s v="EH"/>
        <s v="EN"/>
        <s v="EX"/>
        <s v="FK"/>
        <s v="FY"/>
        <s v="G0"/>
        <s v="G1"/>
        <s v="G2"/>
        <s v="G3"/>
        <s v="G4"/>
        <s v="G5"/>
        <s v="G6"/>
        <s v="G7"/>
        <s v="G8"/>
        <s v="G9"/>
        <s v="GL"/>
        <s v="GU"/>
        <s v="GY"/>
        <s v="HA"/>
        <s v="HD"/>
        <s v="HG"/>
        <s v="HR"/>
        <s v="HS"/>
        <s v="HU"/>
        <s v="HX"/>
        <s v="IG"/>
        <s v="IP"/>
        <s v="JE"/>
        <s v="KA"/>
        <s v="KW"/>
        <s v="KY"/>
        <s v="L0"/>
        <s v="L1"/>
        <s v="L2"/>
        <s v="L3"/>
        <s v="L4"/>
        <s v="L5"/>
        <s v="L6"/>
        <s v="L7"/>
        <s v="L8"/>
        <s v="L9"/>
        <s v="LA"/>
        <s v="LD"/>
        <s v="LE"/>
        <s v="LL"/>
        <s v="LN"/>
        <s v="LU"/>
        <s v="M0"/>
        <s v="M1"/>
        <s v="M3"/>
        <s v="M4"/>
        <s v="M5"/>
        <s v="M6"/>
        <s v="M7"/>
        <s v="M8"/>
        <s v="M9"/>
        <s v="ME"/>
        <s v="MK"/>
        <s v="ML"/>
        <s v="N0"/>
        <s v="N1"/>
        <s v="N2"/>
        <s v="N3"/>
        <s v="N4"/>
        <s v="N5"/>
        <s v="N6"/>
        <s v="N7"/>
        <s v="N8"/>
        <s v="N9"/>
        <s v="NE"/>
        <s v="NG"/>
        <s v="NN"/>
        <s v="NP"/>
        <s v="NR"/>
        <s v="NW"/>
        <s v="OL"/>
        <s v="OX"/>
        <s v="PA"/>
        <s v="PE"/>
        <s v="PH"/>
        <s v="PL"/>
        <s v="PO"/>
        <s v="PR"/>
        <s v="RH"/>
        <s v="RM"/>
        <s v="S0"/>
        <s v="S1"/>
        <s v="S2"/>
        <s v="S3"/>
        <s v="S4"/>
        <s v="S5"/>
        <s v="S6"/>
        <s v="S7"/>
        <s v="S8"/>
        <s v="S9"/>
        <s v="SA"/>
        <s v="SE"/>
        <s v="SG"/>
        <s v="SK"/>
        <s v="SM"/>
        <s v="SO"/>
        <s v="SP"/>
        <s v="SR"/>
        <s v="SS"/>
        <s v="ST"/>
        <s v="SW"/>
        <s v="SY"/>
        <s v="TA"/>
        <s v="TD"/>
        <s v="TN"/>
        <s v="TR"/>
        <s v="TS"/>
        <s v="UB"/>
        <s v="W0"/>
        <s v="W1"/>
        <s v="W2"/>
        <s v="W3"/>
        <s v="W4"/>
        <s v="W5"/>
        <s v="W6"/>
        <s v="W7"/>
        <s v="W8"/>
        <s v="W9"/>
        <s v="WA"/>
        <s v="WD"/>
        <s v="WF"/>
        <s v="WR"/>
        <s v="WV"/>
        <s v="YO"/>
      </sharedItems>
    </cacheField>
    <cacheField name="[Measures].[Count of PostcodeArea]" caption="Count of PostcodeArea" numFmtId="0" hierarchy="46" level="32767"/>
    <cacheField name="[Table1].[Age_range].[Age_range]" caption="Age_range" numFmtId="0" hierarchy="7" level="1">
      <sharedItems containsSemiMixedTypes="0" containsNonDate="0" containsString="0"/>
    </cacheField>
  </cacheFields>
  <cacheHierarchies count="59">
    <cacheHierarchy uniqueName="[Table1].[PostcodeArea]" caption="PostcodeArea" attribute="1" defaultMemberUniqueName="[Table1].[PostcodeArea].[All]" allUniqueName="[Table1].[PostcodeArea].[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0" memberValueDatatype="130" unbalanced="0"/>
    <cacheHierarchy uniqueName="[Table1].[NHS_Number]" caption="NHS_Number" attribute="1" defaultMemberUniqueName="[Table1].[NHS_Number].[All]" allUniqueName="[Table1].[NHS_Number].[All]" dimensionUniqueName="[Table1]" displayFolder="" count="0" memberValueDatatype="130" unbalanced="0"/>
    <cacheHierarchy uniqueName="[Table1].[Local_Patient_ID]" caption="Local_Patient_ID" attribute="1" defaultMemberUniqueName="[Table1].[Local_Patient_ID].[All]" allUniqueName="[Table1].[Local_Patient_ID].[All]" dimensionUniqueName="[Table1]" displayFolder="" count="0" memberValueDatatype="130" unbalanced="0"/>
    <cacheHierarchy uniqueName="[Table1].[Date_of_Birth]" caption="Date_of_Birth" attribute="1" time="1" defaultMemberUniqueName="[Table1].[Date_of_Birth].[All]" allUniqueName="[Table1].[Date_of_Birth].[All]" dimensionUniqueName="[Table1]" displayFolder="" count="2" memberValueDatatype="7" unbalanced="0"/>
    <cacheHierarchy uniqueName="[Table1].[Primary_Diagnosis_Date]" caption="Primary_Diagnosis_Date" attribute="1" time="1" defaultMemberUniqueName="[Table1].[Primary_Diagnosis_Date].[All]" allUniqueName="[Table1].[Primary_Diagnosis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_range]" caption="Age_range" attribute="1" defaultMemberUniqueName="[Table1].[Age_range].[All]" allUniqueName="[Table1].[Age_range].[All]" dimensionUniqueName="[Table1]" displayFolder="" count="2" memberValueDatatype="130" unbalanced="0">
      <fieldsUsage count="2">
        <fieldUsage x="-1"/>
        <fieldUsage x="2"/>
      </fieldsUsage>
    </cacheHierarchy>
    <cacheHierarchy uniqueName="[Table1].[Sex]" caption="Sex" attribute="1" defaultMemberUniqueName="[Table1].[Sex].[All]" allUniqueName="[Table1].[Sex].[All]" dimensionUniqueName="[Table1]" displayFolder="" count="2" memberValueDatatype="130" unbalanced="0"/>
    <cacheHierarchy uniqueName="[Table1].[Postcode]" caption="Postcode" attribute="1" defaultMemberUniqueName="[Table1].[Postcode].[All]" allUniqueName="[Table1].[Postcode].[All]" dimensionUniqueName="[Table1]" displayFolder="" count="0" memberValueDatatype="130" unbalanced="0"/>
    <cacheHierarchy uniqueName="[Table1].[PostcodeArea2]" caption="PostcodeArea2" attribute="1" defaultMemberUniqueName="[Table1].[PostcodeArea2].[All]" allUniqueName="[Table1].[PostcodeArea2].[All]" dimensionUniqueName="[Table1]" displayFolder="" count="0" memberValueDatatype="130" unbalanced="0"/>
    <cacheHierarchy uniqueName="[Table1].[GP_Practice_Code]" caption="GP_Practice_Code" attribute="1" defaultMemberUniqueName="[Table1].[GP_Practice_Code].[All]" allUniqueName="[Table1].[GP_Practice_Code].[All]" dimensionUniqueName="[Table1]" displayFolder="" count="0" memberValueDatatype="130" unbalanced="0"/>
    <cacheHierarchy uniqueName="[Table1].[Referral_Date]" caption="Referral_Date" attribute="1" time="1" defaultMemberUniqueName="[Table1].[Referral_Date].[All]" allUniqueName="[Table1].[Referral_Date].[All]" dimensionUniqueName="[Table1]" displayFolder="" count="0" memberValueDatatype="7" unbalanced="0"/>
    <cacheHierarchy uniqueName="[Table1].[First_Seen_Date]" caption="First_Seen_Date" attribute="1" time="1" defaultMemberUniqueName="[Table1].[First_Seen_Date].[All]" allUniqueName="[Table1].[First_Seen_Date].[All]" dimensionUniqueName="[Table1]" displayFolder="" count="0" memberValueDatatype="7" unbalanced="0"/>
    <cacheHierarchy uniqueName="[Table1].[Waiting_time]" caption="Waiting_time" attribute="1" defaultMemberUniqueName="[Table1].[Waiting_time].[All]" allUniqueName="[Table1].[Waiting_time].[All]" dimensionUniqueName="[Table1]" displayFolder="" count="0" memberValueDatatype="130" unbalanced="0"/>
    <cacheHierarchy uniqueName="[Table1].[MDT_Date]" caption="MDT_Date" attribute="1" time="1" defaultMemberUniqueName="[Table1].[MDT_Date].[All]" allUniqueName="[Table1].[MDT_Date].[All]" dimensionUniqueName="[Table1]" displayFolder="" count="0" memberValueDatatype="7" unbalanced="0"/>
    <cacheHierarchy uniqueName="[Table1].[Decision_to_Treat_Date]" caption="Decision_to_Treat_Date" attribute="1" time="1" defaultMemberUniqueName="[Table1].[Decision_to_Treat_Date].[All]" allUniqueName="[Table1].[Decision_to_Treat_Date].[All]" dimensionUniqueName="[Table1]" displayFolder="" count="0" memberValueDatatype="7" unbalanced="0"/>
    <cacheHierarchy uniqueName="[Table1].[Treatment_Start_Date]" caption="Treatment_Start_Date" attribute="1" time="1" defaultMemberUniqueName="[Table1].[Treatment_Start_Date].[All]" allUniqueName="[Table1].[Treatment_Start_Date].[All]" dimensionUniqueName="[Table1]" displayFolder="" count="0" memberValueDatatype="7" unbalanced="0"/>
    <cacheHierarchy uniqueName="[Table1].[Treatment_Waiting Time]" caption="Treatment_Waiting Time" attribute="1" defaultMemberUniqueName="[Table1].[Treatment_Waiting Time].[All]" allUniqueName="[Table1].[Treatment_Waiting Time].[All]" dimensionUniqueName="[Table1]" displayFolder="" count="0" memberValueDatatype="20" unbalanced="0"/>
    <cacheHierarchy uniqueName="[Table1].[Treatment_Waiting_Time Grouped]" caption="Treatment_Waiting_Time Grouped" attribute="1" defaultMemberUniqueName="[Table1].[Treatment_Waiting_Time Grouped].[All]" allUniqueName="[Table1].[Treatment_Waiting_Time Grouped].[All]" dimensionUniqueName="[Table1]" displayFolder="" count="0" memberValueDatatype="130" unbalanced="0"/>
    <cacheHierarchy uniqueName="[Table1].[Primary_Tumour_Site_ICD10]" caption="Primary_Tumour_Site_ICD10" attribute="1" defaultMemberUniqueName="[Table1].[Primary_Tumour_Site_ICD10].[All]" allUniqueName="[Table1].[Primary_Tumour_Site_ICD10].[All]" dimensionUniqueName="[Table1]" displayFolder="" count="0" memberValueDatatype="130" unbalanced="0"/>
    <cacheHierarchy uniqueName="[Table1].[Morphology_ICDO3]" caption="Morphology_ICDO3" attribute="1" defaultMemberUniqueName="[Table1].[Morphology_ICDO3].[All]" allUniqueName="[Table1].[Morphology_ICDO3].[All]" dimensionUniqueName="[Table1]" displayFolder="" count="0" memberValueDatatype="130" unbalanced="0"/>
    <cacheHierarchy uniqueName="[Table1].[Behaviour_Code]" caption="Behaviour_Code" attribute="1" defaultMemberUniqueName="[Table1].[Behaviour_Code].[All]" allUniqueName="[Table1].[Behaviour_Code].[All]" dimensionUniqueName="[Table1]" displayFolder="" count="0" memberValueDatatype="130" unbalanced="0"/>
    <cacheHierarchy uniqueName="[Table1].[Laterality]" caption="Laterality" attribute="1" defaultMemberUniqueName="[Table1].[Laterality].[All]" allUniqueName="[Table1].[Laterality].[All]" dimensionUniqueName="[Table1]" displayFolder="" count="0" memberValueDatatype="130" unbalanced="0"/>
    <cacheHierarchy uniqueName="[Table1].[Grade]" caption="Grade" attribute="1" defaultMemberUniqueName="[Table1].[Grade].[All]" allUniqueName="[Table1].[Grade].[All]" dimensionUniqueName="[Table1]" displayFolder="" count="0" memberValueDatatype="130" unbalanced="0"/>
    <cacheHierarchy uniqueName="[Table1].[Stage_Group_TNM]" caption="Stage_Group_TNM" attribute="1" defaultMemberUniqueName="[Table1].[Stage_Group_TNM].[All]" allUniqueName="[Table1].[Stage_Group_TNM].[All]" dimensionUniqueName="[Table1]" displayFolder="" count="0" memberValueDatatype="130" unbalanced="0"/>
    <cacheHierarchy uniqueName="[Table1].[Basis_of_Diagnosis]" caption="Basis_of_Diagnosis" attribute="1" defaultMemberUniqueName="[Table1].[Basis_of_Diagnosis].[All]" allUniqueName="[Table1].[Basis_of_Diagnosis].[All]" dimensionUniqueName="[Table1]" displayFolder="" count="0" memberValueDatatype="130" unbalanced="0"/>
    <cacheHierarchy uniqueName="[Table1].[Treatment_Modality]" caption="Treatment_Modality" attribute="1" defaultMemberUniqueName="[Table1].[Treatment_Modality].[All]" allUniqueName="[Table1].[Treatment_Modality].[All]" dimensionUniqueName="[Table1]" displayFolder="" count="0" memberValueDatatype="130" unbalanced="0"/>
    <cacheHierarchy uniqueName="[Table1].[Treatment_Intent]" caption="Treatment_Intent" attribute="1" defaultMemberUniqueName="[Table1].[Treatment_Intent].[All]" allUniqueName="[Table1].[Treatment_Intent].[All]" dimensionUniqueName="[Table1]" displayFolder="" count="0" memberValueDatatype="130" unbalanced="0"/>
    <cacheHierarchy uniqueName="[Table1].[Treatment_Provider]" caption="Treatment_Provider" attribute="1" defaultMemberUniqueName="[Table1].[Treatment_Provider].[All]" allUniqueName="[Table1].[Treatment_Provider].[All]" dimensionUniqueName="[Table1]" displayFolder="" count="0" memberValueDatatype="130" unbalanced="0"/>
    <cacheHierarchy uniqueName="[Table1].[Treatment_Outcome]" caption="Treatment_Outcome" attribute="1" defaultMemberUniqueName="[Table1].[Treatment_Outcome].[All]" allUniqueName="[Table1].[Treatment_Outcome].[All]" dimensionUniqueName="[Table1]" displayFolder="" count="2" memberValueDatatype="130" unbalanced="0"/>
    <cacheHierarchy uniqueName="[Table1].[Recurrence_Indicator]" caption="Recurrence_Indicator" attribute="1" defaultMemberUniqueName="[Table1].[Recurrence_Indicator].[All]" allUniqueName="[Table1].[Recurrence_Indicator].[All]" dimensionUniqueName="[Table1]" displayFolder="" count="2" memberValueDatatype="11" unbalanced="0"/>
    <cacheHierarchy uniqueName="[Table1].[Recurrence_Date]" caption="Recurrence_Date" attribute="1" time="1" defaultMemberUniqueName="[Table1].[Recurrence_Date].[All]" allUniqueName="[Table1].[Recurrence_Date].[All]" dimensionUniqueName="[Table1]" displayFolder="" count="0" memberValueDatatype="7" unbalanced="0"/>
    <cacheHierarchy uniqueName="[Table1].[Vital_Status]" caption="Vital_Status" attribute="1" defaultMemberUniqueName="[Table1].[Vital_Status].[All]" allUniqueName="[Table1].[Vital_Status].[All]" dimensionUniqueName="[Table1]" displayFolder="" count="2" memberValueDatatype="130" unbalanced="0"/>
    <cacheHierarchy uniqueName="[Table1].[Date_of_Death]" caption="Date_of_Death" attribute="1" time="1" defaultMemberUniqueName="[Table1].[Date_of_Death].[All]" allUniqueName="[Table1].[Date_of_Death].[All]" dimensionUniqueName="[Table1]" displayFolder="" count="0" memberValueDatatype="7" unbalanced="0"/>
    <cacheHierarchy uniqueName="[Table1].[Date_of_Death (Year)]" caption="Date_of_Death (Year)" attribute="1" defaultMemberUniqueName="[Table1].[Date_of_Death (Year)].[All]" allUniqueName="[Table1].[Date_of_Death (Year)].[All]" dimensionUniqueName="[Table1]" displayFolder="" count="0" memberValueDatatype="130" unbalanced="0"/>
    <cacheHierarchy uniqueName="[Table1].[Date_of_Death (Quarter)]" caption="Date_of_Death (Quarter)" attribute="1" defaultMemberUniqueName="[Table1].[Date_of_Death (Quarter)].[All]" allUniqueName="[Table1].[Date_of_Death (Quarter)].[All]" dimensionUniqueName="[Table1]" displayFolder="" count="0" memberValueDatatype="130" unbalanced="0"/>
    <cacheHierarchy uniqueName="[Table1].[Date_of_Death (Month)]" caption="Date_of_Death (Month)" attribute="1" defaultMemberUniqueName="[Table1].[Date_of_Death (Month)].[All]" allUniqueName="[Table1].[Date_of_Death (Month)].[All]" dimensionUniqueName="[Table1]" displayFolder="" count="0" memberValueDatatype="130" unbalanced="0"/>
    <cacheHierarchy uniqueName="[Table1].[Date_of_Death (Month Index)]" caption="Date_of_Death (Month Index)" attribute="1" defaultMemberUniqueName="[Table1].[Date_of_Death (Month Index)].[All]" allUniqueName="[Table1].[Date_of_Death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NHS_Number]" caption="Count of NHS_Number" measure="1" displayFolder="" measureGroup="Table1" count="0" hidden="1">
      <extLst>
        <ext xmlns:x15="http://schemas.microsoft.com/office/spreadsheetml/2010/11/main" uri="{B97F6D7D-B522-45F9-BDA1-12C45D357490}">
          <x15:cacheHierarchy aggregatedColumn="2"/>
        </ext>
      </extLst>
    </cacheHierarchy>
    <cacheHierarchy uniqueName="[Measures].[Count of Local_Patient_ID]" caption="Count of Local_Patient_ID"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6"/>
        </ext>
      </extLst>
    </cacheHierarchy>
    <cacheHierarchy uniqueName="[Measures].[Count of GP_Practice_Code]" caption="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PostcodeArea]" caption="Count of PostcodeArea"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6"/>
        </ext>
      </extLst>
    </cacheHierarchy>
    <cacheHierarchy uniqueName="[Measures].[Count of Age_range]" caption="Count of Age_range" measure="1" displayFolder="" measureGroup="Table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8"/>
        </ext>
      </extLst>
    </cacheHierarchy>
    <cacheHierarchy uniqueName="[Measures].[Distinct Count of GP_Practice_Code]" caption="Distinct 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Waiting_time]" caption="Count of Waiting_time" measure="1" displayFolder="" measureGroup="Table1" count="0" hidden="1">
      <extLst>
        <ext xmlns:x15="http://schemas.microsoft.com/office/spreadsheetml/2010/11/main" uri="{B97F6D7D-B522-45F9-BDA1-12C45D357490}">
          <x15:cacheHierarchy aggregatedColumn="14"/>
        </ext>
      </extLst>
    </cacheHierarchy>
    <cacheHierarchy uniqueName="[Measures].[Sum of Treatment_Waiting Time]" caption="Sum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Treatment_Waiting Time]" caption="Count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Primary_Tumour_Site_ICD10]" caption="Count of Primary_Tumour_Site_ICD10" measure="1" displayFolder="" measureGroup="Table1" count="0" hidden="1">
      <extLst>
        <ext xmlns:x15="http://schemas.microsoft.com/office/spreadsheetml/2010/11/main" uri="{B97F6D7D-B522-45F9-BDA1-12C45D357490}">
          <x15:cacheHierarchy aggregatedColumn="20"/>
        </ext>
      </extLst>
    </cacheHierarchy>
    <cacheHierarchy uniqueName="[Measures].[Count of Morphology_ICDO3]" caption="Count of Morphology_ICDO3" measure="1" displayFolder="" measureGroup="Table1" count="0" hidden="1">
      <extLst>
        <ext xmlns:x15="http://schemas.microsoft.com/office/spreadsheetml/2010/11/main" uri="{B97F6D7D-B522-45F9-BDA1-12C45D357490}">
          <x15:cacheHierarchy aggregatedColumn="21"/>
        </ext>
      </extLst>
    </cacheHierarchy>
    <cacheHierarchy uniqueName="[Measures].[Count of Treatment_Outcome]" caption="Count of Treatment_Outcome" measure="1" displayFolder="" measureGroup="Table1" count="0" hidden="1">
      <extLst>
        <ext xmlns:x15="http://schemas.microsoft.com/office/spreadsheetml/2010/11/main" uri="{B97F6D7D-B522-45F9-BDA1-12C45D357490}">
          <x15:cacheHierarchy aggregatedColumn="30"/>
        </ext>
      </extLst>
    </cacheHierarchy>
    <cacheHierarchy uniqueName="[Measures].[Count of Vital_Status]" caption="Count of Vital_Status" measure="1" displayFolder="" measureGroup="Table1"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Ogboji" refreshedDate="46172.36555023148" backgroundQuery="1" createdVersion="8" refreshedVersion="8" minRefreshableVersion="3" recordCount="0" supportSubquery="1" supportAdvancedDrill="1" xr:uid="{260FC174-E64F-4ACD-B7A1-02010B744477}">
  <cacheSource type="external" connectionId="1"/>
  <cacheFields count="4">
    <cacheField name="[Table1].[PostcodeArea].[PostcodeArea]" caption="PostcodeArea" numFmtId="0" level="1">
      <sharedItems count="22">
        <s v="A"/>
        <s v="B"/>
        <s v="C"/>
        <s v="D"/>
        <s v="E"/>
        <s v="F"/>
        <s v="G"/>
        <s v="H"/>
        <s v="I"/>
        <s v="J"/>
        <s v="K"/>
        <s v="L"/>
        <s v="M"/>
        <s v="N"/>
        <s v="O"/>
        <s v="P"/>
        <s v="R"/>
        <s v="S"/>
        <s v="T"/>
        <s v="U"/>
        <s v="W"/>
        <s v="Y"/>
      </sharedItems>
    </cacheField>
    <cacheField name="[Table1].[NHS_Number].[NHS_Number]" caption="NHS_Number" numFmtId="0" hierarchy="2" level="1">
      <sharedItems count="500">
        <s v="0005640832"/>
        <s v="0044855165"/>
        <s v="0056535423"/>
        <s v="0071796868"/>
        <s v="0075798306"/>
        <s v="0098267002"/>
        <s v="0118196483"/>
        <s v="0145466879"/>
        <s v="0153450993"/>
        <s v="0169522032"/>
        <s v="0181885425"/>
        <s v="0189590159"/>
        <s v="0207155073"/>
        <s v="0229953269"/>
        <s v="0230346698"/>
        <s v="0242815195"/>
        <s v="0252754610"/>
        <s v="0267882898"/>
        <s v="0282873158"/>
        <s v="0306934458"/>
        <s v="0331253646"/>
        <s v="0338346917"/>
        <s v="0343352904"/>
        <s v="0358413903"/>
        <s v="0415969587"/>
        <s v="0441271516"/>
        <s v="0442566502"/>
        <s v="0449108074"/>
        <s v="0474934989"/>
        <s v="0480806874"/>
        <s v="0505294804"/>
        <s v="0537416115"/>
        <s v="0555608072"/>
        <s v="0557056731"/>
        <s v="0568922592"/>
        <s v="0637553227"/>
        <s v="0657651278"/>
        <s v="0658836782"/>
        <s v="0669690350"/>
        <s v="0707608286"/>
        <s v="0735928195"/>
        <s v="0738769287"/>
        <s v="0756634347"/>
        <s v="0781243353"/>
        <s v="0783957139"/>
        <s v="0790228407"/>
        <s v="0824531953"/>
        <s v="0824845866"/>
        <s v="0839422739"/>
        <s v="0846373442"/>
        <s v="0853807311"/>
        <s v="0866586486"/>
        <s v="0883835424"/>
        <s v="0887321711"/>
        <s v="0890592218"/>
        <s v="0892300266"/>
        <s v="0926735049"/>
        <s v="0935700564"/>
        <s v="0938006634"/>
        <s v="0952527903"/>
        <s v="0983032179"/>
        <s v="0991933684"/>
        <s v="1003001610"/>
        <s v="1026719419"/>
        <s v="1103109836"/>
        <s v="1103599044"/>
        <s v="1109138784"/>
        <s v="1111563404"/>
        <s v="1118439965"/>
        <s v="1156990418"/>
        <s v="1162029519"/>
        <s v="1170695042"/>
        <s v="1210377866"/>
        <s v="1212589904"/>
        <s v="1266541752"/>
        <s v="1296935602"/>
        <s v="1317451245"/>
        <s v="1320981324"/>
        <s v="1353561837"/>
        <s v="1414123772"/>
        <s v="1419586779"/>
        <s v="1432443271"/>
        <s v="1433167361"/>
        <s v="1449471550"/>
        <s v="1464189881"/>
        <s v="1515745172"/>
        <s v="1516748394"/>
        <s v="1525266902"/>
        <s v="1533345541"/>
        <s v="1549676223"/>
        <s v="1586517548"/>
        <s v="1592017561"/>
        <s v="1631773564"/>
        <s v="1649934661"/>
        <s v="1671067985"/>
        <s v="1691664252"/>
        <s v="1702316148"/>
        <s v="1714954944"/>
        <s v="1718487045"/>
        <s v="1733287666"/>
        <s v="1753670663"/>
        <s v="1778790568"/>
        <s v="1804213995"/>
        <s v="1811149304"/>
        <s v="1848496921"/>
        <s v="1849991178"/>
        <s v="1867683186"/>
        <s v="1884915135"/>
        <s v="1940869683"/>
        <s v="1975393979"/>
        <s v="1987165163"/>
        <s v="1996327181"/>
        <s v="1997752564"/>
        <s v="2083169382"/>
        <s v="2108264461"/>
        <s v="2108417596"/>
        <s v="2144557228"/>
        <s v="2158229465"/>
        <s v="2204182566"/>
        <s v="2209679716"/>
        <s v="2221967415"/>
        <s v="2224128648"/>
        <s v="2243089765"/>
        <s v="2286447327"/>
        <s v="2295676501"/>
        <s v="2311440202"/>
        <s v="2335835794"/>
        <s v="2351844298"/>
        <s v="2353718012"/>
        <s v="2391800645"/>
        <s v="2400029168"/>
        <s v="2463234465"/>
        <s v="2487836553"/>
        <s v="2495761498"/>
        <s v="2502669021"/>
        <s v="2517603398"/>
        <s v="2520721781"/>
        <s v="2537718800"/>
        <s v="2574694428"/>
        <s v="2581897013"/>
        <s v="2592761813"/>
        <s v="2665977440"/>
        <s v="2672781280"/>
        <s v="2727667604"/>
        <s v="2734779490"/>
        <s v="2751485434"/>
        <s v="2768132135"/>
        <s v="2773593410"/>
        <s v="2778184254"/>
        <s v="2791022886"/>
        <s v="2816161547"/>
        <s v="2833524460"/>
        <s v="2910938548"/>
        <s v="2917631226"/>
        <s v="2925695885"/>
        <s v="2944824876"/>
        <s v="2955652510"/>
        <s v="2992181897"/>
        <s v="2992333013"/>
        <s v="3013038310"/>
        <s v="3072006693"/>
        <s v="3084137116"/>
        <s v="3111414929"/>
        <s v="3145242400"/>
        <s v="3191153970"/>
        <s v="3199586668"/>
        <s v="3244548919"/>
        <s v="3248128530"/>
        <s v="3255553728"/>
        <s v="3274387676"/>
        <s v="3285362167"/>
        <s v="3300632925"/>
        <s v="3315480858"/>
        <s v="3338278097"/>
        <s v="3338477548"/>
        <s v="3338632582"/>
        <s v="3354069513"/>
        <s v="3388612284"/>
        <s v="3396185455"/>
        <s v="3436035017"/>
        <s v="3445929169"/>
        <s v="3454901166"/>
        <s v="3490905263"/>
        <s v="3491372814"/>
        <s v="3565113689"/>
        <s v="3588779712"/>
        <s v="3590129709"/>
        <s v="3593970993"/>
        <s v="3614461142"/>
        <s v="3734935800"/>
        <s v="3782205569"/>
        <s v="3782839811"/>
        <s v="3784516188"/>
        <s v="3820552082"/>
        <s v="3823022990"/>
        <s v="3829133343"/>
        <s v="3829544153"/>
        <s v="3843587284"/>
        <s v="3847896589"/>
        <s v="3852106610"/>
        <s v="3867796426"/>
        <s v="3894323408"/>
        <s v="3934420586"/>
        <s v="3950957685"/>
        <s v="3971947600"/>
        <s v="3973836885"/>
        <s v="3987365819"/>
        <s v="3991662313"/>
        <s v="3998618403"/>
        <s v="4002375682"/>
        <s v="4010642600"/>
        <s v="4043310493"/>
        <s v="4143868470"/>
        <s v="4144541026"/>
        <s v="4166403039"/>
        <s v="4194472528"/>
        <s v="4199961226"/>
        <s v="4209293193"/>
        <s v="4210467616"/>
        <s v="4241649349"/>
        <s v="4245573077"/>
        <s v="4270035891"/>
        <s v="4338873051"/>
        <s v="4349304634"/>
        <s v="4368199525"/>
        <s v="4378634801"/>
        <s v="4380234425"/>
        <s v="4411983873"/>
        <s v="4420949768"/>
        <s v="4428580551"/>
        <s v="4436311402"/>
        <s v="4438988695"/>
        <s v="4450509179"/>
        <s v="4507057998"/>
        <s v="4525235863"/>
        <s v="4526015041"/>
        <s v="4574056259"/>
        <s v="4588434690"/>
        <s v="4616072003"/>
        <s v="4624771945"/>
        <s v="4626476466"/>
        <s v="4637200993"/>
        <s v="4658174109"/>
        <s v="4674598242"/>
        <s v="4700570618"/>
        <s v="4710420932"/>
        <s v="4712912141"/>
        <s v="4746068147"/>
        <s v="4748400800"/>
        <s v="4784058190"/>
        <s v="4803887969"/>
        <s v="4809418687"/>
        <s v="4855581167"/>
        <s v="4860503858"/>
        <s v="4892539115"/>
        <s v="4912650267"/>
        <s v="4935532737"/>
        <s v="4938283547"/>
        <s v="4992834312"/>
        <s v="4997452925"/>
        <s v="5000682220"/>
        <s v="5003366481"/>
        <s v="5004410525"/>
        <s v="5008124300"/>
        <s v="5045796451"/>
        <s v="5047243557"/>
        <s v="5070899602"/>
        <s v="5073445132"/>
        <s v="5101253721"/>
        <s v="5104678720"/>
        <s v="5107627123"/>
        <s v="5124629299"/>
        <s v="5163488117"/>
        <s v="5199616590"/>
        <s v="5214620399"/>
        <s v="5223030593"/>
        <s v="5244017886"/>
        <s v="5258648249"/>
        <s v="5264312400"/>
        <s v="5289949843"/>
        <s v="5315165088"/>
        <s v="5342328234"/>
        <s v="5346051151"/>
        <s v="5366012923"/>
        <s v="5388930647"/>
        <s v="5392797894"/>
        <s v="5401855606"/>
        <s v="5412708295"/>
        <s v="5439097181"/>
        <s v="5478625602"/>
        <s v="5496479639"/>
        <s v="5516400376"/>
        <s v="5518184975"/>
        <s v="5542320356"/>
        <s v="5624189711"/>
        <s v="5632753380"/>
        <s v="5671055293"/>
        <s v="5702823586"/>
        <s v="5786507050"/>
        <s v="5791887780"/>
        <s v="5802403926"/>
        <s v="5818120997"/>
        <s v="5819624277"/>
        <s v="5830842217"/>
        <s v="5879909880"/>
        <s v="5934900582"/>
        <s v="5951024920"/>
        <s v="5956620519"/>
        <s v="5957196667"/>
        <s v="5965032140"/>
        <s v="5993244095"/>
        <s v="6042994238"/>
        <s v="6087534485"/>
        <s v="6116630561"/>
        <s v="6129833956"/>
        <s v="6136702304"/>
        <s v="6173331961"/>
        <s v="6191896705"/>
        <s v="6230820640"/>
        <s v="6237103798"/>
        <s v="6270247809"/>
        <s v="6290787412"/>
        <s v="6322212386"/>
        <s v="6338506802"/>
        <s v="6341395870"/>
        <s v="6351497069"/>
        <s v="6365223226"/>
        <s v="6382606114"/>
        <s v="6391502144"/>
        <s v="6397346579"/>
        <s v="6406405834"/>
        <s v="6413203039"/>
        <s v="6500052920"/>
        <s v="6503217497"/>
        <s v="6520747139"/>
        <s v="6530425537"/>
        <s v="6641205422"/>
        <s v="6672785013"/>
        <s v="6710554484"/>
        <s v="6711821380"/>
        <s v="6729784540"/>
        <s v="6734218682"/>
        <s v="6742730833"/>
        <s v="6743043283"/>
        <s v="6747247810"/>
        <s v="6754771443"/>
        <s v="6773594002"/>
        <s v="6808980003"/>
        <s v="6816771114"/>
        <s v="6860643787"/>
        <s v="6902418181"/>
        <s v="6940922550"/>
        <s v="6957574662"/>
        <s v="6965329367"/>
        <s v="6970363898"/>
        <s v="6996147947"/>
        <s v="7006851263"/>
        <s v="7030478245"/>
        <s v="7041410900"/>
        <s v="7052818280"/>
        <s v="7083833570"/>
        <s v="7145461937"/>
        <s v="7158320604"/>
        <s v="7193971552"/>
        <s v="7216648684"/>
        <s v="7240267535"/>
        <s v="7271941827"/>
        <s v="7280865040"/>
        <s v="7282485452"/>
        <s v="7290272573"/>
        <s v="7333391310"/>
        <s v="7350673145"/>
        <s v="7376795610"/>
        <s v="7408427335"/>
        <s v="7409513230"/>
        <s v="7410985226"/>
        <s v="7445689460"/>
        <s v="7492197168"/>
        <s v="7498832906"/>
        <s v="7511464117"/>
        <s v="7542173825"/>
        <s v="7654888762"/>
        <s v="7658093924"/>
        <s v="7672851713"/>
        <s v="7684733841"/>
        <s v="7742183149"/>
        <s v="7756283436"/>
        <s v="7820676226"/>
        <s v="7848122506"/>
        <s v="7894582801"/>
        <s v="7919525761"/>
        <s v="7934140242"/>
        <s v="7937638159"/>
        <s v="7948930215"/>
        <s v="7980410937"/>
        <s v="7994910453"/>
        <s v="8011148351"/>
        <s v="8066775902"/>
        <s v="8101350406"/>
        <s v="8130935035"/>
        <s v="8155105260"/>
        <s v="8159955410"/>
        <s v="8173463250"/>
        <s v="8182745793"/>
        <s v="8186482914"/>
        <s v="8193811793"/>
        <s v="8206131826"/>
        <s v="8241455826"/>
        <s v="8248187916"/>
        <s v="8255688417"/>
        <s v="8277454547"/>
        <s v="8291118615"/>
        <s v="8298327206"/>
        <s v="8302336083"/>
        <s v="8321855257"/>
        <s v="8334097795"/>
        <s v="8350583356"/>
        <s v="8360570699"/>
        <s v="8373021487"/>
        <s v="8378162966"/>
        <s v="8429791342"/>
        <s v="8437400856"/>
        <s v="8439072990"/>
        <s v="8453621506"/>
        <s v="8454198978"/>
        <s v="8457687457"/>
        <s v="8500670223"/>
        <s v="8524765476"/>
        <s v="8534557781"/>
        <s v="8577506343"/>
        <s v="8592258872"/>
        <s v="8601280984"/>
        <s v="8626192967"/>
        <s v="8641288695"/>
        <s v="8643603051"/>
        <s v="8725369682"/>
        <s v="8748948891"/>
        <s v="8754687044"/>
        <s v="8761517880"/>
        <s v="8817181830"/>
        <s v="8838479247"/>
        <s v="8908318879"/>
        <s v="8909886590"/>
        <s v="8925943916"/>
        <s v="8941367039"/>
        <s v="8946004838"/>
        <s v="8988187271"/>
        <s v="8996247197"/>
        <s v="9045476199"/>
        <s v="9048965352"/>
        <s v="9075420738"/>
        <s v="9082378553"/>
        <s v="9111887774"/>
        <s v="9125717066"/>
        <s v="9127383677"/>
        <s v="9146549817"/>
        <s v="9167421038"/>
        <s v="9170472093"/>
        <s v="9194841854"/>
        <s v="9222108484"/>
        <s v="9227707232"/>
        <s v="9304089732"/>
        <s v="9309589935"/>
        <s v="9318751423"/>
        <s v="9321259144"/>
        <s v="9338445035"/>
        <s v="9356133855"/>
        <s v="9366227015"/>
        <s v="9449149276"/>
        <s v="9469345843"/>
        <s v="9510576674"/>
        <s v="9513179932"/>
        <s v="9536279649"/>
        <s v="9547465825"/>
        <s v="9559729108"/>
        <s v="9570947051"/>
        <s v="9592302219"/>
        <s v="9617781485"/>
        <s v="9625986282"/>
        <s v="9635647392"/>
        <s v="9643919573"/>
        <s v="9657093100"/>
        <s v="9676002845"/>
        <s v="9682831233"/>
        <s v="9737844738"/>
        <s v="9771801165"/>
        <s v="9776318480"/>
        <s v="9780085175"/>
        <s v="9788527737"/>
        <s v="9791221535"/>
        <s v="9797218483"/>
        <s v="9803897731"/>
        <s v="9842522952"/>
        <s v="9858654276"/>
        <s v="9871348254"/>
        <s v="9884495721"/>
        <s v="9907598368"/>
        <s v="9909154457"/>
        <s v="9914416575"/>
        <s v="9995578338"/>
      </sharedItems>
    </cacheField>
    <cacheField name="[Measures].[Count of NHS_Number]" caption="Count of NHS_Number" numFmtId="0" hierarchy="41" level="32767"/>
    <cacheField name="[Table1].[Age_range].[Age_range]" caption="Age_range" numFmtId="0" hierarchy="7" level="1">
      <sharedItems containsSemiMixedTypes="0" containsNonDate="0" containsString="0"/>
    </cacheField>
  </cacheFields>
  <cacheHierarchies count="59">
    <cacheHierarchy uniqueName="[Table1].[PostcodeArea]" caption="PostcodeArea" attribute="1" defaultMemberUniqueName="[Table1].[PostcodeArea].[All]" allUniqueName="[Table1].[PostcodeArea].[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0" memberValueDatatype="130" unbalanced="0"/>
    <cacheHierarchy uniqueName="[Table1].[NHS_Number]" caption="NHS_Number" attribute="1" defaultMemberUniqueName="[Table1].[NHS_Number].[All]" allUniqueName="[Table1].[NHS_Number].[All]" dimensionUniqueName="[Table1]" displayFolder="" count="2" memberValueDatatype="130" unbalanced="0">
      <fieldsUsage count="2">
        <fieldUsage x="-1"/>
        <fieldUsage x="1"/>
      </fieldsUsage>
    </cacheHierarchy>
    <cacheHierarchy uniqueName="[Table1].[Local_Patient_ID]" caption="Local_Patient_ID" attribute="1" defaultMemberUniqueName="[Table1].[Local_Patient_ID].[All]" allUniqueName="[Table1].[Local_Patient_ID].[All]" dimensionUniqueName="[Table1]" displayFolder="" count="0" memberValueDatatype="130" unbalanced="0"/>
    <cacheHierarchy uniqueName="[Table1].[Date_of_Birth]" caption="Date_of_Birth" attribute="1" time="1" defaultMemberUniqueName="[Table1].[Date_of_Birth].[All]" allUniqueName="[Table1].[Date_of_Birth].[All]" dimensionUniqueName="[Table1]" displayFolder="" count="2" memberValueDatatype="7" unbalanced="0"/>
    <cacheHierarchy uniqueName="[Table1].[Primary_Diagnosis_Date]" caption="Primary_Diagnosis_Date" attribute="1" time="1" defaultMemberUniqueName="[Table1].[Primary_Diagnosis_Date].[All]" allUniqueName="[Table1].[Primary_Diagnosis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_range]" caption="Age_range" attribute="1" defaultMemberUniqueName="[Table1].[Age_range].[All]" allUniqueName="[Table1].[Age_range].[All]" dimensionUniqueName="[Table1]" displayFolder="" count="2" memberValueDatatype="130" unbalanced="0">
      <fieldsUsage count="2">
        <fieldUsage x="-1"/>
        <fieldUsage x="3"/>
      </fieldsUsage>
    </cacheHierarchy>
    <cacheHierarchy uniqueName="[Table1].[Sex]" caption="Sex" attribute="1" defaultMemberUniqueName="[Table1].[Sex].[All]" allUniqueName="[Table1].[Sex].[All]" dimensionUniqueName="[Table1]" displayFolder="" count="2" memberValueDatatype="130" unbalanced="0"/>
    <cacheHierarchy uniqueName="[Table1].[Postcode]" caption="Postcode" attribute="1" defaultMemberUniqueName="[Table1].[Postcode].[All]" allUniqueName="[Table1].[Postcode].[All]" dimensionUniqueName="[Table1]" displayFolder="" count="0" memberValueDatatype="130" unbalanced="0"/>
    <cacheHierarchy uniqueName="[Table1].[PostcodeArea2]" caption="PostcodeArea2" attribute="1" defaultMemberUniqueName="[Table1].[PostcodeArea2].[All]" allUniqueName="[Table1].[PostcodeArea2].[All]" dimensionUniqueName="[Table1]" displayFolder="" count="0" memberValueDatatype="130" unbalanced="0"/>
    <cacheHierarchy uniqueName="[Table1].[GP_Practice_Code]" caption="GP_Practice_Code" attribute="1" defaultMemberUniqueName="[Table1].[GP_Practice_Code].[All]" allUniqueName="[Table1].[GP_Practice_Code].[All]" dimensionUniqueName="[Table1]" displayFolder="" count="0" memberValueDatatype="130" unbalanced="0"/>
    <cacheHierarchy uniqueName="[Table1].[Referral_Date]" caption="Referral_Date" attribute="1" time="1" defaultMemberUniqueName="[Table1].[Referral_Date].[All]" allUniqueName="[Table1].[Referral_Date].[All]" dimensionUniqueName="[Table1]" displayFolder="" count="0" memberValueDatatype="7" unbalanced="0"/>
    <cacheHierarchy uniqueName="[Table1].[First_Seen_Date]" caption="First_Seen_Date" attribute="1" time="1" defaultMemberUniqueName="[Table1].[First_Seen_Date].[All]" allUniqueName="[Table1].[First_Seen_Date].[All]" dimensionUniqueName="[Table1]" displayFolder="" count="0" memberValueDatatype="7" unbalanced="0"/>
    <cacheHierarchy uniqueName="[Table1].[Waiting_time]" caption="Waiting_time" attribute="1" defaultMemberUniqueName="[Table1].[Waiting_time].[All]" allUniqueName="[Table1].[Waiting_time].[All]" dimensionUniqueName="[Table1]" displayFolder="" count="0" memberValueDatatype="130" unbalanced="0"/>
    <cacheHierarchy uniqueName="[Table1].[MDT_Date]" caption="MDT_Date" attribute="1" time="1" defaultMemberUniqueName="[Table1].[MDT_Date].[All]" allUniqueName="[Table1].[MDT_Date].[All]" dimensionUniqueName="[Table1]" displayFolder="" count="0" memberValueDatatype="7" unbalanced="0"/>
    <cacheHierarchy uniqueName="[Table1].[Decision_to_Treat_Date]" caption="Decision_to_Treat_Date" attribute="1" time="1" defaultMemberUniqueName="[Table1].[Decision_to_Treat_Date].[All]" allUniqueName="[Table1].[Decision_to_Treat_Date].[All]" dimensionUniqueName="[Table1]" displayFolder="" count="0" memberValueDatatype="7" unbalanced="0"/>
    <cacheHierarchy uniqueName="[Table1].[Treatment_Start_Date]" caption="Treatment_Start_Date" attribute="1" time="1" defaultMemberUniqueName="[Table1].[Treatment_Start_Date].[All]" allUniqueName="[Table1].[Treatment_Start_Date].[All]" dimensionUniqueName="[Table1]" displayFolder="" count="0" memberValueDatatype="7" unbalanced="0"/>
    <cacheHierarchy uniqueName="[Table1].[Treatment_Waiting Time]" caption="Treatment_Waiting Time" attribute="1" defaultMemberUniqueName="[Table1].[Treatment_Waiting Time].[All]" allUniqueName="[Table1].[Treatment_Waiting Time].[All]" dimensionUniqueName="[Table1]" displayFolder="" count="0" memberValueDatatype="20" unbalanced="0"/>
    <cacheHierarchy uniqueName="[Table1].[Treatment_Waiting_Time Grouped]" caption="Treatment_Waiting_Time Grouped" attribute="1" defaultMemberUniqueName="[Table1].[Treatment_Waiting_Time Grouped].[All]" allUniqueName="[Table1].[Treatment_Waiting_Time Grouped].[All]" dimensionUniqueName="[Table1]" displayFolder="" count="0" memberValueDatatype="130" unbalanced="0"/>
    <cacheHierarchy uniqueName="[Table1].[Primary_Tumour_Site_ICD10]" caption="Primary_Tumour_Site_ICD10" attribute="1" defaultMemberUniqueName="[Table1].[Primary_Tumour_Site_ICD10].[All]" allUniqueName="[Table1].[Primary_Tumour_Site_ICD10].[All]" dimensionUniqueName="[Table1]" displayFolder="" count="0" memberValueDatatype="130" unbalanced="0"/>
    <cacheHierarchy uniqueName="[Table1].[Morphology_ICDO3]" caption="Morphology_ICDO3" attribute="1" defaultMemberUniqueName="[Table1].[Morphology_ICDO3].[All]" allUniqueName="[Table1].[Morphology_ICDO3].[All]" dimensionUniqueName="[Table1]" displayFolder="" count="0" memberValueDatatype="130" unbalanced="0"/>
    <cacheHierarchy uniqueName="[Table1].[Behaviour_Code]" caption="Behaviour_Code" attribute="1" defaultMemberUniqueName="[Table1].[Behaviour_Code].[All]" allUniqueName="[Table1].[Behaviour_Code].[All]" dimensionUniqueName="[Table1]" displayFolder="" count="0" memberValueDatatype="130" unbalanced="0"/>
    <cacheHierarchy uniqueName="[Table1].[Laterality]" caption="Laterality" attribute="1" defaultMemberUniqueName="[Table1].[Laterality].[All]" allUniqueName="[Table1].[Laterality].[All]" dimensionUniqueName="[Table1]" displayFolder="" count="0" memberValueDatatype="130" unbalanced="0"/>
    <cacheHierarchy uniqueName="[Table1].[Grade]" caption="Grade" attribute="1" defaultMemberUniqueName="[Table1].[Grade].[All]" allUniqueName="[Table1].[Grade].[All]" dimensionUniqueName="[Table1]" displayFolder="" count="0" memberValueDatatype="130" unbalanced="0"/>
    <cacheHierarchy uniqueName="[Table1].[Stage_Group_TNM]" caption="Stage_Group_TNM" attribute="1" defaultMemberUniqueName="[Table1].[Stage_Group_TNM].[All]" allUniqueName="[Table1].[Stage_Group_TNM].[All]" dimensionUniqueName="[Table1]" displayFolder="" count="0" memberValueDatatype="130" unbalanced="0"/>
    <cacheHierarchy uniqueName="[Table1].[Basis_of_Diagnosis]" caption="Basis_of_Diagnosis" attribute="1" defaultMemberUniqueName="[Table1].[Basis_of_Diagnosis].[All]" allUniqueName="[Table1].[Basis_of_Diagnosis].[All]" dimensionUniqueName="[Table1]" displayFolder="" count="0" memberValueDatatype="130" unbalanced="0"/>
    <cacheHierarchy uniqueName="[Table1].[Treatment_Modality]" caption="Treatment_Modality" attribute="1" defaultMemberUniqueName="[Table1].[Treatment_Modality].[All]" allUniqueName="[Table1].[Treatment_Modality].[All]" dimensionUniqueName="[Table1]" displayFolder="" count="0" memberValueDatatype="130" unbalanced="0"/>
    <cacheHierarchy uniqueName="[Table1].[Treatment_Intent]" caption="Treatment_Intent" attribute="1" defaultMemberUniqueName="[Table1].[Treatment_Intent].[All]" allUniqueName="[Table1].[Treatment_Intent].[All]" dimensionUniqueName="[Table1]" displayFolder="" count="0" memberValueDatatype="130" unbalanced="0"/>
    <cacheHierarchy uniqueName="[Table1].[Treatment_Provider]" caption="Treatment_Provider" attribute="1" defaultMemberUniqueName="[Table1].[Treatment_Provider].[All]" allUniqueName="[Table1].[Treatment_Provider].[All]" dimensionUniqueName="[Table1]" displayFolder="" count="0" memberValueDatatype="130" unbalanced="0"/>
    <cacheHierarchy uniqueName="[Table1].[Treatment_Outcome]" caption="Treatment_Outcome" attribute="1" defaultMemberUniqueName="[Table1].[Treatment_Outcome].[All]" allUniqueName="[Table1].[Treatment_Outcome].[All]" dimensionUniqueName="[Table1]" displayFolder="" count="2" memberValueDatatype="130" unbalanced="0"/>
    <cacheHierarchy uniqueName="[Table1].[Recurrence_Indicator]" caption="Recurrence_Indicator" attribute="1" defaultMemberUniqueName="[Table1].[Recurrence_Indicator].[All]" allUniqueName="[Table1].[Recurrence_Indicator].[All]" dimensionUniqueName="[Table1]" displayFolder="" count="2" memberValueDatatype="11" unbalanced="0"/>
    <cacheHierarchy uniqueName="[Table1].[Recurrence_Date]" caption="Recurrence_Date" attribute="1" time="1" defaultMemberUniqueName="[Table1].[Recurrence_Date].[All]" allUniqueName="[Table1].[Recurrence_Date].[All]" dimensionUniqueName="[Table1]" displayFolder="" count="0" memberValueDatatype="7" unbalanced="0"/>
    <cacheHierarchy uniqueName="[Table1].[Vital_Status]" caption="Vital_Status" attribute="1" defaultMemberUniqueName="[Table1].[Vital_Status].[All]" allUniqueName="[Table1].[Vital_Status].[All]" dimensionUniqueName="[Table1]" displayFolder="" count="2" memberValueDatatype="130" unbalanced="0"/>
    <cacheHierarchy uniqueName="[Table1].[Date_of_Death]" caption="Date_of_Death" attribute="1" time="1" defaultMemberUniqueName="[Table1].[Date_of_Death].[All]" allUniqueName="[Table1].[Date_of_Death].[All]" dimensionUniqueName="[Table1]" displayFolder="" count="0" memberValueDatatype="7" unbalanced="0"/>
    <cacheHierarchy uniqueName="[Table1].[Date_of_Death (Year)]" caption="Date_of_Death (Year)" attribute="1" defaultMemberUniqueName="[Table1].[Date_of_Death (Year)].[All]" allUniqueName="[Table1].[Date_of_Death (Year)].[All]" dimensionUniqueName="[Table1]" displayFolder="" count="0" memberValueDatatype="130" unbalanced="0"/>
    <cacheHierarchy uniqueName="[Table1].[Date_of_Death (Quarter)]" caption="Date_of_Death (Quarter)" attribute="1" defaultMemberUniqueName="[Table1].[Date_of_Death (Quarter)].[All]" allUniqueName="[Table1].[Date_of_Death (Quarter)].[All]" dimensionUniqueName="[Table1]" displayFolder="" count="0" memberValueDatatype="130" unbalanced="0"/>
    <cacheHierarchy uniqueName="[Table1].[Date_of_Death (Month)]" caption="Date_of_Death (Month)" attribute="1" defaultMemberUniqueName="[Table1].[Date_of_Death (Month)].[All]" allUniqueName="[Table1].[Date_of_Death (Month)].[All]" dimensionUniqueName="[Table1]" displayFolder="" count="0" memberValueDatatype="130" unbalanced="0"/>
    <cacheHierarchy uniqueName="[Table1].[Date_of_Death (Month Index)]" caption="Date_of_Death (Month Index)" attribute="1" defaultMemberUniqueName="[Table1].[Date_of_Death (Month Index)].[All]" allUniqueName="[Table1].[Date_of_Death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NHS_Number]" caption="Count of NHS_Number" measure="1" displayFolder="" measureGroup="Table1"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Local_Patient_ID]" caption="Count of Local_Patient_ID"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6"/>
        </ext>
      </extLst>
    </cacheHierarchy>
    <cacheHierarchy uniqueName="[Measures].[Count of GP_Practice_Code]" caption="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PostcodeArea]" caption="Count of PostcodeArea" measure="1" displayFolder="" measureGroup="Table1"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6"/>
        </ext>
      </extLst>
    </cacheHierarchy>
    <cacheHierarchy uniqueName="[Measures].[Count of Age_range]" caption="Count of Age_range" measure="1" displayFolder="" measureGroup="Table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8"/>
        </ext>
      </extLst>
    </cacheHierarchy>
    <cacheHierarchy uniqueName="[Measures].[Distinct Count of GP_Practice_Code]" caption="Distinct 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Waiting_time]" caption="Count of Waiting_time" measure="1" displayFolder="" measureGroup="Table1" count="0" hidden="1">
      <extLst>
        <ext xmlns:x15="http://schemas.microsoft.com/office/spreadsheetml/2010/11/main" uri="{B97F6D7D-B522-45F9-BDA1-12C45D357490}">
          <x15:cacheHierarchy aggregatedColumn="14"/>
        </ext>
      </extLst>
    </cacheHierarchy>
    <cacheHierarchy uniqueName="[Measures].[Sum of Treatment_Waiting Time]" caption="Sum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Treatment_Waiting Time]" caption="Count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Primary_Tumour_Site_ICD10]" caption="Count of Primary_Tumour_Site_ICD10" measure="1" displayFolder="" measureGroup="Table1" count="0" hidden="1">
      <extLst>
        <ext xmlns:x15="http://schemas.microsoft.com/office/spreadsheetml/2010/11/main" uri="{B97F6D7D-B522-45F9-BDA1-12C45D357490}">
          <x15:cacheHierarchy aggregatedColumn="20"/>
        </ext>
      </extLst>
    </cacheHierarchy>
    <cacheHierarchy uniqueName="[Measures].[Count of Morphology_ICDO3]" caption="Count of Morphology_ICDO3" measure="1" displayFolder="" measureGroup="Table1" count="0" hidden="1">
      <extLst>
        <ext xmlns:x15="http://schemas.microsoft.com/office/spreadsheetml/2010/11/main" uri="{B97F6D7D-B522-45F9-BDA1-12C45D357490}">
          <x15:cacheHierarchy aggregatedColumn="21"/>
        </ext>
      </extLst>
    </cacheHierarchy>
    <cacheHierarchy uniqueName="[Measures].[Count of Treatment_Outcome]" caption="Count of Treatment_Outcome" measure="1" displayFolder="" measureGroup="Table1" count="0" hidden="1">
      <extLst>
        <ext xmlns:x15="http://schemas.microsoft.com/office/spreadsheetml/2010/11/main" uri="{B97F6D7D-B522-45F9-BDA1-12C45D357490}">
          <x15:cacheHierarchy aggregatedColumn="30"/>
        </ext>
      </extLst>
    </cacheHierarchy>
    <cacheHierarchy uniqueName="[Measures].[Count of Vital_Status]" caption="Count of Vital_Status" measure="1" displayFolder="" measureGroup="Table1"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Ogboji" refreshedDate="46172.365550810187" backgroundQuery="1" createdVersion="8" refreshedVersion="8" minRefreshableVersion="3" recordCount="0" supportSubquery="1" supportAdvancedDrill="1" xr:uid="{20EFEC5C-D6C5-433F-830D-B31F0392E4B4}">
  <cacheSource type="external" connectionId="1"/>
  <cacheFields count="3">
    <cacheField name="[Measures].[Average of Age]" caption="Average of Age" numFmtId="0" hierarchy="44" level="32767"/>
    <cacheField name="[Table1].[Sex].[Sex]" caption="Sex" numFmtId="0" hierarchy="8" level="1">
      <sharedItems count="2">
        <s v="Female"/>
        <s v="Male"/>
      </sharedItems>
    </cacheField>
    <cacheField name="[Table1].[Age_range].[Age_range]" caption="Age_range" numFmtId="0" hierarchy="7" level="1">
      <sharedItems containsSemiMixedTypes="0" containsNonDate="0" containsString="0"/>
    </cacheField>
  </cacheFields>
  <cacheHierarchies count="59">
    <cacheHierarchy uniqueName="[Table1].[PostcodeArea]" caption="PostcodeArea" attribute="1" defaultMemberUniqueName="[Table1].[PostcodeArea].[All]" allUniqueName="[Table1].[PostcodeArea].[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NHS_Number]" caption="NHS_Number" attribute="1" defaultMemberUniqueName="[Table1].[NHS_Number].[All]" allUniqueName="[Table1].[NHS_Number].[All]" dimensionUniqueName="[Table1]" displayFolder="" count="0" memberValueDatatype="130" unbalanced="0"/>
    <cacheHierarchy uniqueName="[Table1].[Local_Patient_ID]" caption="Local_Patient_ID" attribute="1" defaultMemberUniqueName="[Table1].[Local_Patient_ID].[All]" allUniqueName="[Table1].[Local_Patient_ID].[All]" dimensionUniqueName="[Table1]" displayFolder="" count="0" memberValueDatatype="130" unbalanced="0"/>
    <cacheHierarchy uniqueName="[Table1].[Date_of_Birth]" caption="Date_of_Birth" attribute="1" time="1" defaultMemberUniqueName="[Table1].[Date_of_Birth].[All]" allUniqueName="[Table1].[Date_of_Birth].[All]" dimensionUniqueName="[Table1]" displayFolder="" count="2" memberValueDatatype="7" unbalanced="0"/>
    <cacheHierarchy uniqueName="[Table1].[Primary_Diagnosis_Date]" caption="Primary_Diagnosis_Date" attribute="1" time="1" defaultMemberUniqueName="[Table1].[Primary_Diagnosis_Date].[All]" allUniqueName="[Table1].[Primary_Diagnosis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_range]" caption="Age_range" attribute="1" defaultMemberUniqueName="[Table1].[Age_range].[All]" allUniqueName="[Table1].[Age_range].[All]" dimensionUniqueName="[Table1]" displayFolder="" count="2" memberValueDatatype="130" unbalanced="0">
      <fieldsUsage count="2">
        <fieldUsage x="-1"/>
        <fieldUsage x="2"/>
      </fieldsUsage>
    </cacheHierarchy>
    <cacheHierarchy uniqueName="[Table1].[Sex]" caption="Sex" attribute="1" defaultMemberUniqueName="[Table1].[Sex].[All]" allUniqueName="[Table1].[Sex].[All]" dimensionUniqueName="[Table1]" displayFolder="" count="2" memberValueDatatype="130" unbalanced="0">
      <fieldsUsage count="2">
        <fieldUsage x="-1"/>
        <fieldUsage x="1"/>
      </fieldsUsage>
    </cacheHierarchy>
    <cacheHierarchy uniqueName="[Table1].[Postcode]" caption="Postcode" attribute="1" defaultMemberUniqueName="[Table1].[Postcode].[All]" allUniqueName="[Table1].[Postcode].[All]" dimensionUniqueName="[Table1]" displayFolder="" count="0" memberValueDatatype="130" unbalanced="0"/>
    <cacheHierarchy uniqueName="[Table1].[PostcodeArea2]" caption="PostcodeArea2" attribute="1" defaultMemberUniqueName="[Table1].[PostcodeArea2].[All]" allUniqueName="[Table1].[PostcodeArea2].[All]" dimensionUniqueName="[Table1]" displayFolder="" count="0" memberValueDatatype="130" unbalanced="0"/>
    <cacheHierarchy uniqueName="[Table1].[GP_Practice_Code]" caption="GP_Practice_Code" attribute="1" defaultMemberUniqueName="[Table1].[GP_Practice_Code].[All]" allUniqueName="[Table1].[GP_Practice_Code].[All]" dimensionUniqueName="[Table1]" displayFolder="" count="0" memberValueDatatype="130" unbalanced="0"/>
    <cacheHierarchy uniqueName="[Table1].[Referral_Date]" caption="Referral_Date" attribute="1" time="1" defaultMemberUniqueName="[Table1].[Referral_Date].[All]" allUniqueName="[Table1].[Referral_Date].[All]" dimensionUniqueName="[Table1]" displayFolder="" count="0" memberValueDatatype="7" unbalanced="0"/>
    <cacheHierarchy uniqueName="[Table1].[First_Seen_Date]" caption="First_Seen_Date" attribute="1" time="1" defaultMemberUniqueName="[Table1].[First_Seen_Date].[All]" allUniqueName="[Table1].[First_Seen_Date].[All]" dimensionUniqueName="[Table1]" displayFolder="" count="0" memberValueDatatype="7" unbalanced="0"/>
    <cacheHierarchy uniqueName="[Table1].[Waiting_time]" caption="Waiting_time" attribute="1" defaultMemberUniqueName="[Table1].[Waiting_time].[All]" allUniqueName="[Table1].[Waiting_time].[All]" dimensionUniqueName="[Table1]" displayFolder="" count="0" memberValueDatatype="130" unbalanced="0"/>
    <cacheHierarchy uniqueName="[Table1].[MDT_Date]" caption="MDT_Date" attribute="1" time="1" defaultMemberUniqueName="[Table1].[MDT_Date].[All]" allUniqueName="[Table1].[MDT_Date].[All]" dimensionUniqueName="[Table1]" displayFolder="" count="0" memberValueDatatype="7" unbalanced="0"/>
    <cacheHierarchy uniqueName="[Table1].[Decision_to_Treat_Date]" caption="Decision_to_Treat_Date" attribute="1" time="1" defaultMemberUniqueName="[Table1].[Decision_to_Treat_Date].[All]" allUniqueName="[Table1].[Decision_to_Treat_Date].[All]" dimensionUniqueName="[Table1]" displayFolder="" count="0" memberValueDatatype="7" unbalanced="0"/>
    <cacheHierarchy uniqueName="[Table1].[Treatment_Start_Date]" caption="Treatment_Start_Date" attribute="1" time="1" defaultMemberUniqueName="[Table1].[Treatment_Start_Date].[All]" allUniqueName="[Table1].[Treatment_Start_Date].[All]" dimensionUniqueName="[Table1]" displayFolder="" count="0" memberValueDatatype="7" unbalanced="0"/>
    <cacheHierarchy uniqueName="[Table1].[Treatment_Waiting Time]" caption="Treatment_Waiting Time" attribute="1" defaultMemberUniqueName="[Table1].[Treatment_Waiting Time].[All]" allUniqueName="[Table1].[Treatment_Waiting Time].[All]" dimensionUniqueName="[Table1]" displayFolder="" count="0" memberValueDatatype="20" unbalanced="0"/>
    <cacheHierarchy uniqueName="[Table1].[Treatment_Waiting_Time Grouped]" caption="Treatment_Waiting_Time Grouped" attribute="1" defaultMemberUniqueName="[Table1].[Treatment_Waiting_Time Grouped].[All]" allUniqueName="[Table1].[Treatment_Waiting_Time Grouped].[All]" dimensionUniqueName="[Table1]" displayFolder="" count="0" memberValueDatatype="130" unbalanced="0"/>
    <cacheHierarchy uniqueName="[Table1].[Primary_Tumour_Site_ICD10]" caption="Primary_Tumour_Site_ICD10" attribute="1" defaultMemberUniqueName="[Table1].[Primary_Tumour_Site_ICD10].[All]" allUniqueName="[Table1].[Primary_Tumour_Site_ICD10].[All]" dimensionUniqueName="[Table1]" displayFolder="" count="0" memberValueDatatype="130" unbalanced="0"/>
    <cacheHierarchy uniqueName="[Table1].[Morphology_ICDO3]" caption="Morphology_ICDO3" attribute="1" defaultMemberUniqueName="[Table1].[Morphology_ICDO3].[All]" allUniqueName="[Table1].[Morphology_ICDO3].[All]" dimensionUniqueName="[Table1]" displayFolder="" count="0" memberValueDatatype="130" unbalanced="0"/>
    <cacheHierarchy uniqueName="[Table1].[Behaviour_Code]" caption="Behaviour_Code" attribute="1" defaultMemberUniqueName="[Table1].[Behaviour_Code].[All]" allUniqueName="[Table1].[Behaviour_Code].[All]" dimensionUniqueName="[Table1]" displayFolder="" count="0" memberValueDatatype="130" unbalanced="0"/>
    <cacheHierarchy uniqueName="[Table1].[Laterality]" caption="Laterality" attribute="1" defaultMemberUniqueName="[Table1].[Laterality].[All]" allUniqueName="[Table1].[Laterality].[All]" dimensionUniqueName="[Table1]" displayFolder="" count="0" memberValueDatatype="130" unbalanced="0"/>
    <cacheHierarchy uniqueName="[Table1].[Grade]" caption="Grade" attribute="1" defaultMemberUniqueName="[Table1].[Grade].[All]" allUniqueName="[Table1].[Grade].[All]" dimensionUniqueName="[Table1]" displayFolder="" count="0" memberValueDatatype="130" unbalanced="0"/>
    <cacheHierarchy uniqueName="[Table1].[Stage_Group_TNM]" caption="Stage_Group_TNM" attribute="1" defaultMemberUniqueName="[Table1].[Stage_Group_TNM].[All]" allUniqueName="[Table1].[Stage_Group_TNM].[All]" dimensionUniqueName="[Table1]" displayFolder="" count="0" memberValueDatatype="130" unbalanced="0"/>
    <cacheHierarchy uniqueName="[Table1].[Basis_of_Diagnosis]" caption="Basis_of_Diagnosis" attribute="1" defaultMemberUniqueName="[Table1].[Basis_of_Diagnosis].[All]" allUniqueName="[Table1].[Basis_of_Diagnosis].[All]" dimensionUniqueName="[Table1]" displayFolder="" count="0" memberValueDatatype="130" unbalanced="0"/>
    <cacheHierarchy uniqueName="[Table1].[Treatment_Modality]" caption="Treatment_Modality" attribute="1" defaultMemberUniqueName="[Table1].[Treatment_Modality].[All]" allUniqueName="[Table1].[Treatment_Modality].[All]" dimensionUniqueName="[Table1]" displayFolder="" count="0" memberValueDatatype="130" unbalanced="0"/>
    <cacheHierarchy uniqueName="[Table1].[Treatment_Intent]" caption="Treatment_Intent" attribute="1" defaultMemberUniqueName="[Table1].[Treatment_Intent].[All]" allUniqueName="[Table1].[Treatment_Intent].[All]" dimensionUniqueName="[Table1]" displayFolder="" count="0" memberValueDatatype="130" unbalanced="0"/>
    <cacheHierarchy uniqueName="[Table1].[Treatment_Provider]" caption="Treatment_Provider" attribute="1" defaultMemberUniqueName="[Table1].[Treatment_Provider].[All]" allUniqueName="[Table1].[Treatment_Provider].[All]" dimensionUniqueName="[Table1]" displayFolder="" count="0" memberValueDatatype="130" unbalanced="0"/>
    <cacheHierarchy uniqueName="[Table1].[Treatment_Outcome]" caption="Treatment_Outcome" attribute="1" defaultMemberUniqueName="[Table1].[Treatment_Outcome].[All]" allUniqueName="[Table1].[Treatment_Outcome].[All]" dimensionUniqueName="[Table1]" displayFolder="" count="2" memberValueDatatype="130" unbalanced="0"/>
    <cacheHierarchy uniqueName="[Table1].[Recurrence_Indicator]" caption="Recurrence_Indicator" attribute="1" defaultMemberUniqueName="[Table1].[Recurrence_Indicator].[All]" allUniqueName="[Table1].[Recurrence_Indicator].[All]" dimensionUniqueName="[Table1]" displayFolder="" count="2" memberValueDatatype="11" unbalanced="0"/>
    <cacheHierarchy uniqueName="[Table1].[Recurrence_Date]" caption="Recurrence_Date" attribute="1" time="1" defaultMemberUniqueName="[Table1].[Recurrence_Date].[All]" allUniqueName="[Table1].[Recurrence_Date].[All]" dimensionUniqueName="[Table1]" displayFolder="" count="0" memberValueDatatype="7" unbalanced="0"/>
    <cacheHierarchy uniqueName="[Table1].[Vital_Status]" caption="Vital_Status" attribute="1" defaultMemberUniqueName="[Table1].[Vital_Status].[All]" allUniqueName="[Table1].[Vital_Status].[All]" dimensionUniqueName="[Table1]" displayFolder="" count="2" memberValueDatatype="130" unbalanced="0"/>
    <cacheHierarchy uniqueName="[Table1].[Date_of_Death]" caption="Date_of_Death" attribute="1" time="1" defaultMemberUniqueName="[Table1].[Date_of_Death].[All]" allUniqueName="[Table1].[Date_of_Death].[All]" dimensionUniqueName="[Table1]" displayFolder="" count="0" memberValueDatatype="7" unbalanced="0"/>
    <cacheHierarchy uniqueName="[Table1].[Date_of_Death (Year)]" caption="Date_of_Death (Year)" attribute="1" defaultMemberUniqueName="[Table1].[Date_of_Death (Year)].[All]" allUniqueName="[Table1].[Date_of_Death (Year)].[All]" dimensionUniqueName="[Table1]" displayFolder="" count="0" memberValueDatatype="130" unbalanced="0"/>
    <cacheHierarchy uniqueName="[Table1].[Date_of_Death (Quarter)]" caption="Date_of_Death (Quarter)" attribute="1" defaultMemberUniqueName="[Table1].[Date_of_Death (Quarter)].[All]" allUniqueName="[Table1].[Date_of_Death (Quarter)].[All]" dimensionUniqueName="[Table1]" displayFolder="" count="0" memberValueDatatype="130" unbalanced="0"/>
    <cacheHierarchy uniqueName="[Table1].[Date_of_Death (Month)]" caption="Date_of_Death (Month)" attribute="1" defaultMemberUniqueName="[Table1].[Date_of_Death (Month)].[All]" allUniqueName="[Table1].[Date_of_Death (Month)].[All]" dimensionUniqueName="[Table1]" displayFolder="" count="0" memberValueDatatype="130" unbalanced="0"/>
    <cacheHierarchy uniqueName="[Table1].[Date_of_Death (Month Index)]" caption="Date_of_Death (Month Index)" attribute="1" defaultMemberUniqueName="[Table1].[Date_of_Death (Month Index)].[All]" allUniqueName="[Table1].[Date_of_Death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NHS_Number]" caption="Count of NHS_Number" measure="1" displayFolder="" measureGroup="Table1" count="0" hidden="1">
      <extLst>
        <ext xmlns:x15="http://schemas.microsoft.com/office/spreadsheetml/2010/11/main" uri="{B97F6D7D-B522-45F9-BDA1-12C45D357490}">
          <x15:cacheHierarchy aggregatedColumn="2"/>
        </ext>
      </extLst>
    </cacheHierarchy>
    <cacheHierarchy uniqueName="[Measures].[Count of Local_Patient_ID]" caption="Count of Local_Patient_ID"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GP_Practice_Code]" caption="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PostcodeArea]" caption="Count of PostcodeArea" measure="1" displayFolder="" measureGroup="Table1"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6"/>
        </ext>
      </extLst>
    </cacheHierarchy>
    <cacheHierarchy uniqueName="[Measures].[Count of Age_range]" caption="Count of Age_range" measure="1" displayFolder="" measureGroup="Table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8"/>
        </ext>
      </extLst>
    </cacheHierarchy>
    <cacheHierarchy uniqueName="[Measures].[Distinct Count of GP_Practice_Code]" caption="Distinct 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Waiting_time]" caption="Count of Waiting_time" measure="1" displayFolder="" measureGroup="Table1" count="0" hidden="1">
      <extLst>
        <ext xmlns:x15="http://schemas.microsoft.com/office/spreadsheetml/2010/11/main" uri="{B97F6D7D-B522-45F9-BDA1-12C45D357490}">
          <x15:cacheHierarchy aggregatedColumn="14"/>
        </ext>
      </extLst>
    </cacheHierarchy>
    <cacheHierarchy uniqueName="[Measures].[Sum of Treatment_Waiting Time]" caption="Sum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Treatment_Waiting Time]" caption="Count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Primary_Tumour_Site_ICD10]" caption="Count of Primary_Tumour_Site_ICD10" measure="1" displayFolder="" measureGroup="Table1" count="0" hidden="1">
      <extLst>
        <ext xmlns:x15="http://schemas.microsoft.com/office/spreadsheetml/2010/11/main" uri="{B97F6D7D-B522-45F9-BDA1-12C45D357490}">
          <x15:cacheHierarchy aggregatedColumn="20"/>
        </ext>
      </extLst>
    </cacheHierarchy>
    <cacheHierarchy uniqueName="[Measures].[Count of Morphology_ICDO3]" caption="Count of Morphology_ICDO3" measure="1" displayFolder="" measureGroup="Table1" count="0" hidden="1">
      <extLst>
        <ext xmlns:x15="http://schemas.microsoft.com/office/spreadsheetml/2010/11/main" uri="{B97F6D7D-B522-45F9-BDA1-12C45D357490}">
          <x15:cacheHierarchy aggregatedColumn="21"/>
        </ext>
      </extLst>
    </cacheHierarchy>
    <cacheHierarchy uniqueName="[Measures].[Count of Treatment_Outcome]" caption="Count of Treatment_Outcome" measure="1" displayFolder="" measureGroup="Table1" count="0" hidden="1">
      <extLst>
        <ext xmlns:x15="http://schemas.microsoft.com/office/spreadsheetml/2010/11/main" uri="{B97F6D7D-B522-45F9-BDA1-12C45D357490}">
          <x15:cacheHierarchy aggregatedColumn="30"/>
        </ext>
      </extLst>
    </cacheHierarchy>
    <cacheHierarchy uniqueName="[Measures].[Count of Vital_Status]" caption="Count of Vital_Status" measure="1" displayFolder="" measureGroup="Table1"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or Ogboji" refreshedDate="46166.988923263889" backgroundQuery="1" createdVersion="3" refreshedVersion="8" minRefreshableVersion="3" recordCount="0" supportSubquery="1" supportAdvancedDrill="1" xr:uid="{23C93DD6-5342-4EDA-8347-66BC55A7C777}">
  <cacheSource type="external" connectionId="1">
    <extLst>
      <ext xmlns:x14="http://schemas.microsoft.com/office/spreadsheetml/2009/9/main" uri="{F057638F-6D5F-4e77-A914-E7F072B9BCA8}">
        <x14:sourceConnection name="ThisWorkbookDataModel"/>
      </ext>
    </extLst>
  </cacheSource>
  <cacheFields count="0"/>
  <cacheHierarchies count="59">
    <cacheHierarchy uniqueName="[Table1].[PostcodeArea]" caption="PostcodeArea" attribute="1" defaultMemberUniqueName="[Table1].[PostcodeArea].[All]" allUniqueName="[Table1].[PostcodeArea].[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NHS_Number]" caption="NHS_Number" attribute="1" defaultMemberUniqueName="[Table1].[NHS_Number].[All]" allUniqueName="[Table1].[NHS_Number].[All]" dimensionUniqueName="[Table1]" displayFolder="" count="0" memberValueDatatype="130" unbalanced="0"/>
    <cacheHierarchy uniqueName="[Table1].[Local_Patient_ID]" caption="Local_Patient_ID" attribute="1" defaultMemberUniqueName="[Table1].[Local_Patient_ID].[All]" allUniqueName="[Table1].[Local_Patient_ID].[All]" dimensionUniqueName="[Table1]" displayFolder="" count="0" memberValueDatatype="130" unbalanced="0"/>
    <cacheHierarchy uniqueName="[Table1].[Date_of_Birth]" caption="Date_of_Birth" attribute="1" time="1" defaultMemberUniqueName="[Table1].[Date_of_Birth].[All]" allUniqueName="[Table1].[Date_of_Birth].[All]" dimensionUniqueName="[Table1]" displayFolder="" count="0" memberValueDatatype="7" unbalanced="0"/>
    <cacheHierarchy uniqueName="[Table1].[Primary_Diagnosis_Date]" caption="Primary_Diagnosis_Date" attribute="1" time="1" defaultMemberUniqueName="[Table1].[Primary_Diagnosis_Date].[All]" allUniqueName="[Table1].[Primary_Diagnosis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Age_range]" caption="Age_range" attribute="1" defaultMemberUniqueName="[Table1].[Age_range].[All]" allUniqueName="[Table1].[Age_range].[All]" dimensionUniqueName="[Table1]" displayFolder="" count="2" memberValueDatatype="130" unbalanced="0"/>
    <cacheHierarchy uniqueName="[Table1].[Sex]" caption="Sex" attribute="1" defaultMemberUniqueName="[Table1].[Sex].[All]" allUniqueName="[Table1].[Sex].[All]" dimensionUniqueName="[Table1]" displayFolder="" count="2" memberValueDatatype="130" unbalanced="0"/>
    <cacheHierarchy uniqueName="[Table1].[Postcode]" caption="Postcode" attribute="1" defaultMemberUniqueName="[Table1].[Postcode].[All]" allUniqueName="[Table1].[Postcode].[All]" dimensionUniqueName="[Table1]" displayFolder="" count="0" memberValueDatatype="130" unbalanced="0"/>
    <cacheHierarchy uniqueName="[Table1].[PostcodeArea2]" caption="PostcodeArea2" attribute="1" defaultMemberUniqueName="[Table1].[PostcodeArea2].[All]" allUniqueName="[Table1].[PostcodeArea2].[All]" dimensionUniqueName="[Table1]" displayFolder="" count="0" memberValueDatatype="130" unbalanced="0"/>
    <cacheHierarchy uniqueName="[Table1].[GP_Practice_Code]" caption="GP_Practice_Code" attribute="1" defaultMemberUniqueName="[Table1].[GP_Practice_Code].[All]" allUniqueName="[Table1].[GP_Practice_Code].[All]" dimensionUniqueName="[Table1]" displayFolder="" count="0" memberValueDatatype="130" unbalanced="0"/>
    <cacheHierarchy uniqueName="[Table1].[Referral_Date]" caption="Referral_Date" attribute="1" time="1" defaultMemberUniqueName="[Table1].[Referral_Date].[All]" allUniqueName="[Table1].[Referral_Date].[All]" dimensionUniqueName="[Table1]" displayFolder="" count="0" memberValueDatatype="7" unbalanced="0"/>
    <cacheHierarchy uniqueName="[Table1].[First_Seen_Date]" caption="First_Seen_Date" attribute="1" time="1" defaultMemberUniqueName="[Table1].[First_Seen_Date].[All]" allUniqueName="[Table1].[First_Seen_Date].[All]" dimensionUniqueName="[Table1]" displayFolder="" count="0" memberValueDatatype="7" unbalanced="0"/>
    <cacheHierarchy uniqueName="[Table1].[Waiting_time]" caption="Waiting_time" attribute="1" defaultMemberUniqueName="[Table1].[Waiting_time].[All]" allUniqueName="[Table1].[Waiting_time].[All]" dimensionUniqueName="[Table1]" displayFolder="" count="0" memberValueDatatype="130" unbalanced="0"/>
    <cacheHierarchy uniqueName="[Table1].[MDT_Date]" caption="MDT_Date" attribute="1" time="1" defaultMemberUniqueName="[Table1].[MDT_Date].[All]" allUniqueName="[Table1].[MDT_Date].[All]" dimensionUniqueName="[Table1]" displayFolder="" count="0" memberValueDatatype="7" unbalanced="0"/>
    <cacheHierarchy uniqueName="[Table1].[Decision_to_Treat_Date]" caption="Decision_to_Treat_Date" attribute="1" time="1" defaultMemberUniqueName="[Table1].[Decision_to_Treat_Date].[All]" allUniqueName="[Table1].[Decision_to_Treat_Date].[All]" dimensionUniqueName="[Table1]" displayFolder="" count="0" memberValueDatatype="7" unbalanced="0"/>
    <cacheHierarchy uniqueName="[Table1].[Treatment_Start_Date]" caption="Treatment_Start_Date" attribute="1" time="1" defaultMemberUniqueName="[Table1].[Treatment_Start_Date].[All]" allUniqueName="[Table1].[Treatment_Start_Date].[All]" dimensionUniqueName="[Table1]" displayFolder="" count="0" memberValueDatatype="7" unbalanced="0"/>
    <cacheHierarchy uniqueName="[Table1].[Treatment_Waiting Time]" caption="Treatment_Waiting Time" attribute="1" defaultMemberUniqueName="[Table1].[Treatment_Waiting Time].[All]" allUniqueName="[Table1].[Treatment_Waiting Time].[All]" dimensionUniqueName="[Table1]" displayFolder="" count="0" memberValueDatatype="20" unbalanced="0"/>
    <cacheHierarchy uniqueName="[Table1].[Treatment_Waiting_Time Grouped]" caption="Treatment_Waiting_Time Grouped" attribute="1" defaultMemberUniqueName="[Table1].[Treatment_Waiting_Time Grouped].[All]" allUniqueName="[Table1].[Treatment_Waiting_Time Grouped].[All]" dimensionUniqueName="[Table1]" displayFolder="" count="0" memberValueDatatype="130" unbalanced="0"/>
    <cacheHierarchy uniqueName="[Table1].[Primary_Tumour_Site_ICD10]" caption="Primary_Tumour_Site_ICD10" attribute="1" defaultMemberUniqueName="[Table1].[Primary_Tumour_Site_ICD10].[All]" allUniqueName="[Table1].[Primary_Tumour_Site_ICD10].[All]" dimensionUniqueName="[Table1]" displayFolder="" count="0" memberValueDatatype="130" unbalanced="0"/>
    <cacheHierarchy uniqueName="[Table1].[Morphology_ICDO3]" caption="Morphology_ICDO3" attribute="1" defaultMemberUniqueName="[Table1].[Morphology_ICDO3].[All]" allUniqueName="[Table1].[Morphology_ICDO3].[All]" dimensionUniqueName="[Table1]" displayFolder="" count="0" memberValueDatatype="130" unbalanced="0"/>
    <cacheHierarchy uniqueName="[Table1].[Behaviour_Code]" caption="Behaviour_Code" attribute="1" defaultMemberUniqueName="[Table1].[Behaviour_Code].[All]" allUniqueName="[Table1].[Behaviour_Code].[All]" dimensionUniqueName="[Table1]" displayFolder="" count="0" memberValueDatatype="130" unbalanced="0"/>
    <cacheHierarchy uniqueName="[Table1].[Laterality]" caption="Laterality" attribute="1" defaultMemberUniqueName="[Table1].[Laterality].[All]" allUniqueName="[Table1].[Laterality].[All]" dimensionUniqueName="[Table1]" displayFolder="" count="0" memberValueDatatype="130" unbalanced="0"/>
    <cacheHierarchy uniqueName="[Table1].[Grade]" caption="Grade" attribute="1" defaultMemberUniqueName="[Table1].[Grade].[All]" allUniqueName="[Table1].[Grade].[All]" dimensionUniqueName="[Table1]" displayFolder="" count="0" memberValueDatatype="130" unbalanced="0"/>
    <cacheHierarchy uniqueName="[Table1].[Stage_Group_TNM]" caption="Stage_Group_TNM" attribute="1" defaultMemberUniqueName="[Table1].[Stage_Group_TNM].[All]" allUniqueName="[Table1].[Stage_Group_TNM].[All]" dimensionUniqueName="[Table1]" displayFolder="" count="0" memberValueDatatype="130" unbalanced="0"/>
    <cacheHierarchy uniqueName="[Table1].[Basis_of_Diagnosis]" caption="Basis_of_Diagnosis" attribute="1" defaultMemberUniqueName="[Table1].[Basis_of_Diagnosis].[All]" allUniqueName="[Table1].[Basis_of_Diagnosis].[All]" dimensionUniqueName="[Table1]" displayFolder="" count="0" memberValueDatatype="130" unbalanced="0"/>
    <cacheHierarchy uniqueName="[Table1].[Treatment_Modality]" caption="Treatment_Modality" attribute="1" defaultMemberUniqueName="[Table1].[Treatment_Modality].[All]" allUniqueName="[Table1].[Treatment_Modality].[All]" dimensionUniqueName="[Table1]" displayFolder="" count="0" memberValueDatatype="130" unbalanced="0"/>
    <cacheHierarchy uniqueName="[Table1].[Treatment_Intent]" caption="Treatment_Intent" attribute="1" defaultMemberUniqueName="[Table1].[Treatment_Intent].[All]" allUniqueName="[Table1].[Treatment_Intent].[All]" dimensionUniqueName="[Table1]" displayFolder="" count="0" memberValueDatatype="130" unbalanced="0"/>
    <cacheHierarchy uniqueName="[Table1].[Treatment_Provider]" caption="Treatment_Provider" attribute="1" defaultMemberUniqueName="[Table1].[Treatment_Provider].[All]" allUniqueName="[Table1].[Treatment_Provider].[All]" dimensionUniqueName="[Table1]" displayFolder="" count="0" memberValueDatatype="130" unbalanced="0"/>
    <cacheHierarchy uniqueName="[Table1].[Treatment_Outcome]" caption="Treatment_Outcome" attribute="1" defaultMemberUniqueName="[Table1].[Treatment_Outcome].[All]" allUniqueName="[Table1].[Treatment_Outcome].[All]" dimensionUniqueName="[Table1]" displayFolder="" count="2" memberValueDatatype="130" unbalanced="0"/>
    <cacheHierarchy uniqueName="[Table1].[Recurrence_Indicator]" caption="Recurrence_Indicator" attribute="1" defaultMemberUniqueName="[Table1].[Recurrence_Indicator].[All]" allUniqueName="[Table1].[Recurrence_Indicator].[All]" dimensionUniqueName="[Table1]" displayFolder="" count="2" memberValueDatatype="11" unbalanced="0"/>
    <cacheHierarchy uniqueName="[Table1].[Recurrence_Date]" caption="Recurrence_Date" attribute="1" time="1" defaultMemberUniqueName="[Table1].[Recurrence_Date].[All]" allUniqueName="[Table1].[Recurrence_Date].[All]" dimensionUniqueName="[Table1]" displayFolder="" count="0" memberValueDatatype="7" unbalanced="0"/>
    <cacheHierarchy uniqueName="[Table1].[Vital_Status]" caption="Vital_Status" attribute="1" defaultMemberUniqueName="[Table1].[Vital_Status].[All]" allUniqueName="[Table1].[Vital_Status].[All]" dimensionUniqueName="[Table1]" displayFolder="" count="2" memberValueDatatype="130" unbalanced="0"/>
    <cacheHierarchy uniqueName="[Table1].[Date_of_Death]" caption="Date_of_Death" attribute="1" time="1" defaultMemberUniqueName="[Table1].[Date_of_Death].[All]" allUniqueName="[Table1].[Date_of_Death].[All]" dimensionUniqueName="[Table1]" displayFolder="" count="0" memberValueDatatype="7" unbalanced="0"/>
    <cacheHierarchy uniqueName="[Table1].[Date_of_Death (Year)]" caption="Date_of_Death (Year)" attribute="1" defaultMemberUniqueName="[Table1].[Date_of_Death (Year)].[All]" allUniqueName="[Table1].[Date_of_Death (Year)].[All]" dimensionUniqueName="[Table1]" displayFolder="" count="0" memberValueDatatype="130" unbalanced="0"/>
    <cacheHierarchy uniqueName="[Table1].[Date_of_Death (Quarter)]" caption="Date_of_Death (Quarter)" attribute="1" defaultMemberUniqueName="[Table1].[Date_of_Death (Quarter)].[All]" allUniqueName="[Table1].[Date_of_Death (Quarter)].[All]" dimensionUniqueName="[Table1]" displayFolder="" count="0" memberValueDatatype="130" unbalanced="0"/>
    <cacheHierarchy uniqueName="[Table1].[Date_of_Death (Month)]" caption="Date_of_Death (Month)" attribute="1" defaultMemberUniqueName="[Table1].[Date_of_Death (Month)].[All]" allUniqueName="[Table1].[Date_of_Death (Month)].[All]" dimensionUniqueName="[Table1]" displayFolder="" count="0" memberValueDatatype="130" unbalanced="0"/>
    <cacheHierarchy uniqueName="[Table1].[Date_of_Death (Month Index)]" caption="Date_of_Death (Month Index)" attribute="1" defaultMemberUniqueName="[Table1].[Date_of_Death (Month Index)].[All]" allUniqueName="[Table1].[Date_of_Death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NHS_Number]" caption="Count of NHS_Number" measure="1" displayFolder="" measureGroup="Table1" count="0" hidden="1">
      <extLst>
        <ext xmlns:x15="http://schemas.microsoft.com/office/spreadsheetml/2010/11/main" uri="{B97F6D7D-B522-45F9-BDA1-12C45D357490}">
          <x15:cacheHierarchy aggregatedColumn="2"/>
        </ext>
      </extLst>
    </cacheHierarchy>
    <cacheHierarchy uniqueName="[Measures].[Count of Local_Patient_ID]" caption="Count of Local_Patient_ID"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6"/>
        </ext>
      </extLst>
    </cacheHierarchy>
    <cacheHierarchy uniqueName="[Measures].[Count of GP_Practice_Code]" caption="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PostcodeArea]" caption="Count of PostcodeArea" measure="1" displayFolder="" measureGroup="Table1"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6"/>
        </ext>
      </extLst>
    </cacheHierarchy>
    <cacheHierarchy uniqueName="[Measures].[Count of Age_range]" caption="Count of Age_range" measure="1" displayFolder="" measureGroup="Table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
        </ext>
      </extLst>
    </cacheHierarchy>
    <cacheHierarchy uniqueName="[Measures].[Count of Sex]" caption="Count of Sex" measure="1" displayFolder="" measureGroup="Table1" count="0" hidden="1">
      <extLst>
        <ext xmlns:x15="http://schemas.microsoft.com/office/spreadsheetml/2010/11/main" uri="{B97F6D7D-B522-45F9-BDA1-12C45D357490}">
          <x15:cacheHierarchy aggregatedColumn="8"/>
        </ext>
      </extLst>
    </cacheHierarchy>
    <cacheHierarchy uniqueName="[Measures].[Distinct Count of GP_Practice_Code]" caption="Distinct Count of GP_Practice_Code" measure="1" displayFolder="" measureGroup="Table1" count="0" hidden="1">
      <extLst>
        <ext xmlns:x15="http://schemas.microsoft.com/office/spreadsheetml/2010/11/main" uri="{B97F6D7D-B522-45F9-BDA1-12C45D357490}">
          <x15:cacheHierarchy aggregatedColumn="11"/>
        </ext>
      </extLst>
    </cacheHierarchy>
    <cacheHierarchy uniqueName="[Measures].[Count of Waiting_time]" caption="Count of Waiting_time" measure="1" displayFolder="" measureGroup="Table1" count="0" hidden="1">
      <extLst>
        <ext xmlns:x15="http://schemas.microsoft.com/office/spreadsheetml/2010/11/main" uri="{B97F6D7D-B522-45F9-BDA1-12C45D357490}">
          <x15:cacheHierarchy aggregatedColumn="14"/>
        </ext>
      </extLst>
    </cacheHierarchy>
    <cacheHierarchy uniqueName="[Measures].[Sum of Treatment_Waiting Time]" caption="Sum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Treatment_Waiting Time]" caption="Count of Treatment_Waiting Time" measure="1" displayFolder="" measureGroup="Table1" count="0" hidden="1">
      <extLst>
        <ext xmlns:x15="http://schemas.microsoft.com/office/spreadsheetml/2010/11/main" uri="{B97F6D7D-B522-45F9-BDA1-12C45D357490}">
          <x15:cacheHierarchy aggregatedColumn="18"/>
        </ext>
      </extLst>
    </cacheHierarchy>
    <cacheHierarchy uniqueName="[Measures].[Count of Primary_Tumour_Site_ICD10]" caption="Count of Primary_Tumour_Site_ICD10" measure="1" displayFolder="" measureGroup="Table1" count="0" hidden="1">
      <extLst>
        <ext xmlns:x15="http://schemas.microsoft.com/office/spreadsheetml/2010/11/main" uri="{B97F6D7D-B522-45F9-BDA1-12C45D357490}">
          <x15:cacheHierarchy aggregatedColumn="20"/>
        </ext>
      </extLst>
    </cacheHierarchy>
    <cacheHierarchy uniqueName="[Measures].[Count of Morphology_ICDO3]" caption="Count of Morphology_ICDO3" measure="1" displayFolder="" measureGroup="Table1" count="0" hidden="1">
      <extLst>
        <ext xmlns:x15="http://schemas.microsoft.com/office/spreadsheetml/2010/11/main" uri="{B97F6D7D-B522-45F9-BDA1-12C45D357490}">
          <x15:cacheHierarchy aggregatedColumn="21"/>
        </ext>
      </extLst>
    </cacheHierarchy>
    <cacheHierarchy uniqueName="[Measures].[Count of Treatment_Outcome]" caption="Count of Treatment_Outcome" measure="1" displayFolder="" measureGroup="Table1" count="0" hidden="1">
      <extLst>
        <ext xmlns:x15="http://schemas.microsoft.com/office/spreadsheetml/2010/11/main" uri="{B97F6D7D-B522-45F9-BDA1-12C45D357490}">
          <x15:cacheHierarchy aggregatedColumn="30"/>
        </ext>
      </extLst>
    </cacheHierarchy>
    <cacheHierarchy uniqueName="[Measures].[Count of Vital_Status]" caption="Count of Vital_Status" measure="1" displayFolder="" measureGroup="Table1"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10053309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248E87-89BD-472E-AC5A-3C44C3EEDF6F}" name="PivotTable8"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Region">
  <location ref="B23:C35"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Number_of_Patients"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0"/>
          </reference>
        </references>
      </pivotArea>
    </chartFormat>
    <chartFormat chart="0" format="2">
      <pivotArea type="data" outline="0" fieldPosition="0">
        <references count="2">
          <reference field="4294967294" count="1" selected="0">
            <x v="0"/>
          </reference>
          <reference field="0" count="1" selected="0">
            <x v="9"/>
          </reference>
        </references>
      </pivotArea>
    </chartFormat>
    <chartFormat chart="0" format="3">
      <pivotArea type="data" outline="0" fieldPosition="0">
        <references count="2">
          <reference field="4294967294" count="1" selected="0">
            <x v="0"/>
          </reference>
          <reference field="0" count="1" selected="0">
            <x v="8"/>
          </reference>
        </references>
      </pivotArea>
    </chartFormat>
    <chartFormat chart="0" format="4">
      <pivotArea type="data" outline="0" fieldPosition="0">
        <references count="2">
          <reference field="4294967294" count="1" selected="0">
            <x v="0"/>
          </reference>
          <reference field="0" count="1" selected="0">
            <x v="7"/>
          </reference>
        </references>
      </pivotArea>
    </chartFormat>
    <chartFormat chart="0" format="5">
      <pivotArea type="data" outline="0" fieldPosition="0">
        <references count="2">
          <reference field="4294967294" count="1" selected="0">
            <x v="0"/>
          </reference>
          <reference field="0" count="1" selected="0">
            <x v="6"/>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0" format="8">
      <pivotArea type="data" outline="0" fieldPosition="0">
        <references count="2">
          <reference field="4294967294" count="1" selected="0">
            <x v="0"/>
          </reference>
          <reference field="0" count="1" selected="0">
            <x v="3"/>
          </reference>
        </references>
      </pivotArea>
    </chartFormat>
    <chartFormat chart="0" format="9">
      <pivotArea type="data" outline="0" fieldPosition="0">
        <references count="2">
          <reference field="4294967294" count="1" selected="0">
            <x v="0"/>
          </reference>
          <reference field="0" count="1" selected="0">
            <x v="2"/>
          </reference>
        </references>
      </pivotArea>
    </chartFormat>
    <chartFormat chart="0" format="10">
      <pivotArea type="data" outline="0" fieldPosition="0">
        <references count="2">
          <reference field="4294967294" count="1" selected="0">
            <x v="0"/>
          </reference>
          <reference field="0" count="1" selected="0">
            <x v="1"/>
          </reference>
        </references>
      </pivotArea>
    </chartFormat>
    <chartFormat chart="0" format="11">
      <pivotArea type="data" outline="0" fieldPosition="0">
        <references count="2">
          <reference field="4294967294" count="1" selected="0">
            <x v="0"/>
          </reference>
          <reference field="0"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Number_of_Patien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3 - NHS_Cancer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7366B6-A8BD-4C91-A5E5-711BF689F2D0}" name="PivotTable6"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Age_Group">
  <location ref="B3:C12"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Number_of_Patients" fld="1" subtotal="count" baseField="0" baseItem="0"/>
  </dataField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7"/>
          </reference>
        </references>
      </pivotArea>
    </chartFormat>
    <chartFormat chart="0" format="2">
      <pivotArea type="data" outline="0" fieldPosition="0">
        <references count="2">
          <reference field="4294967294" count="1" selected="0">
            <x v="0"/>
          </reference>
          <reference field="0" count="1" selected="0">
            <x v="6"/>
          </reference>
        </references>
      </pivotArea>
    </chartFormat>
    <chartFormat chart="0" format="3">
      <pivotArea type="data" outline="0" fieldPosition="0">
        <references count="2">
          <reference field="4294967294" count="1" selected="0">
            <x v="0"/>
          </reference>
          <reference field="0" count="1" selected="0">
            <x v="5"/>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 chart="0" format="8">
      <pivotArea type="data" outline="0" fieldPosition="0">
        <references count="2">
          <reference field="4294967294" count="1" selected="0">
            <x v="0"/>
          </reference>
          <reference field="0" count="1" selected="0">
            <x v="0"/>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0" count="1" selected="0">
            <x v="0"/>
          </reference>
        </references>
      </pivotArea>
    </chartFormat>
    <chartFormat chart="7" format="19">
      <pivotArea type="data" outline="0" fieldPosition="0">
        <references count="2">
          <reference field="4294967294" count="1" selected="0">
            <x v="0"/>
          </reference>
          <reference field="0" count="1" selected="0">
            <x v="1"/>
          </reference>
        </references>
      </pivotArea>
    </chartFormat>
    <chartFormat chart="7" format="20">
      <pivotArea type="data" outline="0" fieldPosition="0">
        <references count="2">
          <reference field="4294967294" count="1" selected="0">
            <x v="0"/>
          </reference>
          <reference field="0" count="1" selected="0">
            <x v="2"/>
          </reference>
        </references>
      </pivotArea>
    </chartFormat>
    <chartFormat chart="7" format="21">
      <pivotArea type="data" outline="0" fieldPosition="0">
        <references count="2">
          <reference field="4294967294" count="1" selected="0">
            <x v="0"/>
          </reference>
          <reference field="0" count="1" selected="0">
            <x v="3"/>
          </reference>
        </references>
      </pivotArea>
    </chartFormat>
    <chartFormat chart="7" format="22">
      <pivotArea type="data" outline="0" fieldPosition="0">
        <references count="2">
          <reference field="4294967294" count="1" selected="0">
            <x v="0"/>
          </reference>
          <reference field="0" count="1" selected="0">
            <x v="5"/>
          </reference>
        </references>
      </pivotArea>
    </chartFormat>
    <chartFormat chart="7" format="23">
      <pivotArea type="data" outline="0" fieldPosition="0">
        <references count="2">
          <reference field="4294967294" count="1" selected="0">
            <x v="0"/>
          </reference>
          <reference field="0" count="1" selected="0">
            <x v="6"/>
          </reference>
        </references>
      </pivotArea>
    </chartFormat>
    <chartFormat chart="7" format="24">
      <pivotArea type="data" outline="0" fieldPosition="0">
        <references count="2">
          <reference field="4294967294" count="1" selected="0">
            <x v="0"/>
          </reference>
          <reference field="0" count="1" selected="0">
            <x v="7"/>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Number_of_Pati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3 - NHS_Cancer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AB4224-DE6A-4A95-91ED-2849AFF501D1}" name="PivotTable1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Time to Appointment">
  <location ref="B58:C74"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of Waiting_time" fld="1"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Waiting_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3 - NHS_Cancer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E527CE-9369-44AD-9D38-BD4BD7BD73BD}" name="PivotTable9"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B41:C4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ex"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3 - NHS_Cancer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E47174-A25D-4582-B14E-21BE65B927C0}" name="PivotTable2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rphology_ICD10">
  <location ref="B61:E68"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3">
    <i>
      <x/>
    </i>
    <i>
      <x v="1"/>
    </i>
    <i t="grand">
      <x/>
    </i>
  </colItems>
  <dataFields count="1">
    <dataField name="Count of Vital_Status" fld="1" subtotal="count" baseField="0"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reatment_Waiting 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3 - NHS_Cancer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E9914F-E05C-4801-A3C4-AF3EDA7ABE83}"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reatment Outcome">
  <location ref="B42:E49"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3">
    <i>
      <x/>
    </i>
    <i>
      <x v="1"/>
    </i>
    <i t="grand">
      <x/>
    </i>
  </colItems>
  <dataFields count="1">
    <dataField name="Count of Vital_Status" fld="1" subtotal="count" baseField="0"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reatment_Waiting 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3 - NHS_Cancer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21A691-9785-41A8-84B4-33912A51B48F}"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reatment Start">
  <location ref="B24:E30"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0"/>
  </colFields>
  <colItems count="3">
    <i>
      <x/>
    </i>
    <i>
      <x v="1"/>
    </i>
    <i t="grand">
      <x/>
    </i>
  </colItems>
  <dataFields count="1">
    <dataField name="Count of Vital_Status" fld="1" subtotal="count" baseField="0" baseItem="0"/>
  </dataField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3">
          <reference field="4294967294" count="1" selected="0">
            <x v="0"/>
          </reference>
          <reference field="0" count="1" selected="0">
            <x v="1"/>
          </reference>
          <reference field="2" count="1" selected="0">
            <x v="3"/>
          </reference>
        </references>
      </pivotArea>
    </chartFormat>
    <chartFormat chart="5" format="5" series="1">
      <pivotArea type="data" outline="0" fieldPosition="0">
        <references count="2">
          <reference field="4294967294" count="1" selected="0">
            <x v="0"/>
          </reference>
          <reference field="0" count="1" selected="0">
            <x v="0"/>
          </reference>
        </references>
      </pivotArea>
    </chartFormat>
    <chartFormat chart="5" format="6" series="1">
      <pivotArea type="data" outline="0" fieldPosition="0">
        <references count="2">
          <reference field="4294967294" count="1" selected="0">
            <x v="0"/>
          </reference>
          <reference field="0"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reatment_Waiting 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3 - NHS_Cancer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A1F99C-AB72-41E1-A7A8-EB172CDEBACB}" name="PivotTable1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Stage">
  <location ref="B3:E10" firstHeaderRow="1" firstDataRow="2" firstDataCol="1"/>
  <pivotFields count="4">
    <pivotField dataField="1" subtotalTop="0" showAll="0" defaultSubtotal="0"/>
    <pivotField axis="axisRow" allDrilled="1" subtotalTop="0" showAll="0" dataSourceSort="1" defaultSubtotal="0">
      <items count="5">
        <item x="0" e="0"/>
        <item x="1" e="0"/>
        <item x="2" e="0"/>
        <item x="3" e="0"/>
        <item x="4" e="0"/>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3">
    <i>
      <x/>
    </i>
    <i>
      <x v="1"/>
    </i>
    <i t="grand">
      <x/>
    </i>
  </colItems>
  <dataFields count="1">
    <dataField name="Count of Treatment_Waiting Time"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reatment_Waiting 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3 - NHS_Cancer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03D3E0-F72F-47BD-AD68-962ED959BE1E}" name="PivotTable14"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B74:C575" firstHeaderRow="1" firstDataRow="1" firstDataCol="1"/>
  <pivotFields count="4">
    <pivotField allDrilled="1" subtotalTop="0" showAll="0" sortType="ascending"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allDrilled="1" subtotalTop="0" showAll="0" dataSourceSort="1" defaultSubtotal="0" defaultAttributeDrillState="1">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s>
    </pivotField>
    <pivotField dataField="1" subtotalTop="0" showAll="0" defaultSubtotal="0"/>
    <pivotField allDrilled="1" subtotalTop="0" showAll="0" dataSourceSort="1" defaultSubtotal="0" defaultAttributeDrillState="1"/>
  </pivotFields>
  <rowFields count="1">
    <field x="1"/>
  </rowFields>
  <rowItems count="5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t="grand">
      <x/>
    </i>
  </rowItems>
  <colItems count="1">
    <i/>
  </colItems>
  <dataFields count="1">
    <dataField name="Count of NHS_Number" fld="2" subtotal="count" baseField="0" baseItem="0"/>
  </dataFields>
  <pivotHierarchies count="5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3 - NHS_Cancer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2F218D-5B38-4864-B7A1-9D99BF3B872C}" name="PivotTable13" cacheId="1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
  <location ref="B44" firstHeaderRow="0" firstDataRow="0" firstDataCol="0"/>
  <pivotFields count="3">
    <pivotField axis="axisRow" allDrilled="1" subtotalTop="0" showAll="0" sortType="ascending" defaultSubtotal="0" defaultAttributeDrillState="1">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s>
    </pivotField>
    <pivotField dataField="1" subtotalTop="0" showAll="0" defaultSubtotal="0"/>
    <pivotField allDrilled="1" subtotalTop="0" showAll="0" dataSourceSort="1" defaultSubtotal="0" defaultAttributeDrillState="1"/>
  </pivotFields>
  <rowFields count="1">
    <field x="0"/>
  </rowFields>
  <rowItems count="1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t="grand">
      <x/>
    </i>
  </rowItems>
  <colItems count="1">
    <i/>
  </colItems>
  <dataFields count="1">
    <dataField name="Count of PostcodeArea"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3 - NHS_Cancer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A018E8-9CC7-4408-95DC-4B86DF1E83F6}" name="PivotTable10"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7:C38"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8"/>
    </i>
    <i>
      <x v="5"/>
    </i>
    <i>
      <x v="2"/>
    </i>
    <i>
      <x v="6"/>
    </i>
    <i>
      <x v="7"/>
    </i>
    <i>
      <x v="1"/>
    </i>
    <i>
      <x v="3"/>
    </i>
    <i>
      <x/>
    </i>
    <i>
      <x v="4"/>
    </i>
    <i t="grand">
      <x/>
    </i>
  </rowItems>
  <colItems count="1">
    <i/>
  </colItems>
  <dataFields count="1">
    <dataField name="Count of GP_Practice_Code" fld="1" subtotal="count" baseField="0" baseItem="0"/>
  </dataFields>
  <pivotHierarchies count="5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5">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3 - NHS_Cancer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1E4087-5113-4ADC-A501-4D49644F946D}" name="PivotTable9"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8:C2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Average of Age" fld="0" subtotal="average" baseField="1" baseItem="0" numFmtId="1"/>
  </dataFields>
  <pivotHierarchies count="5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3 - NHS_Cancer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3A07C9F-217B-4B00-A95B-96EEF102226A}" name="PivotTable1"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Sex">
  <location ref="B3:D6"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Number of Patients" fld="1" subtotal="count" showDataAs="percentOfTotal" baseField="0" baseItem="0" numFmtId="10"/>
    <dataField name="Count of Local_Patient_ID"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1"/>
          </reference>
          <reference field="0" count="1" selected="0">
            <x v="0"/>
          </reference>
        </references>
      </pivotArea>
    </chartFormat>
    <chartFormat chart="0" format="5">
      <pivotArea type="data" outline="0" fieldPosition="0">
        <references count="2">
          <reference field="4294967294" count="1" selected="0">
            <x v="1"/>
          </reference>
          <reference field="0"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Number of Pati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3 - NHS_Cancer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176</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9E8CAE50-4D11-4171-A803-8AFCDC6A3619}" sourceName="[Table1].[Sex]">
  <pivotTables>
    <pivotTable tabId="9" name="PivotTable9"/>
    <pivotTable tabId="10" name="PivotTable12"/>
    <pivotTable tabId="10" name="PivotTable18"/>
    <pivotTable tabId="10" name="PivotTable21"/>
    <pivotTable tabId="10" name="PivotTable23"/>
    <pivotTable tabId="9" name="PivotTable11"/>
    <pivotTable tabId="9" name="PivotTable6"/>
    <pivotTable tabId="9" name="PivotTable8"/>
    <pivotTable tabId="4" name="PivotTable1"/>
    <pivotTable tabId="4" name="PivotTable10"/>
    <pivotTable tabId="4" name="PivotTable13"/>
    <pivotTable tabId="4" name="PivotTable14"/>
    <pivotTable tabId="4" name="PivotTable9"/>
  </pivotTables>
  <data>
    <olap pivotCacheId="1005330906">
      <levels count="2">
        <level uniqueName="[Table1].[Sex].[(All)]" sourceCaption="(All)" count="0"/>
        <level uniqueName="[Table1].[Sex].[Sex]" sourceCaption="Sex" count="2">
          <ranges>
            <range startItem="0">
              <i n="[Table1].[Sex].&amp;[Female]" c="Female"/>
              <i n="[Table1].[Sex].&amp;[Male]" c="Male"/>
            </range>
          </ranges>
        </level>
      </levels>
      <selections count="1">
        <selection n="[Table1].[Sex].[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tal_Status" xr10:uid="{5F8EFF3E-DBB2-466A-98EA-8CBA88584617}" sourceName="[Table1].[Vital_Status]">
  <pivotTables>
    <pivotTable tabId="10" name="PivotTable12"/>
    <pivotTable tabId="10" name="PivotTable18"/>
    <pivotTable tabId="10" name="PivotTable21"/>
    <pivotTable tabId="10" name="PivotTable23"/>
    <pivotTable tabId="9" name="PivotTable11"/>
    <pivotTable tabId="9" name="PivotTable6"/>
    <pivotTable tabId="9" name="PivotTable8"/>
    <pivotTable tabId="9" name="PivotTable9"/>
    <pivotTable tabId="4" name="PivotTable1"/>
    <pivotTable tabId="4" name="PivotTable10"/>
    <pivotTable tabId="4" name="PivotTable13"/>
    <pivotTable tabId="4" name="PivotTable14"/>
    <pivotTable tabId="4" name="PivotTable9"/>
  </pivotTables>
  <data>
    <olap pivotCacheId="1005330906">
      <levels count="2">
        <level uniqueName="[Table1].[Vital_Status].[(All)]" sourceCaption="(All)" count="0"/>
        <level uniqueName="[Table1].[Vital_Status].[Vital_Status]" sourceCaption="Vital_Status" count="2">
          <ranges>
            <range startItem="0">
              <i n="[Table1].[Vital_Status].&amp;[Alive]" c="Alive"/>
              <i n="[Table1].[Vital_Status].&amp;[Deceased]" c="Deceased"/>
            </range>
          </ranges>
        </level>
      </levels>
      <selections count="1">
        <selection n="[Table1].[Vital_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urrence_Indicator" xr10:uid="{427BC75B-7BDD-4E04-88DD-CDB2AEDA1BF3}" sourceName="[Table1].[Recurrence_Indicator]">
  <pivotTables>
    <pivotTable tabId="10" name="PivotTable12"/>
    <pivotTable tabId="10" name="PivotTable18"/>
    <pivotTable tabId="10" name="PivotTable21"/>
    <pivotTable tabId="10" name="PivotTable23"/>
    <pivotTable tabId="9" name="PivotTable11"/>
    <pivotTable tabId="9" name="PivotTable6"/>
    <pivotTable tabId="9" name="PivotTable8"/>
    <pivotTable tabId="9" name="PivotTable9"/>
    <pivotTable tabId="4" name="PivotTable1"/>
    <pivotTable tabId="4" name="PivotTable10"/>
    <pivotTable tabId="4" name="PivotTable13"/>
    <pivotTable tabId="4" name="PivotTable14"/>
    <pivotTable tabId="4" name="PivotTable9"/>
  </pivotTables>
  <data>
    <olap pivotCacheId="1005330906">
      <levels count="2">
        <level uniqueName="[Table1].[Recurrence_Indicator].[(All)]" sourceCaption="(All)" count="0"/>
        <level uniqueName="[Table1].[Recurrence_Indicator].[Recurrence_Indicator]" sourceCaption="Recurrence_Indicator" count="2">
          <ranges>
            <range startItem="0">
              <i n="[Table1].[Recurrence_Indicator].&amp;[False]" c="FALSE"/>
              <i n="[Table1].[Recurrence_Indicator].&amp;[True]" c="TRUE"/>
            </range>
          </ranges>
        </level>
      </levels>
      <selections count="1">
        <selection n="[Table1].[Recurrence_Indicato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Outcome" xr10:uid="{447BF1DE-30A9-4185-9295-48FAD2BF1DED}" sourceName="[Table1].[Treatment_Outcome]">
  <pivotTables>
    <pivotTable tabId="10" name="PivotTable12"/>
    <pivotTable tabId="10" name="PivotTable18"/>
    <pivotTable tabId="10" name="PivotTable21"/>
    <pivotTable tabId="10" name="PivotTable23"/>
    <pivotTable tabId="9" name="PivotTable11"/>
    <pivotTable tabId="9" name="PivotTable6"/>
    <pivotTable tabId="9" name="PivotTable8"/>
    <pivotTable tabId="9" name="PivotTable9"/>
    <pivotTable tabId="4" name="PivotTable1"/>
    <pivotTable tabId="4" name="PivotTable10"/>
    <pivotTable tabId="4" name="PivotTable13"/>
    <pivotTable tabId="4" name="PivotTable14"/>
    <pivotTable tabId="4" name="PivotTable9"/>
  </pivotTables>
  <data>
    <olap pivotCacheId="1005330906">
      <levels count="2">
        <level uniqueName="[Table1].[Treatment_Outcome].[(All)]" sourceCaption="(All)" count="0"/>
        <level uniqueName="[Table1].[Treatment_Outcome].[Treatment_Outcome]" sourceCaption="Treatment_Outcome" count="5">
          <ranges>
            <range startItem="0">
              <i n="[Table1].[Treatment_Outcome].&amp;[Complete response]" c="Complete response"/>
              <i n="[Table1].[Treatment_Outcome].&amp;[Partial response]" c="Partial response"/>
              <i n="[Table1].[Treatment_Outcome].&amp;[Progressive disease]" c="Progressive disease"/>
              <i n="[Table1].[Treatment_Outcome].&amp;[Stable disease]" c="Stable disease"/>
              <i n="[Table1].[Treatment_Outcome].&amp;[Unknown]" c="Unknown"/>
            </range>
          </ranges>
        </level>
      </levels>
      <selections count="1">
        <selection n="[Table1].[Treatment_Outco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FAC215F7-8148-4BA2-A607-F045421CFB71}" sourceName="[Table1].[Age_range]">
  <pivotTables>
    <pivotTable tabId="9" name="PivotTable6"/>
    <pivotTable tabId="10" name="PivotTable12"/>
    <pivotTable tabId="10" name="PivotTable18"/>
    <pivotTable tabId="10" name="PivotTable21"/>
    <pivotTable tabId="10" name="PivotTable23"/>
    <pivotTable tabId="9" name="PivotTable11"/>
    <pivotTable tabId="9" name="PivotTable8"/>
    <pivotTable tabId="9" name="PivotTable9"/>
    <pivotTable tabId="4" name="PivotTable1"/>
    <pivotTable tabId="4" name="PivotTable10"/>
    <pivotTable tabId="4" name="PivotTable13"/>
    <pivotTable tabId="4" name="PivotTable14"/>
    <pivotTable tabId="4" name="PivotTable9"/>
  </pivotTables>
  <data>
    <olap pivotCacheId="1005330906">
      <levels count="2">
        <level uniqueName="[Table1].[Age_range].[(All)]" sourceCaption="(All)" count="0"/>
        <level uniqueName="[Table1].[Age_range].[Age_range]" sourceCaption="Age_range" count="8">
          <ranges>
            <range startItem="0">
              <i n="[Table1].[Age_range].&amp;[10-19]" c="10-19"/>
              <i n="[Table1].[Age_range].&amp;[20-29]" c="20-29"/>
              <i n="[Table1].[Age_range].&amp;[30-39]" c="30-39"/>
              <i n="[Table1].[Age_range].&amp;[40-49]" c="40-49"/>
              <i n="[Table1].[Age_range].&amp;[50-59]" c="50-59"/>
              <i n="[Table1].[Age_range].&amp;[60-69]" c="60-69"/>
              <i n="[Table1].[Age_range].&amp;[70-79]" c="70-79"/>
              <i n="[Table1].[Age_range].&amp;[80-89]" c="80-89"/>
            </range>
          </ranges>
        </level>
      </levels>
      <selections count="1">
        <selection n="[Table1].[Age_rang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D7A2DF43-1599-42E0-A2D3-22CC67FA7834}" cache="Slicer_Sex" caption="Sex" columnCount="2" level="1" style="SlicerStyleDark5" rowHeight="241300"/>
  <slicer name="Vital_Status" xr10:uid="{06BE3112-9C12-4D35-B3C5-CD47ADE1851B}" cache="Slicer_Vital_Status" caption="Vital_Status" level="1" style="SlicerStyleDark5" rowHeight="241300"/>
  <slicer name="Recurrence_Indicator" xr10:uid="{E029F8DA-E6C5-41D9-BA2B-8EC4D455D094}" cache="Slicer_Recurrence_Indicator" caption="Recurrence_Indicator" level="1" style="SlicerStyleDark5" rowHeight="241300"/>
  <slicer name="Treatment_Outcome" xr10:uid="{5B5E13B4-F337-423A-9619-249FAFB86A7D}" cache="Slicer_Treatment_Outcome" caption="Treatment_Outcome" level="1" style="SlicerStyleDark5" rowHeight="241300"/>
  <slicer name="Age_range" xr10:uid="{57F9CFAC-9433-4617-9435-F4D08629E2E3}" cache="Slicer_Age_range" caption="Age_range" columnCount="3" level="1"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AFAC82-82AA-4078-B586-E5B5EC645B02}" name="Table1" displayName="Table1" ref="A1:AI501" totalsRowShown="0" headerRowDxfId="20" headerRowBorderDxfId="19" tableBorderDxfId="18">
  <autoFilter ref="A1:AI501" xr:uid="{F5AFAC82-82AA-4078-B586-E5B5EC645B02}"/>
  <tableColumns count="35">
    <tableColumn id="32" xr3:uid="{1EBC8A69-8D80-4B56-907D-CE04C6E7E291}" name="PostcodeArea" dataDxfId="17">
      <calculatedColumnFormula>LEFT(Table1[[#This Row],[Postcode]],2)</calculatedColumnFormula>
    </tableColumn>
    <tableColumn id="33" xr3:uid="{89504D5D-673E-4089-B352-EAF50C17DFE0}" name="Region" dataDxfId="16">
      <calculatedColumnFormula array="1">_xlfn.IFS(
OR(LEFT(A2,2)="EC",LEFT(A2,1)="E",LEFT(A2,1)="N",LEFT(A2,2)="NW",LEFT(A2,2)="SE",LEFT(A2,2)="SW",LEFT(A2,1)="W",LEFT(A2,2)="WC"),"London",
OR(LEFT(A2,2)="CR",LEFT(A2,2)="DA",LEFT(A2,2)="GU",LEFT(A2,2)="KT",LEFT(A2,2)="ME",LEFT(A2,2)="PO",LEFT(A2,2)="RG",LEFT(A2,2)="RH",LEFT(A2,2)="SL",LEFT(A2,2)="SO",LEFT(A2,2)="TN"),"South East",
OR(LEFT(A2,2)="BA",LEFT(A2,2)="BS",LEFT(A2,2)="EX",LEFT(A2,2)="GL",LEFT(A2,2)="PL",LEFT(A2,2)="TA",LEFT(A2,2)="TQ",LEFT(A2,2)="TR"),"South West",
OR(LEFT(A2,1)="B",LEFT(A2,2)="CV",LEFT(A2,2)="DE",LEFT(A2,2)="LE",LEFT(A2,2)="NG",LEFT(A2,2)="NN",LEFT(A2,2)="ST",LEFT(A2,2)="WS",LEFT(A2,2)="WV"),"Midlands",
OR(LEFT(A2,1)="M",LEFT(A2,1)="L",LEFT(A2,2)="CH",LEFT(A2,2)="WA",LEFT(A2,2)="WN",LEFT(A2,2)="PR",LEFT(A2,2)="FY",LEFT(A2,2)="BB",LEFT(A2,2)="BL",LEFT(A2,2)="OL",LEFT(A2,2)="SK"),"North West",
OR(LEFT(A2,2)="NE",LEFT(A2,2)="DH",LEFT(A2,2)="SR",LEFT(A2,2)="TS",LEFT(A2,2)="DL"),"North East",
OR(LEFT(A2,2)="LS",LEFT(A2,1)="S",LEFT(A2,2)="DN",LEFT(A2,2)="HU",LEFT(A2,2)="BD",LEFT(A2,2)="HX",LEFT(A2,2)="WF",LEFT(A2,2)="HD"),"Yorkshire &amp; Humber",
OR(LEFT(A2,2)="CB",LEFT(A2,2)="CO",LEFT(A2,2)="IP",LEFT(A2,2)="NR",LEFT(A2,2)="PE",LEFT(A2,2)="SG",LEFT(A2,2)="CM"),"East of England",
OR(LEFT(A2,2)="AB",LEFT(A2,2)="DD",LEFT(A2,2)="EH",LEFT(A2,2)="FK",LEFT(A2,1)="G",LEFT(A2,2)="KA",LEFT(A2,2)="KY",LEFT(A2,2)="PA",LEFT(A2,2)="PH",LEFT(A2,2)="DG",LEFT(A2,2)="ML"),"Scotland",
OR(LEFT(A2,2)="CF",LEFT(A2,2)="SA",LEFT(A2,2)="NP",LEFT(A2,2)="LL",LEFT(A2,2)="LD"),"Wales"
)</calculatedColumnFormula>
    </tableColumn>
    <tableColumn id="1" xr3:uid="{11B74037-BC6C-4DCD-A250-B7BF51A331D6}" name="NHS_Number"/>
    <tableColumn id="2" xr3:uid="{59E863EA-3175-485B-A285-18C3C3CFC1C1}" name="Local_Patient_ID"/>
    <tableColumn id="3" xr3:uid="{5DFB35C5-CBAD-4D4E-8E70-8FC97A032E7F}" name="Date_of_Birth" dataDxfId="15"/>
    <tableColumn id="12" xr3:uid="{9271332D-2A31-410D-ACF0-5441E1420B8A}" name="Primary_Diagnosis_Date" dataDxfId="14"/>
    <tableColumn id="28" xr3:uid="{5854658E-C0A6-4CD0-8FBD-CCF76F412AC6}" name="Age" dataDxfId="13">
      <calculatedColumnFormula>DATEDIF(Table1[[#This Row],[Date_of_Birth]],TODAY(),"Y")-DATEDIF(Table1[[#This Row],[Primary_Diagnosis_Date]],TODAY(),"Y")</calculatedColumnFormula>
    </tableColumn>
    <tableColumn id="29" xr3:uid="{72D8423E-2716-4997-8CA0-62B7B8F9CB12}" name="Age_range" dataDxfId="12">
      <calculatedColumnFormula array="1">_xlfn.IFS(Table1[[#This Row],[Age]]&lt;10,"0-9",Table1[[#This Row],[Age]]&lt;20,"10-19",Table1[[#This Row],[Age]]&lt;30,"20-29",Table1[[#This Row],[Age]]&lt;40,"30-39",Table1[[#This Row],[Age]]&lt;50,"40-49",Table1[[#This Row],[Age]]&lt;60,"50-59",Table1[[#This Row],[Age]]&lt;70,"60-69",Table1[[#This Row],[Age]]&lt;80,"70-79",Table1[[#This Row],[Age]]&lt;90,"80-89")</calculatedColumnFormula>
    </tableColumn>
    <tableColumn id="4" xr3:uid="{73641A1C-09B5-4941-926C-03B50937DC2D}" name="Sex"/>
    <tableColumn id="5" xr3:uid="{76E937E6-BC72-4739-A8BD-3CE4346F7A5D}" name="Postcode"/>
    <tableColumn id="30" xr3:uid="{F38A414F-2F04-48E6-B145-A34F3DC967BF}" name="PostcodeArea2" dataDxfId="11">
      <calculatedColumnFormula>LEFT(Table1[[#This Row],[Postcode]],2)</calculatedColumnFormula>
    </tableColumn>
    <tableColumn id="6" xr3:uid="{18091636-925A-4171-B811-B746676203DD}" name="GP_Practice_Code"/>
    <tableColumn id="7" xr3:uid="{CA4B0A31-ACEF-473E-B157-C684FCE7228A}" name="Referral_Date" dataDxfId="10"/>
    <tableColumn id="8" xr3:uid="{FC80EBFB-4147-47BD-A58B-82B6CD6C5792}" name="First_Seen_Date" dataDxfId="9"/>
    <tableColumn id="34" xr3:uid="{4621B662-F1F1-41A5-AC7D-C7C373A027C7}" name="Waiting_time" dataDxfId="8">
      <calculatedColumnFormula>DATEDIF(Table1[[#This Row],[Referral_Date]],TODAY(),"d")-DATEDIF(Table1[[#This Row],[First_Seen_Date]],TODAY(),"d") &amp;" "&amp;"days"</calculatedColumnFormula>
    </tableColumn>
    <tableColumn id="9" xr3:uid="{43DBC634-6CC1-4375-BA10-9C86948A2357}" name="MDT_Date" dataDxfId="7"/>
    <tableColumn id="10" xr3:uid="{80145543-135C-49D4-AB63-1EB814521E8C}" name="Decision_to_Treat_Date" dataDxfId="6"/>
    <tableColumn id="11" xr3:uid="{72819F48-68FE-4A95-B1AE-DE4F5A267350}" name="Treatment_Start_Date" dataDxfId="5"/>
    <tableColumn id="35" xr3:uid="{07A855F9-6569-473B-A953-9966725B8CBC}" name="Treatment_Waiting Time" dataDxfId="4">
      <calculatedColumnFormula>DATEDIF(Table1[[#This Row],[Decision_to_Treat_Date]],TODAY(),"d")-DATEDIF(Table1[[#This Row],[Treatment_Start_Date]],TODAY(),"d")</calculatedColumnFormula>
    </tableColumn>
    <tableColumn id="36" xr3:uid="{78A49C51-79F5-4240-BA77-05C99244D7B9}" name="Treatment_Waiting_Time Grouped" dataDxfId="3">
      <calculatedColumnFormula array="1">_xlfn.IFS(Table1[[#This Row],[Treatment_Waiting Time]]&lt;10,"Very Short Wait",Table1[[#This Row],[Treatment_Waiting Time]]&lt;20,"Short Wait",Table1[[#This Row],[Treatment_Waiting Time]]&lt;30,"Moderate Delay",Table1[[#This Row],[Treatment_Waiting Time]]&lt;40,"Long Delay")</calculatedColumnFormula>
    </tableColumn>
    <tableColumn id="13" xr3:uid="{9731486F-7C93-47DA-88E7-8421B1BFD84D}" name="Primary_Tumour_Site_ICD10"/>
    <tableColumn id="14" xr3:uid="{37181983-1047-440B-A4CB-BE5CF9CB435E}" name="Morphology_ICDO3"/>
    <tableColumn id="15" xr3:uid="{BA9508DF-945D-4562-BFD7-D7B7311AA1BB}" name="Behaviour_Code"/>
    <tableColumn id="16" xr3:uid="{A5156103-11D2-4772-BF2C-D0A743B59B13}" name="Laterality"/>
    <tableColumn id="17" xr3:uid="{6090B8FD-9D30-4C61-B996-568435AE365D}" name="Grade"/>
    <tableColumn id="18" xr3:uid="{8CABAD84-98D1-4328-AF81-F1BB73BACBED}" name="Stage_Group_TNM"/>
    <tableColumn id="19" xr3:uid="{693E2DC9-DE0F-4CB0-ABD1-B7F12B8531F1}" name="Basis_of_Diagnosis"/>
    <tableColumn id="20" xr3:uid="{42EF07AA-8B0A-4633-B04D-02E690B79D86}" name="Treatment_Modality"/>
    <tableColumn id="21" xr3:uid="{C67BE579-E54B-4774-9F63-CBF4596342CA}" name="Treatment_Intent"/>
    <tableColumn id="22" xr3:uid="{01D88363-D9F0-41FE-8B14-0136A65D29AF}" name="Treatment_Provider"/>
    <tableColumn id="23" xr3:uid="{5647E786-E34F-4C33-B6E9-553D70D633E1}" name="Treatment_Outcome"/>
    <tableColumn id="24" xr3:uid="{3F0F1947-266F-4534-BEB2-E20E57751808}" name="Recurrence_Indicator"/>
    <tableColumn id="25" xr3:uid="{4E220042-2630-41FE-87FD-B44C19075C6E}" name="Recurrence_Date" dataDxfId="2"/>
    <tableColumn id="26" xr3:uid="{D080EDC2-B969-41EA-85B4-E161AE1A263B}" name="Vital_Status"/>
    <tableColumn id="27" xr3:uid="{3200B231-37F0-419F-9D91-D1984CBEC449}" name="Date_of_Death" dataDxfId="1"/>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01"/>
  <sheetViews>
    <sheetView topLeftCell="R1" workbookViewId="0">
      <selection activeCell="K22" activeCellId="1" sqref="R45 K22"/>
    </sheetView>
  </sheetViews>
  <sheetFormatPr defaultRowHeight="15"/>
  <cols>
    <col min="1" max="1" width="17.7109375" customWidth="1"/>
    <col min="2" max="2" width="17.7109375" style="13" customWidth="1"/>
    <col min="3" max="3" width="20.42578125" bestFit="1" customWidth="1"/>
    <col min="4" max="4" width="18" bestFit="1" customWidth="1"/>
    <col min="5" max="5" width="18.140625" customWidth="1"/>
    <col min="6" max="6" width="15.85546875" style="11" customWidth="1"/>
    <col min="7" max="7" width="15" style="11" bestFit="1" customWidth="1"/>
    <col min="8" max="8" width="12.85546875" customWidth="1"/>
    <col min="9" max="9" width="13.7109375" bestFit="1" customWidth="1"/>
    <col min="10" max="10" width="18" bestFit="1" customWidth="1"/>
    <col min="11" max="11" width="22" bestFit="1" customWidth="1"/>
    <col min="12" max="12" width="18" bestFit="1" customWidth="1"/>
    <col min="13" max="13" width="20.140625" bestFit="1" customWidth="1"/>
    <col min="14" max="14" width="14.85546875" bestFit="1" customWidth="1"/>
    <col min="15" max="15" width="14.85546875" style="11" customWidth="1"/>
    <col min="16" max="16" width="27.140625" bestFit="1" customWidth="1"/>
    <col min="17" max="17" width="25.42578125" bestFit="1" customWidth="1"/>
    <col min="18" max="18" width="31.28515625" bestFit="1" customWidth="1"/>
    <col min="19" max="20" width="31.28515625" style="11" customWidth="1"/>
    <col min="21" max="21" width="23.140625" bestFit="1" customWidth="1"/>
    <col min="22" max="22" width="20.28515625" bestFit="1" customWidth="1"/>
    <col min="23" max="23" width="14" bestFit="1" customWidth="1"/>
    <col min="24" max="24" width="11" bestFit="1" customWidth="1"/>
    <col min="25" max="26" width="22.5703125" bestFit="1" customWidth="1"/>
    <col min="27" max="27" width="24.140625" bestFit="1" customWidth="1"/>
    <col min="28" max="28" width="21.42578125" bestFit="1" customWidth="1"/>
    <col min="29" max="29" width="33.140625" bestFit="1" customWidth="1"/>
    <col min="30" max="30" width="24.28515625" bestFit="1" customWidth="1"/>
    <col min="31" max="31" width="24.7109375" bestFit="1" customWidth="1"/>
    <col min="32" max="32" width="20.85546875" bestFit="1" customWidth="1"/>
    <col min="33" max="33" width="16.140625" bestFit="1" customWidth="1"/>
    <col min="34" max="34" width="19" bestFit="1" customWidth="1"/>
  </cols>
  <sheetData>
    <row r="1" spans="1:40">
      <c r="A1" s="6" t="s">
        <v>2611</v>
      </c>
      <c r="B1" s="12" t="s">
        <v>2625</v>
      </c>
      <c r="C1" s="6" t="s">
        <v>0</v>
      </c>
      <c r="D1" s="6" t="s">
        <v>1</v>
      </c>
      <c r="E1" s="6" t="s">
        <v>2</v>
      </c>
      <c r="F1" s="6" t="s">
        <v>11</v>
      </c>
      <c r="G1" s="10" t="s">
        <v>2608</v>
      </c>
      <c r="H1" s="10" t="s">
        <v>2613</v>
      </c>
      <c r="I1" s="6" t="s">
        <v>3</v>
      </c>
      <c r="J1" s="6" t="s">
        <v>4</v>
      </c>
      <c r="K1" s="6" t="s">
        <v>2624</v>
      </c>
      <c r="L1" s="6" t="s">
        <v>5</v>
      </c>
      <c r="M1" s="6" t="s">
        <v>6</v>
      </c>
      <c r="N1" s="6" t="s">
        <v>7</v>
      </c>
      <c r="O1" s="10" t="s">
        <v>2638</v>
      </c>
      <c r="P1" s="6" t="s">
        <v>8</v>
      </c>
      <c r="Q1" s="6" t="s">
        <v>9</v>
      </c>
      <c r="R1" s="6" t="s">
        <v>10</v>
      </c>
      <c r="S1" s="10" t="s">
        <v>2657</v>
      </c>
      <c r="T1" s="10" t="s">
        <v>2660</v>
      </c>
      <c r="U1" s="6" t="s">
        <v>12</v>
      </c>
      <c r="V1" s="6" t="s">
        <v>13</v>
      </c>
      <c r="W1" s="6" t="s">
        <v>14</v>
      </c>
      <c r="X1" s="6" t="s">
        <v>15</v>
      </c>
      <c r="Y1" s="6" t="s">
        <v>16</v>
      </c>
      <c r="Z1" s="6" t="s">
        <v>17</v>
      </c>
      <c r="AA1" s="6" t="s">
        <v>18</v>
      </c>
      <c r="AB1" s="6" t="s">
        <v>19</v>
      </c>
      <c r="AC1" s="6" t="s">
        <v>20</v>
      </c>
      <c r="AD1" s="6" t="s">
        <v>21</v>
      </c>
      <c r="AE1" s="6" t="s">
        <v>22</v>
      </c>
      <c r="AF1" s="6" t="s">
        <v>23</v>
      </c>
      <c r="AG1" s="6" t="s">
        <v>24</v>
      </c>
      <c r="AH1" s="6" t="s">
        <v>25</v>
      </c>
      <c r="AI1" s="6" t="s">
        <v>26</v>
      </c>
    </row>
    <row r="2" spans="1:40">
      <c r="A2" t="str">
        <f>LEFT(Table1[[#This Row],[Postcode]],2)</f>
        <v>L6</v>
      </c>
      <c r="B2" s="13" t="str" cm="1">
        <f t="array" ref="B2">_xlfn.IFS(
OR(LEFT(A2,2)="EC",LEFT(A2,1)="E",LEFT(A2,1)="N",LEFT(A2,2)="NW",LEFT(A2,2)="SE",LEFT(A2,2)="SW",LEFT(A2,1)="W",LEFT(A2,2)="WC"),"London",
OR(LEFT(A2,2)="CR",LEFT(A2,2)="DA",LEFT(A2,2)="GU",LEFT(A2,2)="KT",LEFT(A2,2)="ME",LEFT(A2,2)="PO",LEFT(A2,2)="RG",LEFT(A2,2)="RH",LEFT(A2,2)="SL",LEFT(A2,2)="SO",LEFT(A2,2)="TN"),"South East",
OR(LEFT(A2,2)="BA",LEFT(A2,2)="BS",LEFT(A2,2)="EX",LEFT(A2,2)="GL",LEFT(A2,2)="PL",LEFT(A2,2)="TA",LEFT(A2,2)="TQ",LEFT(A2,2)="TR"),"South West",
OR(LEFT(A2,1)="B",LEFT(A2,2)="CV",LEFT(A2,2)="DE",LEFT(A2,2)="LE",LEFT(A2,2)="NG",LEFT(A2,2)="NN",LEFT(A2,2)="ST",LEFT(A2,2)="WS",LEFT(A2,2)="WV"),"Midlands",
OR(LEFT(A2,1)="M",LEFT(A2,1)="L",LEFT(A2,2)="CH",LEFT(A2,2)="WA",LEFT(A2,2)="WN",LEFT(A2,2)="PR",LEFT(A2,2)="FY",LEFT(A2,2)="BB",LEFT(A2,2)="BL",LEFT(A2,2)="OL",LEFT(A2,2)="SK"),"North West",
OR(LEFT(A2,2)="NE",LEFT(A2,2)="DH",LEFT(A2,2)="SR",LEFT(A2,2)="TS",LEFT(A2,2)="DL"),"North East",
OR(LEFT(A2,2)="LS",LEFT(A2,1)="S",LEFT(A2,2)="DN",LEFT(A2,2)="HU",LEFT(A2,2)="BD",LEFT(A2,2)="HX",LEFT(A2,2)="WF",LEFT(A2,2)="HD"),"Yorkshire &amp; Humber",
OR(LEFT(A2,2)="CB",LEFT(A2,2)="CO",LEFT(A2,2)="IP",LEFT(A2,2)="NR",LEFT(A2,2)="PE",LEFT(A2,2)="SG",LEFT(A2,2)="CM"),"East of England",
OR(LEFT(A2,2)="AB",LEFT(A2,2)="DD",LEFT(A2,2)="EH",LEFT(A2,2)="FK",LEFT(A2,1)="G",LEFT(A2,2)="KA",LEFT(A2,2)="KY",LEFT(A2,2)="PA",LEFT(A2,2)="PH",LEFT(A2,2)="DG",LEFT(A2,2)="ML"),"Scotland",
OR(LEFT(A2,2)="CF",LEFT(A2,2)="SA",LEFT(A2,2)="NP",LEFT(A2,2)="LL",LEFT(A2,2)="LD"),"Wales"
)</f>
        <v>North West</v>
      </c>
      <c r="C2" t="s">
        <v>27</v>
      </c>
      <c r="D2" t="s">
        <v>527</v>
      </c>
      <c r="E2" s="1">
        <v>33446</v>
      </c>
      <c r="F2" s="1">
        <v>45596</v>
      </c>
      <c r="G2" s="11">
        <f ca="1">DATEDIF(Table1[[#This Row],[Date_of_Birth]],TODAY(),"Y")-DATEDIF(Table1[[#This Row],[Primary_Diagnosis_Date]],TODAY(),"Y")</f>
        <v>33</v>
      </c>
      <c r="H2" s="11" t="str" cm="1">
        <f t="array" aca="1" ref="H2" ca="1">_xlfn.IFS(Table1[[#This Row],[Age]]&lt;10,"0-9",Table1[[#This Row],[Age]]&lt;20,"10-19",Table1[[#This Row],[Age]]&lt;30,"20-29",Table1[[#This Row],[Age]]&lt;40,"30-39",Table1[[#This Row],[Age]]&lt;50,"40-49",Table1[[#This Row],[Age]]&lt;60,"50-59",Table1[[#This Row],[Age]]&lt;70,"60-69",Table1[[#This Row],[Age]]&lt;80,"70-79",Table1[[#This Row],[Age]]&lt;90,"80-89")</f>
        <v>30-39</v>
      </c>
      <c r="I2" t="s">
        <v>1027</v>
      </c>
      <c r="J2" t="s">
        <v>1029</v>
      </c>
      <c r="K2" t="str">
        <f>LEFT(Table1[[#This Row],[Postcode]],2)</f>
        <v>L6</v>
      </c>
      <c r="L2" t="s">
        <v>1529</v>
      </c>
      <c r="M2" s="1">
        <v>45589</v>
      </c>
      <c r="N2" s="1">
        <v>45599</v>
      </c>
      <c r="O2" s="11" t="str">
        <f ca="1">DATEDIF(Table1[[#This Row],[Referral_Date]],TODAY(),"d")-DATEDIF(Table1[[#This Row],[First_Seen_Date]],TODAY(),"d") &amp;" "&amp;"days"</f>
        <v>10 days</v>
      </c>
      <c r="P2" s="1">
        <v>45600</v>
      </c>
      <c r="Q2" s="1">
        <v>45600</v>
      </c>
      <c r="R2" s="1">
        <v>45617</v>
      </c>
      <c r="S2" s="11">
        <f ca="1">DATEDIF(Table1[[#This Row],[Decision_to_Treat_Date]],TODAY(),"d")-DATEDIF(Table1[[#This Row],[Treatment_Start_Date]],TODAY(),"d")</f>
        <v>17</v>
      </c>
      <c r="T2" s="11" t="str" cm="1">
        <f t="array" aca="1" ref="T2" ca="1">_xlfn.IFS(Table1[[#This Row],[Treatment_Waiting Time]]&lt;10,"Very Short Wait",Table1[[#This Row],[Treatment_Waiting Time]]&lt;20,"Short Wait",Table1[[#This Row],[Treatment_Waiting Time]]&lt;30,"Moderate Delay",Table1[[#This Row],[Treatment_Waiting Time]]&lt;40,"Long Delay")</f>
        <v>Short Wait</v>
      </c>
      <c r="U2" t="s">
        <v>2011</v>
      </c>
      <c r="V2" t="s">
        <v>2018</v>
      </c>
      <c r="W2" t="s">
        <v>2023</v>
      </c>
      <c r="X2" t="s">
        <v>2029</v>
      </c>
      <c r="Y2" t="s">
        <v>2033</v>
      </c>
      <c r="Z2" t="s">
        <v>2038</v>
      </c>
      <c r="AA2" t="s">
        <v>2043</v>
      </c>
      <c r="AB2" t="s">
        <v>2046</v>
      </c>
      <c r="AC2" t="s">
        <v>2041</v>
      </c>
      <c r="AD2" t="s">
        <v>2054</v>
      </c>
      <c r="AE2" t="s">
        <v>2550</v>
      </c>
      <c r="AF2" t="b">
        <v>1</v>
      </c>
      <c r="AG2" s="1">
        <v>45939</v>
      </c>
      <c r="AH2" t="s">
        <v>2554</v>
      </c>
    </row>
    <row r="3" spans="1:40">
      <c r="A3" t="str">
        <f>LEFT(Table1[[#This Row],[Postcode]],2)</f>
        <v>GL</v>
      </c>
      <c r="B3" s="13" t="str" cm="1">
        <f t="array" ref="B3">_xlfn.IFS(
OR(LEFT(A3,2)="EC",LEFT(A3,1)="E",LEFT(A3,1)="N",LEFT(A3,2)="NW",LEFT(A3,2)="SE",LEFT(A3,2)="SW",LEFT(A3,1)="W",LEFT(A3,2)="WC"),"London",
OR(LEFT(A3,2)="CR",LEFT(A3,2)="DA",LEFT(A3,2)="GU",LEFT(A3,2)="KT",LEFT(A3,2)="ME",LEFT(A3,2)="PO",LEFT(A3,2)="RG",LEFT(A3,2)="RH",LEFT(A3,2)="SL",LEFT(A3,2)="SO",LEFT(A3,2)="TN"),"South East",
OR(LEFT(A3,2)="BA",LEFT(A3,2)="BS",LEFT(A3,2)="EX",LEFT(A3,2)="GL",LEFT(A3,2)="PL",LEFT(A3,2)="TA",LEFT(A3,2)="TQ",LEFT(A3,2)="TR"),"South West",
OR(LEFT(A3,1)="B",LEFT(A3,2)="CV",LEFT(A3,2)="DE",LEFT(A3,2)="LE",LEFT(A3,2)="NG",LEFT(A3,2)="NN",LEFT(A3,2)="ST",LEFT(A3,2)="WS",LEFT(A3,2)="WV"),"Midlands",
OR(LEFT(A3,1)="M",LEFT(A3,1)="L",LEFT(A3,2)="CH",LEFT(A3,2)="WA",LEFT(A3,2)="WN",LEFT(A3,2)="PR",LEFT(A3,2)="FY",LEFT(A3,2)="BB",LEFT(A3,2)="BL",LEFT(A3,2)="OL",LEFT(A3,2)="SK"),"North West",
OR(LEFT(A3,2)="NE",LEFT(A3,2)="DH",LEFT(A3,2)="SR",LEFT(A3,2)="TS",LEFT(A3,2)="DL"),"North East",
OR(LEFT(A3,2)="LS",LEFT(A3,1)="S",LEFT(A3,2)="DN",LEFT(A3,2)="HU",LEFT(A3,2)="BD",LEFT(A3,2)="HX",LEFT(A3,2)="WF",LEFT(A3,2)="HD"),"Yorkshire &amp; Humber",
OR(LEFT(A3,2)="CB",LEFT(A3,2)="CO",LEFT(A3,2)="IP",LEFT(A3,2)="NR",LEFT(A3,2)="PE",LEFT(A3,2)="SG",LEFT(A3,2)="CM"),"East of England",
OR(LEFT(A3,2)="AB",LEFT(A3,2)="DD",LEFT(A3,2)="EH",LEFT(A3,2)="FK",LEFT(A3,1)="G",LEFT(A3,2)="KA",LEFT(A3,2)="KY",LEFT(A3,2)="PA",LEFT(A3,2)="PH",LEFT(A3,2)="DG",LEFT(A3,2)="ML"),"Scotland",
OR(LEFT(A3,2)="CF",LEFT(A3,2)="SA",LEFT(A3,2)="NP",LEFT(A3,2)="LL",LEFT(A3,2)="LD"),"Wales"
)</f>
        <v>South West</v>
      </c>
      <c r="C3" t="s">
        <v>28</v>
      </c>
      <c r="D3" t="s">
        <v>528</v>
      </c>
      <c r="E3" s="1">
        <v>37676</v>
      </c>
      <c r="F3" s="1">
        <v>43904</v>
      </c>
      <c r="G3" s="11">
        <f ca="1">DATEDIF(Table1[[#This Row],[Date_of_Birth]],TODAY(),"Y")-DATEDIF(Table1[[#This Row],[Primary_Diagnosis_Date]],TODAY(),"Y")</f>
        <v>17</v>
      </c>
      <c r="H3" s="11" t="str" cm="1">
        <f t="array" aca="1" ref="H3" ca="1">_xlfn.IFS(Table1[[#This Row],[Age]]&lt;10,"0-9",Table1[[#This Row],[Age]]&lt;20,"10-19",Table1[[#This Row],[Age]]&lt;30,"20-29",Table1[[#This Row],[Age]]&lt;40,"30-39",Table1[[#This Row],[Age]]&lt;50,"40-49",Table1[[#This Row],[Age]]&lt;60,"50-59",Table1[[#This Row],[Age]]&lt;70,"60-69",Table1[[#This Row],[Age]]&lt;80,"70-79",Table1[[#This Row],[Age]]&lt;90,"80-89")</f>
        <v>10-19</v>
      </c>
      <c r="I3" t="s">
        <v>1027</v>
      </c>
      <c r="J3" t="s">
        <v>1030</v>
      </c>
      <c r="K3" t="str">
        <f>LEFT(Table1[[#This Row],[Postcode]],2)</f>
        <v>GL</v>
      </c>
      <c r="L3" t="s">
        <v>1530</v>
      </c>
      <c r="M3" s="1">
        <v>43897</v>
      </c>
      <c r="N3" s="1">
        <v>43905</v>
      </c>
      <c r="O3" s="11" t="str">
        <f ca="1">DATEDIF(Table1[[#This Row],[Referral_Date]],TODAY(),"d")-DATEDIF(Table1[[#This Row],[First_Seen_Date]],TODAY(),"d") &amp;" "&amp;"days"</f>
        <v>8 days</v>
      </c>
      <c r="P3" s="1">
        <v>43908</v>
      </c>
      <c r="Q3" s="1">
        <v>43919</v>
      </c>
      <c r="R3" s="1">
        <v>43945</v>
      </c>
      <c r="S3" s="11">
        <f ca="1">DATEDIF(Table1[[#This Row],[Decision_to_Treat_Date]],TODAY(),"d")-DATEDIF(Table1[[#This Row],[Treatment_Start_Date]],TODAY(),"d")</f>
        <v>26</v>
      </c>
      <c r="T3" s="11" t="str" cm="1">
        <f t="array" aca="1" ref="T3" ca="1">_xlfn.IFS(Table1[[#This Row],[Treatment_Waiting Time]]&lt;10,"Very Short Wait",Table1[[#This Row],[Treatment_Waiting Time]]&lt;20,"Short Wait",Table1[[#This Row],[Treatment_Waiting Time]]&lt;30,"Moderate Delay",Table1[[#This Row],[Treatment_Waiting Time]]&lt;40,"Long Delay")</f>
        <v>Moderate Delay</v>
      </c>
      <c r="U3" t="s">
        <v>2012</v>
      </c>
      <c r="V3" t="s">
        <v>2018</v>
      </c>
      <c r="W3" t="s">
        <v>2024</v>
      </c>
      <c r="X3" t="s">
        <v>2030</v>
      </c>
      <c r="Y3" t="s">
        <v>2034</v>
      </c>
      <c r="Z3" t="s">
        <v>2038</v>
      </c>
      <c r="AA3" t="s">
        <v>2044</v>
      </c>
      <c r="AB3" t="s">
        <v>2047</v>
      </c>
      <c r="AC3" t="s">
        <v>2052</v>
      </c>
      <c r="AD3" t="s">
        <v>2055</v>
      </c>
      <c r="AE3" t="s">
        <v>2551</v>
      </c>
      <c r="AF3" t="b">
        <v>0</v>
      </c>
      <c r="AH3" t="s">
        <v>2555</v>
      </c>
      <c r="AI3" s="1">
        <v>44158</v>
      </c>
    </row>
    <row r="4" spans="1:40">
      <c r="A4" t="str">
        <f>LEFT(Table1[[#This Row],[Postcode]],2)</f>
        <v>UB</v>
      </c>
      <c r="B4" s="13" t="e" cm="1">
        <f t="array" ref="B4">_xlfn.IFS(
OR(LEFT(A4,2)="EC",LEFT(A4,1)="E",LEFT(A4,1)="N",LEFT(A4,2)="NW",LEFT(A4,2)="SE",LEFT(A4,2)="SW",LEFT(A4,1)="W",LEFT(A4,2)="WC"),"London",
OR(LEFT(A4,2)="CR",LEFT(A4,2)="DA",LEFT(A4,2)="GU",LEFT(A4,2)="KT",LEFT(A4,2)="ME",LEFT(A4,2)="PO",LEFT(A4,2)="RG",LEFT(A4,2)="RH",LEFT(A4,2)="SL",LEFT(A4,2)="SO",LEFT(A4,2)="TN"),"South East",
OR(LEFT(A4,2)="BA",LEFT(A4,2)="BS",LEFT(A4,2)="EX",LEFT(A4,2)="GL",LEFT(A4,2)="PL",LEFT(A4,2)="TA",LEFT(A4,2)="TQ",LEFT(A4,2)="TR"),"South West",
OR(LEFT(A4,1)="B",LEFT(A4,2)="CV",LEFT(A4,2)="DE",LEFT(A4,2)="LE",LEFT(A4,2)="NG",LEFT(A4,2)="NN",LEFT(A4,2)="ST",LEFT(A4,2)="WS",LEFT(A4,2)="WV"),"Midlands",
OR(LEFT(A4,1)="M",LEFT(A4,1)="L",LEFT(A4,2)="CH",LEFT(A4,2)="WA",LEFT(A4,2)="WN",LEFT(A4,2)="PR",LEFT(A4,2)="FY",LEFT(A4,2)="BB",LEFT(A4,2)="BL",LEFT(A4,2)="OL",LEFT(A4,2)="SK"),"North West",
OR(LEFT(A4,2)="NE",LEFT(A4,2)="DH",LEFT(A4,2)="SR",LEFT(A4,2)="TS",LEFT(A4,2)="DL"),"North East",
OR(LEFT(A4,2)="LS",LEFT(A4,1)="S",LEFT(A4,2)="DN",LEFT(A4,2)="HU",LEFT(A4,2)="BD",LEFT(A4,2)="HX",LEFT(A4,2)="WF",LEFT(A4,2)="HD"),"Yorkshire &amp; Humber",
OR(LEFT(A4,2)="CB",LEFT(A4,2)="CO",LEFT(A4,2)="IP",LEFT(A4,2)="NR",LEFT(A4,2)="PE",LEFT(A4,2)="SG",LEFT(A4,2)="CM"),"East of England",
OR(LEFT(A4,2)="AB",LEFT(A4,2)="DD",LEFT(A4,2)="EH",LEFT(A4,2)="FK",LEFT(A4,1)="G",LEFT(A4,2)="KA",LEFT(A4,2)="KY",LEFT(A4,2)="PA",LEFT(A4,2)="PH",LEFT(A4,2)="DG",LEFT(A4,2)="ML"),"Scotland",
OR(LEFT(A4,2)="CF",LEFT(A4,2)="SA",LEFT(A4,2)="NP",LEFT(A4,2)="LL",LEFT(A4,2)="LD"),"Wales"
)</f>
        <v>#N/A</v>
      </c>
      <c r="C4" t="s">
        <v>29</v>
      </c>
      <c r="D4" t="s">
        <v>529</v>
      </c>
      <c r="E4" s="1">
        <v>31571</v>
      </c>
      <c r="F4" s="1">
        <v>43017</v>
      </c>
      <c r="G4" s="11">
        <f ca="1">DATEDIF(Table1[[#This Row],[Date_of_Birth]],TODAY(),"Y")-DATEDIF(Table1[[#This Row],[Primary_Diagnosis_Date]],TODAY(),"Y")</f>
        <v>32</v>
      </c>
      <c r="H4" s="11" t="str" cm="1">
        <f t="array" aca="1" ref="H4" ca="1">_xlfn.IFS(Table1[[#This Row],[Age]]&lt;10,"0-9",Table1[[#This Row],[Age]]&lt;20,"10-19",Table1[[#This Row],[Age]]&lt;30,"20-29",Table1[[#This Row],[Age]]&lt;40,"30-39",Table1[[#This Row],[Age]]&lt;50,"40-49",Table1[[#This Row],[Age]]&lt;60,"50-59",Table1[[#This Row],[Age]]&lt;70,"60-69",Table1[[#This Row],[Age]]&lt;80,"70-79",Table1[[#This Row],[Age]]&lt;90,"80-89")</f>
        <v>30-39</v>
      </c>
      <c r="I4" t="s">
        <v>1028</v>
      </c>
      <c r="J4" t="s">
        <v>1031</v>
      </c>
      <c r="K4" t="str">
        <f>LEFT(Table1[[#This Row],[Postcode]],2)</f>
        <v>UB</v>
      </c>
      <c r="L4" t="s">
        <v>1531</v>
      </c>
      <c r="M4" s="1">
        <v>42998</v>
      </c>
      <c r="N4" s="1">
        <v>42999</v>
      </c>
      <c r="O4" s="11" t="str">
        <f ca="1">DATEDIF(Table1[[#This Row],[Referral_Date]],TODAY(),"d")-DATEDIF(Table1[[#This Row],[First_Seen_Date]],TODAY(),"d") &amp;" "&amp;"days"</f>
        <v>1 days</v>
      </c>
      <c r="P4" s="1">
        <v>43004</v>
      </c>
      <c r="Q4" s="1">
        <v>43017</v>
      </c>
      <c r="R4" s="1">
        <v>43039</v>
      </c>
      <c r="S4" s="11">
        <f ca="1">DATEDIF(Table1[[#This Row],[Decision_to_Treat_Date]],TODAY(),"d")-DATEDIF(Table1[[#This Row],[Treatment_Start_Date]],TODAY(),"d")</f>
        <v>22</v>
      </c>
      <c r="T4" s="11" t="str" cm="1">
        <f t="array" aca="1" ref="T4" ca="1">_xlfn.IFS(Table1[[#This Row],[Treatment_Waiting Time]]&lt;10,"Very Short Wait",Table1[[#This Row],[Treatment_Waiting Time]]&lt;20,"Short Wait",Table1[[#This Row],[Treatment_Waiting Time]]&lt;30,"Moderate Delay",Table1[[#This Row],[Treatment_Waiting Time]]&lt;40,"Long Delay")</f>
        <v>Moderate Delay</v>
      </c>
      <c r="U4" t="s">
        <v>2011</v>
      </c>
      <c r="V4" t="s">
        <v>2019</v>
      </c>
      <c r="W4" t="s">
        <v>2025</v>
      </c>
      <c r="X4" t="s">
        <v>2029</v>
      </c>
      <c r="Y4" t="s">
        <v>2035</v>
      </c>
      <c r="Z4" t="s">
        <v>2039</v>
      </c>
      <c r="AA4" t="s">
        <v>2044</v>
      </c>
      <c r="AB4" t="s">
        <v>2046</v>
      </c>
      <c r="AC4" t="s">
        <v>2052</v>
      </c>
      <c r="AD4" t="s">
        <v>2056</v>
      </c>
      <c r="AE4" t="s">
        <v>2550</v>
      </c>
      <c r="AF4" t="b">
        <v>0</v>
      </c>
      <c r="AH4" t="s">
        <v>2554</v>
      </c>
    </row>
    <row r="5" spans="1:40">
      <c r="A5" t="str">
        <f>LEFT(Table1[[#This Row],[Postcode]],2)</f>
        <v>CR</v>
      </c>
      <c r="B5" s="13" t="str" cm="1">
        <f t="array" ref="B5">_xlfn.IFS(
OR(LEFT(A5,2)="EC",LEFT(A5,1)="E",LEFT(A5,1)="N",LEFT(A5,2)="NW",LEFT(A5,2)="SE",LEFT(A5,2)="SW",LEFT(A5,1)="W",LEFT(A5,2)="WC"),"London",
OR(LEFT(A5,2)="CR",LEFT(A5,2)="DA",LEFT(A5,2)="GU",LEFT(A5,2)="KT",LEFT(A5,2)="ME",LEFT(A5,2)="PO",LEFT(A5,2)="RG",LEFT(A5,2)="RH",LEFT(A5,2)="SL",LEFT(A5,2)="SO",LEFT(A5,2)="TN"),"South East",
OR(LEFT(A5,2)="BA",LEFT(A5,2)="BS",LEFT(A5,2)="EX",LEFT(A5,2)="GL",LEFT(A5,2)="PL",LEFT(A5,2)="TA",LEFT(A5,2)="TQ",LEFT(A5,2)="TR"),"South West",
OR(LEFT(A5,1)="B",LEFT(A5,2)="CV",LEFT(A5,2)="DE",LEFT(A5,2)="LE",LEFT(A5,2)="NG",LEFT(A5,2)="NN",LEFT(A5,2)="ST",LEFT(A5,2)="WS",LEFT(A5,2)="WV"),"Midlands",
OR(LEFT(A5,1)="M",LEFT(A5,1)="L",LEFT(A5,2)="CH",LEFT(A5,2)="WA",LEFT(A5,2)="WN",LEFT(A5,2)="PR",LEFT(A5,2)="FY",LEFT(A5,2)="BB",LEFT(A5,2)="BL",LEFT(A5,2)="OL",LEFT(A5,2)="SK"),"North West",
OR(LEFT(A5,2)="NE",LEFT(A5,2)="DH",LEFT(A5,2)="SR",LEFT(A5,2)="TS",LEFT(A5,2)="DL"),"North East",
OR(LEFT(A5,2)="LS",LEFT(A5,1)="S",LEFT(A5,2)="DN",LEFT(A5,2)="HU",LEFT(A5,2)="BD",LEFT(A5,2)="HX",LEFT(A5,2)="WF",LEFT(A5,2)="HD"),"Yorkshire &amp; Humber",
OR(LEFT(A5,2)="CB",LEFT(A5,2)="CO",LEFT(A5,2)="IP",LEFT(A5,2)="NR",LEFT(A5,2)="PE",LEFT(A5,2)="SG",LEFT(A5,2)="CM"),"East of England",
OR(LEFT(A5,2)="AB",LEFT(A5,2)="DD",LEFT(A5,2)="EH",LEFT(A5,2)="FK",LEFT(A5,1)="G",LEFT(A5,2)="KA",LEFT(A5,2)="KY",LEFT(A5,2)="PA",LEFT(A5,2)="PH",LEFT(A5,2)="DG",LEFT(A5,2)="ML"),"Scotland",
OR(LEFT(A5,2)="CF",LEFT(A5,2)="SA",LEFT(A5,2)="NP",LEFT(A5,2)="LL",LEFT(A5,2)="LD"),"Wales"
)</f>
        <v>South East</v>
      </c>
      <c r="C5" t="s">
        <v>30</v>
      </c>
      <c r="D5" t="s">
        <v>530</v>
      </c>
      <c r="E5" s="1">
        <v>17653</v>
      </c>
      <c r="F5" s="1">
        <v>43980</v>
      </c>
      <c r="G5" s="11">
        <f ca="1">DATEDIF(Table1[[#This Row],[Date_of_Birth]],TODAY(),"Y")-DATEDIF(Table1[[#This Row],[Primary_Diagnosis_Date]],TODAY(),"Y")</f>
        <v>72</v>
      </c>
      <c r="H5" s="11" t="str" cm="1">
        <f t="array" aca="1" ref="H5" ca="1">_xlfn.IFS(Table1[[#This Row],[Age]]&lt;10,"0-9",Table1[[#This Row],[Age]]&lt;20,"10-19",Table1[[#This Row],[Age]]&lt;30,"20-29",Table1[[#This Row],[Age]]&lt;40,"30-39",Table1[[#This Row],[Age]]&lt;50,"40-49",Table1[[#This Row],[Age]]&lt;60,"50-59",Table1[[#This Row],[Age]]&lt;70,"60-69",Table1[[#This Row],[Age]]&lt;80,"70-79",Table1[[#This Row],[Age]]&lt;90,"80-89")</f>
        <v>70-79</v>
      </c>
      <c r="I5" t="s">
        <v>1028</v>
      </c>
      <c r="J5" t="s">
        <v>1032</v>
      </c>
      <c r="K5" t="str">
        <f>LEFT(Table1[[#This Row],[Postcode]],2)</f>
        <v>CR</v>
      </c>
      <c r="L5" t="s">
        <v>1532</v>
      </c>
      <c r="M5" s="1">
        <v>43978</v>
      </c>
      <c r="N5" s="1">
        <v>43978</v>
      </c>
      <c r="O5" s="11" t="str">
        <f ca="1">DATEDIF(Table1[[#This Row],[Referral_Date]],TODAY(),"d")-DATEDIF(Table1[[#This Row],[First_Seen_Date]],TODAY(),"d") &amp;" "&amp;"days"</f>
        <v>0 days</v>
      </c>
      <c r="P5" s="1">
        <v>43988</v>
      </c>
      <c r="Q5" s="1">
        <v>43991</v>
      </c>
      <c r="R5" s="1">
        <v>44009</v>
      </c>
      <c r="S5" s="11">
        <f ca="1">DATEDIF(Table1[[#This Row],[Decision_to_Treat_Date]],TODAY(),"d")-DATEDIF(Table1[[#This Row],[Treatment_Start_Date]],TODAY(),"d")</f>
        <v>18</v>
      </c>
      <c r="T5" s="11" t="str" cm="1">
        <f t="array" aca="1" ref="T5" ca="1">_xlfn.IFS(Table1[[#This Row],[Treatment_Waiting Time]]&lt;10,"Very Short Wait",Table1[[#This Row],[Treatment_Waiting Time]]&lt;20,"Short Wait",Table1[[#This Row],[Treatment_Waiting Time]]&lt;30,"Moderate Delay",Table1[[#This Row],[Treatment_Waiting Time]]&lt;40,"Long Delay")</f>
        <v>Short Wait</v>
      </c>
      <c r="U5" t="s">
        <v>2012</v>
      </c>
      <c r="V5" t="s">
        <v>2020</v>
      </c>
      <c r="W5" t="s">
        <v>2026</v>
      </c>
      <c r="X5" t="s">
        <v>2030</v>
      </c>
      <c r="Y5" t="s">
        <v>2036</v>
      </c>
      <c r="Z5" t="s">
        <v>2038</v>
      </c>
      <c r="AA5" t="s">
        <v>2044</v>
      </c>
      <c r="AB5" t="s">
        <v>2048</v>
      </c>
      <c r="AC5" t="s">
        <v>2041</v>
      </c>
      <c r="AD5" t="s">
        <v>2057</v>
      </c>
      <c r="AE5" t="s">
        <v>2550</v>
      </c>
      <c r="AF5" t="b">
        <v>1</v>
      </c>
      <c r="AG5" s="1">
        <v>44292</v>
      </c>
      <c r="AH5" t="s">
        <v>2555</v>
      </c>
      <c r="AI5" s="1">
        <v>44778</v>
      </c>
    </row>
    <row r="6" spans="1:40">
      <c r="A6" t="str">
        <f>LEFT(Table1[[#This Row],[Postcode]],2)</f>
        <v>G7</v>
      </c>
      <c r="B6" s="13" t="str" cm="1">
        <f t="array" ref="B6">_xlfn.IFS(
OR(LEFT(A6,2)="EC",LEFT(A6,1)="E",LEFT(A6,1)="N",LEFT(A6,2)="NW",LEFT(A6,2)="SE",LEFT(A6,2)="SW",LEFT(A6,1)="W",LEFT(A6,2)="WC"),"London",
OR(LEFT(A6,2)="CR",LEFT(A6,2)="DA",LEFT(A6,2)="GU",LEFT(A6,2)="KT",LEFT(A6,2)="ME",LEFT(A6,2)="PO",LEFT(A6,2)="RG",LEFT(A6,2)="RH",LEFT(A6,2)="SL",LEFT(A6,2)="SO",LEFT(A6,2)="TN"),"South East",
OR(LEFT(A6,2)="BA",LEFT(A6,2)="BS",LEFT(A6,2)="EX",LEFT(A6,2)="GL",LEFT(A6,2)="PL",LEFT(A6,2)="TA",LEFT(A6,2)="TQ",LEFT(A6,2)="TR"),"South West",
OR(LEFT(A6,1)="B",LEFT(A6,2)="CV",LEFT(A6,2)="DE",LEFT(A6,2)="LE",LEFT(A6,2)="NG",LEFT(A6,2)="NN",LEFT(A6,2)="ST",LEFT(A6,2)="WS",LEFT(A6,2)="WV"),"Midlands",
OR(LEFT(A6,1)="M",LEFT(A6,1)="L",LEFT(A6,2)="CH",LEFT(A6,2)="WA",LEFT(A6,2)="WN",LEFT(A6,2)="PR",LEFT(A6,2)="FY",LEFT(A6,2)="BB",LEFT(A6,2)="BL",LEFT(A6,2)="OL",LEFT(A6,2)="SK"),"North West",
OR(LEFT(A6,2)="NE",LEFT(A6,2)="DH",LEFT(A6,2)="SR",LEFT(A6,2)="TS",LEFT(A6,2)="DL"),"North East",
OR(LEFT(A6,2)="LS",LEFT(A6,1)="S",LEFT(A6,2)="DN",LEFT(A6,2)="HU",LEFT(A6,2)="BD",LEFT(A6,2)="HX",LEFT(A6,2)="WF",LEFT(A6,2)="HD"),"Yorkshire &amp; Humber",
OR(LEFT(A6,2)="CB",LEFT(A6,2)="CO",LEFT(A6,2)="IP",LEFT(A6,2)="NR",LEFT(A6,2)="PE",LEFT(A6,2)="SG",LEFT(A6,2)="CM"),"East of England",
OR(LEFT(A6,2)="AB",LEFT(A6,2)="DD",LEFT(A6,2)="EH",LEFT(A6,2)="FK",LEFT(A6,1)="G",LEFT(A6,2)="KA",LEFT(A6,2)="KY",LEFT(A6,2)="PA",LEFT(A6,2)="PH",LEFT(A6,2)="DG",LEFT(A6,2)="ML"),"Scotland",
OR(LEFT(A6,2)="CF",LEFT(A6,2)="SA",LEFT(A6,2)="NP",LEFT(A6,2)="LL",LEFT(A6,2)="LD"),"Wales"
)</f>
        <v>Scotland</v>
      </c>
      <c r="C6" t="s">
        <v>31</v>
      </c>
      <c r="D6" t="s">
        <v>531</v>
      </c>
      <c r="E6" s="1">
        <v>36166</v>
      </c>
      <c r="F6" s="1">
        <v>43861</v>
      </c>
      <c r="G6" s="11">
        <f ca="1">DATEDIF(Table1[[#This Row],[Date_of_Birth]],TODAY(),"Y")-DATEDIF(Table1[[#This Row],[Primary_Diagnosis_Date]],TODAY(),"Y")</f>
        <v>21</v>
      </c>
      <c r="H6" s="11" t="str" cm="1">
        <f t="array" aca="1" ref="H6" ca="1">_xlfn.IFS(Table1[[#This Row],[Age]]&lt;10,"0-9",Table1[[#This Row],[Age]]&lt;20,"10-19",Table1[[#This Row],[Age]]&lt;30,"20-29",Table1[[#This Row],[Age]]&lt;40,"30-39",Table1[[#This Row],[Age]]&lt;50,"40-49",Table1[[#This Row],[Age]]&lt;60,"50-59",Table1[[#This Row],[Age]]&lt;70,"60-69",Table1[[#This Row],[Age]]&lt;80,"70-79",Table1[[#This Row],[Age]]&lt;90,"80-89")</f>
        <v>20-29</v>
      </c>
      <c r="I6" t="s">
        <v>1027</v>
      </c>
      <c r="J6" t="s">
        <v>1033</v>
      </c>
      <c r="K6" t="str">
        <f>LEFT(Table1[[#This Row],[Postcode]],2)</f>
        <v>G7</v>
      </c>
      <c r="L6" t="s">
        <v>1533</v>
      </c>
      <c r="M6" s="1">
        <v>43856</v>
      </c>
      <c r="N6" s="1">
        <v>43865</v>
      </c>
      <c r="O6" s="11" t="str">
        <f ca="1">DATEDIF(Table1[[#This Row],[Referral_Date]],TODAY(),"d")-DATEDIF(Table1[[#This Row],[First_Seen_Date]],TODAY(),"d") &amp;" "&amp;"days"</f>
        <v>9 days</v>
      </c>
      <c r="P6" s="1">
        <v>43875</v>
      </c>
      <c r="Q6" s="1">
        <v>43877</v>
      </c>
      <c r="R6" s="1">
        <v>43892</v>
      </c>
      <c r="S6" s="11">
        <f ca="1">DATEDIF(Table1[[#This Row],[Decision_to_Treat_Date]],TODAY(),"d")-DATEDIF(Table1[[#This Row],[Treatment_Start_Date]],TODAY(),"d")</f>
        <v>15</v>
      </c>
      <c r="T6" s="11" t="str" cm="1">
        <f t="array" aca="1" ref="T6" ca="1">_xlfn.IFS(Table1[[#This Row],[Treatment_Waiting Time]]&lt;10,"Very Short Wait",Table1[[#This Row],[Treatment_Waiting Time]]&lt;20,"Short Wait",Table1[[#This Row],[Treatment_Waiting Time]]&lt;30,"Moderate Delay",Table1[[#This Row],[Treatment_Waiting Time]]&lt;40,"Long Delay")</f>
        <v>Short Wait</v>
      </c>
      <c r="U6" t="s">
        <v>2012</v>
      </c>
      <c r="V6" t="s">
        <v>2020</v>
      </c>
      <c r="W6" t="s">
        <v>2023</v>
      </c>
      <c r="X6" t="s">
        <v>2031</v>
      </c>
      <c r="Y6" t="s">
        <v>2033</v>
      </c>
      <c r="Z6" t="s">
        <v>2039</v>
      </c>
      <c r="AA6" t="s">
        <v>2041</v>
      </c>
      <c r="AB6" t="s">
        <v>2049</v>
      </c>
      <c r="AC6" t="s">
        <v>2052</v>
      </c>
      <c r="AD6" t="s">
        <v>2058</v>
      </c>
      <c r="AE6" t="s">
        <v>2552</v>
      </c>
      <c r="AF6" t="b">
        <v>0</v>
      </c>
      <c r="AH6" t="s">
        <v>2555</v>
      </c>
      <c r="AI6" s="1">
        <v>44644</v>
      </c>
      <c r="AN6" t="str" cm="1">
        <f t="array" ref="AN6:AN180">_xlfn.UNIQUE(Table1[PostcodeArea],FALSE,FALSE)</f>
        <v>L6</v>
      </c>
    </row>
    <row r="7" spans="1:40">
      <c r="A7" t="str">
        <f>LEFT(Table1[[#This Row],[Postcode]],2)</f>
        <v>N2</v>
      </c>
      <c r="B7" s="13" t="str" cm="1">
        <f t="array" ref="B7">_xlfn.IFS(
OR(LEFT(A7,2)="EC",LEFT(A7,1)="E",LEFT(A7,1)="N",LEFT(A7,2)="NW",LEFT(A7,2)="SE",LEFT(A7,2)="SW",LEFT(A7,1)="W",LEFT(A7,2)="WC"),"London",
OR(LEFT(A7,2)="CR",LEFT(A7,2)="DA",LEFT(A7,2)="GU",LEFT(A7,2)="KT",LEFT(A7,2)="ME",LEFT(A7,2)="PO",LEFT(A7,2)="RG",LEFT(A7,2)="RH",LEFT(A7,2)="SL",LEFT(A7,2)="SO",LEFT(A7,2)="TN"),"South East",
OR(LEFT(A7,2)="BA",LEFT(A7,2)="BS",LEFT(A7,2)="EX",LEFT(A7,2)="GL",LEFT(A7,2)="PL",LEFT(A7,2)="TA",LEFT(A7,2)="TQ",LEFT(A7,2)="TR"),"South West",
OR(LEFT(A7,1)="B",LEFT(A7,2)="CV",LEFT(A7,2)="DE",LEFT(A7,2)="LE",LEFT(A7,2)="NG",LEFT(A7,2)="NN",LEFT(A7,2)="ST",LEFT(A7,2)="WS",LEFT(A7,2)="WV"),"Midlands",
OR(LEFT(A7,1)="M",LEFT(A7,1)="L",LEFT(A7,2)="CH",LEFT(A7,2)="WA",LEFT(A7,2)="WN",LEFT(A7,2)="PR",LEFT(A7,2)="FY",LEFT(A7,2)="BB",LEFT(A7,2)="BL",LEFT(A7,2)="OL",LEFT(A7,2)="SK"),"North West",
OR(LEFT(A7,2)="NE",LEFT(A7,2)="DH",LEFT(A7,2)="SR",LEFT(A7,2)="TS",LEFT(A7,2)="DL"),"North East",
OR(LEFT(A7,2)="LS",LEFT(A7,1)="S",LEFT(A7,2)="DN",LEFT(A7,2)="HU",LEFT(A7,2)="BD",LEFT(A7,2)="HX",LEFT(A7,2)="WF",LEFT(A7,2)="HD"),"Yorkshire &amp; Humber",
OR(LEFT(A7,2)="CB",LEFT(A7,2)="CO",LEFT(A7,2)="IP",LEFT(A7,2)="NR",LEFT(A7,2)="PE",LEFT(A7,2)="SG",LEFT(A7,2)="CM"),"East of England",
OR(LEFT(A7,2)="AB",LEFT(A7,2)="DD",LEFT(A7,2)="EH",LEFT(A7,2)="FK",LEFT(A7,1)="G",LEFT(A7,2)="KA",LEFT(A7,2)="KY",LEFT(A7,2)="PA",LEFT(A7,2)="PH",LEFT(A7,2)="DG",LEFT(A7,2)="ML"),"Scotland",
OR(LEFT(A7,2)="CF",LEFT(A7,2)="SA",LEFT(A7,2)="NP",LEFT(A7,2)="LL",LEFT(A7,2)="LD"),"Wales"
)</f>
        <v>London</v>
      </c>
      <c r="C7" t="s">
        <v>32</v>
      </c>
      <c r="D7" t="s">
        <v>532</v>
      </c>
      <c r="E7" s="1">
        <v>19915</v>
      </c>
      <c r="F7" s="1">
        <v>43680</v>
      </c>
      <c r="G7" s="11">
        <f ca="1">DATEDIF(Table1[[#This Row],[Date_of_Birth]],TODAY(),"Y")-DATEDIF(Table1[[#This Row],[Primary_Diagnosis_Date]],TODAY(),"Y")</f>
        <v>65</v>
      </c>
      <c r="H7" s="11" t="str" cm="1">
        <f t="array" aca="1" ref="H7" ca="1">_xlfn.IFS(Table1[[#This Row],[Age]]&lt;10,"0-9",Table1[[#This Row],[Age]]&lt;20,"10-19",Table1[[#This Row],[Age]]&lt;30,"20-29",Table1[[#This Row],[Age]]&lt;40,"30-39",Table1[[#This Row],[Age]]&lt;50,"40-49",Table1[[#This Row],[Age]]&lt;60,"50-59",Table1[[#This Row],[Age]]&lt;70,"60-69",Table1[[#This Row],[Age]]&lt;80,"70-79",Table1[[#This Row],[Age]]&lt;90,"80-89")</f>
        <v>60-69</v>
      </c>
      <c r="I7" t="s">
        <v>1027</v>
      </c>
      <c r="J7" t="s">
        <v>1034</v>
      </c>
      <c r="K7" t="str">
        <f>LEFT(Table1[[#This Row],[Postcode]],2)</f>
        <v>N2</v>
      </c>
      <c r="L7" t="s">
        <v>1534</v>
      </c>
      <c r="M7" s="1">
        <v>43674</v>
      </c>
      <c r="N7" s="1">
        <v>43688</v>
      </c>
      <c r="O7" s="11" t="str">
        <f ca="1">DATEDIF(Table1[[#This Row],[Referral_Date]],TODAY(),"d")-DATEDIF(Table1[[#This Row],[First_Seen_Date]],TODAY(),"d") &amp;" "&amp;"days"</f>
        <v>14 days</v>
      </c>
      <c r="P7" s="1">
        <v>43697</v>
      </c>
      <c r="Q7" s="1">
        <v>43711</v>
      </c>
      <c r="R7" s="1">
        <v>43731</v>
      </c>
      <c r="S7" s="11">
        <f ca="1">DATEDIF(Table1[[#This Row],[Decision_to_Treat_Date]],TODAY(),"d")-DATEDIF(Table1[[#This Row],[Treatment_Start_Date]],TODAY(),"d")</f>
        <v>20</v>
      </c>
      <c r="T7" s="11" t="str" cm="1">
        <f t="array" aca="1" ref="T7" ca="1">_xlfn.IFS(Table1[[#This Row],[Treatment_Waiting Time]]&lt;10,"Very Short Wait",Table1[[#This Row],[Treatment_Waiting Time]]&lt;20,"Short Wait",Table1[[#This Row],[Treatment_Waiting Time]]&lt;30,"Moderate Delay",Table1[[#This Row],[Treatment_Waiting Time]]&lt;40,"Long Delay")</f>
        <v>Moderate Delay</v>
      </c>
      <c r="U7" t="s">
        <v>2013</v>
      </c>
      <c r="V7" t="s">
        <v>2021</v>
      </c>
      <c r="W7" t="s">
        <v>2026</v>
      </c>
      <c r="X7" t="s">
        <v>2030</v>
      </c>
      <c r="Y7" t="s">
        <v>2035</v>
      </c>
      <c r="Z7" t="s">
        <v>2040</v>
      </c>
      <c r="AA7" t="s">
        <v>2041</v>
      </c>
      <c r="AB7" t="s">
        <v>2049</v>
      </c>
      <c r="AC7" t="s">
        <v>2052</v>
      </c>
      <c r="AD7" t="s">
        <v>2059</v>
      </c>
      <c r="AE7" t="s">
        <v>2552</v>
      </c>
      <c r="AF7" t="b">
        <v>0</v>
      </c>
      <c r="AH7" t="s">
        <v>2555</v>
      </c>
      <c r="AI7" s="1">
        <v>44870</v>
      </c>
      <c r="AN7" t="str">
        <v>GL</v>
      </c>
    </row>
    <row r="8" spans="1:40">
      <c r="A8" t="str">
        <f>LEFT(Table1[[#This Row],[Postcode]],2)</f>
        <v>N4</v>
      </c>
      <c r="B8" s="13" t="str" cm="1">
        <f t="array" ref="B8">_xlfn.IFS(
OR(LEFT(A8,2)="EC",LEFT(A8,1)="E",LEFT(A8,1)="N",LEFT(A8,2)="NW",LEFT(A8,2)="SE",LEFT(A8,2)="SW",LEFT(A8,1)="W",LEFT(A8,2)="WC"),"London",
OR(LEFT(A8,2)="CR",LEFT(A8,2)="DA",LEFT(A8,2)="GU",LEFT(A8,2)="KT",LEFT(A8,2)="ME",LEFT(A8,2)="PO",LEFT(A8,2)="RG",LEFT(A8,2)="RH",LEFT(A8,2)="SL",LEFT(A8,2)="SO",LEFT(A8,2)="TN"),"South East",
OR(LEFT(A8,2)="BA",LEFT(A8,2)="BS",LEFT(A8,2)="EX",LEFT(A8,2)="GL",LEFT(A8,2)="PL",LEFT(A8,2)="TA",LEFT(A8,2)="TQ",LEFT(A8,2)="TR"),"South West",
OR(LEFT(A8,1)="B",LEFT(A8,2)="CV",LEFT(A8,2)="DE",LEFT(A8,2)="LE",LEFT(A8,2)="NG",LEFT(A8,2)="NN",LEFT(A8,2)="ST",LEFT(A8,2)="WS",LEFT(A8,2)="WV"),"Midlands",
OR(LEFT(A8,1)="M",LEFT(A8,1)="L",LEFT(A8,2)="CH",LEFT(A8,2)="WA",LEFT(A8,2)="WN",LEFT(A8,2)="PR",LEFT(A8,2)="FY",LEFT(A8,2)="BB",LEFT(A8,2)="BL",LEFT(A8,2)="OL",LEFT(A8,2)="SK"),"North West",
OR(LEFT(A8,2)="NE",LEFT(A8,2)="DH",LEFT(A8,2)="SR",LEFT(A8,2)="TS",LEFT(A8,2)="DL"),"North East",
OR(LEFT(A8,2)="LS",LEFT(A8,1)="S",LEFT(A8,2)="DN",LEFT(A8,2)="HU",LEFT(A8,2)="BD",LEFT(A8,2)="HX",LEFT(A8,2)="WF",LEFT(A8,2)="HD"),"Yorkshire &amp; Humber",
OR(LEFT(A8,2)="CB",LEFT(A8,2)="CO",LEFT(A8,2)="IP",LEFT(A8,2)="NR",LEFT(A8,2)="PE",LEFT(A8,2)="SG",LEFT(A8,2)="CM"),"East of England",
OR(LEFT(A8,2)="AB",LEFT(A8,2)="DD",LEFT(A8,2)="EH",LEFT(A8,2)="FK",LEFT(A8,1)="G",LEFT(A8,2)="KA",LEFT(A8,2)="KY",LEFT(A8,2)="PA",LEFT(A8,2)="PH",LEFT(A8,2)="DG",LEFT(A8,2)="ML"),"Scotland",
OR(LEFT(A8,2)="CF",LEFT(A8,2)="SA",LEFT(A8,2)="NP",LEFT(A8,2)="LL",LEFT(A8,2)="LD"),"Wales"
)</f>
        <v>London</v>
      </c>
      <c r="C8" t="s">
        <v>33</v>
      </c>
      <c r="D8" t="s">
        <v>533</v>
      </c>
      <c r="E8" s="1">
        <v>19199</v>
      </c>
      <c r="F8" s="1">
        <v>44338</v>
      </c>
      <c r="G8" s="11">
        <f ca="1">DATEDIF(Table1[[#This Row],[Date_of_Birth]],TODAY(),"Y")-DATEDIF(Table1[[#This Row],[Primary_Diagnosis_Date]],TODAY(),"Y")</f>
        <v>68</v>
      </c>
      <c r="H8" s="11" t="str" cm="1">
        <f t="array" aca="1" ref="H8" ca="1">_xlfn.IFS(Table1[[#This Row],[Age]]&lt;10,"0-9",Table1[[#This Row],[Age]]&lt;20,"10-19",Table1[[#This Row],[Age]]&lt;30,"20-29",Table1[[#This Row],[Age]]&lt;40,"30-39",Table1[[#This Row],[Age]]&lt;50,"40-49",Table1[[#This Row],[Age]]&lt;60,"50-59",Table1[[#This Row],[Age]]&lt;70,"60-69",Table1[[#This Row],[Age]]&lt;80,"70-79",Table1[[#This Row],[Age]]&lt;90,"80-89")</f>
        <v>60-69</v>
      </c>
      <c r="I8" t="s">
        <v>1028</v>
      </c>
      <c r="J8" t="s">
        <v>1035</v>
      </c>
      <c r="K8" t="str">
        <f>LEFT(Table1[[#This Row],[Postcode]],2)</f>
        <v>N4</v>
      </c>
      <c r="L8" t="s">
        <v>1535</v>
      </c>
      <c r="M8" s="1">
        <v>44311</v>
      </c>
      <c r="N8" s="1">
        <v>44319</v>
      </c>
      <c r="O8" s="11" t="str">
        <f ca="1">DATEDIF(Table1[[#This Row],[Referral_Date]],TODAY(),"d")-DATEDIF(Table1[[#This Row],[First_Seen_Date]],TODAY(),"d") &amp;" "&amp;"days"</f>
        <v>8 days</v>
      </c>
      <c r="P8" s="1">
        <v>44326</v>
      </c>
      <c r="Q8" s="1">
        <v>44327</v>
      </c>
      <c r="R8" s="1">
        <v>44330</v>
      </c>
      <c r="S8" s="11">
        <f ca="1">DATEDIF(Table1[[#This Row],[Decision_to_Treat_Date]],TODAY(),"d")-DATEDIF(Table1[[#This Row],[Treatment_Start_Date]],TODAY(),"d")</f>
        <v>3</v>
      </c>
      <c r="T8" s="11" t="str" cm="1">
        <f t="array" aca="1" ref="T8" ca="1">_xlfn.IFS(Table1[[#This Row],[Treatment_Waiting Time]]&lt;10,"Very Short Wait",Table1[[#This Row],[Treatment_Waiting Time]]&lt;20,"Short Wait",Table1[[#This Row],[Treatment_Waiting Time]]&lt;30,"Moderate Delay",Table1[[#This Row],[Treatment_Waiting Time]]&lt;40,"Long Delay")</f>
        <v>Very Short Wait</v>
      </c>
      <c r="U8" t="s">
        <v>2011</v>
      </c>
      <c r="V8" t="s">
        <v>2019</v>
      </c>
      <c r="W8" t="s">
        <v>2025</v>
      </c>
      <c r="X8" t="s">
        <v>2032</v>
      </c>
      <c r="Y8" t="s">
        <v>2035</v>
      </c>
      <c r="Z8" t="s">
        <v>2040</v>
      </c>
      <c r="AA8" t="s">
        <v>2044</v>
      </c>
      <c r="AB8" t="s">
        <v>2046</v>
      </c>
      <c r="AC8" t="s">
        <v>2052</v>
      </c>
      <c r="AD8" t="s">
        <v>2060</v>
      </c>
      <c r="AE8" t="s">
        <v>2550</v>
      </c>
      <c r="AF8" t="b">
        <v>1</v>
      </c>
      <c r="AG8" s="1">
        <v>44666</v>
      </c>
      <c r="AH8" t="s">
        <v>2554</v>
      </c>
      <c r="AN8" t="str">
        <v>UB</v>
      </c>
    </row>
    <row r="9" spans="1:40">
      <c r="A9" t="str">
        <f>LEFT(Table1[[#This Row],[Postcode]],2)</f>
        <v>GU</v>
      </c>
      <c r="B9" s="13" t="str" cm="1">
        <f t="array" ref="B9">_xlfn.IFS(
OR(LEFT(A9,2)="EC",LEFT(A9,1)="E",LEFT(A9,1)="N",LEFT(A9,2)="NW",LEFT(A9,2)="SE",LEFT(A9,2)="SW",LEFT(A9,1)="W",LEFT(A9,2)="WC"),"London",
OR(LEFT(A9,2)="CR",LEFT(A9,2)="DA",LEFT(A9,2)="GU",LEFT(A9,2)="KT",LEFT(A9,2)="ME",LEFT(A9,2)="PO",LEFT(A9,2)="RG",LEFT(A9,2)="RH",LEFT(A9,2)="SL",LEFT(A9,2)="SO",LEFT(A9,2)="TN"),"South East",
OR(LEFT(A9,2)="BA",LEFT(A9,2)="BS",LEFT(A9,2)="EX",LEFT(A9,2)="GL",LEFT(A9,2)="PL",LEFT(A9,2)="TA",LEFT(A9,2)="TQ",LEFT(A9,2)="TR"),"South West",
OR(LEFT(A9,1)="B",LEFT(A9,2)="CV",LEFT(A9,2)="DE",LEFT(A9,2)="LE",LEFT(A9,2)="NG",LEFT(A9,2)="NN",LEFT(A9,2)="ST",LEFT(A9,2)="WS",LEFT(A9,2)="WV"),"Midlands",
OR(LEFT(A9,1)="M",LEFT(A9,1)="L",LEFT(A9,2)="CH",LEFT(A9,2)="WA",LEFT(A9,2)="WN",LEFT(A9,2)="PR",LEFT(A9,2)="FY",LEFT(A9,2)="BB",LEFT(A9,2)="BL",LEFT(A9,2)="OL",LEFT(A9,2)="SK"),"North West",
OR(LEFT(A9,2)="NE",LEFT(A9,2)="DH",LEFT(A9,2)="SR",LEFT(A9,2)="TS",LEFT(A9,2)="DL"),"North East",
OR(LEFT(A9,2)="LS",LEFT(A9,1)="S",LEFT(A9,2)="DN",LEFT(A9,2)="HU",LEFT(A9,2)="BD",LEFT(A9,2)="HX",LEFT(A9,2)="WF",LEFT(A9,2)="HD"),"Yorkshire &amp; Humber",
OR(LEFT(A9,2)="CB",LEFT(A9,2)="CO",LEFT(A9,2)="IP",LEFT(A9,2)="NR",LEFT(A9,2)="PE",LEFT(A9,2)="SG",LEFT(A9,2)="CM"),"East of England",
OR(LEFT(A9,2)="AB",LEFT(A9,2)="DD",LEFT(A9,2)="EH",LEFT(A9,2)="FK",LEFT(A9,1)="G",LEFT(A9,2)="KA",LEFT(A9,2)="KY",LEFT(A9,2)="PA",LEFT(A9,2)="PH",LEFT(A9,2)="DG",LEFT(A9,2)="ML"),"Scotland",
OR(LEFT(A9,2)="CF",LEFT(A9,2)="SA",LEFT(A9,2)="NP",LEFT(A9,2)="LL",LEFT(A9,2)="LD"),"Wales"
)</f>
        <v>South East</v>
      </c>
      <c r="C9" t="s">
        <v>34</v>
      </c>
      <c r="D9" t="s">
        <v>534</v>
      </c>
      <c r="E9" s="1">
        <v>21830</v>
      </c>
      <c r="F9" s="1">
        <v>44567</v>
      </c>
      <c r="G9" s="11">
        <f ca="1">DATEDIF(Table1[[#This Row],[Date_of_Birth]],TODAY(),"Y")-DATEDIF(Table1[[#This Row],[Primary_Diagnosis_Date]],TODAY(),"Y")</f>
        <v>62</v>
      </c>
      <c r="H9" s="11" t="str" cm="1">
        <f t="array" aca="1" ref="H9" ca="1">_xlfn.IFS(Table1[[#This Row],[Age]]&lt;10,"0-9",Table1[[#This Row],[Age]]&lt;20,"10-19",Table1[[#This Row],[Age]]&lt;30,"20-29",Table1[[#This Row],[Age]]&lt;40,"30-39",Table1[[#This Row],[Age]]&lt;50,"40-49",Table1[[#This Row],[Age]]&lt;60,"50-59",Table1[[#This Row],[Age]]&lt;70,"60-69",Table1[[#This Row],[Age]]&lt;80,"70-79",Table1[[#This Row],[Age]]&lt;90,"80-89")</f>
        <v>60-69</v>
      </c>
      <c r="I9" t="s">
        <v>1028</v>
      </c>
      <c r="J9" t="s">
        <v>1036</v>
      </c>
      <c r="K9" t="str">
        <f>LEFT(Table1[[#This Row],[Postcode]],2)</f>
        <v>GU</v>
      </c>
      <c r="L9" t="s">
        <v>1536</v>
      </c>
      <c r="M9" s="1">
        <v>44543</v>
      </c>
      <c r="N9" s="1">
        <v>44553</v>
      </c>
      <c r="O9" s="11" t="str">
        <f ca="1">DATEDIF(Table1[[#This Row],[Referral_Date]],TODAY(),"d")-DATEDIF(Table1[[#This Row],[First_Seen_Date]],TODAY(),"d") &amp;" "&amp;"days"</f>
        <v>10 days</v>
      </c>
      <c r="P9" s="1">
        <v>44567</v>
      </c>
      <c r="Q9" s="1">
        <v>44575</v>
      </c>
      <c r="R9" s="1">
        <v>44592</v>
      </c>
      <c r="S9" s="11">
        <f ca="1">DATEDIF(Table1[[#This Row],[Decision_to_Treat_Date]],TODAY(),"d")-DATEDIF(Table1[[#This Row],[Treatment_Start_Date]],TODAY(),"d")</f>
        <v>17</v>
      </c>
      <c r="T9" s="11" t="str" cm="1">
        <f t="array" aca="1" ref="T9" ca="1">_xlfn.IFS(Table1[[#This Row],[Treatment_Waiting Time]]&lt;10,"Very Short Wait",Table1[[#This Row],[Treatment_Waiting Time]]&lt;20,"Short Wait",Table1[[#This Row],[Treatment_Waiting Time]]&lt;30,"Moderate Delay",Table1[[#This Row],[Treatment_Waiting Time]]&lt;40,"Long Delay")</f>
        <v>Short Wait</v>
      </c>
      <c r="U9" t="s">
        <v>2014</v>
      </c>
      <c r="V9" t="s">
        <v>2021</v>
      </c>
      <c r="W9" t="s">
        <v>2025</v>
      </c>
      <c r="X9" t="s">
        <v>2029</v>
      </c>
      <c r="Y9" t="s">
        <v>2036</v>
      </c>
      <c r="Z9" t="s">
        <v>2041</v>
      </c>
      <c r="AA9" t="s">
        <v>2043</v>
      </c>
      <c r="AB9" t="s">
        <v>2046</v>
      </c>
      <c r="AC9" t="s">
        <v>2052</v>
      </c>
      <c r="AD9" t="s">
        <v>2061</v>
      </c>
      <c r="AE9" t="s">
        <v>2553</v>
      </c>
      <c r="AF9" t="b">
        <v>0</v>
      </c>
      <c r="AH9" t="s">
        <v>2554</v>
      </c>
      <c r="AN9" t="str">
        <v>CR</v>
      </c>
    </row>
    <row r="10" spans="1:40">
      <c r="A10" t="str">
        <f>LEFT(Table1[[#This Row],[Postcode]],2)</f>
        <v>L1</v>
      </c>
      <c r="B10" s="13" t="str" cm="1">
        <f t="array" ref="B10">_xlfn.IFS(
OR(LEFT(A10,2)="EC",LEFT(A10,1)="E",LEFT(A10,1)="N",LEFT(A10,2)="NW",LEFT(A10,2)="SE",LEFT(A10,2)="SW",LEFT(A10,1)="W",LEFT(A10,2)="WC"),"London",
OR(LEFT(A10,2)="CR",LEFT(A10,2)="DA",LEFT(A10,2)="GU",LEFT(A10,2)="KT",LEFT(A10,2)="ME",LEFT(A10,2)="PO",LEFT(A10,2)="RG",LEFT(A10,2)="RH",LEFT(A10,2)="SL",LEFT(A10,2)="SO",LEFT(A10,2)="TN"),"South East",
OR(LEFT(A10,2)="BA",LEFT(A10,2)="BS",LEFT(A10,2)="EX",LEFT(A10,2)="GL",LEFT(A10,2)="PL",LEFT(A10,2)="TA",LEFT(A10,2)="TQ",LEFT(A10,2)="TR"),"South West",
OR(LEFT(A10,1)="B",LEFT(A10,2)="CV",LEFT(A10,2)="DE",LEFT(A10,2)="LE",LEFT(A10,2)="NG",LEFT(A10,2)="NN",LEFT(A10,2)="ST",LEFT(A10,2)="WS",LEFT(A10,2)="WV"),"Midlands",
OR(LEFT(A10,1)="M",LEFT(A10,1)="L",LEFT(A10,2)="CH",LEFT(A10,2)="WA",LEFT(A10,2)="WN",LEFT(A10,2)="PR",LEFT(A10,2)="FY",LEFT(A10,2)="BB",LEFT(A10,2)="BL",LEFT(A10,2)="OL",LEFT(A10,2)="SK"),"North West",
OR(LEFT(A10,2)="NE",LEFT(A10,2)="DH",LEFT(A10,2)="SR",LEFT(A10,2)="TS",LEFT(A10,2)="DL"),"North East",
OR(LEFT(A10,2)="LS",LEFT(A10,1)="S",LEFT(A10,2)="DN",LEFT(A10,2)="HU",LEFT(A10,2)="BD",LEFT(A10,2)="HX",LEFT(A10,2)="WF",LEFT(A10,2)="HD"),"Yorkshire &amp; Humber",
OR(LEFT(A10,2)="CB",LEFT(A10,2)="CO",LEFT(A10,2)="IP",LEFT(A10,2)="NR",LEFT(A10,2)="PE",LEFT(A10,2)="SG",LEFT(A10,2)="CM"),"East of England",
OR(LEFT(A10,2)="AB",LEFT(A10,2)="DD",LEFT(A10,2)="EH",LEFT(A10,2)="FK",LEFT(A10,1)="G",LEFT(A10,2)="KA",LEFT(A10,2)="KY",LEFT(A10,2)="PA",LEFT(A10,2)="PH",LEFT(A10,2)="DG",LEFT(A10,2)="ML"),"Scotland",
OR(LEFT(A10,2)="CF",LEFT(A10,2)="SA",LEFT(A10,2)="NP",LEFT(A10,2)="LL",LEFT(A10,2)="LD"),"Wales"
)</f>
        <v>North West</v>
      </c>
      <c r="C10" t="s">
        <v>35</v>
      </c>
      <c r="D10" t="s">
        <v>535</v>
      </c>
      <c r="E10" s="1">
        <v>22257</v>
      </c>
      <c r="F10" s="1">
        <v>45278</v>
      </c>
      <c r="G10" s="11">
        <f ca="1">DATEDIF(Table1[[#This Row],[Date_of_Birth]],TODAY(),"Y")-DATEDIF(Table1[[#This Row],[Primary_Diagnosis_Date]],TODAY(),"Y")</f>
        <v>63</v>
      </c>
      <c r="H10" s="11" t="str" cm="1">
        <f t="array" aca="1" ref="H10" ca="1">_xlfn.IFS(Table1[[#This Row],[Age]]&lt;10,"0-9",Table1[[#This Row],[Age]]&lt;20,"10-19",Table1[[#This Row],[Age]]&lt;30,"20-29",Table1[[#This Row],[Age]]&lt;40,"30-39",Table1[[#This Row],[Age]]&lt;50,"40-49",Table1[[#This Row],[Age]]&lt;60,"50-59",Table1[[#This Row],[Age]]&lt;70,"60-69",Table1[[#This Row],[Age]]&lt;80,"70-79",Table1[[#This Row],[Age]]&lt;90,"80-89")</f>
        <v>60-69</v>
      </c>
      <c r="I10" t="s">
        <v>1027</v>
      </c>
      <c r="J10" t="s">
        <v>1037</v>
      </c>
      <c r="K10" t="str">
        <f>LEFT(Table1[[#This Row],[Postcode]],2)</f>
        <v>L1</v>
      </c>
      <c r="L10" t="s">
        <v>1537</v>
      </c>
      <c r="M10" s="1">
        <v>45274</v>
      </c>
      <c r="N10" s="1">
        <v>45287</v>
      </c>
      <c r="O10" s="11" t="str">
        <f ca="1">DATEDIF(Table1[[#This Row],[Referral_Date]],TODAY(),"d")-DATEDIF(Table1[[#This Row],[First_Seen_Date]],TODAY(),"d") &amp;" "&amp;"days"</f>
        <v>13 days</v>
      </c>
      <c r="P10" s="1">
        <v>45297</v>
      </c>
      <c r="Q10" s="1">
        <v>45305</v>
      </c>
      <c r="R10" s="1">
        <v>45317</v>
      </c>
      <c r="S10" s="11">
        <f ca="1">DATEDIF(Table1[[#This Row],[Decision_to_Treat_Date]],TODAY(),"d")-DATEDIF(Table1[[#This Row],[Treatment_Start_Date]],TODAY(),"d")</f>
        <v>12</v>
      </c>
      <c r="T10" s="11" t="str" cm="1">
        <f t="array" aca="1" ref="T10" ca="1">_xlfn.IFS(Table1[[#This Row],[Treatment_Waiting Time]]&lt;10,"Very Short Wait",Table1[[#This Row],[Treatment_Waiting Time]]&lt;20,"Short Wait",Table1[[#This Row],[Treatment_Waiting Time]]&lt;30,"Moderate Delay",Table1[[#This Row],[Treatment_Waiting Time]]&lt;40,"Long Delay")</f>
        <v>Short Wait</v>
      </c>
      <c r="U10" t="s">
        <v>2011</v>
      </c>
      <c r="V10" t="s">
        <v>2020</v>
      </c>
      <c r="W10" t="s">
        <v>2025</v>
      </c>
      <c r="X10" t="s">
        <v>2029</v>
      </c>
      <c r="Y10" t="s">
        <v>2033</v>
      </c>
      <c r="Z10" t="s">
        <v>2039</v>
      </c>
      <c r="AA10" t="s">
        <v>2044</v>
      </c>
      <c r="AB10" t="s">
        <v>2050</v>
      </c>
      <c r="AC10" t="s">
        <v>2052</v>
      </c>
      <c r="AD10" t="s">
        <v>2062</v>
      </c>
      <c r="AE10" t="s">
        <v>2552</v>
      </c>
      <c r="AF10" t="b">
        <v>0</v>
      </c>
      <c r="AH10" t="s">
        <v>2554</v>
      </c>
      <c r="AN10" t="str">
        <v>G7</v>
      </c>
    </row>
    <row r="11" spans="1:40">
      <c r="A11" t="str">
        <f>LEFT(Table1[[#This Row],[Postcode]],2)</f>
        <v>BH</v>
      </c>
      <c r="B11" s="13" t="str" cm="1">
        <f t="array" ref="B11">_xlfn.IFS(
OR(LEFT(A11,2)="EC",LEFT(A11,1)="E",LEFT(A11,1)="N",LEFT(A11,2)="NW",LEFT(A11,2)="SE",LEFT(A11,2)="SW",LEFT(A11,1)="W",LEFT(A11,2)="WC"),"London",
OR(LEFT(A11,2)="CR",LEFT(A11,2)="DA",LEFT(A11,2)="GU",LEFT(A11,2)="KT",LEFT(A11,2)="ME",LEFT(A11,2)="PO",LEFT(A11,2)="RG",LEFT(A11,2)="RH",LEFT(A11,2)="SL",LEFT(A11,2)="SO",LEFT(A11,2)="TN"),"South East",
OR(LEFT(A11,2)="BA",LEFT(A11,2)="BS",LEFT(A11,2)="EX",LEFT(A11,2)="GL",LEFT(A11,2)="PL",LEFT(A11,2)="TA",LEFT(A11,2)="TQ",LEFT(A11,2)="TR"),"South West",
OR(LEFT(A11,1)="B",LEFT(A11,2)="CV",LEFT(A11,2)="DE",LEFT(A11,2)="LE",LEFT(A11,2)="NG",LEFT(A11,2)="NN",LEFT(A11,2)="ST",LEFT(A11,2)="WS",LEFT(A11,2)="WV"),"Midlands",
OR(LEFT(A11,1)="M",LEFT(A11,1)="L",LEFT(A11,2)="CH",LEFT(A11,2)="WA",LEFT(A11,2)="WN",LEFT(A11,2)="PR",LEFT(A11,2)="FY",LEFT(A11,2)="BB",LEFT(A11,2)="BL",LEFT(A11,2)="OL",LEFT(A11,2)="SK"),"North West",
OR(LEFT(A11,2)="NE",LEFT(A11,2)="DH",LEFT(A11,2)="SR",LEFT(A11,2)="TS",LEFT(A11,2)="DL"),"North East",
OR(LEFT(A11,2)="LS",LEFT(A11,1)="S",LEFT(A11,2)="DN",LEFT(A11,2)="HU",LEFT(A11,2)="BD",LEFT(A11,2)="HX",LEFT(A11,2)="WF",LEFT(A11,2)="HD"),"Yorkshire &amp; Humber",
OR(LEFT(A11,2)="CB",LEFT(A11,2)="CO",LEFT(A11,2)="IP",LEFT(A11,2)="NR",LEFT(A11,2)="PE",LEFT(A11,2)="SG",LEFT(A11,2)="CM"),"East of England",
OR(LEFT(A11,2)="AB",LEFT(A11,2)="DD",LEFT(A11,2)="EH",LEFT(A11,2)="FK",LEFT(A11,1)="G",LEFT(A11,2)="KA",LEFT(A11,2)="KY",LEFT(A11,2)="PA",LEFT(A11,2)="PH",LEFT(A11,2)="DG",LEFT(A11,2)="ML"),"Scotland",
OR(LEFT(A11,2)="CF",LEFT(A11,2)="SA",LEFT(A11,2)="NP",LEFT(A11,2)="LL",LEFT(A11,2)="LD"),"Wales"
)</f>
        <v>Midlands</v>
      </c>
      <c r="C11" t="s">
        <v>36</v>
      </c>
      <c r="D11" t="s">
        <v>536</v>
      </c>
      <c r="E11" s="1">
        <v>19145</v>
      </c>
      <c r="F11" s="1">
        <v>43184</v>
      </c>
      <c r="G11" s="11">
        <f ca="1">DATEDIF(Table1[[#This Row],[Date_of_Birth]],TODAY(),"Y")-DATEDIF(Table1[[#This Row],[Primary_Diagnosis_Date]],TODAY(),"Y")</f>
        <v>66</v>
      </c>
      <c r="H11" s="11" t="str" cm="1">
        <f t="array" aca="1" ref="H11" ca="1">_xlfn.IFS(Table1[[#This Row],[Age]]&lt;10,"0-9",Table1[[#This Row],[Age]]&lt;20,"10-19",Table1[[#This Row],[Age]]&lt;30,"20-29",Table1[[#This Row],[Age]]&lt;40,"30-39",Table1[[#This Row],[Age]]&lt;50,"40-49",Table1[[#This Row],[Age]]&lt;60,"50-59",Table1[[#This Row],[Age]]&lt;70,"60-69",Table1[[#This Row],[Age]]&lt;80,"70-79",Table1[[#This Row],[Age]]&lt;90,"80-89")</f>
        <v>60-69</v>
      </c>
      <c r="I11" t="s">
        <v>1027</v>
      </c>
      <c r="J11" t="s">
        <v>1038</v>
      </c>
      <c r="K11" t="str">
        <f>LEFT(Table1[[#This Row],[Postcode]],2)</f>
        <v>BH</v>
      </c>
      <c r="L11" t="s">
        <v>1538</v>
      </c>
      <c r="M11" s="1">
        <v>43161</v>
      </c>
      <c r="N11" s="1">
        <v>43175</v>
      </c>
      <c r="O11" s="11" t="str">
        <f ca="1">DATEDIF(Table1[[#This Row],[Referral_Date]],TODAY(),"d")-DATEDIF(Table1[[#This Row],[First_Seen_Date]],TODAY(),"d") &amp;" "&amp;"days"</f>
        <v>14 days</v>
      </c>
      <c r="P11" s="1">
        <v>43184</v>
      </c>
      <c r="Q11" s="1">
        <v>43185</v>
      </c>
      <c r="R11" s="1">
        <v>43190</v>
      </c>
      <c r="S11" s="11">
        <f ca="1">DATEDIF(Table1[[#This Row],[Decision_to_Treat_Date]],TODAY(),"d")-DATEDIF(Table1[[#This Row],[Treatment_Start_Date]],TODAY(),"d")</f>
        <v>5</v>
      </c>
      <c r="T11" s="11" t="str" cm="1">
        <f t="array" aca="1" ref="T11" ca="1">_xlfn.IFS(Table1[[#This Row],[Treatment_Waiting Time]]&lt;10,"Very Short Wait",Table1[[#This Row],[Treatment_Waiting Time]]&lt;20,"Short Wait",Table1[[#This Row],[Treatment_Waiting Time]]&lt;30,"Moderate Delay",Table1[[#This Row],[Treatment_Waiting Time]]&lt;40,"Long Delay")</f>
        <v>Very Short Wait</v>
      </c>
      <c r="U11" t="s">
        <v>2015</v>
      </c>
      <c r="V11" t="s">
        <v>2018</v>
      </c>
      <c r="W11" t="s">
        <v>2027</v>
      </c>
      <c r="X11" t="s">
        <v>2031</v>
      </c>
      <c r="Y11" t="s">
        <v>2036</v>
      </c>
      <c r="Z11" t="s">
        <v>2041</v>
      </c>
      <c r="AA11" t="s">
        <v>2041</v>
      </c>
      <c r="AB11" t="s">
        <v>2050</v>
      </c>
      <c r="AC11" t="s">
        <v>2041</v>
      </c>
      <c r="AD11" t="s">
        <v>2063</v>
      </c>
      <c r="AE11" t="s">
        <v>2552</v>
      </c>
      <c r="AF11" t="b">
        <v>0</v>
      </c>
      <c r="AH11" t="s">
        <v>2554</v>
      </c>
      <c r="AN11" t="str">
        <v>N2</v>
      </c>
    </row>
    <row r="12" spans="1:40">
      <c r="A12" t="str">
        <f>LEFT(Table1[[#This Row],[Postcode]],2)</f>
        <v>SW</v>
      </c>
      <c r="B12" s="13" t="str" cm="1">
        <f t="array" ref="B12">_xlfn.IFS(
OR(LEFT(A12,2)="EC",LEFT(A12,1)="E",LEFT(A12,1)="N",LEFT(A12,2)="NW",LEFT(A12,2)="SE",LEFT(A12,2)="SW",LEFT(A12,1)="W",LEFT(A12,2)="WC"),"London",
OR(LEFT(A12,2)="CR",LEFT(A12,2)="DA",LEFT(A12,2)="GU",LEFT(A12,2)="KT",LEFT(A12,2)="ME",LEFT(A12,2)="PO",LEFT(A12,2)="RG",LEFT(A12,2)="RH",LEFT(A12,2)="SL",LEFT(A12,2)="SO",LEFT(A12,2)="TN"),"South East",
OR(LEFT(A12,2)="BA",LEFT(A12,2)="BS",LEFT(A12,2)="EX",LEFT(A12,2)="GL",LEFT(A12,2)="PL",LEFT(A12,2)="TA",LEFT(A12,2)="TQ",LEFT(A12,2)="TR"),"South West",
OR(LEFT(A12,1)="B",LEFT(A12,2)="CV",LEFT(A12,2)="DE",LEFT(A12,2)="LE",LEFT(A12,2)="NG",LEFT(A12,2)="NN",LEFT(A12,2)="ST",LEFT(A12,2)="WS",LEFT(A12,2)="WV"),"Midlands",
OR(LEFT(A12,1)="M",LEFT(A12,1)="L",LEFT(A12,2)="CH",LEFT(A12,2)="WA",LEFT(A12,2)="WN",LEFT(A12,2)="PR",LEFT(A12,2)="FY",LEFT(A12,2)="BB",LEFT(A12,2)="BL",LEFT(A12,2)="OL",LEFT(A12,2)="SK"),"North West",
OR(LEFT(A12,2)="NE",LEFT(A12,2)="DH",LEFT(A12,2)="SR",LEFT(A12,2)="TS",LEFT(A12,2)="DL"),"North East",
OR(LEFT(A12,2)="LS",LEFT(A12,1)="S",LEFT(A12,2)="DN",LEFT(A12,2)="HU",LEFT(A12,2)="BD",LEFT(A12,2)="HX",LEFT(A12,2)="WF",LEFT(A12,2)="HD"),"Yorkshire &amp; Humber",
OR(LEFT(A12,2)="CB",LEFT(A12,2)="CO",LEFT(A12,2)="IP",LEFT(A12,2)="NR",LEFT(A12,2)="PE",LEFT(A12,2)="SG",LEFT(A12,2)="CM"),"East of England",
OR(LEFT(A12,2)="AB",LEFT(A12,2)="DD",LEFT(A12,2)="EH",LEFT(A12,2)="FK",LEFT(A12,1)="G",LEFT(A12,2)="KA",LEFT(A12,2)="KY",LEFT(A12,2)="PA",LEFT(A12,2)="PH",LEFT(A12,2)="DG",LEFT(A12,2)="ML"),"Scotland",
OR(LEFT(A12,2)="CF",LEFT(A12,2)="SA",LEFT(A12,2)="NP",LEFT(A12,2)="LL",LEFT(A12,2)="LD"),"Wales"
)</f>
        <v>London</v>
      </c>
      <c r="C12" t="s">
        <v>37</v>
      </c>
      <c r="D12" t="s">
        <v>537</v>
      </c>
      <c r="E12" s="1">
        <v>22030</v>
      </c>
      <c r="F12" s="1">
        <v>44790</v>
      </c>
      <c r="G12" s="11">
        <f ca="1">DATEDIF(Table1[[#This Row],[Date_of_Birth]],TODAY(),"Y")-DATEDIF(Table1[[#This Row],[Primary_Diagnosis_Date]],TODAY(),"Y")</f>
        <v>63</v>
      </c>
      <c r="H12" s="11" t="str" cm="1">
        <f t="array" aca="1" ref="H12" ca="1">_xlfn.IFS(Table1[[#This Row],[Age]]&lt;10,"0-9",Table1[[#This Row],[Age]]&lt;20,"10-19",Table1[[#This Row],[Age]]&lt;30,"20-29",Table1[[#This Row],[Age]]&lt;40,"30-39",Table1[[#This Row],[Age]]&lt;50,"40-49",Table1[[#This Row],[Age]]&lt;60,"50-59",Table1[[#This Row],[Age]]&lt;70,"60-69",Table1[[#This Row],[Age]]&lt;80,"70-79",Table1[[#This Row],[Age]]&lt;90,"80-89")</f>
        <v>60-69</v>
      </c>
      <c r="I12" t="s">
        <v>1027</v>
      </c>
      <c r="J12" t="s">
        <v>1039</v>
      </c>
      <c r="K12" t="str">
        <f>LEFT(Table1[[#This Row],[Postcode]],2)</f>
        <v>SW</v>
      </c>
      <c r="L12" t="s">
        <v>1539</v>
      </c>
      <c r="M12" s="1">
        <v>44776</v>
      </c>
      <c r="N12" s="1">
        <v>44787</v>
      </c>
      <c r="O12" s="11" t="str">
        <f ca="1">DATEDIF(Table1[[#This Row],[Referral_Date]],TODAY(),"d")-DATEDIF(Table1[[#This Row],[First_Seen_Date]],TODAY(),"d") &amp;" "&amp;"days"</f>
        <v>11 days</v>
      </c>
      <c r="P12" s="1">
        <v>44791</v>
      </c>
      <c r="Q12" s="1">
        <v>44797</v>
      </c>
      <c r="R12" s="1">
        <v>44820</v>
      </c>
      <c r="S12" s="11">
        <f ca="1">DATEDIF(Table1[[#This Row],[Decision_to_Treat_Date]],TODAY(),"d")-DATEDIF(Table1[[#This Row],[Treatment_Start_Date]],TODAY(),"d")</f>
        <v>23</v>
      </c>
      <c r="T12" s="11" t="str" cm="1">
        <f t="array" aca="1" ref="T12" ca="1">_xlfn.IFS(Table1[[#This Row],[Treatment_Waiting Time]]&lt;10,"Very Short Wait",Table1[[#This Row],[Treatment_Waiting Time]]&lt;20,"Short Wait",Table1[[#This Row],[Treatment_Waiting Time]]&lt;30,"Moderate Delay",Table1[[#This Row],[Treatment_Waiting Time]]&lt;40,"Long Delay")</f>
        <v>Moderate Delay</v>
      </c>
      <c r="U12" t="s">
        <v>2015</v>
      </c>
      <c r="V12" t="s">
        <v>2019</v>
      </c>
      <c r="W12" t="s">
        <v>2024</v>
      </c>
      <c r="X12" t="s">
        <v>2029</v>
      </c>
      <c r="Y12" t="s">
        <v>2035</v>
      </c>
      <c r="Z12" t="s">
        <v>2041</v>
      </c>
      <c r="AA12" t="s">
        <v>2043</v>
      </c>
      <c r="AB12" t="s">
        <v>2046</v>
      </c>
      <c r="AC12" t="s">
        <v>2052</v>
      </c>
      <c r="AD12" t="s">
        <v>2064</v>
      </c>
      <c r="AE12" t="s">
        <v>2550</v>
      </c>
      <c r="AF12" t="b">
        <v>0</v>
      </c>
      <c r="AH12" t="s">
        <v>2554</v>
      </c>
      <c r="AN12" t="str">
        <v>N4</v>
      </c>
    </row>
    <row r="13" spans="1:40">
      <c r="A13" t="str">
        <f>LEFT(Table1[[#This Row],[Postcode]],2)</f>
        <v>G4</v>
      </c>
      <c r="B13" s="13" t="str" cm="1">
        <f t="array" ref="B13">_xlfn.IFS(
OR(LEFT(A13,2)="EC",LEFT(A13,1)="E",LEFT(A13,1)="N",LEFT(A13,2)="NW",LEFT(A13,2)="SE",LEFT(A13,2)="SW",LEFT(A13,1)="W",LEFT(A13,2)="WC"),"London",
OR(LEFT(A13,2)="CR",LEFT(A13,2)="DA",LEFT(A13,2)="GU",LEFT(A13,2)="KT",LEFT(A13,2)="ME",LEFT(A13,2)="PO",LEFT(A13,2)="RG",LEFT(A13,2)="RH",LEFT(A13,2)="SL",LEFT(A13,2)="SO",LEFT(A13,2)="TN"),"South East",
OR(LEFT(A13,2)="BA",LEFT(A13,2)="BS",LEFT(A13,2)="EX",LEFT(A13,2)="GL",LEFT(A13,2)="PL",LEFT(A13,2)="TA",LEFT(A13,2)="TQ",LEFT(A13,2)="TR"),"South West",
OR(LEFT(A13,1)="B",LEFT(A13,2)="CV",LEFT(A13,2)="DE",LEFT(A13,2)="LE",LEFT(A13,2)="NG",LEFT(A13,2)="NN",LEFT(A13,2)="ST",LEFT(A13,2)="WS",LEFT(A13,2)="WV"),"Midlands",
OR(LEFT(A13,1)="M",LEFT(A13,1)="L",LEFT(A13,2)="CH",LEFT(A13,2)="WA",LEFT(A13,2)="WN",LEFT(A13,2)="PR",LEFT(A13,2)="FY",LEFT(A13,2)="BB",LEFT(A13,2)="BL",LEFT(A13,2)="OL",LEFT(A13,2)="SK"),"North West",
OR(LEFT(A13,2)="NE",LEFT(A13,2)="DH",LEFT(A13,2)="SR",LEFT(A13,2)="TS",LEFT(A13,2)="DL"),"North East",
OR(LEFT(A13,2)="LS",LEFT(A13,1)="S",LEFT(A13,2)="DN",LEFT(A13,2)="HU",LEFT(A13,2)="BD",LEFT(A13,2)="HX",LEFT(A13,2)="WF",LEFT(A13,2)="HD"),"Yorkshire &amp; Humber",
OR(LEFT(A13,2)="CB",LEFT(A13,2)="CO",LEFT(A13,2)="IP",LEFT(A13,2)="NR",LEFT(A13,2)="PE",LEFT(A13,2)="SG",LEFT(A13,2)="CM"),"East of England",
OR(LEFT(A13,2)="AB",LEFT(A13,2)="DD",LEFT(A13,2)="EH",LEFT(A13,2)="FK",LEFT(A13,1)="G",LEFT(A13,2)="KA",LEFT(A13,2)="KY",LEFT(A13,2)="PA",LEFT(A13,2)="PH",LEFT(A13,2)="DG",LEFT(A13,2)="ML"),"Scotland",
OR(LEFT(A13,2)="CF",LEFT(A13,2)="SA",LEFT(A13,2)="NP",LEFT(A13,2)="LL",LEFT(A13,2)="LD"),"Wales"
)</f>
        <v>Scotland</v>
      </c>
      <c r="C13" t="s">
        <v>38</v>
      </c>
      <c r="D13" t="s">
        <v>538</v>
      </c>
      <c r="E13" s="1">
        <v>19875</v>
      </c>
      <c r="F13" s="1">
        <v>43591</v>
      </c>
      <c r="G13" s="11">
        <f ca="1">DATEDIF(Table1[[#This Row],[Date_of_Birth]],TODAY(),"Y")-DATEDIF(Table1[[#This Row],[Primary_Diagnosis_Date]],TODAY(),"Y")</f>
        <v>65</v>
      </c>
      <c r="H13" s="11" t="str" cm="1">
        <f t="array" aca="1" ref="H13" ca="1">_xlfn.IFS(Table1[[#This Row],[Age]]&lt;10,"0-9",Table1[[#This Row],[Age]]&lt;20,"10-19",Table1[[#This Row],[Age]]&lt;30,"20-29",Table1[[#This Row],[Age]]&lt;40,"30-39",Table1[[#This Row],[Age]]&lt;50,"40-49",Table1[[#This Row],[Age]]&lt;60,"50-59",Table1[[#This Row],[Age]]&lt;70,"60-69",Table1[[#This Row],[Age]]&lt;80,"70-79",Table1[[#This Row],[Age]]&lt;90,"80-89")</f>
        <v>60-69</v>
      </c>
      <c r="I13" t="s">
        <v>1027</v>
      </c>
      <c r="J13" t="s">
        <v>1040</v>
      </c>
      <c r="K13" t="str">
        <f>LEFT(Table1[[#This Row],[Postcode]],2)</f>
        <v>G4</v>
      </c>
      <c r="L13" t="s">
        <v>1540</v>
      </c>
      <c r="M13" s="1">
        <v>43584</v>
      </c>
      <c r="N13" s="1">
        <v>43585</v>
      </c>
      <c r="O13" s="11" t="str">
        <f ca="1">DATEDIF(Table1[[#This Row],[Referral_Date]],TODAY(),"d")-DATEDIF(Table1[[#This Row],[First_Seen_Date]],TODAY(),"d") &amp;" "&amp;"days"</f>
        <v>1 days</v>
      </c>
      <c r="P13" s="1">
        <v>43596</v>
      </c>
      <c r="Q13" s="1">
        <v>43606</v>
      </c>
      <c r="R13" s="1">
        <v>43609</v>
      </c>
      <c r="S13" s="11">
        <f ca="1">DATEDIF(Table1[[#This Row],[Decision_to_Treat_Date]],TODAY(),"d")-DATEDIF(Table1[[#This Row],[Treatment_Start_Date]],TODAY(),"d")</f>
        <v>3</v>
      </c>
      <c r="T13" s="11" t="str" cm="1">
        <f t="array" aca="1" ref="T13" ca="1">_xlfn.IFS(Table1[[#This Row],[Treatment_Waiting Time]]&lt;10,"Very Short Wait",Table1[[#This Row],[Treatment_Waiting Time]]&lt;20,"Short Wait",Table1[[#This Row],[Treatment_Waiting Time]]&lt;30,"Moderate Delay",Table1[[#This Row],[Treatment_Waiting Time]]&lt;40,"Long Delay")</f>
        <v>Very Short Wait</v>
      </c>
      <c r="U13" t="s">
        <v>2013</v>
      </c>
      <c r="V13" t="s">
        <v>2018</v>
      </c>
      <c r="W13" t="s">
        <v>2026</v>
      </c>
      <c r="X13" t="s">
        <v>2031</v>
      </c>
      <c r="Y13" t="s">
        <v>2035</v>
      </c>
      <c r="Z13" t="s">
        <v>2041</v>
      </c>
      <c r="AA13" t="s">
        <v>2041</v>
      </c>
      <c r="AB13" t="s">
        <v>2050</v>
      </c>
      <c r="AC13" t="s">
        <v>2053</v>
      </c>
      <c r="AD13" t="s">
        <v>2065</v>
      </c>
      <c r="AE13" t="s">
        <v>2551</v>
      </c>
      <c r="AF13" t="b">
        <v>1</v>
      </c>
      <c r="AG13" s="1">
        <v>43821</v>
      </c>
      <c r="AH13" t="s">
        <v>2555</v>
      </c>
      <c r="AI13" s="1">
        <v>43954</v>
      </c>
      <c r="AN13" t="str">
        <v>GU</v>
      </c>
    </row>
    <row r="14" spans="1:40">
      <c r="A14" t="str">
        <f>LEFT(Table1[[#This Row],[Postcode]],2)</f>
        <v>SS</v>
      </c>
      <c r="B14" s="13" t="str" cm="1">
        <f t="array" ref="B14">_xlfn.IFS(
OR(LEFT(A14,2)="EC",LEFT(A14,1)="E",LEFT(A14,1)="N",LEFT(A14,2)="NW",LEFT(A14,2)="SE",LEFT(A14,2)="SW",LEFT(A14,1)="W",LEFT(A14,2)="WC"),"London",
OR(LEFT(A14,2)="CR",LEFT(A14,2)="DA",LEFT(A14,2)="GU",LEFT(A14,2)="KT",LEFT(A14,2)="ME",LEFT(A14,2)="PO",LEFT(A14,2)="RG",LEFT(A14,2)="RH",LEFT(A14,2)="SL",LEFT(A14,2)="SO",LEFT(A14,2)="TN"),"South East",
OR(LEFT(A14,2)="BA",LEFT(A14,2)="BS",LEFT(A14,2)="EX",LEFT(A14,2)="GL",LEFT(A14,2)="PL",LEFT(A14,2)="TA",LEFT(A14,2)="TQ",LEFT(A14,2)="TR"),"South West",
OR(LEFT(A14,1)="B",LEFT(A14,2)="CV",LEFT(A14,2)="DE",LEFT(A14,2)="LE",LEFT(A14,2)="NG",LEFT(A14,2)="NN",LEFT(A14,2)="ST",LEFT(A14,2)="WS",LEFT(A14,2)="WV"),"Midlands",
OR(LEFT(A14,1)="M",LEFT(A14,1)="L",LEFT(A14,2)="CH",LEFT(A14,2)="WA",LEFT(A14,2)="WN",LEFT(A14,2)="PR",LEFT(A14,2)="FY",LEFT(A14,2)="BB",LEFT(A14,2)="BL",LEFT(A14,2)="OL",LEFT(A14,2)="SK"),"North West",
OR(LEFT(A14,2)="NE",LEFT(A14,2)="DH",LEFT(A14,2)="SR",LEFT(A14,2)="TS",LEFT(A14,2)="DL"),"North East",
OR(LEFT(A14,2)="LS",LEFT(A14,1)="S",LEFT(A14,2)="DN",LEFT(A14,2)="HU",LEFT(A14,2)="BD",LEFT(A14,2)="HX",LEFT(A14,2)="WF",LEFT(A14,2)="HD"),"Yorkshire &amp; Humber",
OR(LEFT(A14,2)="CB",LEFT(A14,2)="CO",LEFT(A14,2)="IP",LEFT(A14,2)="NR",LEFT(A14,2)="PE",LEFT(A14,2)="SG",LEFT(A14,2)="CM"),"East of England",
OR(LEFT(A14,2)="AB",LEFT(A14,2)="DD",LEFT(A14,2)="EH",LEFT(A14,2)="FK",LEFT(A14,1)="G",LEFT(A14,2)="KA",LEFT(A14,2)="KY",LEFT(A14,2)="PA",LEFT(A14,2)="PH",LEFT(A14,2)="DG",LEFT(A14,2)="ML"),"Scotland",
OR(LEFT(A14,2)="CF",LEFT(A14,2)="SA",LEFT(A14,2)="NP",LEFT(A14,2)="LL",LEFT(A14,2)="LD"),"Wales"
)</f>
        <v>Yorkshire &amp; Humber</v>
      </c>
      <c r="C14" t="s">
        <v>39</v>
      </c>
      <c r="D14" t="s">
        <v>539</v>
      </c>
      <c r="E14" s="1">
        <v>25014</v>
      </c>
      <c r="F14" s="1">
        <v>42524</v>
      </c>
      <c r="G14" s="11">
        <f ca="1">DATEDIF(Table1[[#This Row],[Date_of_Birth]],TODAY(),"Y")-DATEDIF(Table1[[#This Row],[Primary_Diagnosis_Date]],TODAY(),"Y")</f>
        <v>47</v>
      </c>
      <c r="H14" s="11" t="str" cm="1">
        <f t="array" aca="1" ref="H14" ca="1">_xlfn.IFS(Table1[[#This Row],[Age]]&lt;10,"0-9",Table1[[#This Row],[Age]]&lt;20,"10-19",Table1[[#This Row],[Age]]&lt;30,"20-29",Table1[[#This Row],[Age]]&lt;40,"30-39",Table1[[#This Row],[Age]]&lt;50,"40-49",Table1[[#This Row],[Age]]&lt;60,"50-59",Table1[[#This Row],[Age]]&lt;70,"60-69",Table1[[#This Row],[Age]]&lt;80,"70-79",Table1[[#This Row],[Age]]&lt;90,"80-89")</f>
        <v>40-49</v>
      </c>
      <c r="I14" t="s">
        <v>1027</v>
      </c>
      <c r="J14" t="s">
        <v>1041</v>
      </c>
      <c r="K14" t="str">
        <f>LEFT(Table1[[#This Row],[Postcode]],2)</f>
        <v>SS</v>
      </c>
      <c r="L14" t="s">
        <v>1541</v>
      </c>
      <c r="M14" s="1">
        <v>42513</v>
      </c>
      <c r="N14" s="1">
        <v>42516</v>
      </c>
      <c r="O14" s="11" t="str">
        <f ca="1">DATEDIF(Table1[[#This Row],[Referral_Date]],TODAY(),"d")-DATEDIF(Table1[[#This Row],[First_Seen_Date]],TODAY(),"d") &amp;" "&amp;"days"</f>
        <v>3 days</v>
      </c>
      <c r="P14" s="1">
        <v>42517</v>
      </c>
      <c r="Q14" s="1">
        <v>42518</v>
      </c>
      <c r="R14" s="1">
        <v>42545</v>
      </c>
      <c r="S14" s="11">
        <f ca="1">DATEDIF(Table1[[#This Row],[Decision_to_Treat_Date]],TODAY(),"d")-DATEDIF(Table1[[#This Row],[Treatment_Start_Date]],TODAY(),"d")</f>
        <v>27</v>
      </c>
      <c r="T14" s="11" t="str" cm="1">
        <f t="array" aca="1" ref="T14" ca="1">_xlfn.IFS(Table1[[#This Row],[Treatment_Waiting Time]]&lt;10,"Very Short Wait",Table1[[#This Row],[Treatment_Waiting Time]]&lt;20,"Short Wait",Table1[[#This Row],[Treatment_Waiting Time]]&lt;30,"Moderate Delay",Table1[[#This Row],[Treatment_Waiting Time]]&lt;40,"Long Delay")</f>
        <v>Moderate Delay</v>
      </c>
      <c r="U14" t="s">
        <v>2012</v>
      </c>
      <c r="V14" t="s">
        <v>2019</v>
      </c>
      <c r="W14" t="s">
        <v>2023</v>
      </c>
      <c r="X14" t="s">
        <v>2032</v>
      </c>
      <c r="Y14" t="s">
        <v>2036</v>
      </c>
      <c r="Z14" t="s">
        <v>2042</v>
      </c>
      <c r="AA14" t="s">
        <v>2043</v>
      </c>
      <c r="AB14" t="s">
        <v>2050</v>
      </c>
      <c r="AC14" t="s">
        <v>2052</v>
      </c>
      <c r="AD14" t="s">
        <v>2066</v>
      </c>
      <c r="AE14" t="s">
        <v>2041</v>
      </c>
      <c r="AF14" t="b">
        <v>0</v>
      </c>
      <c r="AH14" t="s">
        <v>2555</v>
      </c>
      <c r="AI14" s="1">
        <v>43701</v>
      </c>
      <c r="AN14" t="str">
        <v>L1</v>
      </c>
    </row>
    <row r="15" spans="1:40">
      <c r="A15" t="str">
        <f>LEFT(Table1[[#This Row],[Postcode]],2)</f>
        <v>RM</v>
      </c>
      <c r="B15" s="13" t="e" cm="1">
        <f t="array" ref="B15">_xlfn.IFS(
OR(LEFT(A15,2)="EC",LEFT(A15,1)="E",LEFT(A15,1)="N",LEFT(A15,2)="NW",LEFT(A15,2)="SE",LEFT(A15,2)="SW",LEFT(A15,1)="W",LEFT(A15,2)="WC"),"London",
OR(LEFT(A15,2)="CR",LEFT(A15,2)="DA",LEFT(A15,2)="GU",LEFT(A15,2)="KT",LEFT(A15,2)="ME",LEFT(A15,2)="PO",LEFT(A15,2)="RG",LEFT(A15,2)="RH",LEFT(A15,2)="SL",LEFT(A15,2)="SO",LEFT(A15,2)="TN"),"South East",
OR(LEFT(A15,2)="BA",LEFT(A15,2)="BS",LEFT(A15,2)="EX",LEFT(A15,2)="GL",LEFT(A15,2)="PL",LEFT(A15,2)="TA",LEFT(A15,2)="TQ",LEFT(A15,2)="TR"),"South West",
OR(LEFT(A15,1)="B",LEFT(A15,2)="CV",LEFT(A15,2)="DE",LEFT(A15,2)="LE",LEFT(A15,2)="NG",LEFT(A15,2)="NN",LEFT(A15,2)="ST",LEFT(A15,2)="WS",LEFT(A15,2)="WV"),"Midlands",
OR(LEFT(A15,1)="M",LEFT(A15,1)="L",LEFT(A15,2)="CH",LEFT(A15,2)="WA",LEFT(A15,2)="WN",LEFT(A15,2)="PR",LEFT(A15,2)="FY",LEFT(A15,2)="BB",LEFT(A15,2)="BL",LEFT(A15,2)="OL",LEFT(A15,2)="SK"),"North West",
OR(LEFT(A15,2)="NE",LEFT(A15,2)="DH",LEFT(A15,2)="SR",LEFT(A15,2)="TS",LEFT(A15,2)="DL"),"North East",
OR(LEFT(A15,2)="LS",LEFT(A15,1)="S",LEFT(A15,2)="DN",LEFT(A15,2)="HU",LEFT(A15,2)="BD",LEFT(A15,2)="HX",LEFT(A15,2)="WF",LEFT(A15,2)="HD"),"Yorkshire &amp; Humber",
OR(LEFT(A15,2)="CB",LEFT(A15,2)="CO",LEFT(A15,2)="IP",LEFT(A15,2)="NR",LEFT(A15,2)="PE",LEFT(A15,2)="SG",LEFT(A15,2)="CM"),"East of England",
OR(LEFT(A15,2)="AB",LEFT(A15,2)="DD",LEFT(A15,2)="EH",LEFT(A15,2)="FK",LEFT(A15,1)="G",LEFT(A15,2)="KA",LEFT(A15,2)="KY",LEFT(A15,2)="PA",LEFT(A15,2)="PH",LEFT(A15,2)="DG",LEFT(A15,2)="ML"),"Scotland",
OR(LEFT(A15,2)="CF",LEFT(A15,2)="SA",LEFT(A15,2)="NP",LEFT(A15,2)="LL",LEFT(A15,2)="LD"),"Wales"
)</f>
        <v>#N/A</v>
      </c>
      <c r="C15" t="s">
        <v>40</v>
      </c>
      <c r="D15" t="s">
        <v>540</v>
      </c>
      <c r="E15" s="1">
        <v>15182</v>
      </c>
      <c r="F15" s="1">
        <v>45388</v>
      </c>
      <c r="G15" s="11">
        <f ca="1">DATEDIF(Table1[[#This Row],[Date_of_Birth]],TODAY(),"Y")-DATEDIF(Table1[[#This Row],[Primary_Diagnosis_Date]],TODAY(),"Y")</f>
        <v>82</v>
      </c>
      <c r="H15" s="11" t="str" cm="1">
        <f t="array" aca="1" ref="H15" ca="1">_xlfn.IFS(Table1[[#This Row],[Age]]&lt;10,"0-9",Table1[[#This Row],[Age]]&lt;20,"10-19",Table1[[#This Row],[Age]]&lt;30,"20-29",Table1[[#This Row],[Age]]&lt;40,"30-39",Table1[[#This Row],[Age]]&lt;50,"40-49",Table1[[#This Row],[Age]]&lt;60,"50-59",Table1[[#This Row],[Age]]&lt;70,"60-69",Table1[[#This Row],[Age]]&lt;80,"70-79",Table1[[#This Row],[Age]]&lt;90,"80-89")</f>
        <v>80-89</v>
      </c>
      <c r="I15" t="s">
        <v>1027</v>
      </c>
      <c r="J15" t="s">
        <v>1042</v>
      </c>
      <c r="K15" t="str">
        <f>LEFT(Table1[[#This Row],[Postcode]],2)</f>
        <v>RM</v>
      </c>
      <c r="L15" t="s">
        <v>1542</v>
      </c>
      <c r="M15" s="1">
        <v>45380</v>
      </c>
      <c r="N15" s="1">
        <v>45387</v>
      </c>
      <c r="O15" s="11" t="str">
        <f ca="1">DATEDIF(Table1[[#This Row],[Referral_Date]],TODAY(),"d")-DATEDIF(Table1[[#This Row],[First_Seen_Date]],TODAY(),"d") &amp;" "&amp;"days"</f>
        <v>7 days</v>
      </c>
      <c r="P15" s="1">
        <v>45389</v>
      </c>
      <c r="Q15" s="1">
        <v>45395</v>
      </c>
      <c r="R15" s="1">
        <v>45406</v>
      </c>
      <c r="S15" s="11">
        <f ca="1">DATEDIF(Table1[[#This Row],[Decision_to_Treat_Date]],TODAY(),"d")-DATEDIF(Table1[[#This Row],[Treatment_Start_Date]],TODAY(),"d")</f>
        <v>11</v>
      </c>
      <c r="T15" s="11" t="str" cm="1">
        <f t="array" aca="1" ref="T15" ca="1">_xlfn.IFS(Table1[[#This Row],[Treatment_Waiting Time]]&lt;10,"Very Short Wait",Table1[[#This Row],[Treatment_Waiting Time]]&lt;20,"Short Wait",Table1[[#This Row],[Treatment_Waiting Time]]&lt;30,"Moderate Delay",Table1[[#This Row],[Treatment_Waiting Time]]&lt;40,"Long Delay")</f>
        <v>Short Wait</v>
      </c>
      <c r="U15" t="s">
        <v>2014</v>
      </c>
      <c r="V15" t="s">
        <v>2022</v>
      </c>
      <c r="W15" t="s">
        <v>2023</v>
      </c>
      <c r="X15" t="s">
        <v>2029</v>
      </c>
      <c r="Y15" t="s">
        <v>2035</v>
      </c>
      <c r="Z15" t="s">
        <v>2042</v>
      </c>
      <c r="AA15" t="s">
        <v>2045</v>
      </c>
      <c r="AB15" t="s">
        <v>2050</v>
      </c>
      <c r="AC15" t="s">
        <v>2052</v>
      </c>
      <c r="AD15" t="s">
        <v>2067</v>
      </c>
      <c r="AE15" t="s">
        <v>2551</v>
      </c>
      <c r="AF15" t="b">
        <v>0</v>
      </c>
      <c r="AH15" t="s">
        <v>2554</v>
      </c>
      <c r="AN15" t="str">
        <v>BH</v>
      </c>
    </row>
    <row r="16" spans="1:40">
      <c r="A16" t="str">
        <f>LEFT(Table1[[#This Row],[Postcode]],2)</f>
        <v>G7</v>
      </c>
      <c r="B16" s="13" t="str" cm="1">
        <f t="array" ref="B16">_xlfn.IFS(
OR(LEFT(A16,2)="EC",LEFT(A16,1)="E",LEFT(A16,1)="N",LEFT(A16,2)="NW",LEFT(A16,2)="SE",LEFT(A16,2)="SW",LEFT(A16,1)="W",LEFT(A16,2)="WC"),"London",
OR(LEFT(A16,2)="CR",LEFT(A16,2)="DA",LEFT(A16,2)="GU",LEFT(A16,2)="KT",LEFT(A16,2)="ME",LEFT(A16,2)="PO",LEFT(A16,2)="RG",LEFT(A16,2)="RH",LEFT(A16,2)="SL",LEFT(A16,2)="SO",LEFT(A16,2)="TN"),"South East",
OR(LEFT(A16,2)="BA",LEFT(A16,2)="BS",LEFT(A16,2)="EX",LEFT(A16,2)="GL",LEFT(A16,2)="PL",LEFT(A16,2)="TA",LEFT(A16,2)="TQ",LEFT(A16,2)="TR"),"South West",
OR(LEFT(A16,1)="B",LEFT(A16,2)="CV",LEFT(A16,2)="DE",LEFT(A16,2)="LE",LEFT(A16,2)="NG",LEFT(A16,2)="NN",LEFT(A16,2)="ST",LEFT(A16,2)="WS",LEFT(A16,2)="WV"),"Midlands",
OR(LEFT(A16,1)="M",LEFT(A16,1)="L",LEFT(A16,2)="CH",LEFT(A16,2)="WA",LEFT(A16,2)="WN",LEFT(A16,2)="PR",LEFT(A16,2)="FY",LEFT(A16,2)="BB",LEFT(A16,2)="BL",LEFT(A16,2)="OL",LEFT(A16,2)="SK"),"North West",
OR(LEFT(A16,2)="NE",LEFT(A16,2)="DH",LEFT(A16,2)="SR",LEFT(A16,2)="TS",LEFT(A16,2)="DL"),"North East",
OR(LEFT(A16,2)="LS",LEFT(A16,1)="S",LEFT(A16,2)="DN",LEFT(A16,2)="HU",LEFT(A16,2)="BD",LEFT(A16,2)="HX",LEFT(A16,2)="WF",LEFT(A16,2)="HD"),"Yorkshire &amp; Humber",
OR(LEFT(A16,2)="CB",LEFT(A16,2)="CO",LEFT(A16,2)="IP",LEFT(A16,2)="NR",LEFT(A16,2)="PE",LEFT(A16,2)="SG",LEFT(A16,2)="CM"),"East of England",
OR(LEFT(A16,2)="AB",LEFT(A16,2)="DD",LEFT(A16,2)="EH",LEFT(A16,2)="FK",LEFT(A16,1)="G",LEFT(A16,2)="KA",LEFT(A16,2)="KY",LEFT(A16,2)="PA",LEFT(A16,2)="PH",LEFT(A16,2)="DG",LEFT(A16,2)="ML"),"Scotland",
OR(LEFT(A16,2)="CF",LEFT(A16,2)="SA",LEFT(A16,2)="NP",LEFT(A16,2)="LL",LEFT(A16,2)="LD"),"Wales"
)</f>
        <v>Scotland</v>
      </c>
      <c r="C16" t="s">
        <v>41</v>
      </c>
      <c r="D16" t="s">
        <v>541</v>
      </c>
      <c r="E16" s="1">
        <v>22769</v>
      </c>
      <c r="F16" s="1">
        <v>43330</v>
      </c>
      <c r="G16" s="11">
        <f ca="1">DATEDIF(Table1[[#This Row],[Date_of_Birth]],TODAY(),"Y")-DATEDIF(Table1[[#This Row],[Primary_Diagnosis_Date]],TODAY(),"Y")</f>
        <v>57</v>
      </c>
      <c r="H16" s="11" t="str" cm="1">
        <f t="array" aca="1" ref="H16" ca="1">_xlfn.IFS(Table1[[#This Row],[Age]]&lt;10,"0-9",Table1[[#This Row],[Age]]&lt;20,"10-19",Table1[[#This Row],[Age]]&lt;30,"20-29",Table1[[#This Row],[Age]]&lt;40,"30-39",Table1[[#This Row],[Age]]&lt;50,"40-49",Table1[[#This Row],[Age]]&lt;60,"50-59",Table1[[#This Row],[Age]]&lt;70,"60-69",Table1[[#This Row],[Age]]&lt;80,"70-79",Table1[[#This Row],[Age]]&lt;90,"80-89")</f>
        <v>50-59</v>
      </c>
      <c r="I16" t="s">
        <v>1028</v>
      </c>
      <c r="J16" t="s">
        <v>1043</v>
      </c>
      <c r="K16" t="str">
        <f>LEFT(Table1[[#This Row],[Postcode]],2)</f>
        <v>G7</v>
      </c>
      <c r="L16" t="s">
        <v>1543</v>
      </c>
      <c r="M16" s="1">
        <v>43302</v>
      </c>
      <c r="N16" s="1">
        <v>43309</v>
      </c>
      <c r="O16" s="11" t="str">
        <f ca="1">DATEDIF(Table1[[#This Row],[Referral_Date]],TODAY(),"d")-DATEDIF(Table1[[#This Row],[First_Seen_Date]],TODAY(),"d") &amp;" "&amp;"days"</f>
        <v>7 days</v>
      </c>
      <c r="P16" s="1">
        <v>43316</v>
      </c>
      <c r="Q16" s="1">
        <v>43319</v>
      </c>
      <c r="R16" s="1">
        <v>43344</v>
      </c>
      <c r="S16" s="11">
        <f ca="1">DATEDIF(Table1[[#This Row],[Decision_to_Treat_Date]],TODAY(),"d")-DATEDIF(Table1[[#This Row],[Treatment_Start_Date]],TODAY(),"d")</f>
        <v>25</v>
      </c>
      <c r="T16" s="11" t="str" cm="1">
        <f t="array" aca="1" ref="T16" ca="1">_xlfn.IFS(Table1[[#This Row],[Treatment_Waiting Time]]&lt;10,"Very Short Wait",Table1[[#This Row],[Treatment_Waiting Time]]&lt;20,"Short Wait",Table1[[#This Row],[Treatment_Waiting Time]]&lt;30,"Moderate Delay",Table1[[#This Row],[Treatment_Waiting Time]]&lt;40,"Long Delay")</f>
        <v>Moderate Delay</v>
      </c>
      <c r="U16" t="s">
        <v>2013</v>
      </c>
      <c r="V16" t="s">
        <v>2018</v>
      </c>
      <c r="W16" t="s">
        <v>2024</v>
      </c>
      <c r="X16" t="s">
        <v>2032</v>
      </c>
      <c r="Y16" t="s">
        <v>2035</v>
      </c>
      <c r="Z16" t="s">
        <v>2040</v>
      </c>
      <c r="AA16" t="s">
        <v>2043</v>
      </c>
      <c r="AB16" t="s">
        <v>2050</v>
      </c>
      <c r="AC16" t="s">
        <v>2053</v>
      </c>
      <c r="AD16" t="s">
        <v>2068</v>
      </c>
      <c r="AE16" t="s">
        <v>2552</v>
      </c>
      <c r="AF16" t="b">
        <v>1</v>
      </c>
      <c r="AG16" s="1">
        <v>43692</v>
      </c>
      <c r="AH16" t="s">
        <v>2555</v>
      </c>
      <c r="AI16" s="1">
        <v>43548</v>
      </c>
      <c r="AN16" t="str">
        <v>SW</v>
      </c>
    </row>
    <row r="17" spans="1:40">
      <c r="A17" t="str">
        <f>LEFT(Table1[[#This Row],[Postcode]],2)</f>
        <v>FK</v>
      </c>
      <c r="B17" s="13" t="str" cm="1">
        <f t="array" ref="B17">_xlfn.IFS(
OR(LEFT(A17,2)="EC",LEFT(A17,1)="E",LEFT(A17,1)="N",LEFT(A17,2)="NW",LEFT(A17,2)="SE",LEFT(A17,2)="SW",LEFT(A17,1)="W",LEFT(A17,2)="WC"),"London",
OR(LEFT(A17,2)="CR",LEFT(A17,2)="DA",LEFT(A17,2)="GU",LEFT(A17,2)="KT",LEFT(A17,2)="ME",LEFT(A17,2)="PO",LEFT(A17,2)="RG",LEFT(A17,2)="RH",LEFT(A17,2)="SL",LEFT(A17,2)="SO",LEFT(A17,2)="TN"),"South East",
OR(LEFT(A17,2)="BA",LEFT(A17,2)="BS",LEFT(A17,2)="EX",LEFT(A17,2)="GL",LEFT(A17,2)="PL",LEFT(A17,2)="TA",LEFT(A17,2)="TQ",LEFT(A17,2)="TR"),"South West",
OR(LEFT(A17,1)="B",LEFT(A17,2)="CV",LEFT(A17,2)="DE",LEFT(A17,2)="LE",LEFT(A17,2)="NG",LEFT(A17,2)="NN",LEFT(A17,2)="ST",LEFT(A17,2)="WS",LEFT(A17,2)="WV"),"Midlands",
OR(LEFT(A17,1)="M",LEFT(A17,1)="L",LEFT(A17,2)="CH",LEFT(A17,2)="WA",LEFT(A17,2)="WN",LEFT(A17,2)="PR",LEFT(A17,2)="FY",LEFT(A17,2)="BB",LEFT(A17,2)="BL",LEFT(A17,2)="OL",LEFT(A17,2)="SK"),"North West",
OR(LEFT(A17,2)="NE",LEFT(A17,2)="DH",LEFT(A17,2)="SR",LEFT(A17,2)="TS",LEFT(A17,2)="DL"),"North East",
OR(LEFT(A17,2)="LS",LEFT(A17,1)="S",LEFT(A17,2)="DN",LEFT(A17,2)="HU",LEFT(A17,2)="BD",LEFT(A17,2)="HX",LEFT(A17,2)="WF",LEFT(A17,2)="HD"),"Yorkshire &amp; Humber",
OR(LEFT(A17,2)="CB",LEFT(A17,2)="CO",LEFT(A17,2)="IP",LEFT(A17,2)="NR",LEFT(A17,2)="PE",LEFT(A17,2)="SG",LEFT(A17,2)="CM"),"East of England",
OR(LEFT(A17,2)="AB",LEFT(A17,2)="DD",LEFT(A17,2)="EH",LEFT(A17,2)="FK",LEFT(A17,1)="G",LEFT(A17,2)="KA",LEFT(A17,2)="KY",LEFT(A17,2)="PA",LEFT(A17,2)="PH",LEFT(A17,2)="DG",LEFT(A17,2)="ML"),"Scotland",
OR(LEFT(A17,2)="CF",LEFT(A17,2)="SA",LEFT(A17,2)="NP",LEFT(A17,2)="LL",LEFT(A17,2)="LD"),"Wales"
)</f>
        <v>Scotland</v>
      </c>
      <c r="C17" t="s">
        <v>42</v>
      </c>
      <c r="D17" t="s">
        <v>542</v>
      </c>
      <c r="E17" s="1">
        <v>28743</v>
      </c>
      <c r="F17" s="1">
        <v>42742</v>
      </c>
      <c r="G17" s="11">
        <f ca="1">DATEDIF(Table1[[#This Row],[Date_of_Birth]],TODAY(),"Y")-DATEDIF(Table1[[#This Row],[Primary_Diagnosis_Date]],TODAY(),"Y")</f>
        <v>38</v>
      </c>
      <c r="H17" s="11" t="str" cm="1">
        <f t="array" aca="1" ref="H17" ca="1">_xlfn.IFS(Table1[[#This Row],[Age]]&lt;10,"0-9",Table1[[#This Row],[Age]]&lt;20,"10-19",Table1[[#This Row],[Age]]&lt;30,"20-29",Table1[[#This Row],[Age]]&lt;40,"30-39",Table1[[#This Row],[Age]]&lt;50,"40-49",Table1[[#This Row],[Age]]&lt;60,"50-59",Table1[[#This Row],[Age]]&lt;70,"60-69",Table1[[#This Row],[Age]]&lt;80,"70-79",Table1[[#This Row],[Age]]&lt;90,"80-89")</f>
        <v>30-39</v>
      </c>
      <c r="I17" t="s">
        <v>1027</v>
      </c>
      <c r="J17" t="s">
        <v>1044</v>
      </c>
      <c r="K17" t="str">
        <f>LEFT(Table1[[#This Row],[Postcode]],2)</f>
        <v>FK</v>
      </c>
      <c r="L17" t="s">
        <v>1544</v>
      </c>
      <c r="M17" s="1">
        <v>42719</v>
      </c>
      <c r="N17" s="1">
        <v>42719</v>
      </c>
      <c r="O17" s="11" t="str">
        <f ca="1">DATEDIF(Table1[[#This Row],[Referral_Date]],TODAY(),"d")-DATEDIF(Table1[[#This Row],[First_Seen_Date]],TODAY(),"d") &amp;" "&amp;"days"</f>
        <v>0 days</v>
      </c>
      <c r="P17" s="1">
        <v>42728</v>
      </c>
      <c r="Q17" s="1">
        <v>42739</v>
      </c>
      <c r="R17" s="1">
        <v>42742</v>
      </c>
      <c r="S17" s="11">
        <f ca="1">DATEDIF(Table1[[#This Row],[Decision_to_Treat_Date]],TODAY(),"d")-DATEDIF(Table1[[#This Row],[Treatment_Start_Date]],TODAY(),"d")</f>
        <v>3</v>
      </c>
      <c r="T17" s="11" t="str" cm="1">
        <f t="array" aca="1" ref="T17" ca="1">_xlfn.IFS(Table1[[#This Row],[Treatment_Waiting Time]]&lt;10,"Very Short Wait",Table1[[#This Row],[Treatment_Waiting Time]]&lt;20,"Short Wait",Table1[[#This Row],[Treatment_Waiting Time]]&lt;30,"Moderate Delay",Table1[[#This Row],[Treatment_Waiting Time]]&lt;40,"Long Delay")</f>
        <v>Very Short Wait</v>
      </c>
      <c r="U17" t="s">
        <v>2011</v>
      </c>
      <c r="V17" t="s">
        <v>2018</v>
      </c>
      <c r="W17" t="s">
        <v>2027</v>
      </c>
      <c r="X17" t="s">
        <v>2031</v>
      </c>
      <c r="Y17" t="s">
        <v>2033</v>
      </c>
      <c r="Z17" t="s">
        <v>2041</v>
      </c>
      <c r="AA17" t="s">
        <v>2045</v>
      </c>
      <c r="AB17" t="s">
        <v>2050</v>
      </c>
      <c r="AC17" t="s">
        <v>2052</v>
      </c>
      <c r="AD17" t="s">
        <v>2069</v>
      </c>
      <c r="AE17" t="s">
        <v>2041</v>
      </c>
      <c r="AF17" t="b">
        <v>0</v>
      </c>
      <c r="AH17" t="s">
        <v>2554</v>
      </c>
      <c r="AN17" t="str">
        <v>G4</v>
      </c>
    </row>
    <row r="18" spans="1:40">
      <c r="A18" t="str">
        <f>LEFT(Table1[[#This Row],[Postcode]],2)</f>
        <v>DA</v>
      </c>
      <c r="B18" s="13" t="str" cm="1">
        <f t="array" ref="B18">_xlfn.IFS(
OR(LEFT(A18,2)="EC",LEFT(A18,1)="E",LEFT(A18,1)="N",LEFT(A18,2)="NW",LEFT(A18,2)="SE",LEFT(A18,2)="SW",LEFT(A18,1)="W",LEFT(A18,2)="WC"),"London",
OR(LEFT(A18,2)="CR",LEFT(A18,2)="DA",LEFT(A18,2)="GU",LEFT(A18,2)="KT",LEFT(A18,2)="ME",LEFT(A18,2)="PO",LEFT(A18,2)="RG",LEFT(A18,2)="RH",LEFT(A18,2)="SL",LEFT(A18,2)="SO",LEFT(A18,2)="TN"),"South East",
OR(LEFT(A18,2)="BA",LEFT(A18,2)="BS",LEFT(A18,2)="EX",LEFT(A18,2)="GL",LEFT(A18,2)="PL",LEFT(A18,2)="TA",LEFT(A18,2)="TQ",LEFT(A18,2)="TR"),"South West",
OR(LEFT(A18,1)="B",LEFT(A18,2)="CV",LEFT(A18,2)="DE",LEFT(A18,2)="LE",LEFT(A18,2)="NG",LEFT(A18,2)="NN",LEFT(A18,2)="ST",LEFT(A18,2)="WS",LEFT(A18,2)="WV"),"Midlands",
OR(LEFT(A18,1)="M",LEFT(A18,1)="L",LEFT(A18,2)="CH",LEFT(A18,2)="WA",LEFT(A18,2)="WN",LEFT(A18,2)="PR",LEFT(A18,2)="FY",LEFT(A18,2)="BB",LEFT(A18,2)="BL",LEFT(A18,2)="OL",LEFT(A18,2)="SK"),"North West",
OR(LEFT(A18,2)="NE",LEFT(A18,2)="DH",LEFT(A18,2)="SR",LEFT(A18,2)="TS",LEFT(A18,2)="DL"),"North East",
OR(LEFT(A18,2)="LS",LEFT(A18,1)="S",LEFT(A18,2)="DN",LEFT(A18,2)="HU",LEFT(A18,2)="BD",LEFT(A18,2)="HX",LEFT(A18,2)="WF",LEFT(A18,2)="HD"),"Yorkshire &amp; Humber",
OR(LEFT(A18,2)="CB",LEFT(A18,2)="CO",LEFT(A18,2)="IP",LEFT(A18,2)="NR",LEFT(A18,2)="PE",LEFT(A18,2)="SG",LEFT(A18,2)="CM"),"East of England",
OR(LEFT(A18,2)="AB",LEFT(A18,2)="DD",LEFT(A18,2)="EH",LEFT(A18,2)="FK",LEFT(A18,1)="G",LEFT(A18,2)="KA",LEFT(A18,2)="KY",LEFT(A18,2)="PA",LEFT(A18,2)="PH",LEFT(A18,2)="DG",LEFT(A18,2)="ML"),"Scotland",
OR(LEFT(A18,2)="CF",LEFT(A18,2)="SA",LEFT(A18,2)="NP",LEFT(A18,2)="LL",LEFT(A18,2)="LD"),"Wales"
)</f>
        <v>South East</v>
      </c>
      <c r="C18" t="s">
        <v>43</v>
      </c>
      <c r="D18" t="s">
        <v>543</v>
      </c>
      <c r="E18" s="1">
        <v>25827</v>
      </c>
      <c r="F18" s="1">
        <v>43395</v>
      </c>
      <c r="G18" s="11">
        <f ca="1">DATEDIF(Table1[[#This Row],[Date_of_Birth]],TODAY(),"Y")-DATEDIF(Table1[[#This Row],[Primary_Diagnosis_Date]],TODAY(),"Y")</f>
        <v>48</v>
      </c>
      <c r="H18" s="11" t="str" cm="1">
        <f t="array" aca="1" ref="H18" ca="1">_xlfn.IFS(Table1[[#This Row],[Age]]&lt;10,"0-9",Table1[[#This Row],[Age]]&lt;20,"10-19",Table1[[#This Row],[Age]]&lt;30,"20-29",Table1[[#This Row],[Age]]&lt;40,"30-39",Table1[[#This Row],[Age]]&lt;50,"40-49",Table1[[#This Row],[Age]]&lt;60,"50-59",Table1[[#This Row],[Age]]&lt;70,"60-69",Table1[[#This Row],[Age]]&lt;80,"70-79",Table1[[#This Row],[Age]]&lt;90,"80-89")</f>
        <v>40-49</v>
      </c>
      <c r="I18" t="s">
        <v>1027</v>
      </c>
      <c r="J18" t="s">
        <v>1045</v>
      </c>
      <c r="K18" t="str">
        <f>LEFT(Table1[[#This Row],[Postcode]],2)</f>
        <v>DA</v>
      </c>
      <c r="L18" t="s">
        <v>1545</v>
      </c>
      <c r="M18" s="1">
        <v>43383</v>
      </c>
      <c r="N18" s="1">
        <v>43384</v>
      </c>
      <c r="O18" s="11" t="str">
        <f ca="1">DATEDIF(Table1[[#This Row],[Referral_Date]],TODAY(),"d")-DATEDIF(Table1[[#This Row],[First_Seen_Date]],TODAY(),"d") &amp;" "&amp;"days"</f>
        <v>1 days</v>
      </c>
      <c r="P18" s="1">
        <v>43394</v>
      </c>
      <c r="Q18" s="1">
        <v>43407</v>
      </c>
      <c r="R18" s="1">
        <v>43422</v>
      </c>
      <c r="S18" s="11">
        <f ca="1">DATEDIF(Table1[[#This Row],[Decision_to_Treat_Date]],TODAY(),"d")-DATEDIF(Table1[[#This Row],[Treatment_Start_Date]],TODAY(),"d")</f>
        <v>15</v>
      </c>
      <c r="T18" s="11" t="str" cm="1">
        <f t="array" aca="1" ref="T18" ca="1">_xlfn.IFS(Table1[[#This Row],[Treatment_Waiting Time]]&lt;10,"Very Short Wait",Table1[[#This Row],[Treatment_Waiting Time]]&lt;20,"Short Wait",Table1[[#This Row],[Treatment_Waiting Time]]&lt;30,"Moderate Delay",Table1[[#This Row],[Treatment_Waiting Time]]&lt;40,"Long Delay")</f>
        <v>Short Wait</v>
      </c>
      <c r="U18" t="s">
        <v>2011</v>
      </c>
      <c r="V18" t="s">
        <v>2019</v>
      </c>
      <c r="W18" t="s">
        <v>2025</v>
      </c>
      <c r="X18" t="s">
        <v>2030</v>
      </c>
      <c r="Y18" t="s">
        <v>2036</v>
      </c>
      <c r="Z18" t="s">
        <v>2038</v>
      </c>
      <c r="AA18" t="s">
        <v>2044</v>
      </c>
      <c r="AB18" t="s">
        <v>2050</v>
      </c>
      <c r="AC18" t="s">
        <v>2053</v>
      </c>
      <c r="AD18" t="s">
        <v>2070</v>
      </c>
      <c r="AE18" t="s">
        <v>2551</v>
      </c>
      <c r="AF18" t="b">
        <v>1</v>
      </c>
      <c r="AG18" s="1">
        <v>44185</v>
      </c>
      <c r="AH18" t="s">
        <v>2554</v>
      </c>
      <c r="AN18" t="str">
        <v>SS</v>
      </c>
    </row>
    <row r="19" spans="1:40">
      <c r="A19" t="str">
        <f>LEFT(Table1[[#This Row],[Postcode]],2)</f>
        <v>M9</v>
      </c>
      <c r="B19" s="13" t="str" cm="1">
        <f t="array" ref="B19">_xlfn.IFS(
OR(LEFT(A19,2)="EC",LEFT(A19,1)="E",LEFT(A19,1)="N",LEFT(A19,2)="NW",LEFT(A19,2)="SE",LEFT(A19,2)="SW",LEFT(A19,1)="W",LEFT(A19,2)="WC"),"London",
OR(LEFT(A19,2)="CR",LEFT(A19,2)="DA",LEFT(A19,2)="GU",LEFT(A19,2)="KT",LEFT(A19,2)="ME",LEFT(A19,2)="PO",LEFT(A19,2)="RG",LEFT(A19,2)="RH",LEFT(A19,2)="SL",LEFT(A19,2)="SO",LEFT(A19,2)="TN"),"South East",
OR(LEFT(A19,2)="BA",LEFT(A19,2)="BS",LEFT(A19,2)="EX",LEFT(A19,2)="GL",LEFT(A19,2)="PL",LEFT(A19,2)="TA",LEFT(A19,2)="TQ",LEFT(A19,2)="TR"),"South West",
OR(LEFT(A19,1)="B",LEFT(A19,2)="CV",LEFT(A19,2)="DE",LEFT(A19,2)="LE",LEFT(A19,2)="NG",LEFT(A19,2)="NN",LEFT(A19,2)="ST",LEFT(A19,2)="WS",LEFT(A19,2)="WV"),"Midlands",
OR(LEFT(A19,1)="M",LEFT(A19,1)="L",LEFT(A19,2)="CH",LEFT(A19,2)="WA",LEFT(A19,2)="WN",LEFT(A19,2)="PR",LEFT(A19,2)="FY",LEFT(A19,2)="BB",LEFT(A19,2)="BL",LEFT(A19,2)="OL",LEFT(A19,2)="SK"),"North West",
OR(LEFT(A19,2)="NE",LEFT(A19,2)="DH",LEFT(A19,2)="SR",LEFT(A19,2)="TS",LEFT(A19,2)="DL"),"North East",
OR(LEFT(A19,2)="LS",LEFT(A19,1)="S",LEFT(A19,2)="DN",LEFT(A19,2)="HU",LEFT(A19,2)="BD",LEFT(A19,2)="HX",LEFT(A19,2)="WF",LEFT(A19,2)="HD"),"Yorkshire &amp; Humber",
OR(LEFT(A19,2)="CB",LEFT(A19,2)="CO",LEFT(A19,2)="IP",LEFT(A19,2)="NR",LEFT(A19,2)="PE",LEFT(A19,2)="SG",LEFT(A19,2)="CM"),"East of England",
OR(LEFT(A19,2)="AB",LEFT(A19,2)="DD",LEFT(A19,2)="EH",LEFT(A19,2)="FK",LEFT(A19,1)="G",LEFT(A19,2)="KA",LEFT(A19,2)="KY",LEFT(A19,2)="PA",LEFT(A19,2)="PH",LEFT(A19,2)="DG",LEFT(A19,2)="ML"),"Scotland",
OR(LEFT(A19,2)="CF",LEFT(A19,2)="SA",LEFT(A19,2)="NP",LEFT(A19,2)="LL",LEFT(A19,2)="LD"),"Wales"
)</f>
        <v>North West</v>
      </c>
      <c r="C19" t="s">
        <v>44</v>
      </c>
      <c r="D19" t="s">
        <v>544</v>
      </c>
      <c r="E19" s="1">
        <v>24106</v>
      </c>
      <c r="F19" s="1">
        <v>45520</v>
      </c>
      <c r="G19" s="11">
        <f ca="1">DATEDIF(Table1[[#This Row],[Date_of_Birth]],TODAY(),"Y")-DATEDIF(Table1[[#This Row],[Primary_Diagnosis_Date]],TODAY(),"Y")</f>
        <v>59</v>
      </c>
      <c r="H19" s="11" t="str" cm="1">
        <f t="array" aca="1" ref="H19" ca="1">_xlfn.IFS(Table1[[#This Row],[Age]]&lt;10,"0-9",Table1[[#This Row],[Age]]&lt;20,"10-19",Table1[[#This Row],[Age]]&lt;30,"20-29",Table1[[#This Row],[Age]]&lt;40,"30-39",Table1[[#This Row],[Age]]&lt;50,"40-49",Table1[[#This Row],[Age]]&lt;60,"50-59",Table1[[#This Row],[Age]]&lt;70,"60-69",Table1[[#This Row],[Age]]&lt;80,"70-79",Table1[[#This Row],[Age]]&lt;90,"80-89")</f>
        <v>50-59</v>
      </c>
      <c r="I19" t="s">
        <v>1027</v>
      </c>
      <c r="J19" t="s">
        <v>1046</v>
      </c>
      <c r="K19" t="str">
        <f>LEFT(Table1[[#This Row],[Postcode]],2)</f>
        <v>M9</v>
      </c>
      <c r="L19" t="s">
        <v>1546</v>
      </c>
      <c r="M19" s="1">
        <v>45506</v>
      </c>
      <c r="N19" s="1">
        <v>45508</v>
      </c>
      <c r="O19" s="11" t="str">
        <f ca="1">DATEDIF(Table1[[#This Row],[Referral_Date]],TODAY(),"d")-DATEDIF(Table1[[#This Row],[First_Seen_Date]],TODAY(),"d") &amp;" "&amp;"days"</f>
        <v>2 days</v>
      </c>
      <c r="P19" s="1">
        <v>45518</v>
      </c>
      <c r="Q19" s="1">
        <v>45528</v>
      </c>
      <c r="R19" s="1">
        <v>45547</v>
      </c>
      <c r="S19" s="11">
        <f ca="1">DATEDIF(Table1[[#This Row],[Decision_to_Treat_Date]],TODAY(),"d")-DATEDIF(Table1[[#This Row],[Treatment_Start_Date]],TODAY(),"d")</f>
        <v>19</v>
      </c>
      <c r="T19" s="11" t="str" cm="1">
        <f t="array" aca="1" ref="T19" ca="1">_xlfn.IFS(Table1[[#This Row],[Treatment_Waiting Time]]&lt;10,"Very Short Wait",Table1[[#This Row],[Treatment_Waiting Time]]&lt;20,"Short Wait",Table1[[#This Row],[Treatment_Waiting Time]]&lt;30,"Moderate Delay",Table1[[#This Row],[Treatment_Waiting Time]]&lt;40,"Long Delay")</f>
        <v>Short Wait</v>
      </c>
      <c r="U19" t="s">
        <v>2014</v>
      </c>
      <c r="V19" t="s">
        <v>2022</v>
      </c>
      <c r="W19" t="s">
        <v>2027</v>
      </c>
      <c r="X19" t="s">
        <v>2029</v>
      </c>
      <c r="Y19" t="s">
        <v>2033</v>
      </c>
      <c r="Z19" t="s">
        <v>2041</v>
      </c>
      <c r="AA19" t="s">
        <v>2043</v>
      </c>
      <c r="AB19" t="s">
        <v>2046</v>
      </c>
      <c r="AC19" t="s">
        <v>2053</v>
      </c>
      <c r="AD19" t="s">
        <v>2071</v>
      </c>
      <c r="AE19" t="s">
        <v>2552</v>
      </c>
      <c r="AF19" t="b">
        <v>0</v>
      </c>
      <c r="AH19" t="s">
        <v>2554</v>
      </c>
      <c r="AN19" t="str">
        <v>RM</v>
      </c>
    </row>
    <row r="20" spans="1:40">
      <c r="A20" t="str">
        <f>LEFT(Table1[[#This Row],[Postcode]],2)</f>
        <v>DL</v>
      </c>
      <c r="B20" s="13" t="str" cm="1">
        <f t="array" ref="B20">_xlfn.IFS(
OR(LEFT(A20,2)="EC",LEFT(A20,1)="E",LEFT(A20,1)="N",LEFT(A20,2)="NW",LEFT(A20,2)="SE",LEFT(A20,2)="SW",LEFT(A20,1)="W",LEFT(A20,2)="WC"),"London",
OR(LEFT(A20,2)="CR",LEFT(A20,2)="DA",LEFT(A20,2)="GU",LEFT(A20,2)="KT",LEFT(A20,2)="ME",LEFT(A20,2)="PO",LEFT(A20,2)="RG",LEFT(A20,2)="RH",LEFT(A20,2)="SL",LEFT(A20,2)="SO",LEFT(A20,2)="TN"),"South East",
OR(LEFT(A20,2)="BA",LEFT(A20,2)="BS",LEFT(A20,2)="EX",LEFT(A20,2)="GL",LEFT(A20,2)="PL",LEFT(A20,2)="TA",LEFT(A20,2)="TQ",LEFT(A20,2)="TR"),"South West",
OR(LEFT(A20,1)="B",LEFT(A20,2)="CV",LEFT(A20,2)="DE",LEFT(A20,2)="LE",LEFT(A20,2)="NG",LEFT(A20,2)="NN",LEFT(A20,2)="ST",LEFT(A20,2)="WS",LEFT(A20,2)="WV"),"Midlands",
OR(LEFT(A20,1)="M",LEFT(A20,1)="L",LEFT(A20,2)="CH",LEFT(A20,2)="WA",LEFT(A20,2)="WN",LEFT(A20,2)="PR",LEFT(A20,2)="FY",LEFT(A20,2)="BB",LEFT(A20,2)="BL",LEFT(A20,2)="OL",LEFT(A20,2)="SK"),"North West",
OR(LEFT(A20,2)="NE",LEFT(A20,2)="DH",LEFT(A20,2)="SR",LEFT(A20,2)="TS",LEFT(A20,2)="DL"),"North East",
OR(LEFT(A20,2)="LS",LEFT(A20,1)="S",LEFT(A20,2)="DN",LEFT(A20,2)="HU",LEFT(A20,2)="BD",LEFT(A20,2)="HX",LEFT(A20,2)="WF",LEFT(A20,2)="HD"),"Yorkshire &amp; Humber",
OR(LEFT(A20,2)="CB",LEFT(A20,2)="CO",LEFT(A20,2)="IP",LEFT(A20,2)="NR",LEFT(A20,2)="PE",LEFT(A20,2)="SG",LEFT(A20,2)="CM"),"East of England",
OR(LEFT(A20,2)="AB",LEFT(A20,2)="DD",LEFT(A20,2)="EH",LEFT(A20,2)="FK",LEFT(A20,1)="G",LEFT(A20,2)="KA",LEFT(A20,2)="KY",LEFT(A20,2)="PA",LEFT(A20,2)="PH",LEFT(A20,2)="DG",LEFT(A20,2)="ML"),"Scotland",
OR(LEFT(A20,2)="CF",LEFT(A20,2)="SA",LEFT(A20,2)="NP",LEFT(A20,2)="LL",LEFT(A20,2)="LD"),"Wales"
)</f>
        <v>North East</v>
      </c>
      <c r="C20" t="s">
        <v>45</v>
      </c>
      <c r="D20" t="s">
        <v>545</v>
      </c>
      <c r="E20" s="1">
        <v>15218</v>
      </c>
      <c r="F20" s="1">
        <v>42508</v>
      </c>
      <c r="G20" s="11">
        <f ca="1">DATEDIF(Table1[[#This Row],[Date_of_Birth]],TODAY(),"Y")-DATEDIF(Table1[[#This Row],[Primary_Diagnosis_Date]],TODAY(),"Y")</f>
        <v>74</v>
      </c>
      <c r="H20" s="11" t="str" cm="1">
        <f t="array" aca="1" ref="H20" ca="1">_xlfn.IFS(Table1[[#This Row],[Age]]&lt;10,"0-9",Table1[[#This Row],[Age]]&lt;20,"10-19",Table1[[#This Row],[Age]]&lt;30,"20-29",Table1[[#This Row],[Age]]&lt;40,"30-39",Table1[[#This Row],[Age]]&lt;50,"40-49",Table1[[#This Row],[Age]]&lt;60,"50-59",Table1[[#This Row],[Age]]&lt;70,"60-69",Table1[[#This Row],[Age]]&lt;80,"70-79",Table1[[#This Row],[Age]]&lt;90,"80-89")</f>
        <v>70-79</v>
      </c>
      <c r="I20" t="s">
        <v>1028</v>
      </c>
      <c r="J20" t="s">
        <v>1047</v>
      </c>
      <c r="K20" t="str">
        <f>LEFT(Table1[[#This Row],[Postcode]],2)</f>
        <v>DL</v>
      </c>
      <c r="L20" t="s">
        <v>1547</v>
      </c>
      <c r="M20" s="1">
        <v>42480</v>
      </c>
      <c r="N20" s="1">
        <v>42494</v>
      </c>
      <c r="O20" s="11" t="str">
        <f ca="1">DATEDIF(Table1[[#This Row],[Referral_Date]],TODAY(),"d")-DATEDIF(Table1[[#This Row],[First_Seen_Date]],TODAY(),"d") &amp;" "&amp;"days"</f>
        <v>14 days</v>
      </c>
      <c r="P20" s="1">
        <v>42499</v>
      </c>
      <c r="Q20" s="1">
        <v>42513</v>
      </c>
      <c r="R20" s="1">
        <v>42517</v>
      </c>
      <c r="S20" s="11">
        <f ca="1">DATEDIF(Table1[[#This Row],[Decision_to_Treat_Date]],TODAY(),"d")-DATEDIF(Table1[[#This Row],[Treatment_Start_Date]],TODAY(),"d")</f>
        <v>4</v>
      </c>
      <c r="T20" s="11" t="str" cm="1">
        <f t="array" aca="1" ref="T20" ca="1">_xlfn.IFS(Table1[[#This Row],[Treatment_Waiting Time]]&lt;10,"Very Short Wait",Table1[[#This Row],[Treatment_Waiting Time]]&lt;20,"Short Wait",Table1[[#This Row],[Treatment_Waiting Time]]&lt;30,"Moderate Delay",Table1[[#This Row],[Treatment_Waiting Time]]&lt;40,"Long Delay")</f>
        <v>Very Short Wait</v>
      </c>
      <c r="U20" t="s">
        <v>2016</v>
      </c>
      <c r="V20" t="s">
        <v>2022</v>
      </c>
      <c r="W20" t="s">
        <v>2028</v>
      </c>
      <c r="X20" t="s">
        <v>2030</v>
      </c>
      <c r="Y20" t="s">
        <v>2035</v>
      </c>
      <c r="Z20" t="s">
        <v>2041</v>
      </c>
      <c r="AA20" t="s">
        <v>2045</v>
      </c>
      <c r="AB20" t="s">
        <v>2048</v>
      </c>
      <c r="AC20" t="s">
        <v>2041</v>
      </c>
      <c r="AD20" t="s">
        <v>2072</v>
      </c>
      <c r="AE20" t="s">
        <v>2553</v>
      </c>
      <c r="AF20" t="b">
        <v>1</v>
      </c>
      <c r="AG20" s="1">
        <v>43075</v>
      </c>
      <c r="AH20" t="s">
        <v>2555</v>
      </c>
      <c r="AI20" s="1">
        <v>43040</v>
      </c>
      <c r="AN20" t="str">
        <v>FK</v>
      </c>
    </row>
    <row r="21" spans="1:40">
      <c r="A21" t="str">
        <f>LEFT(Table1[[#This Row],[Postcode]],2)</f>
        <v>E5</v>
      </c>
      <c r="B21" s="13" t="str" cm="1">
        <f t="array" ref="B21">_xlfn.IFS(
OR(LEFT(A21,2)="EC",LEFT(A21,1)="E",LEFT(A21,1)="N",LEFT(A21,2)="NW",LEFT(A21,2)="SE",LEFT(A21,2)="SW",LEFT(A21,1)="W",LEFT(A21,2)="WC"),"London",
OR(LEFT(A21,2)="CR",LEFT(A21,2)="DA",LEFT(A21,2)="GU",LEFT(A21,2)="KT",LEFT(A21,2)="ME",LEFT(A21,2)="PO",LEFT(A21,2)="RG",LEFT(A21,2)="RH",LEFT(A21,2)="SL",LEFT(A21,2)="SO",LEFT(A21,2)="TN"),"South East",
OR(LEFT(A21,2)="BA",LEFT(A21,2)="BS",LEFT(A21,2)="EX",LEFT(A21,2)="GL",LEFT(A21,2)="PL",LEFT(A21,2)="TA",LEFT(A21,2)="TQ",LEFT(A21,2)="TR"),"South West",
OR(LEFT(A21,1)="B",LEFT(A21,2)="CV",LEFT(A21,2)="DE",LEFT(A21,2)="LE",LEFT(A21,2)="NG",LEFT(A21,2)="NN",LEFT(A21,2)="ST",LEFT(A21,2)="WS",LEFT(A21,2)="WV"),"Midlands",
OR(LEFT(A21,1)="M",LEFT(A21,1)="L",LEFT(A21,2)="CH",LEFT(A21,2)="WA",LEFT(A21,2)="WN",LEFT(A21,2)="PR",LEFT(A21,2)="FY",LEFT(A21,2)="BB",LEFT(A21,2)="BL",LEFT(A21,2)="OL",LEFT(A21,2)="SK"),"North West",
OR(LEFT(A21,2)="NE",LEFT(A21,2)="DH",LEFT(A21,2)="SR",LEFT(A21,2)="TS",LEFT(A21,2)="DL"),"North East",
OR(LEFT(A21,2)="LS",LEFT(A21,1)="S",LEFT(A21,2)="DN",LEFT(A21,2)="HU",LEFT(A21,2)="BD",LEFT(A21,2)="HX",LEFT(A21,2)="WF",LEFT(A21,2)="HD"),"Yorkshire &amp; Humber",
OR(LEFT(A21,2)="CB",LEFT(A21,2)="CO",LEFT(A21,2)="IP",LEFT(A21,2)="NR",LEFT(A21,2)="PE",LEFT(A21,2)="SG",LEFT(A21,2)="CM"),"East of England",
OR(LEFT(A21,2)="AB",LEFT(A21,2)="DD",LEFT(A21,2)="EH",LEFT(A21,2)="FK",LEFT(A21,1)="G",LEFT(A21,2)="KA",LEFT(A21,2)="KY",LEFT(A21,2)="PA",LEFT(A21,2)="PH",LEFT(A21,2)="DG",LEFT(A21,2)="ML"),"Scotland",
OR(LEFT(A21,2)="CF",LEFT(A21,2)="SA",LEFT(A21,2)="NP",LEFT(A21,2)="LL",LEFT(A21,2)="LD"),"Wales"
)</f>
        <v>London</v>
      </c>
      <c r="C21" t="s">
        <v>46</v>
      </c>
      <c r="D21" t="s">
        <v>546</v>
      </c>
      <c r="E21" s="1">
        <v>31855</v>
      </c>
      <c r="F21" s="1">
        <v>43679</v>
      </c>
      <c r="G21" s="11">
        <f ca="1">DATEDIF(Table1[[#This Row],[Date_of_Birth]],TODAY(),"Y")-DATEDIF(Table1[[#This Row],[Primary_Diagnosis_Date]],TODAY(),"Y")</f>
        <v>33</v>
      </c>
      <c r="H21" s="11" t="str" cm="1">
        <f t="array" aca="1" ref="H21" ca="1">_xlfn.IFS(Table1[[#This Row],[Age]]&lt;10,"0-9",Table1[[#This Row],[Age]]&lt;20,"10-19",Table1[[#This Row],[Age]]&lt;30,"20-29",Table1[[#This Row],[Age]]&lt;40,"30-39",Table1[[#This Row],[Age]]&lt;50,"40-49",Table1[[#This Row],[Age]]&lt;60,"50-59",Table1[[#This Row],[Age]]&lt;70,"60-69",Table1[[#This Row],[Age]]&lt;80,"70-79",Table1[[#This Row],[Age]]&lt;90,"80-89")</f>
        <v>30-39</v>
      </c>
      <c r="I21" t="s">
        <v>1028</v>
      </c>
      <c r="J21" t="s">
        <v>1048</v>
      </c>
      <c r="K21" t="str">
        <f>LEFT(Table1[[#This Row],[Postcode]],2)</f>
        <v>E5</v>
      </c>
      <c r="L21" t="s">
        <v>1548</v>
      </c>
      <c r="M21" s="1">
        <v>43671</v>
      </c>
      <c r="N21" s="1">
        <v>43685</v>
      </c>
      <c r="O21" s="11" t="str">
        <f ca="1">DATEDIF(Table1[[#This Row],[Referral_Date]],TODAY(),"d")-DATEDIF(Table1[[#This Row],[First_Seen_Date]],TODAY(),"d") &amp;" "&amp;"days"</f>
        <v>14 days</v>
      </c>
      <c r="P21" s="1">
        <v>43695</v>
      </c>
      <c r="Q21" s="1">
        <v>43696</v>
      </c>
      <c r="R21" s="1">
        <v>43704</v>
      </c>
      <c r="S21" s="11">
        <f ca="1">DATEDIF(Table1[[#This Row],[Decision_to_Treat_Date]],TODAY(),"d")-DATEDIF(Table1[[#This Row],[Treatment_Start_Date]],TODAY(),"d")</f>
        <v>8</v>
      </c>
      <c r="T21" s="11" t="str" cm="1">
        <f t="array" aca="1" ref="T21" ca="1">_xlfn.IFS(Table1[[#This Row],[Treatment_Waiting Time]]&lt;10,"Very Short Wait",Table1[[#This Row],[Treatment_Waiting Time]]&lt;20,"Short Wait",Table1[[#This Row],[Treatment_Waiting Time]]&lt;30,"Moderate Delay",Table1[[#This Row],[Treatment_Waiting Time]]&lt;40,"Long Delay")</f>
        <v>Very Short Wait</v>
      </c>
      <c r="U21" t="s">
        <v>2013</v>
      </c>
      <c r="V21" t="s">
        <v>2022</v>
      </c>
      <c r="W21" t="s">
        <v>2026</v>
      </c>
      <c r="X21" t="s">
        <v>2030</v>
      </c>
      <c r="Y21" t="s">
        <v>2034</v>
      </c>
      <c r="Z21" t="s">
        <v>2039</v>
      </c>
      <c r="AA21" t="s">
        <v>2041</v>
      </c>
      <c r="AB21" t="s">
        <v>2049</v>
      </c>
      <c r="AC21" t="s">
        <v>2052</v>
      </c>
      <c r="AD21" t="s">
        <v>2073</v>
      </c>
      <c r="AE21" t="s">
        <v>2550</v>
      </c>
      <c r="AF21" t="b">
        <v>1</v>
      </c>
      <c r="AG21" s="1">
        <v>43993</v>
      </c>
      <c r="AH21" t="s">
        <v>2554</v>
      </c>
      <c r="AN21" t="str">
        <v>DA</v>
      </c>
    </row>
    <row r="22" spans="1:40">
      <c r="A22" t="str">
        <f>LEFT(Table1[[#This Row],[Postcode]],2)</f>
        <v>NW</v>
      </c>
      <c r="B22" s="13" t="str" cm="1">
        <f t="array" ref="B22">_xlfn.IFS(
OR(LEFT(A22,2)="EC",LEFT(A22,1)="E",LEFT(A22,1)="N",LEFT(A22,2)="NW",LEFT(A22,2)="SE",LEFT(A22,2)="SW",LEFT(A22,1)="W",LEFT(A22,2)="WC"),"London",
OR(LEFT(A22,2)="CR",LEFT(A22,2)="DA",LEFT(A22,2)="GU",LEFT(A22,2)="KT",LEFT(A22,2)="ME",LEFT(A22,2)="PO",LEFT(A22,2)="RG",LEFT(A22,2)="RH",LEFT(A22,2)="SL",LEFT(A22,2)="SO",LEFT(A22,2)="TN"),"South East",
OR(LEFT(A22,2)="BA",LEFT(A22,2)="BS",LEFT(A22,2)="EX",LEFT(A22,2)="GL",LEFT(A22,2)="PL",LEFT(A22,2)="TA",LEFT(A22,2)="TQ",LEFT(A22,2)="TR"),"South West",
OR(LEFT(A22,1)="B",LEFT(A22,2)="CV",LEFT(A22,2)="DE",LEFT(A22,2)="LE",LEFT(A22,2)="NG",LEFT(A22,2)="NN",LEFT(A22,2)="ST",LEFT(A22,2)="WS",LEFT(A22,2)="WV"),"Midlands",
OR(LEFT(A22,1)="M",LEFT(A22,1)="L",LEFT(A22,2)="CH",LEFT(A22,2)="WA",LEFT(A22,2)="WN",LEFT(A22,2)="PR",LEFT(A22,2)="FY",LEFT(A22,2)="BB",LEFT(A22,2)="BL",LEFT(A22,2)="OL",LEFT(A22,2)="SK"),"North West",
OR(LEFT(A22,2)="NE",LEFT(A22,2)="DH",LEFT(A22,2)="SR",LEFT(A22,2)="TS",LEFT(A22,2)="DL"),"North East",
OR(LEFT(A22,2)="LS",LEFT(A22,1)="S",LEFT(A22,2)="DN",LEFT(A22,2)="HU",LEFT(A22,2)="BD",LEFT(A22,2)="HX",LEFT(A22,2)="WF",LEFT(A22,2)="HD"),"Yorkshire &amp; Humber",
OR(LEFT(A22,2)="CB",LEFT(A22,2)="CO",LEFT(A22,2)="IP",LEFT(A22,2)="NR",LEFT(A22,2)="PE",LEFT(A22,2)="SG",LEFT(A22,2)="CM"),"East of England",
OR(LEFT(A22,2)="AB",LEFT(A22,2)="DD",LEFT(A22,2)="EH",LEFT(A22,2)="FK",LEFT(A22,1)="G",LEFT(A22,2)="KA",LEFT(A22,2)="KY",LEFT(A22,2)="PA",LEFT(A22,2)="PH",LEFT(A22,2)="DG",LEFT(A22,2)="ML"),"Scotland",
OR(LEFT(A22,2)="CF",LEFT(A22,2)="SA",LEFT(A22,2)="NP",LEFT(A22,2)="LL",LEFT(A22,2)="LD"),"Wales"
)</f>
        <v>London</v>
      </c>
      <c r="C22" t="s">
        <v>47</v>
      </c>
      <c r="D22" t="s">
        <v>547</v>
      </c>
      <c r="E22" s="1">
        <v>29217</v>
      </c>
      <c r="F22" s="1">
        <v>43490</v>
      </c>
      <c r="G22" s="11">
        <f ca="1">DATEDIF(Table1[[#This Row],[Date_of_Birth]],TODAY(),"Y")-DATEDIF(Table1[[#This Row],[Primary_Diagnosis_Date]],TODAY(),"Y")</f>
        <v>39</v>
      </c>
      <c r="H22" s="11" t="str" cm="1">
        <f t="array" aca="1" ref="H22" ca="1">_xlfn.IFS(Table1[[#This Row],[Age]]&lt;10,"0-9",Table1[[#This Row],[Age]]&lt;20,"10-19",Table1[[#This Row],[Age]]&lt;30,"20-29",Table1[[#This Row],[Age]]&lt;40,"30-39",Table1[[#This Row],[Age]]&lt;50,"40-49",Table1[[#This Row],[Age]]&lt;60,"50-59",Table1[[#This Row],[Age]]&lt;70,"60-69",Table1[[#This Row],[Age]]&lt;80,"70-79",Table1[[#This Row],[Age]]&lt;90,"80-89")</f>
        <v>30-39</v>
      </c>
      <c r="I22" t="s">
        <v>1028</v>
      </c>
      <c r="J22" t="s">
        <v>1049</v>
      </c>
      <c r="K22" t="str">
        <f>LEFT(Table1[[#This Row],[Postcode]],2)</f>
        <v>NW</v>
      </c>
      <c r="L22" t="s">
        <v>1549</v>
      </c>
      <c r="M22" s="1">
        <v>43489</v>
      </c>
      <c r="N22" s="1">
        <v>43499</v>
      </c>
      <c r="O22" s="11" t="str">
        <f ca="1">DATEDIF(Table1[[#This Row],[Referral_Date]],TODAY(),"d")-DATEDIF(Table1[[#This Row],[First_Seen_Date]],TODAY(),"d") &amp;" "&amp;"days"</f>
        <v>10 days</v>
      </c>
      <c r="P22" s="1">
        <v>43505</v>
      </c>
      <c r="Q22" s="1">
        <v>43518</v>
      </c>
      <c r="R22" s="1">
        <v>43535</v>
      </c>
      <c r="S22" s="11">
        <f ca="1">DATEDIF(Table1[[#This Row],[Decision_to_Treat_Date]],TODAY(),"d")-DATEDIF(Table1[[#This Row],[Treatment_Start_Date]],TODAY(),"d")</f>
        <v>17</v>
      </c>
      <c r="T22" s="11" t="str" cm="1">
        <f t="array" aca="1" ref="T22" ca="1">_xlfn.IFS(Table1[[#This Row],[Treatment_Waiting Time]]&lt;10,"Very Short Wait",Table1[[#This Row],[Treatment_Waiting Time]]&lt;20,"Short Wait",Table1[[#This Row],[Treatment_Waiting Time]]&lt;30,"Moderate Delay",Table1[[#This Row],[Treatment_Waiting Time]]&lt;40,"Long Delay")</f>
        <v>Short Wait</v>
      </c>
      <c r="U22" t="s">
        <v>2015</v>
      </c>
      <c r="V22" t="s">
        <v>2018</v>
      </c>
      <c r="W22" t="s">
        <v>2027</v>
      </c>
      <c r="X22" t="s">
        <v>2032</v>
      </c>
      <c r="Y22" t="s">
        <v>2035</v>
      </c>
      <c r="Z22" t="s">
        <v>2042</v>
      </c>
      <c r="AA22" t="s">
        <v>2045</v>
      </c>
      <c r="AB22" t="s">
        <v>2047</v>
      </c>
      <c r="AC22" t="s">
        <v>2041</v>
      </c>
      <c r="AD22" t="s">
        <v>2074</v>
      </c>
      <c r="AE22" t="s">
        <v>2552</v>
      </c>
      <c r="AF22" t="b">
        <v>1</v>
      </c>
      <c r="AG22" s="1">
        <v>44056</v>
      </c>
      <c r="AH22" t="s">
        <v>2554</v>
      </c>
      <c r="AN22" t="str">
        <v>M9</v>
      </c>
    </row>
    <row r="23" spans="1:40">
      <c r="A23" t="str">
        <f>LEFT(Table1[[#This Row],[Postcode]],2)</f>
        <v>L7</v>
      </c>
      <c r="B23" s="13" t="str" cm="1">
        <f t="array" ref="B23">_xlfn.IFS(
OR(LEFT(A23,2)="EC",LEFT(A23,1)="E",LEFT(A23,1)="N",LEFT(A23,2)="NW",LEFT(A23,2)="SE",LEFT(A23,2)="SW",LEFT(A23,1)="W",LEFT(A23,2)="WC"),"London",
OR(LEFT(A23,2)="CR",LEFT(A23,2)="DA",LEFT(A23,2)="GU",LEFT(A23,2)="KT",LEFT(A23,2)="ME",LEFT(A23,2)="PO",LEFT(A23,2)="RG",LEFT(A23,2)="RH",LEFT(A23,2)="SL",LEFT(A23,2)="SO",LEFT(A23,2)="TN"),"South East",
OR(LEFT(A23,2)="BA",LEFT(A23,2)="BS",LEFT(A23,2)="EX",LEFT(A23,2)="GL",LEFT(A23,2)="PL",LEFT(A23,2)="TA",LEFT(A23,2)="TQ",LEFT(A23,2)="TR"),"South West",
OR(LEFT(A23,1)="B",LEFT(A23,2)="CV",LEFT(A23,2)="DE",LEFT(A23,2)="LE",LEFT(A23,2)="NG",LEFT(A23,2)="NN",LEFT(A23,2)="ST",LEFT(A23,2)="WS",LEFT(A23,2)="WV"),"Midlands",
OR(LEFT(A23,1)="M",LEFT(A23,1)="L",LEFT(A23,2)="CH",LEFT(A23,2)="WA",LEFT(A23,2)="WN",LEFT(A23,2)="PR",LEFT(A23,2)="FY",LEFT(A23,2)="BB",LEFT(A23,2)="BL",LEFT(A23,2)="OL",LEFT(A23,2)="SK"),"North West",
OR(LEFT(A23,2)="NE",LEFT(A23,2)="DH",LEFT(A23,2)="SR",LEFT(A23,2)="TS",LEFT(A23,2)="DL"),"North East",
OR(LEFT(A23,2)="LS",LEFT(A23,1)="S",LEFT(A23,2)="DN",LEFT(A23,2)="HU",LEFT(A23,2)="BD",LEFT(A23,2)="HX",LEFT(A23,2)="WF",LEFT(A23,2)="HD"),"Yorkshire &amp; Humber",
OR(LEFT(A23,2)="CB",LEFT(A23,2)="CO",LEFT(A23,2)="IP",LEFT(A23,2)="NR",LEFT(A23,2)="PE",LEFT(A23,2)="SG",LEFT(A23,2)="CM"),"East of England",
OR(LEFT(A23,2)="AB",LEFT(A23,2)="DD",LEFT(A23,2)="EH",LEFT(A23,2)="FK",LEFT(A23,1)="G",LEFT(A23,2)="KA",LEFT(A23,2)="KY",LEFT(A23,2)="PA",LEFT(A23,2)="PH",LEFT(A23,2)="DG",LEFT(A23,2)="ML"),"Scotland",
OR(LEFT(A23,2)="CF",LEFT(A23,2)="SA",LEFT(A23,2)="NP",LEFT(A23,2)="LL",LEFT(A23,2)="LD"),"Wales"
)</f>
        <v>North West</v>
      </c>
      <c r="C23" t="s">
        <v>48</v>
      </c>
      <c r="D23" t="s">
        <v>548</v>
      </c>
      <c r="E23" s="1">
        <v>22733</v>
      </c>
      <c r="F23" s="1">
        <v>44614</v>
      </c>
      <c r="G23" s="11">
        <f ca="1">DATEDIF(Table1[[#This Row],[Date_of_Birth]],TODAY(),"Y")-DATEDIF(Table1[[#This Row],[Primary_Diagnosis_Date]],TODAY(),"Y")</f>
        <v>60</v>
      </c>
      <c r="H23" s="11" t="str" cm="1">
        <f t="array" aca="1" ref="H23" ca="1">_xlfn.IFS(Table1[[#This Row],[Age]]&lt;10,"0-9",Table1[[#This Row],[Age]]&lt;20,"10-19",Table1[[#This Row],[Age]]&lt;30,"20-29",Table1[[#This Row],[Age]]&lt;40,"30-39",Table1[[#This Row],[Age]]&lt;50,"40-49",Table1[[#This Row],[Age]]&lt;60,"50-59",Table1[[#This Row],[Age]]&lt;70,"60-69",Table1[[#This Row],[Age]]&lt;80,"70-79",Table1[[#This Row],[Age]]&lt;90,"80-89")</f>
        <v>60-69</v>
      </c>
      <c r="I23" t="s">
        <v>1027</v>
      </c>
      <c r="J23" t="s">
        <v>1050</v>
      </c>
      <c r="K23" t="str">
        <f>LEFT(Table1[[#This Row],[Postcode]],2)</f>
        <v>L7</v>
      </c>
      <c r="L23" t="s">
        <v>1550</v>
      </c>
      <c r="M23" s="1">
        <v>44596</v>
      </c>
      <c r="N23" s="1">
        <v>44604</v>
      </c>
      <c r="O23" s="11" t="str">
        <f ca="1">DATEDIF(Table1[[#This Row],[Referral_Date]],TODAY(),"d")-DATEDIF(Table1[[#This Row],[First_Seen_Date]],TODAY(),"d") &amp;" "&amp;"days"</f>
        <v>8 days</v>
      </c>
      <c r="P23" s="1">
        <v>44604</v>
      </c>
      <c r="Q23" s="1">
        <v>44617</v>
      </c>
      <c r="R23" s="1">
        <v>44640</v>
      </c>
      <c r="S23" s="11">
        <f ca="1">DATEDIF(Table1[[#This Row],[Decision_to_Treat_Date]],TODAY(),"d")-DATEDIF(Table1[[#This Row],[Treatment_Start_Date]],TODAY(),"d")</f>
        <v>23</v>
      </c>
      <c r="T23" s="11" t="str" cm="1">
        <f t="array" aca="1" ref="T23" ca="1">_xlfn.IFS(Table1[[#This Row],[Treatment_Waiting Time]]&lt;10,"Very Short Wait",Table1[[#This Row],[Treatment_Waiting Time]]&lt;20,"Short Wait",Table1[[#This Row],[Treatment_Waiting Time]]&lt;30,"Moderate Delay",Table1[[#This Row],[Treatment_Waiting Time]]&lt;40,"Long Delay")</f>
        <v>Moderate Delay</v>
      </c>
      <c r="U23" t="s">
        <v>2013</v>
      </c>
      <c r="V23" t="s">
        <v>2020</v>
      </c>
      <c r="W23" t="s">
        <v>2023</v>
      </c>
      <c r="X23" t="s">
        <v>2030</v>
      </c>
      <c r="Y23" t="s">
        <v>2034</v>
      </c>
      <c r="Z23" t="s">
        <v>2038</v>
      </c>
      <c r="AA23" t="s">
        <v>2045</v>
      </c>
      <c r="AB23" t="s">
        <v>2049</v>
      </c>
      <c r="AC23" t="s">
        <v>2041</v>
      </c>
      <c r="AD23" t="s">
        <v>2075</v>
      </c>
      <c r="AE23" t="s">
        <v>2551</v>
      </c>
      <c r="AF23" t="b">
        <v>1</v>
      </c>
      <c r="AG23" s="1">
        <v>45260</v>
      </c>
      <c r="AH23" t="s">
        <v>2554</v>
      </c>
      <c r="AN23" t="str">
        <v>DL</v>
      </c>
    </row>
    <row r="24" spans="1:40">
      <c r="A24" t="str">
        <f>LEFT(Table1[[#This Row],[Postcode]],2)</f>
        <v>E9</v>
      </c>
      <c r="B24" s="13" t="str" cm="1">
        <f t="array" ref="B24">_xlfn.IFS(
OR(LEFT(A24,2)="EC",LEFT(A24,1)="E",LEFT(A24,1)="N",LEFT(A24,2)="NW",LEFT(A24,2)="SE",LEFT(A24,2)="SW",LEFT(A24,1)="W",LEFT(A24,2)="WC"),"London",
OR(LEFT(A24,2)="CR",LEFT(A24,2)="DA",LEFT(A24,2)="GU",LEFT(A24,2)="KT",LEFT(A24,2)="ME",LEFT(A24,2)="PO",LEFT(A24,2)="RG",LEFT(A24,2)="RH",LEFT(A24,2)="SL",LEFT(A24,2)="SO",LEFT(A24,2)="TN"),"South East",
OR(LEFT(A24,2)="BA",LEFT(A24,2)="BS",LEFT(A24,2)="EX",LEFT(A24,2)="GL",LEFT(A24,2)="PL",LEFT(A24,2)="TA",LEFT(A24,2)="TQ",LEFT(A24,2)="TR"),"South West",
OR(LEFT(A24,1)="B",LEFT(A24,2)="CV",LEFT(A24,2)="DE",LEFT(A24,2)="LE",LEFT(A24,2)="NG",LEFT(A24,2)="NN",LEFT(A24,2)="ST",LEFT(A24,2)="WS",LEFT(A24,2)="WV"),"Midlands",
OR(LEFT(A24,1)="M",LEFT(A24,1)="L",LEFT(A24,2)="CH",LEFT(A24,2)="WA",LEFT(A24,2)="WN",LEFT(A24,2)="PR",LEFT(A24,2)="FY",LEFT(A24,2)="BB",LEFT(A24,2)="BL",LEFT(A24,2)="OL",LEFT(A24,2)="SK"),"North West",
OR(LEFT(A24,2)="NE",LEFT(A24,2)="DH",LEFT(A24,2)="SR",LEFT(A24,2)="TS",LEFT(A24,2)="DL"),"North East",
OR(LEFT(A24,2)="LS",LEFT(A24,1)="S",LEFT(A24,2)="DN",LEFT(A24,2)="HU",LEFT(A24,2)="BD",LEFT(A24,2)="HX",LEFT(A24,2)="WF",LEFT(A24,2)="HD"),"Yorkshire &amp; Humber",
OR(LEFT(A24,2)="CB",LEFT(A24,2)="CO",LEFT(A24,2)="IP",LEFT(A24,2)="NR",LEFT(A24,2)="PE",LEFT(A24,2)="SG",LEFT(A24,2)="CM"),"East of England",
OR(LEFT(A24,2)="AB",LEFT(A24,2)="DD",LEFT(A24,2)="EH",LEFT(A24,2)="FK",LEFT(A24,1)="G",LEFT(A24,2)="KA",LEFT(A24,2)="KY",LEFT(A24,2)="PA",LEFT(A24,2)="PH",LEFT(A24,2)="DG",LEFT(A24,2)="ML"),"Scotland",
OR(LEFT(A24,2)="CF",LEFT(A24,2)="SA",LEFT(A24,2)="NP",LEFT(A24,2)="LL",LEFT(A24,2)="LD"),"Wales"
)</f>
        <v>London</v>
      </c>
      <c r="C24" t="s">
        <v>49</v>
      </c>
      <c r="D24" t="s">
        <v>549</v>
      </c>
      <c r="E24" s="1">
        <v>22516</v>
      </c>
      <c r="F24" s="1">
        <v>43453</v>
      </c>
      <c r="G24" s="11">
        <f ca="1">DATEDIF(Table1[[#This Row],[Date_of_Birth]],TODAY(),"Y")-DATEDIF(Table1[[#This Row],[Primary_Diagnosis_Date]],TODAY(),"Y")</f>
        <v>57</v>
      </c>
      <c r="H24" s="11" t="str" cm="1">
        <f t="array" aca="1" ref="H24" ca="1">_xlfn.IFS(Table1[[#This Row],[Age]]&lt;10,"0-9",Table1[[#This Row],[Age]]&lt;20,"10-19",Table1[[#This Row],[Age]]&lt;30,"20-29",Table1[[#This Row],[Age]]&lt;40,"30-39",Table1[[#This Row],[Age]]&lt;50,"40-49",Table1[[#This Row],[Age]]&lt;60,"50-59",Table1[[#This Row],[Age]]&lt;70,"60-69",Table1[[#This Row],[Age]]&lt;80,"70-79",Table1[[#This Row],[Age]]&lt;90,"80-89")</f>
        <v>50-59</v>
      </c>
      <c r="I24" t="s">
        <v>1028</v>
      </c>
      <c r="J24" t="s">
        <v>1051</v>
      </c>
      <c r="K24" t="str">
        <f>LEFT(Table1[[#This Row],[Postcode]],2)</f>
        <v>E9</v>
      </c>
      <c r="L24" t="s">
        <v>1551</v>
      </c>
      <c r="M24" s="1">
        <v>43426</v>
      </c>
      <c r="N24" s="1">
        <v>43435</v>
      </c>
      <c r="O24" s="11" t="str">
        <f ca="1">DATEDIF(Table1[[#This Row],[Referral_Date]],TODAY(),"d")-DATEDIF(Table1[[#This Row],[First_Seen_Date]],TODAY(),"d") &amp;" "&amp;"days"</f>
        <v>9 days</v>
      </c>
      <c r="P24" s="1">
        <v>43446</v>
      </c>
      <c r="Q24" s="1">
        <v>43448</v>
      </c>
      <c r="R24" s="1">
        <v>43463</v>
      </c>
      <c r="S24" s="11">
        <f ca="1">DATEDIF(Table1[[#This Row],[Decision_to_Treat_Date]],TODAY(),"d")-DATEDIF(Table1[[#This Row],[Treatment_Start_Date]],TODAY(),"d")</f>
        <v>15</v>
      </c>
      <c r="T24" s="11" t="str" cm="1">
        <f t="array" aca="1" ref="T24" ca="1">_xlfn.IFS(Table1[[#This Row],[Treatment_Waiting Time]]&lt;10,"Very Short Wait",Table1[[#This Row],[Treatment_Waiting Time]]&lt;20,"Short Wait",Table1[[#This Row],[Treatment_Waiting Time]]&lt;30,"Moderate Delay",Table1[[#This Row],[Treatment_Waiting Time]]&lt;40,"Long Delay")</f>
        <v>Short Wait</v>
      </c>
      <c r="U24" t="s">
        <v>2017</v>
      </c>
      <c r="V24" t="s">
        <v>2021</v>
      </c>
      <c r="W24" t="s">
        <v>2028</v>
      </c>
      <c r="X24" t="s">
        <v>2030</v>
      </c>
      <c r="Y24" t="s">
        <v>2037</v>
      </c>
      <c r="Z24" t="s">
        <v>2038</v>
      </c>
      <c r="AA24" t="s">
        <v>2044</v>
      </c>
      <c r="AB24" t="s">
        <v>2050</v>
      </c>
      <c r="AC24" t="s">
        <v>2041</v>
      </c>
      <c r="AD24" t="s">
        <v>2076</v>
      </c>
      <c r="AE24" t="s">
        <v>2550</v>
      </c>
      <c r="AF24" t="b">
        <v>1</v>
      </c>
      <c r="AG24" s="1">
        <v>44462</v>
      </c>
      <c r="AH24" t="s">
        <v>2554</v>
      </c>
      <c r="AN24" t="str">
        <v>E5</v>
      </c>
    </row>
    <row r="25" spans="1:40">
      <c r="A25" t="str">
        <f>LEFT(Table1[[#This Row],[Postcode]],2)</f>
        <v>S4</v>
      </c>
      <c r="B25" s="13" t="str" cm="1">
        <f t="array" ref="B25">_xlfn.IFS(
OR(LEFT(A25,2)="EC",LEFT(A25,1)="E",LEFT(A25,1)="N",LEFT(A25,2)="NW",LEFT(A25,2)="SE",LEFT(A25,2)="SW",LEFT(A25,1)="W",LEFT(A25,2)="WC"),"London",
OR(LEFT(A25,2)="CR",LEFT(A25,2)="DA",LEFT(A25,2)="GU",LEFT(A25,2)="KT",LEFT(A25,2)="ME",LEFT(A25,2)="PO",LEFT(A25,2)="RG",LEFT(A25,2)="RH",LEFT(A25,2)="SL",LEFT(A25,2)="SO",LEFT(A25,2)="TN"),"South East",
OR(LEFT(A25,2)="BA",LEFT(A25,2)="BS",LEFT(A25,2)="EX",LEFT(A25,2)="GL",LEFT(A25,2)="PL",LEFT(A25,2)="TA",LEFT(A25,2)="TQ",LEFT(A25,2)="TR"),"South West",
OR(LEFT(A25,1)="B",LEFT(A25,2)="CV",LEFT(A25,2)="DE",LEFT(A25,2)="LE",LEFT(A25,2)="NG",LEFT(A25,2)="NN",LEFT(A25,2)="ST",LEFT(A25,2)="WS",LEFT(A25,2)="WV"),"Midlands",
OR(LEFT(A25,1)="M",LEFT(A25,1)="L",LEFT(A25,2)="CH",LEFT(A25,2)="WA",LEFT(A25,2)="WN",LEFT(A25,2)="PR",LEFT(A25,2)="FY",LEFT(A25,2)="BB",LEFT(A25,2)="BL",LEFT(A25,2)="OL",LEFT(A25,2)="SK"),"North West",
OR(LEFT(A25,2)="NE",LEFT(A25,2)="DH",LEFT(A25,2)="SR",LEFT(A25,2)="TS",LEFT(A25,2)="DL"),"North East",
OR(LEFT(A25,2)="LS",LEFT(A25,1)="S",LEFT(A25,2)="DN",LEFT(A25,2)="HU",LEFT(A25,2)="BD",LEFT(A25,2)="HX",LEFT(A25,2)="WF",LEFT(A25,2)="HD"),"Yorkshire &amp; Humber",
OR(LEFT(A25,2)="CB",LEFT(A25,2)="CO",LEFT(A25,2)="IP",LEFT(A25,2)="NR",LEFT(A25,2)="PE",LEFT(A25,2)="SG",LEFT(A25,2)="CM"),"East of England",
OR(LEFT(A25,2)="AB",LEFT(A25,2)="DD",LEFT(A25,2)="EH",LEFT(A25,2)="FK",LEFT(A25,1)="G",LEFT(A25,2)="KA",LEFT(A25,2)="KY",LEFT(A25,2)="PA",LEFT(A25,2)="PH",LEFT(A25,2)="DG",LEFT(A25,2)="ML"),"Scotland",
OR(LEFT(A25,2)="CF",LEFT(A25,2)="SA",LEFT(A25,2)="NP",LEFT(A25,2)="LL",LEFT(A25,2)="LD"),"Wales"
)</f>
        <v>Yorkshire &amp; Humber</v>
      </c>
      <c r="C25" t="s">
        <v>50</v>
      </c>
      <c r="D25" t="s">
        <v>550</v>
      </c>
      <c r="E25" s="1">
        <v>26049</v>
      </c>
      <c r="F25" s="1">
        <v>45701</v>
      </c>
      <c r="G25" s="11">
        <f ca="1">DATEDIF(Table1[[#This Row],[Date_of_Birth]],TODAY(),"Y")-DATEDIF(Table1[[#This Row],[Primary_Diagnosis_Date]],TODAY(),"Y")</f>
        <v>54</v>
      </c>
      <c r="H25" s="11" t="str" cm="1">
        <f t="array" aca="1" ref="H25" ca="1">_xlfn.IFS(Table1[[#This Row],[Age]]&lt;10,"0-9",Table1[[#This Row],[Age]]&lt;20,"10-19",Table1[[#This Row],[Age]]&lt;30,"20-29",Table1[[#This Row],[Age]]&lt;40,"30-39",Table1[[#This Row],[Age]]&lt;50,"40-49",Table1[[#This Row],[Age]]&lt;60,"50-59",Table1[[#This Row],[Age]]&lt;70,"60-69",Table1[[#This Row],[Age]]&lt;80,"70-79",Table1[[#This Row],[Age]]&lt;90,"80-89")</f>
        <v>50-59</v>
      </c>
      <c r="I25" t="s">
        <v>1027</v>
      </c>
      <c r="J25" t="s">
        <v>1052</v>
      </c>
      <c r="K25" t="str">
        <f>LEFT(Table1[[#This Row],[Postcode]],2)</f>
        <v>S4</v>
      </c>
      <c r="L25" t="s">
        <v>1552</v>
      </c>
      <c r="M25" s="1">
        <v>45694</v>
      </c>
      <c r="N25" s="1">
        <v>45700</v>
      </c>
      <c r="O25" s="11" t="str">
        <f ca="1">DATEDIF(Table1[[#This Row],[Referral_Date]],TODAY(),"d")-DATEDIF(Table1[[#This Row],[First_Seen_Date]],TODAY(),"d") &amp;" "&amp;"days"</f>
        <v>6 days</v>
      </c>
      <c r="P25" s="1">
        <v>45713</v>
      </c>
      <c r="Q25" s="1">
        <v>45713</v>
      </c>
      <c r="R25" s="1">
        <v>45743</v>
      </c>
      <c r="S25" s="11">
        <f ca="1">DATEDIF(Table1[[#This Row],[Decision_to_Treat_Date]],TODAY(),"d")-DATEDIF(Table1[[#This Row],[Treatment_Start_Date]],TODAY(),"d")</f>
        <v>30</v>
      </c>
      <c r="T25" s="11" t="str" cm="1">
        <f t="array" aca="1" ref="T25" ca="1">_xlfn.IFS(Table1[[#This Row],[Treatment_Waiting Time]]&lt;10,"Very Short Wait",Table1[[#This Row],[Treatment_Waiting Time]]&lt;20,"Short Wait",Table1[[#This Row],[Treatment_Waiting Time]]&lt;30,"Moderate Delay",Table1[[#This Row],[Treatment_Waiting Time]]&lt;40,"Long Delay")</f>
        <v>Long Delay</v>
      </c>
      <c r="U25" t="s">
        <v>2015</v>
      </c>
      <c r="V25" t="s">
        <v>2019</v>
      </c>
      <c r="W25" t="s">
        <v>2028</v>
      </c>
      <c r="X25" t="s">
        <v>2031</v>
      </c>
      <c r="Y25" t="s">
        <v>2037</v>
      </c>
      <c r="Z25" t="s">
        <v>2039</v>
      </c>
      <c r="AA25" t="s">
        <v>2044</v>
      </c>
      <c r="AB25" t="s">
        <v>2047</v>
      </c>
      <c r="AC25" t="s">
        <v>2053</v>
      </c>
      <c r="AD25" t="s">
        <v>2077</v>
      </c>
      <c r="AE25" t="s">
        <v>2553</v>
      </c>
      <c r="AF25" t="b">
        <v>1</v>
      </c>
      <c r="AG25" s="1">
        <v>46394</v>
      </c>
      <c r="AH25" t="s">
        <v>2555</v>
      </c>
      <c r="AI25" s="1">
        <v>46568</v>
      </c>
      <c r="AN25" t="str">
        <v>NW</v>
      </c>
    </row>
    <row r="26" spans="1:40">
      <c r="A26" t="str">
        <f>LEFT(Table1[[#This Row],[Postcode]],2)</f>
        <v>NE</v>
      </c>
      <c r="B26" s="13" t="str" cm="1">
        <f t="array" ref="B26">_xlfn.IFS(
OR(LEFT(A26,2)="EC",LEFT(A26,1)="E",LEFT(A26,1)="N",LEFT(A26,2)="NW",LEFT(A26,2)="SE",LEFT(A26,2)="SW",LEFT(A26,1)="W",LEFT(A26,2)="WC"),"London",
OR(LEFT(A26,2)="CR",LEFT(A26,2)="DA",LEFT(A26,2)="GU",LEFT(A26,2)="KT",LEFT(A26,2)="ME",LEFT(A26,2)="PO",LEFT(A26,2)="RG",LEFT(A26,2)="RH",LEFT(A26,2)="SL",LEFT(A26,2)="SO",LEFT(A26,2)="TN"),"South East",
OR(LEFT(A26,2)="BA",LEFT(A26,2)="BS",LEFT(A26,2)="EX",LEFT(A26,2)="GL",LEFT(A26,2)="PL",LEFT(A26,2)="TA",LEFT(A26,2)="TQ",LEFT(A26,2)="TR"),"South West",
OR(LEFT(A26,1)="B",LEFT(A26,2)="CV",LEFT(A26,2)="DE",LEFT(A26,2)="LE",LEFT(A26,2)="NG",LEFT(A26,2)="NN",LEFT(A26,2)="ST",LEFT(A26,2)="WS",LEFT(A26,2)="WV"),"Midlands",
OR(LEFT(A26,1)="M",LEFT(A26,1)="L",LEFT(A26,2)="CH",LEFT(A26,2)="WA",LEFT(A26,2)="WN",LEFT(A26,2)="PR",LEFT(A26,2)="FY",LEFT(A26,2)="BB",LEFT(A26,2)="BL",LEFT(A26,2)="OL",LEFT(A26,2)="SK"),"North West",
OR(LEFT(A26,2)="NE",LEFT(A26,2)="DH",LEFT(A26,2)="SR",LEFT(A26,2)="TS",LEFT(A26,2)="DL"),"North East",
OR(LEFT(A26,2)="LS",LEFT(A26,1)="S",LEFT(A26,2)="DN",LEFT(A26,2)="HU",LEFT(A26,2)="BD",LEFT(A26,2)="HX",LEFT(A26,2)="WF",LEFT(A26,2)="HD"),"Yorkshire &amp; Humber",
OR(LEFT(A26,2)="CB",LEFT(A26,2)="CO",LEFT(A26,2)="IP",LEFT(A26,2)="NR",LEFT(A26,2)="PE",LEFT(A26,2)="SG",LEFT(A26,2)="CM"),"East of England",
OR(LEFT(A26,2)="AB",LEFT(A26,2)="DD",LEFT(A26,2)="EH",LEFT(A26,2)="FK",LEFT(A26,1)="G",LEFT(A26,2)="KA",LEFT(A26,2)="KY",LEFT(A26,2)="PA",LEFT(A26,2)="PH",LEFT(A26,2)="DG",LEFT(A26,2)="ML"),"Scotland",
OR(LEFT(A26,2)="CF",LEFT(A26,2)="SA",LEFT(A26,2)="NP",LEFT(A26,2)="LL",LEFT(A26,2)="LD"),"Wales"
)</f>
        <v>London</v>
      </c>
      <c r="C26" t="s">
        <v>51</v>
      </c>
      <c r="D26" t="s">
        <v>551</v>
      </c>
      <c r="E26" s="1">
        <v>37512</v>
      </c>
      <c r="F26" s="1">
        <v>43016</v>
      </c>
      <c r="G26" s="11">
        <f ca="1">DATEDIF(Table1[[#This Row],[Date_of_Birth]],TODAY(),"Y")-DATEDIF(Table1[[#This Row],[Primary_Diagnosis_Date]],TODAY(),"Y")</f>
        <v>15</v>
      </c>
      <c r="H26" s="11" t="str" cm="1">
        <f t="array" aca="1" ref="H26" ca="1">_xlfn.IFS(Table1[[#This Row],[Age]]&lt;10,"0-9",Table1[[#This Row],[Age]]&lt;20,"10-19",Table1[[#This Row],[Age]]&lt;30,"20-29",Table1[[#This Row],[Age]]&lt;40,"30-39",Table1[[#This Row],[Age]]&lt;50,"40-49",Table1[[#This Row],[Age]]&lt;60,"50-59",Table1[[#This Row],[Age]]&lt;70,"60-69",Table1[[#This Row],[Age]]&lt;80,"70-79",Table1[[#This Row],[Age]]&lt;90,"80-89")</f>
        <v>10-19</v>
      </c>
      <c r="I26" t="s">
        <v>1028</v>
      </c>
      <c r="J26" t="s">
        <v>1053</v>
      </c>
      <c r="K26" t="str">
        <f>LEFT(Table1[[#This Row],[Postcode]],2)</f>
        <v>NE</v>
      </c>
      <c r="L26" t="s">
        <v>1553</v>
      </c>
      <c r="M26" s="1">
        <v>42986</v>
      </c>
      <c r="N26" s="1">
        <v>42996</v>
      </c>
      <c r="O26" s="11" t="str">
        <f ca="1">DATEDIF(Table1[[#This Row],[Referral_Date]],TODAY(),"d")-DATEDIF(Table1[[#This Row],[First_Seen_Date]],TODAY(),"d") &amp;" "&amp;"days"</f>
        <v>10 days</v>
      </c>
      <c r="P26" s="1">
        <v>43004</v>
      </c>
      <c r="Q26" s="1">
        <v>43010</v>
      </c>
      <c r="R26" s="1">
        <v>43031</v>
      </c>
      <c r="S26" s="11">
        <f ca="1">DATEDIF(Table1[[#This Row],[Decision_to_Treat_Date]],TODAY(),"d")-DATEDIF(Table1[[#This Row],[Treatment_Start_Date]],TODAY(),"d")</f>
        <v>21</v>
      </c>
      <c r="T26" s="11" t="str" cm="1">
        <f t="array" aca="1" ref="T26" ca="1">_xlfn.IFS(Table1[[#This Row],[Treatment_Waiting Time]]&lt;10,"Very Short Wait",Table1[[#This Row],[Treatment_Waiting Time]]&lt;20,"Short Wait",Table1[[#This Row],[Treatment_Waiting Time]]&lt;30,"Moderate Delay",Table1[[#This Row],[Treatment_Waiting Time]]&lt;40,"Long Delay")</f>
        <v>Moderate Delay</v>
      </c>
      <c r="U26" t="s">
        <v>2017</v>
      </c>
      <c r="V26" t="s">
        <v>2019</v>
      </c>
      <c r="W26" t="s">
        <v>2027</v>
      </c>
      <c r="X26" t="s">
        <v>2032</v>
      </c>
      <c r="Y26" t="s">
        <v>2036</v>
      </c>
      <c r="Z26" t="s">
        <v>2039</v>
      </c>
      <c r="AA26" t="s">
        <v>2041</v>
      </c>
      <c r="AB26" t="s">
        <v>2046</v>
      </c>
      <c r="AC26" t="s">
        <v>2041</v>
      </c>
      <c r="AD26" t="s">
        <v>2078</v>
      </c>
      <c r="AE26" t="s">
        <v>2550</v>
      </c>
      <c r="AF26" t="b">
        <v>1</v>
      </c>
      <c r="AG26" s="1">
        <v>43329</v>
      </c>
      <c r="AH26" t="s">
        <v>2555</v>
      </c>
      <c r="AI26" s="1">
        <v>43596</v>
      </c>
      <c r="AN26" t="str">
        <v>L7</v>
      </c>
    </row>
    <row r="27" spans="1:40">
      <c r="A27" t="str">
        <f>LEFT(Table1[[#This Row],[Postcode]],2)</f>
        <v>ML</v>
      </c>
      <c r="B27" s="13" t="str" cm="1">
        <f t="array" ref="B27">_xlfn.IFS(
OR(LEFT(A27,2)="EC",LEFT(A27,1)="E",LEFT(A27,1)="N",LEFT(A27,2)="NW",LEFT(A27,2)="SE",LEFT(A27,2)="SW",LEFT(A27,1)="W",LEFT(A27,2)="WC"),"London",
OR(LEFT(A27,2)="CR",LEFT(A27,2)="DA",LEFT(A27,2)="GU",LEFT(A27,2)="KT",LEFT(A27,2)="ME",LEFT(A27,2)="PO",LEFT(A27,2)="RG",LEFT(A27,2)="RH",LEFT(A27,2)="SL",LEFT(A27,2)="SO",LEFT(A27,2)="TN"),"South East",
OR(LEFT(A27,2)="BA",LEFT(A27,2)="BS",LEFT(A27,2)="EX",LEFT(A27,2)="GL",LEFT(A27,2)="PL",LEFT(A27,2)="TA",LEFT(A27,2)="TQ",LEFT(A27,2)="TR"),"South West",
OR(LEFT(A27,1)="B",LEFT(A27,2)="CV",LEFT(A27,2)="DE",LEFT(A27,2)="LE",LEFT(A27,2)="NG",LEFT(A27,2)="NN",LEFT(A27,2)="ST",LEFT(A27,2)="WS",LEFT(A27,2)="WV"),"Midlands",
OR(LEFT(A27,1)="M",LEFT(A27,1)="L",LEFT(A27,2)="CH",LEFT(A27,2)="WA",LEFT(A27,2)="WN",LEFT(A27,2)="PR",LEFT(A27,2)="FY",LEFT(A27,2)="BB",LEFT(A27,2)="BL",LEFT(A27,2)="OL",LEFT(A27,2)="SK"),"North West",
OR(LEFT(A27,2)="NE",LEFT(A27,2)="DH",LEFT(A27,2)="SR",LEFT(A27,2)="TS",LEFT(A27,2)="DL"),"North East",
OR(LEFT(A27,2)="LS",LEFT(A27,1)="S",LEFT(A27,2)="DN",LEFT(A27,2)="HU",LEFT(A27,2)="BD",LEFT(A27,2)="HX",LEFT(A27,2)="WF",LEFT(A27,2)="HD"),"Yorkshire &amp; Humber",
OR(LEFT(A27,2)="CB",LEFT(A27,2)="CO",LEFT(A27,2)="IP",LEFT(A27,2)="NR",LEFT(A27,2)="PE",LEFT(A27,2)="SG",LEFT(A27,2)="CM"),"East of England",
OR(LEFT(A27,2)="AB",LEFT(A27,2)="DD",LEFT(A27,2)="EH",LEFT(A27,2)="FK",LEFT(A27,1)="G",LEFT(A27,2)="KA",LEFT(A27,2)="KY",LEFT(A27,2)="PA",LEFT(A27,2)="PH",LEFT(A27,2)="DG",LEFT(A27,2)="ML"),"Scotland",
OR(LEFT(A27,2)="CF",LEFT(A27,2)="SA",LEFT(A27,2)="NP",LEFT(A27,2)="LL",LEFT(A27,2)="LD"),"Wales"
)</f>
        <v>North West</v>
      </c>
      <c r="C27" t="s">
        <v>52</v>
      </c>
      <c r="D27" t="s">
        <v>552</v>
      </c>
      <c r="E27" s="1">
        <v>31866</v>
      </c>
      <c r="F27" s="1">
        <v>44311</v>
      </c>
      <c r="G27" s="11">
        <f ca="1">DATEDIF(Table1[[#This Row],[Date_of_Birth]],TODAY(),"Y")-DATEDIF(Table1[[#This Row],[Primary_Diagnosis_Date]],TODAY(),"Y")</f>
        <v>34</v>
      </c>
      <c r="H27" s="11" t="str" cm="1">
        <f t="array" aca="1" ref="H27" ca="1">_xlfn.IFS(Table1[[#This Row],[Age]]&lt;10,"0-9",Table1[[#This Row],[Age]]&lt;20,"10-19",Table1[[#This Row],[Age]]&lt;30,"20-29",Table1[[#This Row],[Age]]&lt;40,"30-39",Table1[[#This Row],[Age]]&lt;50,"40-49",Table1[[#This Row],[Age]]&lt;60,"50-59",Table1[[#This Row],[Age]]&lt;70,"60-69",Table1[[#This Row],[Age]]&lt;80,"70-79",Table1[[#This Row],[Age]]&lt;90,"80-89")</f>
        <v>30-39</v>
      </c>
      <c r="I27" t="s">
        <v>1027</v>
      </c>
      <c r="J27" t="s">
        <v>1054</v>
      </c>
      <c r="K27" t="str">
        <f>LEFT(Table1[[#This Row],[Postcode]],2)</f>
        <v>ML</v>
      </c>
      <c r="L27" t="s">
        <v>1554</v>
      </c>
      <c r="M27" s="1">
        <v>44303</v>
      </c>
      <c r="N27" s="1">
        <v>44309</v>
      </c>
      <c r="O27" s="11" t="str">
        <f ca="1">DATEDIF(Table1[[#This Row],[Referral_Date]],TODAY(),"d")-DATEDIF(Table1[[#This Row],[First_Seen_Date]],TODAY(),"d") &amp;" "&amp;"days"</f>
        <v>6 days</v>
      </c>
      <c r="P27" s="1">
        <v>44323</v>
      </c>
      <c r="Q27" s="1">
        <v>44332</v>
      </c>
      <c r="R27" s="1">
        <v>44344</v>
      </c>
      <c r="S27" s="11">
        <f ca="1">DATEDIF(Table1[[#This Row],[Decision_to_Treat_Date]],TODAY(),"d")-DATEDIF(Table1[[#This Row],[Treatment_Start_Date]],TODAY(),"d")</f>
        <v>12</v>
      </c>
      <c r="T27" s="11" t="str" cm="1">
        <f t="array" aca="1" ref="T27" ca="1">_xlfn.IFS(Table1[[#This Row],[Treatment_Waiting Time]]&lt;10,"Very Short Wait",Table1[[#This Row],[Treatment_Waiting Time]]&lt;20,"Short Wait",Table1[[#This Row],[Treatment_Waiting Time]]&lt;30,"Moderate Delay",Table1[[#This Row],[Treatment_Waiting Time]]&lt;40,"Long Delay")</f>
        <v>Short Wait</v>
      </c>
      <c r="U27" t="s">
        <v>2013</v>
      </c>
      <c r="V27" t="s">
        <v>2018</v>
      </c>
      <c r="W27" t="s">
        <v>2023</v>
      </c>
      <c r="X27" t="s">
        <v>2030</v>
      </c>
      <c r="Y27" t="s">
        <v>2035</v>
      </c>
      <c r="Z27" t="s">
        <v>2039</v>
      </c>
      <c r="AA27" t="s">
        <v>2045</v>
      </c>
      <c r="AB27" t="s">
        <v>2048</v>
      </c>
      <c r="AC27" t="s">
        <v>2053</v>
      </c>
      <c r="AD27" t="s">
        <v>2079</v>
      </c>
      <c r="AE27" t="s">
        <v>2041</v>
      </c>
      <c r="AF27" t="b">
        <v>1</v>
      </c>
      <c r="AG27" s="1">
        <v>45249</v>
      </c>
      <c r="AH27" t="s">
        <v>2555</v>
      </c>
      <c r="AI27" s="1">
        <v>44547</v>
      </c>
      <c r="AN27" t="str">
        <v>E9</v>
      </c>
    </row>
    <row r="28" spans="1:40">
      <c r="A28" t="str">
        <f>LEFT(Table1[[#This Row],[Postcode]],2)</f>
        <v>E3</v>
      </c>
      <c r="B28" s="13" t="str" cm="1">
        <f t="array" ref="B28">_xlfn.IFS(
OR(LEFT(A28,2)="EC",LEFT(A28,1)="E",LEFT(A28,1)="N",LEFT(A28,2)="NW",LEFT(A28,2)="SE",LEFT(A28,2)="SW",LEFT(A28,1)="W",LEFT(A28,2)="WC"),"London",
OR(LEFT(A28,2)="CR",LEFT(A28,2)="DA",LEFT(A28,2)="GU",LEFT(A28,2)="KT",LEFT(A28,2)="ME",LEFT(A28,2)="PO",LEFT(A28,2)="RG",LEFT(A28,2)="RH",LEFT(A28,2)="SL",LEFT(A28,2)="SO",LEFT(A28,2)="TN"),"South East",
OR(LEFT(A28,2)="BA",LEFT(A28,2)="BS",LEFT(A28,2)="EX",LEFT(A28,2)="GL",LEFT(A28,2)="PL",LEFT(A28,2)="TA",LEFT(A28,2)="TQ",LEFT(A28,2)="TR"),"South West",
OR(LEFT(A28,1)="B",LEFT(A28,2)="CV",LEFT(A28,2)="DE",LEFT(A28,2)="LE",LEFT(A28,2)="NG",LEFT(A28,2)="NN",LEFT(A28,2)="ST",LEFT(A28,2)="WS",LEFT(A28,2)="WV"),"Midlands",
OR(LEFT(A28,1)="M",LEFT(A28,1)="L",LEFT(A28,2)="CH",LEFT(A28,2)="WA",LEFT(A28,2)="WN",LEFT(A28,2)="PR",LEFT(A28,2)="FY",LEFT(A28,2)="BB",LEFT(A28,2)="BL",LEFT(A28,2)="OL",LEFT(A28,2)="SK"),"North West",
OR(LEFT(A28,2)="NE",LEFT(A28,2)="DH",LEFT(A28,2)="SR",LEFT(A28,2)="TS",LEFT(A28,2)="DL"),"North East",
OR(LEFT(A28,2)="LS",LEFT(A28,1)="S",LEFT(A28,2)="DN",LEFT(A28,2)="HU",LEFT(A28,2)="BD",LEFT(A28,2)="HX",LEFT(A28,2)="WF",LEFT(A28,2)="HD"),"Yorkshire &amp; Humber",
OR(LEFT(A28,2)="CB",LEFT(A28,2)="CO",LEFT(A28,2)="IP",LEFT(A28,2)="NR",LEFT(A28,2)="PE",LEFT(A28,2)="SG",LEFT(A28,2)="CM"),"East of England",
OR(LEFT(A28,2)="AB",LEFT(A28,2)="DD",LEFT(A28,2)="EH",LEFT(A28,2)="FK",LEFT(A28,1)="G",LEFT(A28,2)="KA",LEFT(A28,2)="KY",LEFT(A28,2)="PA",LEFT(A28,2)="PH",LEFT(A28,2)="DG",LEFT(A28,2)="ML"),"Scotland",
OR(LEFT(A28,2)="CF",LEFT(A28,2)="SA",LEFT(A28,2)="NP",LEFT(A28,2)="LL",LEFT(A28,2)="LD"),"Wales"
)</f>
        <v>London</v>
      </c>
      <c r="C28" t="s">
        <v>53</v>
      </c>
      <c r="D28" t="s">
        <v>553</v>
      </c>
      <c r="E28" s="1">
        <v>28674</v>
      </c>
      <c r="F28" s="1">
        <v>45179</v>
      </c>
      <c r="G28" s="11">
        <f ca="1">DATEDIF(Table1[[#This Row],[Date_of_Birth]],TODAY(),"Y")-DATEDIF(Table1[[#This Row],[Primary_Diagnosis_Date]],TODAY(),"Y")</f>
        <v>45</v>
      </c>
      <c r="H28" s="11" t="str" cm="1">
        <f t="array" aca="1" ref="H28" ca="1">_xlfn.IFS(Table1[[#This Row],[Age]]&lt;10,"0-9",Table1[[#This Row],[Age]]&lt;20,"10-19",Table1[[#This Row],[Age]]&lt;30,"20-29",Table1[[#This Row],[Age]]&lt;40,"30-39",Table1[[#This Row],[Age]]&lt;50,"40-49",Table1[[#This Row],[Age]]&lt;60,"50-59",Table1[[#This Row],[Age]]&lt;70,"60-69",Table1[[#This Row],[Age]]&lt;80,"70-79",Table1[[#This Row],[Age]]&lt;90,"80-89")</f>
        <v>40-49</v>
      </c>
      <c r="I28" t="s">
        <v>1027</v>
      </c>
      <c r="J28" t="s">
        <v>1055</v>
      </c>
      <c r="K28" t="str">
        <f>LEFT(Table1[[#This Row],[Postcode]],2)</f>
        <v>E3</v>
      </c>
      <c r="L28" t="s">
        <v>1555</v>
      </c>
      <c r="M28" s="1">
        <v>45167</v>
      </c>
      <c r="N28" s="1">
        <v>45171</v>
      </c>
      <c r="O28" s="11" t="str">
        <f ca="1">DATEDIF(Table1[[#This Row],[Referral_Date]],TODAY(),"d")-DATEDIF(Table1[[#This Row],[First_Seen_Date]],TODAY(),"d") &amp;" "&amp;"days"</f>
        <v>4 days</v>
      </c>
      <c r="P28" s="1">
        <v>45181</v>
      </c>
      <c r="Q28" s="1">
        <v>45187</v>
      </c>
      <c r="R28" s="1">
        <v>45207</v>
      </c>
      <c r="S28" s="11">
        <f ca="1">DATEDIF(Table1[[#This Row],[Decision_to_Treat_Date]],TODAY(),"d")-DATEDIF(Table1[[#This Row],[Treatment_Start_Date]],TODAY(),"d")</f>
        <v>20</v>
      </c>
      <c r="T28" s="11" t="str" cm="1">
        <f t="array" aca="1" ref="T28" ca="1">_xlfn.IFS(Table1[[#This Row],[Treatment_Waiting Time]]&lt;10,"Very Short Wait",Table1[[#This Row],[Treatment_Waiting Time]]&lt;20,"Short Wait",Table1[[#This Row],[Treatment_Waiting Time]]&lt;30,"Moderate Delay",Table1[[#This Row],[Treatment_Waiting Time]]&lt;40,"Long Delay")</f>
        <v>Moderate Delay</v>
      </c>
      <c r="U28" t="s">
        <v>2014</v>
      </c>
      <c r="V28" t="s">
        <v>2018</v>
      </c>
      <c r="W28" t="s">
        <v>2028</v>
      </c>
      <c r="X28" t="s">
        <v>2031</v>
      </c>
      <c r="Y28" t="s">
        <v>2035</v>
      </c>
      <c r="Z28" t="s">
        <v>2041</v>
      </c>
      <c r="AA28" t="s">
        <v>2044</v>
      </c>
      <c r="AB28" t="s">
        <v>2051</v>
      </c>
      <c r="AC28" t="s">
        <v>2041</v>
      </c>
      <c r="AD28" t="s">
        <v>2080</v>
      </c>
      <c r="AE28" t="s">
        <v>2550</v>
      </c>
      <c r="AF28" t="b">
        <v>0</v>
      </c>
      <c r="AH28" t="s">
        <v>2554</v>
      </c>
      <c r="AN28" t="str">
        <v>S4</v>
      </c>
    </row>
    <row r="29" spans="1:40">
      <c r="A29" t="str">
        <f>LEFT(Table1[[#This Row],[Postcode]],2)</f>
        <v>E7</v>
      </c>
      <c r="B29" s="13" t="str" cm="1">
        <f t="array" ref="B29">_xlfn.IFS(
OR(LEFT(A29,2)="EC",LEFT(A29,1)="E",LEFT(A29,1)="N",LEFT(A29,2)="NW",LEFT(A29,2)="SE",LEFT(A29,2)="SW",LEFT(A29,1)="W",LEFT(A29,2)="WC"),"London",
OR(LEFT(A29,2)="CR",LEFT(A29,2)="DA",LEFT(A29,2)="GU",LEFT(A29,2)="KT",LEFT(A29,2)="ME",LEFT(A29,2)="PO",LEFT(A29,2)="RG",LEFT(A29,2)="RH",LEFT(A29,2)="SL",LEFT(A29,2)="SO",LEFT(A29,2)="TN"),"South East",
OR(LEFT(A29,2)="BA",LEFT(A29,2)="BS",LEFT(A29,2)="EX",LEFT(A29,2)="GL",LEFT(A29,2)="PL",LEFT(A29,2)="TA",LEFT(A29,2)="TQ",LEFT(A29,2)="TR"),"South West",
OR(LEFT(A29,1)="B",LEFT(A29,2)="CV",LEFT(A29,2)="DE",LEFT(A29,2)="LE",LEFT(A29,2)="NG",LEFT(A29,2)="NN",LEFT(A29,2)="ST",LEFT(A29,2)="WS",LEFT(A29,2)="WV"),"Midlands",
OR(LEFT(A29,1)="M",LEFT(A29,1)="L",LEFT(A29,2)="CH",LEFT(A29,2)="WA",LEFT(A29,2)="WN",LEFT(A29,2)="PR",LEFT(A29,2)="FY",LEFT(A29,2)="BB",LEFT(A29,2)="BL",LEFT(A29,2)="OL",LEFT(A29,2)="SK"),"North West",
OR(LEFT(A29,2)="NE",LEFT(A29,2)="DH",LEFT(A29,2)="SR",LEFT(A29,2)="TS",LEFT(A29,2)="DL"),"North East",
OR(LEFT(A29,2)="LS",LEFT(A29,1)="S",LEFT(A29,2)="DN",LEFT(A29,2)="HU",LEFT(A29,2)="BD",LEFT(A29,2)="HX",LEFT(A29,2)="WF",LEFT(A29,2)="HD"),"Yorkshire &amp; Humber",
OR(LEFT(A29,2)="CB",LEFT(A29,2)="CO",LEFT(A29,2)="IP",LEFT(A29,2)="NR",LEFT(A29,2)="PE",LEFT(A29,2)="SG",LEFT(A29,2)="CM"),"East of England",
OR(LEFT(A29,2)="AB",LEFT(A29,2)="DD",LEFT(A29,2)="EH",LEFT(A29,2)="FK",LEFT(A29,1)="G",LEFT(A29,2)="KA",LEFT(A29,2)="KY",LEFT(A29,2)="PA",LEFT(A29,2)="PH",LEFT(A29,2)="DG",LEFT(A29,2)="ML"),"Scotland",
OR(LEFT(A29,2)="CF",LEFT(A29,2)="SA",LEFT(A29,2)="NP",LEFT(A29,2)="LL",LEFT(A29,2)="LD"),"Wales"
)</f>
        <v>London</v>
      </c>
      <c r="C29" t="s">
        <v>54</v>
      </c>
      <c r="D29" t="s">
        <v>554</v>
      </c>
      <c r="E29" s="1">
        <v>38377</v>
      </c>
      <c r="F29" s="1">
        <v>45547</v>
      </c>
      <c r="G29" s="11">
        <f ca="1">DATEDIF(Table1[[#This Row],[Date_of_Birth]],TODAY(),"Y")-DATEDIF(Table1[[#This Row],[Primary_Diagnosis_Date]],TODAY(),"Y")</f>
        <v>20</v>
      </c>
      <c r="H29" s="11" t="str" cm="1">
        <f t="array" aca="1" ref="H29" ca="1">_xlfn.IFS(Table1[[#This Row],[Age]]&lt;10,"0-9",Table1[[#This Row],[Age]]&lt;20,"10-19",Table1[[#This Row],[Age]]&lt;30,"20-29",Table1[[#This Row],[Age]]&lt;40,"30-39",Table1[[#This Row],[Age]]&lt;50,"40-49",Table1[[#This Row],[Age]]&lt;60,"50-59",Table1[[#This Row],[Age]]&lt;70,"60-69",Table1[[#This Row],[Age]]&lt;80,"70-79",Table1[[#This Row],[Age]]&lt;90,"80-89")</f>
        <v>20-29</v>
      </c>
      <c r="I29" t="s">
        <v>1028</v>
      </c>
      <c r="J29" t="s">
        <v>1056</v>
      </c>
      <c r="K29" t="str">
        <f>LEFT(Table1[[#This Row],[Postcode]],2)</f>
        <v>E7</v>
      </c>
      <c r="L29" t="s">
        <v>1556</v>
      </c>
      <c r="M29" s="1">
        <v>45522</v>
      </c>
      <c r="N29" s="1">
        <v>45526</v>
      </c>
      <c r="O29" s="11" t="str">
        <f ca="1">DATEDIF(Table1[[#This Row],[Referral_Date]],TODAY(),"d")-DATEDIF(Table1[[#This Row],[First_Seen_Date]],TODAY(),"d") &amp;" "&amp;"days"</f>
        <v>4 days</v>
      </c>
      <c r="P29" s="1">
        <v>45530</v>
      </c>
      <c r="Q29" s="1">
        <v>45533</v>
      </c>
      <c r="R29" s="1">
        <v>45560</v>
      </c>
      <c r="S29" s="11">
        <f ca="1">DATEDIF(Table1[[#This Row],[Decision_to_Treat_Date]],TODAY(),"d")-DATEDIF(Table1[[#This Row],[Treatment_Start_Date]],TODAY(),"d")</f>
        <v>27</v>
      </c>
      <c r="T29" s="11" t="str" cm="1">
        <f t="array" aca="1" ref="T29" ca="1">_xlfn.IFS(Table1[[#This Row],[Treatment_Waiting Time]]&lt;10,"Very Short Wait",Table1[[#This Row],[Treatment_Waiting Time]]&lt;20,"Short Wait",Table1[[#This Row],[Treatment_Waiting Time]]&lt;30,"Moderate Delay",Table1[[#This Row],[Treatment_Waiting Time]]&lt;40,"Long Delay")</f>
        <v>Moderate Delay</v>
      </c>
      <c r="U29" t="s">
        <v>2012</v>
      </c>
      <c r="V29" t="s">
        <v>2021</v>
      </c>
      <c r="W29" t="s">
        <v>2027</v>
      </c>
      <c r="X29" t="s">
        <v>2032</v>
      </c>
      <c r="Y29" t="s">
        <v>2034</v>
      </c>
      <c r="Z29" t="s">
        <v>2042</v>
      </c>
      <c r="AA29" t="s">
        <v>2044</v>
      </c>
      <c r="AB29" t="s">
        <v>2046</v>
      </c>
      <c r="AC29" t="s">
        <v>2041</v>
      </c>
      <c r="AD29" t="s">
        <v>2081</v>
      </c>
      <c r="AE29" t="s">
        <v>2041</v>
      </c>
      <c r="AF29" t="b">
        <v>0</v>
      </c>
      <c r="AH29" t="s">
        <v>2555</v>
      </c>
      <c r="AI29" s="1">
        <v>46664</v>
      </c>
      <c r="AN29" t="str">
        <v>NE</v>
      </c>
    </row>
    <row r="30" spans="1:40">
      <c r="A30" t="str">
        <f>LEFT(Table1[[#This Row],[Postcode]],2)</f>
        <v>EC</v>
      </c>
      <c r="B30" s="13" t="str" cm="1">
        <f t="array" ref="B30">_xlfn.IFS(
OR(LEFT(A30,2)="EC",LEFT(A30,1)="E",LEFT(A30,1)="N",LEFT(A30,2)="NW",LEFT(A30,2)="SE",LEFT(A30,2)="SW",LEFT(A30,1)="W",LEFT(A30,2)="WC"),"London",
OR(LEFT(A30,2)="CR",LEFT(A30,2)="DA",LEFT(A30,2)="GU",LEFT(A30,2)="KT",LEFT(A30,2)="ME",LEFT(A30,2)="PO",LEFT(A30,2)="RG",LEFT(A30,2)="RH",LEFT(A30,2)="SL",LEFT(A30,2)="SO",LEFT(A30,2)="TN"),"South East",
OR(LEFT(A30,2)="BA",LEFT(A30,2)="BS",LEFT(A30,2)="EX",LEFT(A30,2)="GL",LEFT(A30,2)="PL",LEFT(A30,2)="TA",LEFT(A30,2)="TQ",LEFT(A30,2)="TR"),"South West",
OR(LEFT(A30,1)="B",LEFT(A30,2)="CV",LEFT(A30,2)="DE",LEFT(A30,2)="LE",LEFT(A30,2)="NG",LEFT(A30,2)="NN",LEFT(A30,2)="ST",LEFT(A30,2)="WS",LEFT(A30,2)="WV"),"Midlands",
OR(LEFT(A30,1)="M",LEFT(A30,1)="L",LEFT(A30,2)="CH",LEFT(A30,2)="WA",LEFT(A30,2)="WN",LEFT(A30,2)="PR",LEFT(A30,2)="FY",LEFT(A30,2)="BB",LEFT(A30,2)="BL",LEFT(A30,2)="OL",LEFT(A30,2)="SK"),"North West",
OR(LEFT(A30,2)="NE",LEFT(A30,2)="DH",LEFT(A30,2)="SR",LEFT(A30,2)="TS",LEFT(A30,2)="DL"),"North East",
OR(LEFT(A30,2)="LS",LEFT(A30,1)="S",LEFT(A30,2)="DN",LEFT(A30,2)="HU",LEFT(A30,2)="BD",LEFT(A30,2)="HX",LEFT(A30,2)="WF",LEFT(A30,2)="HD"),"Yorkshire &amp; Humber",
OR(LEFT(A30,2)="CB",LEFT(A30,2)="CO",LEFT(A30,2)="IP",LEFT(A30,2)="NR",LEFT(A30,2)="PE",LEFT(A30,2)="SG",LEFT(A30,2)="CM"),"East of England",
OR(LEFT(A30,2)="AB",LEFT(A30,2)="DD",LEFT(A30,2)="EH",LEFT(A30,2)="FK",LEFT(A30,1)="G",LEFT(A30,2)="KA",LEFT(A30,2)="KY",LEFT(A30,2)="PA",LEFT(A30,2)="PH",LEFT(A30,2)="DG",LEFT(A30,2)="ML"),"Scotland",
OR(LEFT(A30,2)="CF",LEFT(A30,2)="SA",LEFT(A30,2)="NP",LEFT(A30,2)="LL",LEFT(A30,2)="LD"),"Wales"
)</f>
        <v>London</v>
      </c>
      <c r="C30" t="s">
        <v>55</v>
      </c>
      <c r="D30" t="s">
        <v>555</v>
      </c>
      <c r="E30" s="1">
        <v>27853</v>
      </c>
      <c r="F30" s="1">
        <v>43668</v>
      </c>
      <c r="G30" s="11">
        <f ca="1">DATEDIF(Table1[[#This Row],[Date_of_Birth]],TODAY(),"Y")-DATEDIF(Table1[[#This Row],[Primary_Diagnosis_Date]],TODAY(),"Y")</f>
        <v>44</v>
      </c>
      <c r="H30" s="11" t="str" cm="1">
        <f t="array" aca="1" ref="H30" ca="1">_xlfn.IFS(Table1[[#This Row],[Age]]&lt;10,"0-9",Table1[[#This Row],[Age]]&lt;20,"10-19",Table1[[#This Row],[Age]]&lt;30,"20-29",Table1[[#This Row],[Age]]&lt;40,"30-39",Table1[[#This Row],[Age]]&lt;50,"40-49",Table1[[#This Row],[Age]]&lt;60,"50-59",Table1[[#This Row],[Age]]&lt;70,"60-69",Table1[[#This Row],[Age]]&lt;80,"70-79",Table1[[#This Row],[Age]]&lt;90,"80-89")</f>
        <v>40-49</v>
      </c>
      <c r="I30" t="s">
        <v>1027</v>
      </c>
      <c r="J30" t="s">
        <v>1057</v>
      </c>
      <c r="K30" t="str">
        <f>LEFT(Table1[[#This Row],[Postcode]],2)</f>
        <v>EC</v>
      </c>
      <c r="L30" t="s">
        <v>1557</v>
      </c>
      <c r="M30" s="1">
        <v>43647</v>
      </c>
      <c r="N30" s="1">
        <v>43652</v>
      </c>
      <c r="O30" s="11" t="str">
        <f ca="1">DATEDIF(Table1[[#This Row],[Referral_Date]],TODAY(),"d")-DATEDIF(Table1[[#This Row],[First_Seen_Date]],TODAY(),"d") &amp;" "&amp;"days"</f>
        <v>5 days</v>
      </c>
      <c r="P30" s="1">
        <v>43653</v>
      </c>
      <c r="Q30" s="1">
        <v>43666</v>
      </c>
      <c r="R30" s="1">
        <v>43681</v>
      </c>
      <c r="S30" s="11">
        <f ca="1">DATEDIF(Table1[[#This Row],[Decision_to_Treat_Date]],TODAY(),"d")-DATEDIF(Table1[[#This Row],[Treatment_Start_Date]],TODAY(),"d")</f>
        <v>15</v>
      </c>
      <c r="T30" s="11" t="str" cm="1">
        <f t="array" aca="1" ref="T30" ca="1">_xlfn.IFS(Table1[[#This Row],[Treatment_Waiting Time]]&lt;10,"Very Short Wait",Table1[[#This Row],[Treatment_Waiting Time]]&lt;20,"Short Wait",Table1[[#This Row],[Treatment_Waiting Time]]&lt;30,"Moderate Delay",Table1[[#This Row],[Treatment_Waiting Time]]&lt;40,"Long Delay")</f>
        <v>Short Wait</v>
      </c>
      <c r="U30" t="s">
        <v>2015</v>
      </c>
      <c r="V30" t="s">
        <v>2019</v>
      </c>
      <c r="W30" t="s">
        <v>2023</v>
      </c>
      <c r="X30" t="s">
        <v>2031</v>
      </c>
      <c r="Y30" t="s">
        <v>2037</v>
      </c>
      <c r="Z30" t="s">
        <v>2041</v>
      </c>
      <c r="AA30" t="s">
        <v>2045</v>
      </c>
      <c r="AB30" t="s">
        <v>2051</v>
      </c>
      <c r="AC30" t="s">
        <v>2053</v>
      </c>
      <c r="AD30" t="s">
        <v>2082</v>
      </c>
      <c r="AE30" t="s">
        <v>2041</v>
      </c>
      <c r="AF30" t="b">
        <v>0</v>
      </c>
      <c r="AH30" t="s">
        <v>2554</v>
      </c>
      <c r="AN30" t="str">
        <v>ML</v>
      </c>
    </row>
    <row r="31" spans="1:40">
      <c r="A31" t="str">
        <f>LEFT(Table1[[#This Row],[Postcode]],2)</f>
        <v>S1</v>
      </c>
      <c r="B31" s="13" t="str" cm="1">
        <f t="array" ref="B31">_xlfn.IFS(
OR(LEFT(A31,2)="EC",LEFT(A31,1)="E",LEFT(A31,1)="N",LEFT(A31,2)="NW",LEFT(A31,2)="SE",LEFT(A31,2)="SW",LEFT(A31,1)="W",LEFT(A31,2)="WC"),"London",
OR(LEFT(A31,2)="CR",LEFT(A31,2)="DA",LEFT(A31,2)="GU",LEFT(A31,2)="KT",LEFT(A31,2)="ME",LEFT(A31,2)="PO",LEFT(A31,2)="RG",LEFT(A31,2)="RH",LEFT(A31,2)="SL",LEFT(A31,2)="SO",LEFT(A31,2)="TN"),"South East",
OR(LEFT(A31,2)="BA",LEFT(A31,2)="BS",LEFT(A31,2)="EX",LEFT(A31,2)="GL",LEFT(A31,2)="PL",LEFT(A31,2)="TA",LEFT(A31,2)="TQ",LEFT(A31,2)="TR"),"South West",
OR(LEFT(A31,1)="B",LEFT(A31,2)="CV",LEFT(A31,2)="DE",LEFT(A31,2)="LE",LEFT(A31,2)="NG",LEFT(A31,2)="NN",LEFT(A31,2)="ST",LEFT(A31,2)="WS",LEFT(A31,2)="WV"),"Midlands",
OR(LEFT(A31,1)="M",LEFT(A31,1)="L",LEFT(A31,2)="CH",LEFT(A31,2)="WA",LEFT(A31,2)="WN",LEFT(A31,2)="PR",LEFT(A31,2)="FY",LEFT(A31,2)="BB",LEFT(A31,2)="BL",LEFT(A31,2)="OL",LEFT(A31,2)="SK"),"North West",
OR(LEFT(A31,2)="NE",LEFT(A31,2)="DH",LEFT(A31,2)="SR",LEFT(A31,2)="TS",LEFT(A31,2)="DL"),"North East",
OR(LEFT(A31,2)="LS",LEFT(A31,1)="S",LEFT(A31,2)="DN",LEFT(A31,2)="HU",LEFT(A31,2)="BD",LEFT(A31,2)="HX",LEFT(A31,2)="WF",LEFT(A31,2)="HD"),"Yorkshire &amp; Humber",
OR(LEFT(A31,2)="CB",LEFT(A31,2)="CO",LEFT(A31,2)="IP",LEFT(A31,2)="NR",LEFT(A31,2)="PE",LEFT(A31,2)="SG",LEFT(A31,2)="CM"),"East of England",
OR(LEFT(A31,2)="AB",LEFT(A31,2)="DD",LEFT(A31,2)="EH",LEFT(A31,2)="FK",LEFT(A31,1)="G",LEFT(A31,2)="KA",LEFT(A31,2)="KY",LEFT(A31,2)="PA",LEFT(A31,2)="PH",LEFT(A31,2)="DG",LEFT(A31,2)="ML"),"Scotland",
OR(LEFT(A31,2)="CF",LEFT(A31,2)="SA",LEFT(A31,2)="NP",LEFT(A31,2)="LL",LEFT(A31,2)="LD"),"Wales"
)</f>
        <v>Yorkshire &amp; Humber</v>
      </c>
      <c r="C31" t="s">
        <v>56</v>
      </c>
      <c r="D31" t="s">
        <v>556</v>
      </c>
      <c r="E31" s="1">
        <v>36806</v>
      </c>
      <c r="F31" s="1">
        <v>45018</v>
      </c>
      <c r="G31" s="11">
        <f ca="1">DATEDIF(Table1[[#This Row],[Date_of_Birth]],TODAY(),"Y")-DATEDIF(Table1[[#This Row],[Primary_Diagnosis_Date]],TODAY(),"Y")</f>
        <v>22</v>
      </c>
      <c r="H31" s="11" t="str" cm="1">
        <f t="array" aca="1" ref="H31" ca="1">_xlfn.IFS(Table1[[#This Row],[Age]]&lt;10,"0-9",Table1[[#This Row],[Age]]&lt;20,"10-19",Table1[[#This Row],[Age]]&lt;30,"20-29",Table1[[#This Row],[Age]]&lt;40,"30-39",Table1[[#This Row],[Age]]&lt;50,"40-49",Table1[[#This Row],[Age]]&lt;60,"50-59",Table1[[#This Row],[Age]]&lt;70,"60-69",Table1[[#This Row],[Age]]&lt;80,"70-79",Table1[[#This Row],[Age]]&lt;90,"80-89")</f>
        <v>20-29</v>
      </c>
      <c r="I31" t="s">
        <v>1027</v>
      </c>
      <c r="J31" t="s">
        <v>1058</v>
      </c>
      <c r="K31" t="str">
        <f>LEFT(Table1[[#This Row],[Postcode]],2)</f>
        <v>S1</v>
      </c>
      <c r="L31" t="s">
        <v>1558</v>
      </c>
      <c r="M31" s="1">
        <v>45003</v>
      </c>
      <c r="N31" s="1">
        <v>45006</v>
      </c>
      <c r="O31" s="11" t="str">
        <f ca="1">DATEDIF(Table1[[#This Row],[Referral_Date]],TODAY(),"d")-DATEDIF(Table1[[#This Row],[First_Seen_Date]],TODAY(),"d") &amp;" "&amp;"days"</f>
        <v>3 days</v>
      </c>
      <c r="P31" s="1">
        <v>45017</v>
      </c>
      <c r="Q31" s="1">
        <v>45028</v>
      </c>
      <c r="R31" s="1">
        <v>45052</v>
      </c>
      <c r="S31" s="11">
        <f ca="1">DATEDIF(Table1[[#This Row],[Decision_to_Treat_Date]],TODAY(),"d")-DATEDIF(Table1[[#This Row],[Treatment_Start_Date]],TODAY(),"d")</f>
        <v>24</v>
      </c>
      <c r="T31" s="11" t="str" cm="1">
        <f t="array" aca="1" ref="T31" ca="1">_xlfn.IFS(Table1[[#This Row],[Treatment_Waiting Time]]&lt;10,"Very Short Wait",Table1[[#This Row],[Treatment_Waiting Time]]&lt;20,"Short Wait",Table1[[#This Row],[Treatment_Waiting Time]]&lt;30,"Moderate Delay",Table1[[#This Row],[Treatment_Waiting Time]]&lt;40,"Long Delay")</f>
        <v>Moderate Delay</v>
      </c>
      <c r="U31" t="s">
        <v>2012</v>
      </c>
      <c r="V31" t="s">
        <v>2019</v>
      </c>
      <c r="W31" t="s">
        <v>2023</v>
      </c>
      <c r="X31" t="s">
        <v>2032</v>
      </c>
      <c r="Y31" t="s">
        <v>2034</v>
      </c>
      <c r="Z31" t="s">
        <v>2038</v>
      </c>
      <c r="AA31" t="s">
        <v>2041</v>
      </c>
      <c r="AB31" t="s">
        <v>2047</v>
      </c>
      <c r="AC31" t="s">
        <v>2041</v>
      </c>
      <c r="AD31" t="s">
        <v>2083</v>
      </c>
      <c r="AE31" t="s">
        <v>2552</v>
      </c>
      <c r="AF31" t="b">
        <v>0</v>
      </c>
      <c r="AH31" t="s">
        <v>2554</v>
      </c>
      <c r="AN31" t="str">
        <v>E3</v>
      </c>
    </row>
    <row r="32" spans="1:40">
      <c r="A32" t="str">
        <f>LEFT(Table1[[#This Row],[Postcode]],2)</f>
        <v>GU</v>
      </c>
      <c r="B32" s="13" t="str" cm="1">
        <f t="array" ref="B32">_xlfn.IFS(
OR(LEFT(A32,2)="EC",LEFT(A32,1)="E",LEFT(A32,1)="N",LEFT(A32,2)="NW",LEFT(A32,2)="SE",LEFT(A32,2)="SW",LEFT(A32,1)="W",LEFT(A32,2)="WC"),"London",
OR(LEFT(A32,2)="CR",LEFT(A32,2)="DA",LEFT(A32,2)="GU",LEFT(A32,2)="KT",LEFT(A32,2)="ME",LEFT(A32,2)="PO",LEFT(A32,2)="RG",LEFT(A32,2)="RH",LEFT(A32,2)="SL",LEFT(A32,2)="SO",LEFT(A32,2)="TN"),"South East",
OR(LEFT(A32,2)="BA",LEFT(A32,2)="BS",LEFT(A32,2)="EX",LEFT(A32,2)="GL",LEFT(A32,2)="PL",LEFT(A32,2)="TA",LEFT(A32,2)="TQ",LEFT(A32,2)="TR"),"South West",
OR(LEFT(A32,1)="B",LEFT(A32,2)="CV",LEFT(A32,2)="DE",LEFT(A32,2)="LE",LEFT(A32,2)="NG",LEFT(A32,2)="NN",LEFT(A32,2)="ST",LEFT(A32,2)="WS",LEFT(A32,2)="WV"),"Midlands",
OR(LEFT(A32,1)="M",LEFT(A32,1)="L",LEFT(A32,2)="CH",LEFT(A32,2)="WA",LEFT(A32,2)="WN",LEFT(A32,2)="PR",LEFT(A32,2)="FY",LEFT(A32,2)="BB",LEFT(A32,2)="BL",LEFT(A32,2)="OL",LEFT(A32,2)="SK"),"North West",
OR(LEFT(A32,2)="NE",LEFT(A32,2)="DH",LEFT(A32,2)="SR",LEFT(A32,2)="TS",LEFT(A32,2)="DL"),"North East",
OR(LEFT(A32,2)="LS",LEFT(A32,1)="S",LEFT(A32,2)="DN",LEFT(A32,2)="HU",LEFT(A32,2)="BD",LEFT(A32,2)="HX",LEFT(A32,2)="WF",LEFT(A32,2)="HD"),"Yorkshire &amp; Humber",
OR(LEFT(A32,2)="CB",LEFT(A32,2)="CO",LEFT(A32,2)="IP",LEFT(A32,2)="NR",LEFT(A32,2)="PE",LEFT(A32,2)="SG",LEFT(A32,2)="CM"),"East of England",
OR(LEFT(A32,2)="AB",LEFT(A32,2)="DD",LEFT(A32,2)="EH",LEFT(A32,2)="FK",LEFT(A32,1)="G",LEFT(A32,2)="KA",LEFT(A32,2)="KY",LEFT(A32,2)="PA",LEFT(A32,2)="PH",LEFT(A32,2)="DG",LEFT(A32,2)="ML"),"Scotland",
OR(LEFT(A32,2)="CF",LEFT(A32,2)="SA",LEFT(A32,2)="NP",LEFT(A32,2)="LL",LEFT(A32,2)="LD"),"Wales"
)</f>
        <v>South East</v>
      </c>
      <c r="C32" t="s">
        <v>57</v>
      </c>
      <c r="D32" t="s">
        <v>557</v>
      </c>
      <c r="E32" s="1">
        <v>19320</v>
      </c>
      <c r="F32" s="1">
        <v>45408</v>
      </c>
      <c r="G32" s="11">
        <f ca="1">DATEDIF(Table1[[#This Row],[Date_of_Birth]],TODAY(),"Y")-DATEDIF(Table1[[#This Row],[Primary_Diagnosis_Date]],TODAY(),"Y")</f>
        <v>71</v>
      </c>
      <c r="H32" s="11" t="str" cm="1">
        <f t="array" aca="1" ref="H32" ca="1">_xlfn.IFS(Table1[[#This Row],[Age]]&lt;10,"0-9",Table1[[#This Row],[Age]]&lt;20,"10-19",Table1[[#This Row],[Age]]&lt;30,"20-29",Table1[[#This Row],[Age]]&lt;40,"30-39",Table1[[#This Row],[Age]]&lt;50,"40-49",Table1[[#This Row],[Age]]&lt;60,"50-59",Table1[[#This Row],[Age]]&lt;70,"60-69",Table1[[#This Row],[Age]]&lt;80,"70-79",Table1[[#This Row],[Age]]&lt;90,"80-89")</f>
        <v>70-79</v>
      </c>
      <c r="I32" t="s">
        <v>1028</v>
      </c>
      <c r="J32" t="s">
        <v>1059</v>
      </c>
      <c r="K32" t="str">
        <f>LEFT(Table1[[#This Row],[Postcode]],2)</f>
        <v>GU</v>
      </c>
      <c r="L32" t="s">
        <v>1559</v>
      </c>
      <c r="M32" s="1">
        <v>45404</v>
      </c>
      <c r="N32" s="1">
        <v>45418</v>
      </c>
      <c r="O32" s="11" t="str">
        <f ca="1">DATEDIF(Table1[[#This Row],[Referral_Date]],TODAY(),"d")-DATEDIF(Table1[[#This Row],[First_Seen_Date]],TODAY(),"d") &amp;" "&amp;"days"</f>
        <v>14 days</v>
      </c>
      <c r="P32" s="1">
        <v>45431</v>
      </c>
      <c r="Q32" s="1">
        <v>45432</v>
      </c>
      <c r="R32" s="1">
        <v>45461</v>
      </c>
      <c r="S32" s="11">
        <f ca="1">DATEDIF(Table1[[#This Row],[Decision_to_Treat_Date]],TODAY(),"d")-DATEDIF(Table1[[#This Row],[Treatment_Start_Date]],TODAY(),"d")</f>
        <v>29</v>
      </c>
      <c r="T32" s="11" t="str" cm="1">
        <f t="array" aca="1" ref="T32" ca="1">_xlfn.IFS(Table1[[#This Row],[Treatment_Waiting Time]]&lt;10,"Very Short Wait",Table1[[#This Row],[Treatment_Waiting Time]]&lt;20,"Short Wait",Table1[[#This Row],[Treatment_Waiting Time]]&lt;30,"Moderate Delay",Table1[[#This Row],[Treatment_Waiting Time]]&lt;40,"Long Delay")</f>
        <v>Moderate Delay</v>
      </c>
      <c r="U32" t="s">
        <v>2016</v>
      </c>
      <c r="V32" t="s">
        <v>2022</v>
      </c>
      <c r="W32" t="s">
        <v>2025</v>
      </c>
      <c r="X32" t="s">
        <v>2031</v>
      </c>
      <c r="Y32" t="s">
        <v>2037</v>
      </c>
      <c r="Z32" t="s">
        <v>2040</v>
      </c>
      <c r="AA32" t="s">
        <v>2044</v>
      </c>
      <c r="AB32" t="s">
        <v>2050</v>
      </c>
      <c r="AC32" t="s">
        <v>2041</v>
      </c>
      <c r="AD32" t="s">
        <v>2084</v>
      </c>
      <c r="AE32" t="s">
        <v>2553</v>
      </c>
      <c r="AF32" t="b">
        <v>0</v>
      </c>
      <c r="AH32" t="s">
        <v>2555</v>
      </c>
      <c r="AI32" s="1">
        <v>46567</v>
      </c>
      <c r="AN32" t="str">
        <v>E7</v>
      </c>
    </row>
    <row r="33" spans="1:40">
      <c r="A33" t="str">
        <f>LEFT(Table1[[#This Row],[Postcode]],2)</f>
        <v>N5</v>
      </c>
      <c r="B33" s="13" t="str" cm="1">
        <f t="array" ref="B33">_xlfn.IFS(
OR(LEFT(A33,2)="EC",LEFT(A33,1)="E",LEFT(A33,1)="N",LEFT(A33,2)="NW",LEFT(A33,2)="SE",LEFT(A33,2)="SW",LEFT(A33,1)="W",LEFT(A33,2)="WC"),"London",
OR(LEFT(A33,2)="CR",LEFT(A33,2)="DA",LEFT(A33,2)="GU",LEFT(A33,2)="KT",LEFT(A33,2)="ME",LEFT(A33,2)="PO",LEFT(A33,2)="RG",LEFT(A33,2)="RH",LEFT(A33,2)="SL",LEFT(A33,2)="SO",LEFT(A33,2)="TN"),"South East",
OR(LEFT(A33,2)="BA",LEFT(A33,2)="BS",LEFT(A33,2)="EX",LEFT(A33,2)="GL",LEFT(A33,2)="PL",LEFT(A33,2)="TA",LEFT(A33,2)="TQ",LEFT(A33,2)="TR"),"South West",
OR(LEFT(A33,1)="B",LEFT(A33,2)="CV",LEFT(A33,2)="DE",LEFT(A33,2)="LE",LEFT(A33,2)="NG",LEFT(A33,2)="NN",LEFT(A33,2)="ST",LEFT(A33,2)="WS",LEFT(A33,2)="WV"),"Midlands",
OR(LEFT(A33,1)="M",LEFT(A33,1)="L",LEFT(A33,2)="CH",LEFT(A33,2)="WA",LEFT(A33,2)="WN",LEFT(A33,2)="PR",LEFT(A33,2)="FY",LEFT(A33,2)="BB",LEFT(A33,2)="BL",LEFT(A33,2)="OL",LEFT(A33,2)="SK"),"North West",
OR(LEFT(A33,2)="NE",LEFT(A33,2)="DH",LEFT(A33,2)="SR",LEFT(A33,2)="TS",LEFT(A33,2)="DL"),"North East",
OR(LEFT(A33,2)="LS",LEFT(A33,1)="S",LEFT(A33,2)="DN",LEFT(A33,2)="HU",LEFT(A33,2)="BD",LEFT(A33,2)="HX",LEFT(A33,2)="WF",LEFT(A33,2)="HD"),"Yorkshire &amp; Humber",
OR(LEFT(A33,2)="CB",LEFT(A33,2)="CO",LEFT(A33,2)="IP",LEFT(A33,2)="NR",LEFT(A33,2)="PE",LEFT(A33,2)="SG",LEFT(A33,2)="CM"),"East of England",
OR(LEFT(A33,2)="AB",LEFT(A33,2)="DD",LEFT(A33,2)="EH",LEFT(A33,2)="FK",LEFT(A33,1)="G",LEFT(A33,2)="KA",LEFT(A33,2)="KY",LEFT(A33,2)="PA",LEFT(A33,2)="PH",LEFT(A33,2)="DG",LEFT(A33,2)="ML"),"Scotland",
OR(LEFT(A33,2)="CF",LEFT(A33,2)="SA",LEFT(A33,2)="NP",LEFT(A33,2)="LL",LEFT(A33,2)="LD"),"Wales"
)</f>
        <v>London</v>
      </c>
      <c r="C33" t="s">
        <v>58</v>
      </c>
      <c r="D33" t="s">
        <v>558</v>
      </c>
      <c r="E33" s="1">
        <v>22838</v>
      </c>
      <c r="F33" s="1">
        <v>45246</v>
      </c>
      <c r="G33" s="11">
        <f ca="1">DATEDIF(Table1[[#This Row],[Date_of_Birth]],TODAY(),"Y")-DATEDIF(Table1[[#This Row],[Primary_Diagnosis_Date]],TODAY(),"Y")</f>
        <v>61</v>
      </c>
      <c r="H33" s="11" t="str" cm="1">
        <f t="array" aca="1" ref="H33" ca="1">_xlfn.IFS(Table1[[#This Row],[Age]]&lt;10,"0-9",Table1[[#This Row],[Age]]&lt;20,"10-19",Table1[[#This Row],[Age]]&lt;30,"20-29",Table1[[#This Row],[Age]]&lt;40,"30-39",Table1[[#This Row],[Age]]&lt;50,"40-49",Table1[[#This Row],[Age]]&lt;60,"50-59",Table1[[#This Row],[Age]]&lt;70,"60-69",Table1[[#This Row],[Age]]&lt;80,"70-79",Table1[[#This Row],[Age]]&lt;90,"80-89")</f>
        <v>60-69</v>
      </c>
      <c r="I33" t="s">
        <v>1028</v>
      </c>
      <c r="J33" t="s">
        <v>1060</v>
      </c>
      <c r="K33" t="str">
        <f>LEFT(Table1[[#This Row],[Postcode]],2)</f>
        <v>N5</v>
      </c>
      <c r="L33" t="s">
        <v>1560</v>
      </c>
      <c r="M33" s="1">
        <v>45226</v>
      </c>
      <c r="N33" s="1">
        <v>45238</v>
      </c>
      <c r="O33" s="11" t="str">
        <f ca="1">DATEDIF(Table1[[#This Row],[Referral_Date]],TODAY(),"d")-DATEDIF(Table1[[#This Row],[First_Seen_Date]],TODAY(),"d") &amp;" "&amp;"days"</f>
        <v>12 days</v>
      </c>
      <c r="P33" s="1">
        <v>45250</v>
      </c>
      <c r="Q33" s="1">
        <v>45258</v>
      </c>
      <c r="R33" s="1">
        <v>45289</v>
      </c>
      <c r="S33" s="11">
        <f ca="1">DATEDIF(Table1[[#This Row],[Decision_to_Treat_Date]],TODAY(),"d")-DATEDIF(Table1[[#This Row],[Treatment_Start_Date]],TODAY(),"d")</f>
        <v>31</v>
      </c>
      <c r="T33" s="11" t="str" cm="1">
        <f t="array" aca="1" ref="T33" ca="1">_xlfn.IFS(Table1[[#This Row],[Treatment_Waiting Time]]&lt;10,"Very Short Wait",Table1[[#This Row],[Treatment_Waiting Time]]&lt;20,"Short Wait",Table1[[#This Row],[Treatment_Waiting Time]]&lt;30,"Moderate Delay",Table1[[#This Row],[Treatment_Waiting Time]]&lt;40,"Long Delay")</f>
        <v>Long Delay</v>
      </c>
      <c r="U33" t="s">
        <v>2015</v>
      </c>
      <c r="V33" t="s">
        <v>2020</v>
      </c>
      <c r="W33" t="s">
        <v>2024</v>
      </c>
      <c r="X33" t="s">
        <v>2030</v>
      </c>
      <c r="Y33" t="s">
        <v>2035</v>
      </c>
      <c r="Z33" t="s">
        <v>2042</v>
      </c>
      <c r="AA33" t="s">
        <v>2043</v>
      </c>
      <c r="AB33" t="s">
        <v>2050</v>
      </c>
      <c r="AC33" t="s">
        <v>2052</v>
      </c>
      <c r="AD33" t="s">
        <v>2085</v>
      </c>
      <c r="AE33" t="s">
        <v>2551</v>
      </c>
      <c r="AF33" t="b">
        <v>1</v>
      </c>
      <c r="AG33" s="1">
        <v>45750</v>
      </c>
      <c r="AH33" t="s">
        <v>2555</v>
      </c>
      <c r="AI33" s="1">
        <v>45647</v>
      </c>
      <c r="AN33" t="str">
        <v>EC</v>
      </c>
    </row>
    <row r="34" spans="1:40">
      <c r="A34" t="str">
        <f>LEFT(Table1[[#This Row],[Postcode]],2)</f>
        <v>W8</v>
      </c>
      <c r="B34" s="13" t="str" cm="1">
        <f t="array" ref="B34">_xlfn.IFS(
OR(LEFT(A34,2)="EC",LEFT(A34,1)="E",LEFT(A34,1)="N",LEFT(A34,2)="NW",LEFT(A34,2)="SE",LEFT(A34,2)="SW",LEFT(A34,1)="W",LEFT(A34,2)="WC"),"London",
OR(LEFT(A34,2)="CR",LEFT(A34,2)="DA",LEFT(A34,2)="GU",LEFT(A34,2)="KT",LEFT(A34,2)="ME",LEFT(A34,2)="PO",LEFT(A34,2)="RG",LEFT(A34,2)="RH",LEFT(A34,2)="SL",LEFT(A34,2)="SO",LEFT(A34,2)="TN"),"South East",
OR(LEFT(A34,2)="BA",LEFT(A34,2)="BS",LEFT(A34,2)="EX",LEFT(A34,2)="GL",LEFT(A34,2)="PL",LEFT(A34,2)="TA",LEFT(A34,2)="TQ",LEFT(A34,2)="TR"),"South West",
OR(LEFT(A34,1)="B",LEFT(A34,2)="CV",LEFT(A34,2)="DE",LEFT(A34,2)="LE",LEFT(A34,2)="NG",LEFT(A34,2)="NN",LEFT(A34,2)="ST",LEFT(A34,2)="WS",LEFT(A34,2)="WV"),"Midlands",
OR(LEFT(A34,1)="M",LEFT(A34,1)="L",LEFT(A34,2)="CH",LEFT(A34,2)="WA",LEFT(A34,2)="WN",LEFT(A34,2)="PR",LEFT(A34,2)="FY",LEFT(A34,2)="BB",LEFT(A34,2)="BL",LEFT(A34,2)="OL",LEFT(A34,2)="SK"),"North West",
OR(LEFT(A34,2)="NE",LEFT(A34,2)="DH",LEFT(A34,2)="SR",LEFT(A34,2)="TS",LEFT(A34,2)="DL"),"North East",
OR(LEFT(A34,2)="LS",LEFT(A34,1)="S",LEFT(A34,2)="DN",LEFT(A34,2)="HU",LEFT(A34,2)="BD",LEFT(A34,2)="HX",LEFT(A34,2)="WF",LEFT(A34,2)="HD"),"Yorkshire &amp; Humber",
OR(LEFT(A34,2)="CB",LEFT(A34,2)="CO",LEFT(A34,2)="IP",LEFT(A34,2)="NR",LEFT(A34,2)="PE",LEFT(A34,2)="SG",LEFT(A34,2)="CM"),"East of England",
OR(LEFT(A34,2)="AB",LEFT(A34,2)="DD",LEFT(A34,2)="EH",LEFT(A34,2)="FK",LEFT(A34,1)="G",LEFT(A34,2)="KA",LEFT(A34,2)="KY",LEFT(A34,2)="PA",LEFT(A34,2)="PH",LEFT(A34,2)="DG",LEFT(A34,2)="ML"),"Scotland",
OR(LEFT(A34,2)="CF",LEFT(A34,2)="SA",LEFT(A34,2)="NP",LEFT(A34,2)="LL",LEFT(A34,2)="LD"),"Wales"
)</f>
        <v>London</v>
      </c>
      <c r="C34" t="s">
        <v>59</v>
      </c>
      <c r="D34" t="s">
        <v>559</v>
      </c>
      <c r="E34" s="1">
        <v>24891</v>
      </c>
      <c r="F34" s="1">
        <v>44906</v>
      </c>
      <c r="G34" s="11">
        <f ca="1">DATEDIF(Table1[[#This Row],[Date_of_Birth]],TODAY(),"Y")-DATEDIF(Table1[[#This Row],[Primary_Diagnosis_Date]],TODAY(),"Y")</f>
        <v>55</v>
      </c>
      <c r="H34" s="11" t="str" cm="1">
        <f t="array" aca="1" ref="H34" ca="1">_xlfn.IFS(Table1[[#This Row],[Age]]&lt;10,"0-9",Table1[[#This Row],[Age]]&lt;20,"10-19",Table1[[#This Row],[Age]]&lt;30,"20-29",Table1[[#This Row],[Age]]&lt;40,"30-39",Table1[[#This Row],[Age]]&lt;50,"40-49",Table1[[#This Row],[Age]]&lt;60,"50-59",Table1[[#This Row],[Age]]&lt;70,"60-69",Table1[[#This Row],[Age]]&lt;80,"70-79",Table1[[#This Row],[Age]]&lt;90,"80-89")</f>
        <v>50-59</v>
      </c>
      <c r="I34" t="s">
        <v>1028</v>
      </c>
      <c r="J34" t="s">
        <v>1061</v>
      </c>
      <c r="K34" t="str">
        <f>LEFT(Table1[[#This Row],[Postcode]],2)</f>
        <v>W8</v>
      </c>
      <c r="L34" t="s">
        <v>1561</v>
      </c>
      <c r="M34" s="1">
        <v>44904</v>
      </c>
      <c r="N34" s="1">
        <v>44915</v>
      </c>
      <c r="O34" s="11" t="str">
        <f ca="1">DATEDIF(Table1[[#This Row],[Referral_Date]],TODAY(),"d")-DATEDIF(Table1[[#This Row],[First_Seen_Date]],TODAY(),"d") &amp;" "&amp;"days"</f>
        <v>11 days</v>
      </c>
      <c r="P34" s="1">
        <v>44917</v>
      </c>
      <c r="Q34" s="1">
        <v>44928</v>
      </c>
      <c r="R34" s="1">
        <v>44941</v>
      </c>
      <c r="S34" s="11">
        <f ca="1">DATEDIF(Table1[[#This Row],[Decision_to_Treat_Date]],TODAY(),"d")-DATEDIF(Table1[[#This Row],[Treatment_Start_Date]],TODAY(),"d")</f>
        <v>13</v>
      </c>
      <c r="T34" s="11" t="str" cm="1">
        <f t="array" aca="1" ref="T34" ca="1">_xlfn.IFS(Table1[[#This Row],[Treatment_Waiting Time]]&lt;10,"Very Short Wait",Table1[[#This Row],[Treatment_Waiting Time]]&lt;20,"Short Wait",Table1[[#This Row],[Treatment_Waiting Time]]&lt;30,"Moderate Delay",Table1[[#This Row],[Treatment_Waiting Time]]&lt;40,"Long Delay")</f>
        <v>Short Wait</v>
      </c>
      <c r="U34" t="s">
        <v>2014</v>
      </c>
      <c r="V34" t="s">
        <v>2019</v>
      </c>
      <c r="W34" t="s">
        <v>2026</v>
      </c>
      <c r="X34" t="s">
        <v>2032</v>
      </c>
      <c r="Y34" t="s">
        <v>2037</v>
      </c>
      <c r="Z34" t="s">
        <v>2041</v>
      </c>
      <c r="AA34" t="s">
        <v>2045</v>
      </c>
      <c r="AB34" t="s">
        <v>2046</v>
      </c>
      <c r="AC34" t="s">
        <v>2053</v>
      </c>
      <c r="AD34" t="s">
        <v>2086</v>
      </c>
      <c r="AE34" t="s">
        <v>2551</v>
      </c>
      <c r="AF34" t="b">
        <v>0</v>
      </c>
      <c r="AH34" t="s">
        <v>2555</v>
      </c>
      <c r="AI34" s="1">
        <v>45818</v>
      </c>
      <c r="AN34" t="str">
        <v>S1</v>
      </c>
    </row>
    <row r="35" spans="1:40">
      <c r="A35" t="str">
        <f>LEFT(Table1[[#This Row],[Postcode]],2)</f>
        <v>M8</v>
      </c>
      <c r="B35" s="13" t="str" cm="1">
        <f t="array" ref="B35">_xlfn.IFS(
OR(LEFT(A35,2)="EC",LEFT(A35,1)="E",LEFT(A35,1)="N",LEFT(A35,2)="NW",LEFT(A35,2)="SE",LEFT(A35,2)="SW",LEFT(A35,1)="W",LEFT(A35,2)="WC"),"London",
OR(LEFT(A35,2)="CR",LEFT(A35,2)="DA",LEFT(A35,2)="GU",LEFT(A35,2)="KT",LEFT(A35,2)="ME",LEFT(A35,2)="PO",LEFT(A35,2)="RG",LEFT(A35,2)="RH",LEFT(A35,2)="SL",LEFT(A35,2)="SO",LEFT(A35,2)="TN"),"South East",
OR(LEFT(A35,2)="BA",LEFT(A35,2)="BS",LEFT(A35,2)="EX",LEFT(A35,2)="GL",LEFT(A35,2)="PL",LEFT(A35,2)="TA",LEFT(A35,2)="TQ",LEFT(A35,2)="TR"),"South West",
OR(LEFT(A35,1)="B",LEFT(A35,2)="CV",LEFT(A35,2)="DE",LEFT(A35,2)="LE",LEFT(A35,2)="NG",LEFT(A35,2)="NN",LEFT(A35,2)="ST",LEFT(A35,2)="WS",LEFT(A35,2)="WV"),"Midlands",
OR(LEFT(A35,1)="M",LEFT(A35,1)="L",LEFT(A35,2)="CH",LEFT(A35,2)="WA",LEFT(A35,2)="WN",LEFT(A35,2)="PR",LEFT(A35,2)="FY",LEFT(A35,2)="BB",LEFT(A35,2)="BL",LEFT(A35,2)="OL",LEFT(A35,2)="SK"),"North West",
OR(LEFT(A35,2)="NE",LEFT(A35,2)="DH",LEFT(A35,2)="SR",LEFT(A35,2)="TS",LEFT(A35,2)="DL"),"North East",
OR(LEFT(A35,2)="LS",LEFT(A35,1)="S",LEFT(A35,2)="DN",LEFT(A35,2)="HU",LEFT(A35,2)="BD",LEFT(A35,2)="HX",LEFT(A35,2)="WF",LEFT(A35,2)="HD"),"Yorkshire &amp; Humber",
OR(LEFT(A35,2)="CB",LEFT(A35,2)="CO",LEFT(A35,2)="IP",LEFT(A35,2)="NR",LEFT(A35,2)="PE",LEFT(A35,2)="SG",LEFT(A35,2)="CM"),"East of England",
OR(LEFT(A35,2)="AB",LEFT(A35,2)="DD",LEFT(A35,2)="EH",LEFT(A35,2)="FK",LEFT(A35,1)="G",LEFT(A35,2)="KA",LEFT(A35,2)="KY",LEFT(A35,2)="PA",LEFT(A35,2)="PH",LEFT(A35,2)="DG",LEFT(A35,2)="ML"),"Scotland",
OR(LEFT(A35,2)="CF",LEFT(A35,2)="SA",LEFT(A35,2)="NP",LEFT(A35,2)="LL",LEFT(A35,2)="LD"),"Wales"
)</f>
        <v>North West</v>
      </c>
      <c r="C35" t="s">
        <v>60</v>
      </c>
      <c r="D35" t="s">
        <v>560</v>
      </c>
      <c r="E35" s="1">
        <v>30352</v>
      </c>
      <c r="F35" s="1">
        <v>44377</v>
      </c>
      <c r="G35" s="11">
        <f ca="1">DATEDIF(Table1[[#This Row],[Date_of_Birth]],TODAY(),"Y")-DATEDIF(Table1[[#This Row],[Primary_Diagnosis_Date]],TODAY(),"Y")</f>
        <v>39</v>
      </c>
      <c r="H35" s="11" t="str" cm="1">
        <f t="array" aca="1" ref="H35" ca="1">_xlfn.IFS(Table1[[#This Row],[Age]]&lt;10,"0-9",Table1[[#This Row],[Age]]&lt;20,"10-19",Table1[[#This Row],[Age]]&lt;30,"20-29",Table1[[#This Row],[Age]]&lt;40,"30-39",Table1[[#This Row],[Age]]&lt;50,"40-49",Table1[[#This Row],[Age]]&lt;60,"50-59",Table1[[#This Row],[Age]]&lt;70,"60-69",Table1[[#This Row],[Age]]&lt;80,"70-79",Table1[[#This Row],[Age]]&lt;90,"80-89")</f>
        <v>30-39</v>
      </c>
      <c r="I35" t="s">
        <v>1028</v>
      </c>
      <c r="J35" t="s">
        <v>1062</v>
      </c>
      <c r="K35" t="str">
        <f>LEFT(Table1[[#This Row],[Postcode]],2)</f>
        <v>M8</v>
      </c>
      <c r="L35" t="s">
        <v>1562</v>
      </c>
      <c r="M35" s="1">
        <v>44350</v>
      </c>
      <c r="N35" s="1">
        <v>44350</v>
      </c>
      <c r="O35" s="11" t="str">
        <f ca="1">DATEDIF(Table1[[#This Row],[Referral_Date]],TODAY(),"d")-DATEDIF(Table1[[#This Row],[First_Seen_Date]],TODAY(),"d") &amp;" "&amp;"days"</f>
        <v>0 days</v>
      </c>
      <c r="P35" s="1">
        <v>44355</v>
      </c>
      <c r="Q35" s="1">
        <v>44359</v>
      </c>
      <c r="R35" s="1">
        <v>44383</v>
      </c>
      <c r="S35" s="11">
        <f ca="1">DATEDIF(Table1[[#This Row],[Decision_to_Treat_Date]],TODAY(),"d")-DATEDIF(Table1[[#This Row],[Treatment_Start_Date]],TODAY(),"d")</f>
        <v>24</v>
      </c>
      <c r="T35" s="11" t="str" cm="1">
        <f t="array" aca="1" ref="T35" ca="1">_xlfn.IFS(Table1[[#This Row],[Treatment_Waiting Time]]&lt;10,"Very Short Wait",Table1[[#This Row],[Treatment_Waiting Time]]&lt;20,"Short Wait",Table1[[#This Row],[Treatment_Waiting Time]]&lt;30,"Moderate Delay",Table1[[#This Row],[Treatment_Waiting Time]]&lt;40,"Long Delay")</f>
        <v>Moderate Delay</v>
      </c>
      <c r="U35" t="s">
        <v>2015</v>
      </c>
      <c r="V35" t="s">
        <v>2020</v>
      </c>
      <c r="W35" t="s">
        <v>2025</v>
      </c>
      <c r="X35" t="s">
        <v>2032</v>
      </c>
      <c r="Y35" t="s">
        <v>2033</v>
      </c>
      <c r="Z35" t="s">
        <v>2040</v>
      </c>
      <c r="AA35" t="s">
        <v>2044</v>
      </c>
      <c r="AB35" t="s">
        <v>2048</v>
      </c>
      <c r="AC35" t="s">
        <v>2041</v>
      </c>
      <c r="AD35" t="s">
        <v>2087</v>
      </c>
      <c r="AE35" t="s">
        <v>2551</v>
      </c>
      <c r="AF35" t="b">
        <v>0</v>
      </c>
      <c r="AH35" t="s">
        <v>2554</v>
      </c>
      <c r="AN35" t="str">
        <v>N5</v>
      </c>
    </row>
    <row r="36" spans="1:40">
      <c r="A36" t="str">
        <f>LEFT(Table1[[#This Row],[Postcode]],2)</f>
        <v>DA</v>
      </c>
      <c r="B36" s="13" t="str" cm="1">
        <f t="array" ref="B36">_xlfn.IFS(
OR(LEFT(A36,2)="EC",LEFT(A36,1)="E",LEFT(A36,1)="N",LEFT(A36,2)="NW",LEFT(A36,2)="SE",LEFT(A36,2)="SW",LEFT(A36,1)="W",LEFT(A36,2)="WC"),"London",
OR(LEFT(A36,2)="CR",LEFT(A36,2)="DA",LEFT(A36,2)="GU",LEFT(A36,2)="KT",LEFT(A36,2)="ME",LEFT(A36,2)="PO",LEFT(A36,2)="RG",LEFT(A36,2)="RH",LEFT(A36,2)="SL",LEFT(A36,2)="SO",LEFT(A36,2)="TN"),"South East",
OR(LEFT(A36,2)="BA",LEFT(A36,2)="BS",LEFT(A36,2)="EX",LEFT(A36,2)="GL",LEFT(A36,2)="PL",LEFT(A36,2)="TA",LEFT(A36,2)="TQ",LEFT(A36,2)="TR"),"South West",
OR(LEFT(A36,1)="B",LEFT(A36,2)="CV",LEFT(A36,2)="DE",LEFT(A36,2)="LE",LEFT(A36,2)="NG",LEFT(A36,2)="NN",LEFT(A36,2)="ST",LEFT(A36,2)="WS",LEFT(A36,2)="WV"),"Midlands",
OR(LEFT(A36,1)="M",LEFT(A36,1)="L",LEFT(A36,2)="CH",LEFT(A36,2)="WA",LEFT(A36,2)="WN",LEFT(A36,2)="PR",LEFT(A36,2)="FY",LEFT(A36,2)="BB",LEFT(A36,2)="BL",LEFT(A36,2)="OL",LEFT(A36,2)="SK"),"North West",
OR(LEFT(A36,2)="NE",LEFT(A36,2)="DH",LEFT(A36,2)="SR",LEFT(A36,2)="TS",LEFT(A36,2)="DL"),"North East",
OR(LEFT(A36,2)="LS",LEFT(A36,1)="S",LEFT(A36,2)="DN",LEFT(A36,2)="HU",LEFT(A36,2)="BD",LEFT(A36,2)="HX",LEFT(A36,2)="WF",LEFT(A36,2)="HD"),"Yorkshire &amp; Humber",
OR(LEFT(A36,2)="CB",LEFT(A36,2)="CO",LEFT(A36,2)="IP",LEFT(A36,2)="NR",LEFT(A36,2)="PE",LEFT(A36,2)="SG",LEFT(A36,2)="CM"),"East of England",
OR(LEFT(A36,2)="AB",LEFT(A36,2)="DD",LEFT(A36,2)="EH",LEFT(A36,2)="FK",LEFT(A36,1)="G",LEFT(A36,2)="KA",LEFT(A36,2)="KY",LEFT(A36,2)="PA",LEFT(A36,2)="PH",LEFT(A36,2)="DG",LEFT(A36,2)="ML"),"Scotland",
OR(LEFT(A36,2)="CF",LEFT(A36,2)="SA",LEFT(A36,2)="NP",LEFT(A36,2)="LL",LEFT(A36,2)="LD"),"Wales"
)</f>
        <v>South East</v>
      </c>
      <c r="C36" t="s">
        <v>61</v>
      </c>
      <c r="D36" t="s">
        <v>561</v>
      </c>
      <c r="E36" s="1">
        <v>22111</v>
      </c>
      <c r="F36" s="1">
        <v>42939</v>
      </c>
      <c r="G36" s="11">
        <f ca="1">DATEDIF(Table1[[#This Row],[Date_of_Birth]],TODAY(),"Y")-DATEDIF(Table1[[#This Row],[Primary_Diagnosis_Date]],TODAY(),"Y")</f>
        <v>57</v>
      </c>
      <c r="H36" s="11" t="str" cm="1">
        <f t="array" aca="1" ref="H36" ca="1">_xlfn.IFS(Table1[[#This Row],[Age]]&lt;10,"0-9",Table1[[#This Row],[Age]]&lt;20,"10-19",Table1[[#This Row],[Age]]&lt;30,"20-29",Table1[[#This Row],[Age]]&lt;40,"30-39",Table1[[#This Row],[Age]]&lt;50,"40-49",Table1[[#This Row],[Age]]&lt;60,"50-59",Table1[[#This Row],[Age]]&lt;70,"60-69",Table1[[#This Row],[Age]]&lt;80,"70-79",Table1[[#This Row],[Age]]&lt;90,"80-89")</f>
        <v>50-59</v>
      </c>
      <c r="I36" t="s">
        <v>1028</v>
      </c>
      <c r="J36" t="s">
        <v>1063</v>
      </c>
      <c r="K36" t="str">
        <f>LEFT(Table1[[#This Row],[Postcode]],2)</f>
        <v>DA</v>
      </c>
      <c r="L36" t="s">
        <v>1563</v>
      </c>
      <c r="M36" s="1">
        <v>42910</v>
      </c>
      <c r="N36" s="1">
        <v>42921</v>
      </c>
      <c r="O36" s="11" t="str">
        <f ca="1">DATEDIF(Table1[[#This Row],[Referral_Date]],TODAY(),"d")-DATEDIF(Table1[[#This Row],[First_Seen_Date]],TODAY(),"d") &amp;" "&amp;"days"</f>
        <v>11 days</v>
      </c>
      <c r="P36" s="1">
        <v>42923</v>
      </c>
      <c r="Q36" s="1">
        <v>42936</v>
      </c>
      <c r="R36" s="1">
        <v>42965</v>
      </c>
      <c r="S36" s="11">
        <f ca="1">DATEDIF(Table1[[#This Row],[Decision_to_Treat_Date]],TODAY(),"d")-DATEDIF(Table1[[#This Row],[Treatment_Start_Date]],TODAY(),"d")</f>
        <v>29</v>
      </c>
      <c r="T36" s="11" t="str" cm="1">
        <f t="array" aca="1" ref="T36" ca="1">_xlfn.IFS(Table1[[#This Row],[Treatment_Waiting Time]]&lt;10,"Very Short Wait",Table1[[#This Row],[Treatment_Waiting Time]]&lt;20,"Short Wait",Table1[[#This Row],[Treatment_Waiting Time]]&lt;30,"Moderate Delay",Table1[[#This Row],[Treatment_Waiting Time]]&lt;40,"Long Delay")</f>
        <v>Moderate Delay</v>
      </c>
      <c r="U36" t="s">
        <v>2011</v>
      </c>
      <c r="V36" t="s">
        <v>2022</v>
      </c>
      <c r="W36" t="s">
        <v>2028</v>
      </c>
      <c r="X36" t="s">
        <v>2029</v>
      </c>
      <c r="Y36" t="s">
        <v>2033</v>
      </c>
      <c r="Z36" t="s">
        <v>2040</v>
      </c>
      <c r="AA36" t="s">
        <v>2043</v>
      </c>
      <c r="AB36" t="s">
        <v>2051</v>
      </c>
      <c r="AC36" t="s">
        <v>2052</v>
      </c>
      <c r="AD36" t="s">
        <v>2088</v>
      </c>
      <c r="AE36" t="s">
        <v>2550</v>
      </c>
      <c r="AF36" t="b">
        <v>1</v>
      </c>
      <c r="AG36" s="1">
        <v>43782</v>
      </c>
      <c r="AH36" t="s">
        <v>2554</v>
      </c>
      <c r="AN36" t="str">
        <v>W8</v>
      </c>
    </row>
    <row r="37" spans="1:40">
      <c r="A37" t="str">
        <f>LEFT(Table1[[#This Row],[Postcode]],2)</f>
        <v>NW</v>
      </c>
      <c r="B37" s="13" t="str" cm="1">
        <f t="array" ref="B37">_xlfn.IFS(
OR(LEFT(A37,2)="EC",LEFT(A37,1)="E",LEFT(A37,1)="N",LEFT(A37,2)="NW",LEFT(A37,2)="SE",LEFT(A37,2)="SW",LEFT(A37,1)="W",LEFT(A37,2)="WC"),"London",
OR(LEFT(A37,2)="CR",LEFT(A37,2)="DA",LEFT(A37,2)="GU",LEFT(A37,2)="KT",LEFT(A37,2)="ME",LEFT(A37,2)="PO",LEFT(A37,2)="RG",LEFT(A37,2)="RH",LEFT(A37,2)="SL",LEFT(A37,2)="SO",LEFT(A37,2)="TN"),"South East",
OR(LEFT(A37,2)="BA",LEFT(A37,2)="BS",LEFT(A37,2)="EX",LEFT(A37,2)="GL",LEFT(A37,2)="PL",LEFT(A37,2)="TA",LEFT(A37,2)="TQ",LEFT(A37,2)="TR"),"South West",
OR(LEFT(A37,1)="B",LEFT(A37,2)="CV",LEFT(A37,2)="DE",LEFT(A37,2)="LE",LEFT(A37,2)="NG",LEFT(A37,2)="NN",LEFT(A37,2)="ST",LEFT(A37,2)="WS",LEFT(A37,2)="WV"),"Midlands",
OR(LEFT(A37,1)="M",LEFT(A37,1)="L",LEFT(A37,2)="CH",LEFT(A37,2)="WA",LEFT(A37,2)="WN",LEFT(A37,2)="PR",LEFT(A37,2)="FY",LEFT(A37,2)="BB",LEFT(A37,2)="BL",LEFT(A37,2)="OL",LEFT(A37,2)="SK"),"North West",
OR(LEFT(A37,2)="NE",LEFT(A37,2)="DH",LEFT(A37,2)="SR",LEFT(A37,2)="TS",LEFT(A37,2)="DL"),"North East",
OR(LEFT(A37,2)="LS",LEFT(A37,1)="S",LEFT(A37,2)="DN",LEFT(A37,2)="HU",LEFT(A37,2)="BD",LEFT(A37,2)="HX",LEFT(A37,2)="WF",LEFT(A37,2)="HD"),"Yorkshire &amp; Humber",
OR(LEFT(A37,2)="CB",LEFT(A37,2)="CO",LEFT(A37,2)="IP",LEFT(A37,2)="NR",LEFT(A37,2)="PE",LEFT(A37,2)="SG",LEFT(A37,2)="CM"),"East of England",
OR(LEFT(A37,2)="AB",LEFT(A37,2)="DD",LEFT(A37,2)="EH",LEFT(A37,2)="FK",LEFT(A37,1)="G",LEFT(A37,2)="KA",LEFT(A37,2)="KY",LEFT(A37,2)="PA",LEFT(A37,2)="PH",LEFT(A37,2)="DG",LEFT(A37,2)="ML"),"Scotland",
OR(LEFT(A37,2)="CF",LEFT(A37,2)="SA",LEFT(A37,2)="NP",LEFT(A37,2)="LL",LEFT(A37,2)="LD"),"Wales"
)</f>
        <v>London</v>
      </c>
      <c r="C37" t="s">
        <v>62</v>
      </c>
      <c r="D37" t="s">
        <v>562</v>
      </c>
      <c r="E37" s="1">
        <v>26124</v>
      </c>
      <c r="F37" s="1">
        <v>45712</v>
      </c>
      <c r="G37" s="11">
        <f ca="1">DATEDIF(Table1[[#This Row],[Date_of_Birth]],TODAY(),"Y")-DATEDIF(Table1[[#This Row],[Primary_Diagnosis_Date]],TODAY(),"Y")</f>
        <v>53</v>
      </c>
      <c r="H37" s="11" t="str" cm="1">
        <f t="array" aca="1" ref="H37" ca="1">_xlfn.IFS(Table1[[#This Row],[Age]]&lt;10,"0-9",Table1[[#This Row],[Age]]&lt;20,"10-19",Table1[[#This Row],[Age]]&lt;30,"20-29",Table1[[#This Row],[Age]]&lt;40,"30-39",Table1[[#This Row],[Age]]&lt;50,"40-49",Table1[[#This Row],[Age]]&lt;60,"50-59",Table1[[#This Row],[Age]]&lt;70,"60-69",Table1[[#This Row],[Age]]&lt;80,"70-79",Table1[[#This Row],[Age]]&lt;90,"80-89")</f>
        <v>50-59</v>
      </c>
      <c r="I37" t="s">
        <v>1028</v>
      </c>
      <c r="J37" t="s">
        <v>1064</v>
      </c>
      <c r="K37" t="str">
        <f>LEFT(Table1[[#This Row],[Postcode]],2)</f>
        <v>NW</v>
      </c>
      <c r="L37" t="s">
        <v>1564</v>
      </c>
      <c r="M37" s="1">
        <v>45698</v>
      </c>
      <c r="N37" s="1">
        <v>45702</v>
      </c>
      <c r="O37" s="11" t="str">
        <f ca="1">DATEDIF(Table1[[#This Row],[Referral_Date]],TODAY(),"d")-DATEDIF(Table1[[#This Row],[First_Seen_Date]],TODAY(),"d") &amp;" "&amp;"days"</f>
        <v>4 days</v>
      </c>
      <c r="P37" s="1">
        <v>45708</v>
      </c>
      <c r="Q37" s="1">
        <v>45713</v>
      </c>
      <c r="R37" s="1">
        <v>45726</v>
      </c>
      <c r="S37" s="11">
        <f ca="1">DATEDIF(Table1[[#This Row],[Decision_to_Treat_Date]],TODAY(),"d")-DATEDIF(Table1[[#This Row],[Treatment_Start_Date]],TODAY(),"d")</f>
        <v>13</v>
      </c>
      <c r="T37" s="11" t="str" cm="1">
        <f t="array" aca="1" ref="T37" ca="1">_xlfn.IFS(Table1[[#This Row],[Treatment_Waiting Time]]&lt;10,"Very Short Wait",Table1[[#This Row],[Treatment_Waiting Time]]&lt;20,"Short Wait",Table1[[#This Row],[Treatment_Waiting Time]]&lt;30,"Moderate Delay",Table1[[#This Row],[Treatment_Waiting Time]]&lt;40,"Long Delay")</f>
        <v>Short Wait</v>
      </c>
      <c r="U37" t="s">
        <v>2016</v>
      </c>
      <c r="V37" t="s">
        <v>2018</v>
      </c>
      <c r="W37" t="s">
        <v>2024</v>
      </c>
      <c r="X37" t="s">
        <v>2029</v>
      </c>
      <c r="Y37" t="s">
        <v>2037</v>
      </c>
      <c r="Z37" t="s">
        <v>2042</v>
      </c>
      <c r="AA37" t="s">
        <v>2045</v>
      </c>
      <c r="AB37" t="s">
        <v>2049</v>
      </c>
      <c r="AC37" t="s">
        <v>2052</v>
      </c>
      <c r="AD37" t="s">
        <v>2089</v>
      </c>
      <c r="AE37" t="s">
        <v>2550</v>
      </c>
      <c r="AF37" t="b">
        <v>0</v>
      </c>
      <c r="AH37" t="s">
        <v>2555</v>
      </c>
      <c r="AI37" s="1">
        <v>46702</v>
      </c>
      <c r="AN37" t="str">
        <v>M8</v>
      </c>
    </row>
    <row r="38" spans="1:40">
      <c r="A38" t="str">
        <f>LEFT(Table1[[#This Row],[Postcode]],2)</f>
        <v>N7</v>
      </c>
      <c r="B38" s="13" t="str" cm="1">
        <f t="array" ref="B38">_xlfn.IFS(
OR(LEFT(A38,2)="EC",LEFT(A38,1)="E",LEFT(A38,1)="N",LEFT(A38,2)="NW",LEFT(A38,2)="SE",LEFT(A38,2)="SW",LEFT(A38,1)="W",LEFT(A38,2)="WC"),"London",
OR(LEFT(A38,2)="CR",LEFT(A38,2)="DA",LEFT(A38,2)="GU",LEFT(A38,2)="KT",LEFT(A38,2)="ME",LEFT(A38,2)="PO",LEFT(A38,2)="RG",LEFT(A38,2)="RH",LEFT(A38,2)="SL",LEFT(A38,2)="SO",LEFT(A38,2)="TN"),"South East",
OR(LEFT(A38,2)="BA",LEFT(A38,2)="BS",LEFT(A38,2)="EX",LEFT(A38,2)="GL",LEFT(A38,2)="PL",LEFT(A38,2)="TA",LEFT(A38,2)="TQ",LEFT(A38,2)="TR"),"South West",
OR(LEFT(A38,1)="B",LEFT(A38,2)="CV",LEFT(A38,2)="DE",LEFT(A38,2)="LE",LEFT(A38,2)="NG",LEFT(A38,2)="NN",LEFT(A38,2)="ST",LEFT(A38,2)="WS",LEFT(A38,2)="WV"),"Midlands",
OR(LEFT(A38,1)="M",LEFT(A38,1)="L",LEFT(A38,2)="CH",LEFT(A38,2)="WA",LEFT(A38,2)="WN",LEFT(A38,2)="PR",LEFT(A38,2)="FY",LEFT(A38,2)="BB",LEFT(A38,2)="BL",LEFT(A38,2)="OL",LEFT(A38,2)="SK"),"North West",
OR(LEFT(A38,2)="NE",LEFT(A38,2)="DH",LEFT(A38,2)="SR",LEFT(A38,2)="TS",LEFT(A38,2)="DL"),"North East",
OR(LEFT(A38,2)="LS",LEFT(A38,1)="S",LEFT(A38,2)="DN",LEFT(A38,2)="HU",LEFT(A38,2)="BD",LEFT(A38,2)="HX",LEFT(A38,2)="WF",LEFT(A38,2)="HD"),"Yorkshire &amp; Humber",
OR(LEFT(A38,2)="CB",LEFT(A38,2)="CO",LEFT(A38,2)="IP",LEFT(A38,2)="NR",LEFT(A38,2)="PE",LEFT(A38,2)="SG",LEFT(A38,2)="CM"),"East of England",
OR(LEFT(A38,2)="AB",LEFT(A38,2)="DD",LEFT(A38,2)="EH",LEFT(A38,2)="FK",LEFT(A38,1)="G",LEFT(A38,2)="KA",LEFT(A38,2)="KY",LEFT(A38,2)="PA",LEFT(A38,2)="PH",LEFT(A38,2)="DG",LEFT(A38,2)="ML"),"Scotland",
OR(LEFT(A38,2)="CF",LEFT(A38,2)="SA",LEFT(A38,2)="NP",LEFT(A38,2)="LL",LEFT(A38,2)="LD"),"Wales"
)</f>
        <v>London</v>
      </c>
      <c r="C38" t="s">
        <v>63</v>
      </c>
      <c r="D38" t="s">
        <v>563</v>
      </c>
      <c r="E38" s="1">
        <v>27991</v>
      </c>
      <c r="F38" s="1">
        <v>44781</v>
      </c>
      <c r="G38" s="11">
        <f ca="1">DATEDIF(Table1[[#This Row],[Date_of_Birth]],TODAY(),"Y")-DATEDIF(Table1[[#This Row],[Primary_Diagnosis_Date]],TODAY(),"Y")</f>
        <v>46</v>
      </c>
      <c r="H38" s="11" t="str" cm="1">
        <f t="array" aca="1" ref="H38" ca="1">_xlfn.IFS(Table1[[#This Row],[Age]]&lt;10,"0-9",Table1[[#This Row],[Age]]&lt;20,"10-19",Table1[[#This Row],[Age]]&lt;30,"20-29",Table1[[#This Row],[Age]]&lt;40,"30-39",Table1[[#This Row],[Age]]&lt;50,"40-49",Table1[[#This Row],[Age]]&lt;60,"50-59",Table1[[#This Row],[Age]]&lt;70,"60-69",Table1[[#This Row],[Age]]&lt;80,"70-79",Table1[[#This Row],[Age]]&lt;90,"80-89")</f>
        <v>40-49</v>
      </c>
      <c r="I38" t="s">
        <v>1027</v>
      </c>
      <c r="J38" t="s">
        <v>1065</v>
      </c>
      <c r="K38" t="str">
        <f>LEFT(Table1[[#This Row],[Postcode]],2)</f>
        <v>N7</v>
      </c>
      <c r="L38" t="s">
        <v>1565</v>
      </c>
      <c r="M38" s="1">
        <v>44751</v>
      </c>
      <c r="N38" s="1">
        <v>44763</v>
      </c>
      <c r="O38" s="11" t="str">
        <f ca="1">DATEDIF(Table1[[#This Row],[Referral_Date]],TODAY(),"d")-DATEDIF(Table1[[#This Row],[First_Seen_Date]],TODAY(),"d") &amp;" "&amp;"days"</f>
        <v>12 days</v>
      </c>
      <c r="P38" s="1">
        <v>44773</v>
      </c>
      <c r="Q38" s="1">
        <v>44773</v>
      </c>
      <c r="R38" s="1">
        <v>44774</v>
      </c>
      <c r="S38" s="11">
        <f ca="1">DATEDIF(Table1[[#This Row],[Decision_to_Treat_Date]],TODAY(),"d")-DATEDIF(Table1[[#This Row],[Treatment_Start_Date]],TODAY(),"d")</f>
        <v>1</v>
      </c>
      <c r="T38" s="11" t="str" cm="1">
        <f t="array" aca="1" ref="T38" ca="1">_xlfn.IFS(Table1[[#This Row],[Treatment_Waiting Time]]&lt;10,"Very Short Wait",Table1[[#This Row],[Treatment_Waiting Time]]&lt;20,"Short Wait",Table1[[#This Row],[Treatment_Waiting Time]]&lt;30,"Moderate Delay",Table1[[#This Row],[Treatment_Waiting Time]]&lt;40,"Long Delay")</f>
        <v>Very Short Wait</v>
      </c>
      <c r="U38" t="s">
        <v>2015</v>
      </c>
      <c r="V38" t="s">
        <v>2021</v>
      </c>
      <c r="W38" t="s">
        <v>2025</v>
      </c>
      <c r="X38" t="s">
        <v>2029</v>
      </c>
      <c r="Y38" t="s">
        <v>2035</v>
      </c>
      <c r="Z38" t="s">
        <v>2038</v>
      </c>
      <c r="AA38" t="s">
        <v>2041</v>
      </c>
      <c r="AB38" t="s">
        <v>2048</v>
      </c>
      <c r="AC38" t="s">
        <v>2053</v>
      </c>
      <c r="AD38" t="s">
        <v>2090</v>
      </c>
      <c r="AE38" t="s">
        <v>2553</v>
      </c>
      <c r="AF38" t="b">
        <v>1</v>
      </c>
      <c r="AG38" s="1">
        <v>45158</v>
      </c>
      <c r="AH38" t="s">
        <v>2554</v>
      </c>
      <c r="AN38" t="str">
        <v>N7</v>
      </c>
    </row>
    <row r="39" spans="1:40">
      <c r="A39" t="str">
        <f>LEFT(Table1[[#This Row],[Postcode]],2)</f>
        <v>HA</v>
      </c>
      <c r="B39" s="13" t="e" cm="1">
        <f t="array" ref="B39">_xlfn.IFS(
OR(LEFT(A39,2)="EC",LEFT(A39,1)="E",LEFT(A39,1)="N",LEFT(A39,2)="NW",LEFT(A39,2)="SE",LEFT(A39,2)="SW",LEFT(A39,1)="W",LEFT(A39,2)="WC"),"London",
OR(LEFT(A39,2)="CR",LEFT(A39,2)="DA",LEFT(A39,2)="GU",LEFT(A39,2)="KT",LEFT(A39,2)="ME",LEFT(A39,2)="PO",LEFT(A39,2)="RG",LEFT(A39,2)="RH",LEFT(A39,2)="SL",LEFT(A39,2)="SO",LEFT(A39,2)="TN"),"South East",
OR(LEFT(A39,2)="BA",LEFT(A39,2)="BS",LEFT(A39,2)="EX",LEFT(A39,2)="GL",LEFT(A39,2)="PL",LEFT(A39,2)="TA",LEFT(A39,2)="TQ",LEFT(A39,2)="TR"),"South West",
OR(LEFT(A39,1)="B",LEFT(A39,2)="CV",LEFT(A39,2)="DE",LEFT(A39,2)="LE",LEFT(A39,2)="NG",LEFT(A39,2)="NN",LEFT(A39,2)="ST",LEFT(A39,2)="WS",LEFT(A39,2)="WV"),"Midlands",
OR(LEFT(A39,1)="M",LEFT(A39,1)="L",LEFT(A39,2)="CH",LEFT(A39,2)="WA",LEFT(A39,2)="WN",LEFT(A39,2)="PR",LEFT(A39,2)="FY",LEFT(A39,2)="BB",LEFT(A39,2)="BL",LEFT(A39,2)="OL",LEFT(A39,2)="SK"),"North West",
OR(LEFT(A39,2)="NE",LEFT(A39,2)="DH",LEFT(A39,2)="SR",LEFT(A39,2)="TS",LEFT(A39,2)="DL"),"North East",
OR(LEFT(A39,2)="LS",LEFT(A39,1)="S",LEFT(A39,2)="DN",LEFT(A39,2)="HU",LEFT(A39,2)="BD",LEFT(A39,2)="HX",LEFT(A39,2)="WF",LEFT(A39,2)="HD"),"Yorkshire &amp; Humber",
OR(LEFT(A39,2)="CB",LEFT(A39,2)="CO",LEFT(A39,2)="IP",LEFT(A39,2)="NR",LEFT(A39,2)="PE",LEFT(A39,2)="SG",LEFT(A39,2)="CM"),"East of England",
OR(LEFT(A39,2)="AB",LEFT(A39,2)="DD",LEFT(A39,2)="EH",LEFT(A39,2)="FK",LEFT(A39,1)="G",LEFT(A39,2)="KA",LEFT(A39,2)="KY",LEFT(A39,2)="PA",LEFT(A39,2)="PH",LEFT(A39,2)="DG",LEFT(A39,2)="ML"),"Scotland",
OR(LEFT(A39,2)="CF",LEFT(A39,2)="SA",LEFT(A39,2)="NP",LEFT(A39,2)="LL",LEFT(A39,2)="LD"),"Wales"
)</f>
        <v>#N/A</v>
      </c>
      <c r="C39" t="s">
        <v>64</v>
      </c>
      <c r="D39" t="s">
        <v>564</v>
      </c>
      <c r="E39" s="1">
        <v>24611</v>
      </c>
      <c r="F39" s="1">
        <v>45964</v>
      </c>
      <c r="G39" s="11">
        <f ca="1">DATEDIF(Table1[[#This Row],[Date_of_Birth]],TODAY(),"Y")-DATEDIF(Table1[[#This Row],[Primary_Diagnosis_Date]],TODAY(),"Y")</f>
        <v>59</v>
      </c>
      <c r="H39" s="11" t="str" cm="1">
        <f t="array" aca="1" ref="H39" ca="1">_xlfn.IFS(Table1[[#This Row],[Age]]&lt;10,"0-9",Table1[[#This Row],[Age]]&lt;20,"10-19",Table1[[#This Row],[Age]]&lt;30,"20-29",Table1[[#This Row],[Age]]&lt;40,"30-39",Table1[[#This Row],[Age]]&lt;50,"40-49",Table1[[#This Row],[Age]]&lt;60,"50-59",Table1[[#This Row],[Age]]&lt;70,"60-69",Table1[[#This Row],[Age]]&lt;80,"70-79",Table1[[#This Row],[Age]]&lt;90,"80-89")</f>
        <v>50-59</v>
      </c>
      <c r="I39" t="s">
        <v>1027</v>
      </c>
      <c r="J39" t="s">
        <v>1066</v>
      </c>
      <c r="K39" t="str">
        <f>LEFT(Table1[[#This Row],[Postcode]],2)</f>
        <v>HA</v>
      </c>
      <c r="L39" t="s">
        <v>1566</v>
      </c>
      <c r="M39" s="1">
        <v>45940</v>
      </c>
      <c r="N39" s="1">
        <v>45942</v>
      </c>
      <c r="O39" s="11" t="str">
        <f ca="1">DATEDIF(Table1[[#This Row],[Referral_Date]],TODAY(),"d")-DATEDIF(Table1[[#This Row],[First_Seen_Date]],TODAY(),"d") &amp;" "&amp;"days"</f>
        <v>2 days</v>
      </c>
      <c r="P39" s="1">
        <v>45951</v>
      </c>
      <c r="Q39" s="1">
        <v>45960</v>
      </c>
      <c r="R39" s="1">
        <v>45967</v>
      </c>
      <c r="S39" s="11">
        <f ca="1">DATEDIF(Table1[[#This Row],[Decision_to_Treat_Date]],TODAY(),"d")-DATEDIF(Table1[[#This Row],[Treatment_Start_Date]],TODAY(),"d")</f>
        <v>7</v>
      </c>
      <c r="T39" s="11" t="str" cm="1">
        <f t="array" aca="1" ref="T39" ca="1">_xlfn.IFS(Table1[[#This Row],[Treatment_Waiting Time]]&lt;10,"Very Short Wait",Table1[[#This Row],[Treatment_Waiting Time]]&lt;20,"Short Wait",Table1[[#This Row],[Treatment_Waiting Time]]&lt;30,"Moderate Delay",Table1[[#This Row],[Treatment_Waiting Time]]&lt;40,"Long Delay")</f>
        <v>Very Short Wait</v>
      </c>
      <c r="U39" t="s">
        <v>2013</v>
      </c>
      <c r="V39" t="s">
        <v>2022</v>
      </c>
      <c r="W39" t="s">
        <v>2028</v>
      </c>
      <c r="X39" t="s">
        <v>2032</v>
      </c>
      <c r="Y39" t="s">
        <v>2037</v>
      </c>
      <c r="Z39" t="s">
        <v>2038</v>
      </c>
      <c r="AA39" t="s">
        <v>2045</v>
      </c>
      <c r="AB39" t="s">
        <v>2046</v>
      </c>
      <c r="AC39" t="s">
        <v>2041</v>
      </c>
      <c r="AD39" t="s">
        <v>2091</v>
      </c>
      <c r="AE39" t="s">
        <v>2552</v>
      </c>
      <c r="AF39" t="b">
        <v>1</v>
      </c>
      <c r="AG39" s="1">
        <v>46465</v>
      </c>
      <c r="AH39" t="s">
        <v>2554</v>
      </c>
      <c r="AN39" t="str">
        <v>HA</v>
      </c>
    </row>
    <row r="40" spans="1:40">
      <c r="A40" t="str">
        <f>LEFT(Table1[[#This Row],[Postcode]],2)</f>
        <v>N0</v>
      </c>
      <c r="B40" s="13" t="str" cm="1">
        <f t="array" ref="B40">_xlfn.IFS(
OR(LEFT(A40,2)="EC",LEFT(A40,1)="E",LEFT(A40,1)="N",LEFT(A40,2)="NW",LEFT(A40,2)="SE",LEFT(A40,2)="SW",LEFT(A40,1)="W",LEFT(A40,2)="WC"),"London",
OR(LEFT(A40,2)="CR",LEFT(A40,2)="DA",LEFT(A40,2)="GU",LEFT(A40,2)="KT",LEFT(A40,2)="ME",LEFT(A40,2)="PO",LEFT(A40,2)="RG",LEFT(A40,2)="RH",LEFT(A40,2)="SL",LEFT(A40,2)="SO",LEFT(A40,2)="TN"),"South East",
OR(LEFT(A40,2)="BA",LEFT(A40,2)="BS",LEFT(A40,2)="EX",LEFT(A40,2)="GL",LEFT(A40,2)="PL",LEFT(A40,2)="TA",LEFT(A40,2)="TQ",LEFT(A40,2)="TR"),"South West",
OR(LEFT(A40,1)="B",LEFT(A40,2)="CV",LEFT(A40,2)="DE",LEFT(A40,2)="LE",LEFT(A40,2)="NG",LEFT(A40,2)="NN",LEFT(A40,2)="ST",LEFT(A40,2)="WS",LEFT(A40,2)="WV"),"Midlands",
OR(LEFT(A40,1)="M",LEFT(A40,1)="L",LEFT(A40,2)="CH",LEFT(A40,2)="WA",LEFT(A40,2)="WN",LEFT(A40,2)="PR",LEFT(A40,2)="FY",LEFT(A40,2)="BB",LEFT(A40,2)="BL",LEFT(A40,2)="OL",LEFT(A40,2)="SK"),"North West",
OR(LEFT(A40,2)="NE",LEFT(A40,2)="DH",LEFT(A40,2)="SR",LEFT(A40,2)="TS",LEFT(A40,2)="DL"),"North East",
OR(LEFT(A40,2)="LS",LEFT(A40,1)="S",LEFT(A40,2)="DN",LEFT(A40,2)="HU",LEFT(A40,2)="BD",LEFT(A40,2)="HX",LEFT(A40,2)="WF",LEFT(A40,2)="HD"),"Yorkshire &amp; Humber",
OR(LEFT(A40,2)="CB",LEFT(A40,2)="CO",LEFT(A40,2)="IP",LEFT(A40,2)="NR",LEFT(A40,2)="PE",LEFT(A40,2)="SG",LEFT(A40,2)="CM"),"East of England",
OR(LEFT(A40,2)="AB",LEFT(A40,2)="DD",LEFT(A40,2)="EH",LEFT(A40,2)="FK",LEFT(A40,1)="G",LEFT(A40,2)="KA",LEFT(A40,2)="KY",LEFT(A40,2)="PA",LEFT(A40,2)="PH",LEFT(A40,2)="DG",LEFT(A40,2)="ML"),"Scotland",
OR(LEFT(A40,2)="CF",LEFT(A40,2)="SA",LEFT(A40,2)="NP",LEFT(A40,2)="LL",LEFT(A40,2)="LD"),"Wales"
)</f>
        <v>London</v>
      </c>
      <c r="C40" t="s">
        <v>65</v>
      </c>
      <c r="D40" t="s">
        <v>565</v>
      </c>
      <c r="E40" s="1">
        <v>29787</v>
      </c>
      <c r="F40" s="1">
        <v>43692</v>
      </c>
      <c r="G40" s="11">
        <f ca="1">DATEDIF(Table1[[#This Row],[Date_of_Birth]],TODAY(),"Y")-DATEDIF(Table1[[#This Row],[Primary_Diagnosis_Date]],TODAY(),"Y")</f>
        <v>38</v>
      </c>
      <c r="H40" s="11" t="str" cm="1">
        <f t="array" aca="1" ref="H40" ca="1">_xlfn.IFS(Table1[[#This Row],[Age]]&lt;10,"0-9",Table1[[#This Row],[Age]]&lt;20,"10-19",Table1[[#This Row],[Age]]&lt;30,"20-29",Table1[[#This Row],[Age]]&lt;40,"30-39",Table1[[#This Row],[Age]]&lt;50,"40-49",Table1[[#This Row],[Age]]&lt;60,"50-59",Table1[[#This Row],[Age]]&lt;70,"60-69",Table1[[#This Row],[Age]]&lt;80,"70-79",Table1[[#This Row],[Age]]&lt;90,"80-89")</f>
        <v>30-39</v>
      </c>
      <c r="I40" t="s">
        <v>1028</v>
      </c>
      <c r="J40" t="s">
        <v>1067</v>
      </c>
      <c r="K40" t="str">
        <f>LEFT(Table1[[#This Row],[Postcode]],2)</f>
        <v>N0</v>
      </c>
      <c r="L40" t="s">
        <v>1567</v>
      </c>
      <c r="M40" s="1">
        <v>43665</v>
      </c>
      <c r="N40" s="1">
        <v>43666</v>
      </c>
      <c r="O40" s="11" t="str">
        <f ca="1">DATEDIF(Table1[[#This Row],[Referral_Date]],TODAY(),"d")-DATEDIF(Table1[[#This Row],[First_Seen_Date]],TODAY(),"d") &amp;" "&amp;"days"</f>
        <v>1 days</v>
      </c>
      <c r="P40" s="1">
        <v>43677</v>
      </c>
      <c r="Q40" s="1">
        <v>43689</v>
      </c>
      <c r="R40" s="1">
        <v>43708</v>
      </c>
      <c r="S40" s="11">
        <f ca="1">DATEDIF(Table1[[#This Row],[Decision_to_Treat_Date]],TODAY(),"d")-DATEDIF(Table1[[#This Row],[Treatment_Start_Date]],TODAY(),"d")</f>
        <v>19</v>
      </c>
      <c r="T40" s="11" t="str" cm="1">
        <f t="array" aca="1" ref="T40" ca="1">_xlfn.IFS(Table1[[#This Row],[Treatment_Waiting Time]]&lt;10,"Very Short Wait",Table1[[#This Row],[Treatment_Waiting Time]]&lt;20,"Short Wait",Table1[[#This Row],[Treatment_Waiting Time]]&lt;30,"Moderate Delay",Table1[[#This Row],[Treatment_Waiting Time]]&lt;40,"Long Delay")</f>
        <v>Short Wait</v>
      </c>
      <c r="U40" t="s">
        <v>2011</v>
      </c>
      <c r="V40" t="s">
        <v>2018</v>
      </c>
      <c r="W40" t="s">
        <v>2028</v>
      </c>
      <c r="X40" t="s">
        <v>2030</v>
      </c>
      <c r="Y40" t="s">
        <v>2033</v>
      </c>
      <c r="Z40" t="s">
        <v>2041</v>
      </c>
      <c r="AA40" t="s">
        <v>2044</v>
      </c>
      <c r="AB40" t="s">
        <v>2047</v>
      </c>
      <c r="AC40" t="s">
        <v>2053</v>
      </c>
      <c r="AD40" t="s">
        <v>2092</v>
      </c>
      <c r="AE40" t="s">
        <v>2551</v>
      </c>
      <c r="AF40" t="b">
        <v>1</v>
      </c>
      <c r="AG40" s="1">
        <v>44703</v>
      </c>
      <c r="AH40" t="s">
        <v>2554</v>
      </c>
      <c r="AN40" t="str">
        <v>N0</v>
      </c>
    </row>
    <row r="41" spans="1:40">
      <c r="A41" t="str">
        <f>LEFT(Table1[[#This Row],[Postcode]],2)</f>
        <v>N3</v>
      </c>
      <c r="B41" s="13" t="str" cm="1">
        <f t="array" ref="B41">_xlfn.IFS(
OR(LEFT(A41,2)="EC",LEFT(A41,1)="E",LEFT(A41,1)="N",LEFT(A41,2)="NW",LEFT(A41,2)="SE",LEFT(A41,2)="SW",LEFT(A41,1)="W",LEFT(A41,2)="WC"),"London",
OR(LEFT(A41,2)="CR",LEFT(A41,2)="DA",LEFT(A41,2)="GU",LEFT(A41,2)="KT",LEFT(A41,2)="ME",LEFT(A41,2)="PO",LEFT(A41,2)="RG",LEFT(A41,2)="RH",LEFT(A41,2)="SL",LEFT(A41,2)="SO",LEFT(A41,2)="TN"),"South East",
OR(LEFT(A41,2)="BA",LEFT(A41,2)="BS",LEFT(A41,2)="EX",LEFT(A41,2)="GL",LEFT(A41,2)="PL",LEFT(A41,2)="TA",LEFT(A41,2)="TQ",LEFT(A41,2)="TR"),"South West",
OR(LEFT(A41,1)="B",LEFT(A41,2)="CV",LEFT(A41,2)="DE",LEFT(A41,2)="LE",LEFT(A41,2)="NG",LEFT(A41,2)="NN",LEFT(A41,2)="ST",LEFT(A41,2)="WS",LEFT(A41,2)="WV"),"Midlands",
OR(LEFT(A41,1)="M",LEFT(A41,1)="L",LEFT(A41,2)="CH",LEFT(A41,2)="WA",LEFT(A41,2)="WN",LEFT(A41,2)="PR",LEFT(A41,2)="FY",LEFT(A41,2)="BB",LEFT(A41,2)="BL",LEFT(A41,2)="OL",LEFT(A41,2)="SK"),"North West",
OR(LEFT(A41,2)="NE",LEFT(A41,2)="DH",LEFT(A41,2)="SR",LEFT(A41,2)="TS",LEFT(A41,2)="DL"),"North East",
OR(LEFT(A41,2)="LS",LEFT(A41,1)="S",LEFT(A41,2)="DN",LEFT(A41,2)="HU",LEFT(A41,2)="BD",LEFT(A41,2)="HX",LEFT(A41,2)="WF",LEFT(A41,2)="HD"),"Yorkshire &amp; Humber",
OR(LEFT(A41,2)="CB",LEFT(A41,2)="CO",LEFT(A41,2)="IP",LEFT(A41,2)="NR",LEFT(A41,2)="PE",LEFT(A41,2)="SG",LEFT(A41,2)="CM"),"East of England",
OR(LEFT(A41,2)="AB",LEFT(A41,2)="DD",LEFT(A41,2)="EH",LEFT(A41,2)="FK",LEFT(A41,1)="G",LEFT(A41,2)="KA",LEFT(A41,2)="KY",LEFT(A41,2)="PA",LEFT(A41,2)="PH",LEFT(A41,2)="DG",LEFT(A41,2)="ML"),"Scotland",
OR(LEFT(A41,2)="CF",LEFT(A41,2)="SA",LEFT(A41,2)="NP",LEFT(A41,2)="LL",LEFT(A41,2)="LD"),"Wales"
)</f>
        <v>London</v>
      </c>
      <c r="C41" t="s">
        <v>66</v>
      </c>
      <c r="D41" t="s">
        <v>566</v>
      </c>
      <c r="E41" s="1">
        <v>34369</v>
      </c>
      <c r="F41" s="1">
        <v>44705</v>
      </c>
      <c r="G41" s="11">
        <f ca="1">DATEDIF(Table1[[#This Row],[Date_of_Birth]],TODAY(),"Y")-DATEDIF(Table1[[#This Row],[Primary_Diagnosis_Date]],TODAY(),"Y")</f>
        <v>28</v>
      </c>
      <c r="H41" s="11" t="str" cm="1">
        <f t="array" aca="1" ref="H41" ca="1">_xlfn.IFS(Table1[[#This Row],[Age]]&lt;10,"0-9",Table1[[#This Row],[Age]]&lt;20,"10-19",Table1[[#This Row],[Age]]&lt;30,"20-29",Table1[[#This Row],[Age]]&lt;40,"30-39",Table1[[#This Row],[Age]]&lt;50,"40-49",Table1[[#This Row],[Age]]&lt;60,"50-59",Table1[[#This Row],[Age]]&lt;70,"60-69",Table1[[#This Row],[Age]]&lt;80,"70-79",Table1[[#This Row],[Age]]&lt;90,"80-89")</f>
        <v>20-29</v>
      </c>
      <c r="I41" t="s">
        <v>1028</v>
      </c>
      <c r="J41" t="s">
        <v>1068</v>
      </c>
      <c r="K41" t="str">
        <f>LEFT(Table1[[#This Row],[Postcode]],2)</f>
        <v>N3</v>
      </c>
      <c r="L41" t="s">
        <v>1568</v>
      </c>
      <c r="M41" s="1">
        <v>44683</v>
      </c>
      <c r="N41" s="1">
        <v>44684</v>
      </c>
      <c r="O41" s="11" t="str">
        <f ca="1">DATEDIF(Table1[[#This Row],[Referral_Date]],TODAY(),"d")-DATEDIF(Table1[[#This Row],[First_Seen_Date]],TODAY(),"d") &amp;" "&amp;"days"</f>
        <v>1 days</v>
      </c>
      <c r="P41" s="1">
        <v>44690</v>
      </c>
      <c r="Q41" s="1">
        <v>44695</v>
      </c>
      <c r="R41" s="1">
        <v>44724</v>
      </c>
      <c r="S41" s="11">
        <f ca="1">DATEDIF(Table1[[#This Row],[Decision_to_Treat_Date]],TODAY(),"d")-DATEDIF(Table1[[#This Row],[Treatment_Start_Date]],TODAY(),"d")</f>
        <v>29</v>
      </c>
      <c r="T41" s="11" t="str" cm="1">
        <f t="array" aca="1" ref="T41" ca="1">_xlfn.IFS(Table1[[#This Row],[Treatment_Waiting Time]]&lt;10,"Very Short Wait",Table1[[#This Row],[Treatment_Waiting Time]]&lt;20,"Short Wait",Table1[[#This Row],[Treatment_Waiting Time]]&lt;30,"Moderate Delay",Table1[[#This Row],[Treatment_Waiting Time]]&lt;40,"Long Delay")</f>
        <v>Moderate Delay</v>
      </c>
      <c r="U41" t="s">
        <v>2011</v>
      </c>
      <c r="V41" t="s">
        <v>2022</v>
      </c>
      <c r="W41" t="s">
        <v>2025</v>
      </c>
      <c r="X41" t="s">
        <v>2032</v>
      </c>
      <c r="Y41" t="s">
        <v>2037</v>
      </c>
      <c r="Z41" t="s">
        <v>2041</v>
      </c>
      <c r="AA41" t="s">
        <v>2044</v>
      </c>
      <c r="AB41" t="s">
        <v>2049</v>
      </c>
      <c r="AC41" t="s">
        <v>2052</v>
      </c>
      <c r="AD41" t="s">
        <v>2093</v>
      </c>
      <c r="AE41" t="s">
        <v>2550</v>
      </c>
      <c r="AF41" t="b">
        <v>1</v>
      </c>
      <c r="AG41" s="1">
        <v>45349</v>
      </c>
      <c r="AH41" t="s">
        <v>2554</v>
      </c>
      <c r="AN41" t="str">
        <v>N3</v>
      </c>
    </row>
    <row r="42" spans="1:40">
      <c r="A42" t="str">
        <f>LEFT(Table1[[#This Row],[Postcode]],2)</f>
        <v>NP</v>
      </c>
      <c r="B42" s="13" t="str" cm="1">
        <f t="array" ref="B42">_xlfn.IFS(
OR(LEFT(A42,2)="EC",LEFT(A42,1)="E",LEFT(A42,1)="N",LEFT(A42,2)="NW",LEFT(A42,2)="SE",LEFT(A42,2)="SW",LEFT(A42,1)="W",LEFT(A42,2)="WC"),"London",
OR(LEFT(A42,2)="CR",LEFT(A42,2)="DA",LEFT(A42,2)="GU",LEFT(A42,2)="KT",LEFT(A42,2)="ME",LEFT(A42,2)="PO",LEFT(A42,2)="RG",LEFT(A42,2)="RH",LEFT(A42,2)="SL",LEFT(A42,2)="SO",LEFT(A42,2)="TN"),"South East",
OR(LEFT(A42,2)="BA",LEFT(A42,2)="BS",LEFT(A42,2)="EX",LEFT(A42,2)="GL",LEFT(A42,2)="PL",LEFT(A42,2)="TA",LEFT(A42,2)="TQ",LEFT(A42,2)="TR"),"South West",
OR(LEFT(A42,1)="B",LEFT(A42,2)="CV",LEFT(A42,2)="DE",LEFT(A42,2)="LE",LEFT(A42,2)="NG",LEFT(A42,2)="NN",LEFT(A42,2)="ST",LEFT(A42,2)="WS",LEFT(A42,2)="WV"),"Midlands",
OR(LEFT(A42,1)="M",LEFT(A42,1)="L",LEFT(A42,2)="CH",LEFT(A42,2)="WA",LEFT(A42,2)="WN",LEFT(A42,2)="PR",LEFT(A42,2)="FY",LEFT(A42,2)="BB",LEFT(A42,2)="BL",LEFT(A42,2)="OL",LEFT(A42,2)="SK"),"North West",
OR(LEFT(A42,2)="NE",LEFT(A42,2)="DH",LEFT(A42,2)="SR",LEFT(A42,2)="TS",LEFT(A42,2)="DL"),"North East",
OR(LEFT(A42,2)="LS",LEFT(A42,1)="S",LEFT(A42,2)="DN",LEFT(A42,2)="HU",LEFT(A42,2)="BD",LEFT(A42,2)="HX",LEFT(A42,2)="WF",LEFT(A42,2)="HD"),"Yorkshire &amp; Humber",
OR(LEFT(A42,2)="CB",LEFT(A42,2)="CO",LEFT(A42,2)="IP",LEFT(A42,2)="NR",LEFT(A42,2)="PE",LEFT(A42,2)="SG",LEFT(A42,2)="CM"),"East of England",
OR(LEFT(A42,2)="AB",LEFT(A42,2)="DD",LEFT(A42,2)="EH",LEFT(A42,2)="FK",LEFT(A42,1)="G",LEFT(A42,2)="KA",LEFT(A42,2)="KY",LEFT(A42,2)="PA",LEFT(A42,2)="PH",LEFT(A42,2)="DG",LEFT(A42,2)="ML"),"Scotland",
OR(LEFT(A42,2)="CF",LEFT(A42,2)="SA",LEFT(A42,2)="NP",LEFT(A42,2)="LL",LEFT(A42,2)="LD"),"Wales"
)</f>
        <v>London</v>
      </c>
      <c r="C42" t="s">
        <v>67</v>
      </c>
      <c r="D42" t="s">
        <v>567</v>
      </c>
      <c r="E42" s="1">
        <v>37974</v>
      </c>
      <c r="F42" s="1">
        <v>43607</v>
      </c>
      <c r="G42" s="11">
        <f ca="1">DATEDIF(Table1[[#This Row],[Date_of_Birth]],TODAY(),"Y")-DATEDIF(Table1[[#This Row],[Primary_Diagnosis_Date]],TODAY(),"Y")</f>
        <v>15</v>
      </c>
      <c r="H42" s="11" t="str" cm="1">
        <f t="array" aca="1" ref="H42" ca="1">_xlfn.IFS(Table1[[#This Row],[Age]]&lt;10,"0-9",Table1[[#This Row],[Age]]&lt;20,"10-19",Table1[[#This Row],[Age]]&lt;30,"20-29",Table1[[#This Row],[Age]]&lt;40,"30-39",Table1[[#This Row],[Age]]&lt;50,"40-49",Table1[[#This Row],[Age]]&lt;60,"50-59",Table1[[#This Row],[Age]]&lt;70,"60-69",Table1[[#This Row],[Age]]&lt;80,"70-79",Table1[[#This Row],[Age]]&lt;90,"80-89")</f>
        <v>10-19</v>
      </c>
      <c r="I42" t="s">
        <v>1027</v>
      </c>
      <c r="J42" t="s">
        <v>1069</v>
      </c>
      <c r="K42" t="str">
        <f>LEFT(Table1[[#This Row],[Postcode]],2)</f>
        <v>NP</v>
      </c>
      <c r="L42" t="s">
        <v>1569</v>
      </c>
      <c r="M42" s="1">
        <v>43583</v>
      </c>
      <c r="N42" s="1">
        <v>43587</v>
      </c>
      <c r="O42" s="11" t="str">
        <f ca="1">DATEDIF(Table1[[#This Row],[Referral_Date]],TODAY(),"d")-DATEDIF(Table1[[#This Row],[First_Seen_Date]],TODAY(),"d") &amp;" "&amp;"days"</f>
        <v>4 days</v>
      </c>
      <c r="P42" s="1">
        <v>43601</v>
      </c>
      <c r="Q42" s="1">
        <v>43608</v>
      </c>
      <c r="R42" s="1">
        <v>43623</v>
      </c>
      <c r="S42" s="11">
        <f ca="1">DATEDIF(Table1[[#This Row],[Decision_to_Treat_Date]],TODAY(),"d")-DATEDIF(Table1[[#This Row],[Treatment_Start_Date]],TODAY(),"d")</f>
        <v>15</v>
      </c>
      <c r="T42" s="11" t="str" cm="1">
        <f t="array" aca="1" ref="T42" ca="1">_xlfn.IFS(Table1[[#This Row],[Treatment_Waiting Time]]&lt;10,"Very Short Wait",Table1[[#This Row],[Treatment_Waiting Time]]&lt;20,"Short Wait",Table1[[#This Row],[Treatment_Waiting Time]]&lt;30,"Moderate Delay",Table1[[#This Row],[Treatment_Waiting Time]]&lt;40,"Long Delay")</f>
        <v>Short Wait</v>
      </c>
      <c r="U42" t="s">
        <v>2014</v>
      </c>
      <c r="V42" t="s">
        <v>2020</v>
      </c>
      <c r="W42" t="s">
        <v>2026</v>
      </c>
      <c r="X42" t="s">
        <v>2032</v>
      </c>
      <c r="Y42" t="s">
        <v>2034</v>
      </c>
      <c r="Z42" t="s">
        <v>2039</v>
      </c>
      <c r="AA42" t="s">
        <v>2044</v>
      </c>
      <c r="AB42" t="s">
        <v>2049</v>
      </c>
      <c r="AC42" t="s">
        <v>2053</v>
      </c>
      <c r="AD42" t="s">
        <v>2094</v>
      </c>
      <c r="AE42" t="s">
        <v>2041</v>
      </c>
      <c r="AF42" t="b">
        <v>0</v>
      </c>
      <c r="AH42" t="s">
        <v>2555</v>
      </c>
      <c r="AI42" s="1">
        <v>44511</v>
      </c>
      <c r="AN42" t="str">
        <v>NP</v>
      </c>
    </row>
    <row r="43" spans="1:40">
      <c r="A43" t="str">
        <f>LEFT(Table1[[#This Row],[Postcode]],2)</f>
        <v>EC</v>
      </c>
      <c r="B43" s="13" t="str" cm="1">
        <f t="array" ref="B43">_xlfn.IFS(
OR(LEFT(A43,2)="EC",LEFT(A43,1)="E",LEFT(A43,1)="N",LEFT(A43,2)="NW",LEFT(A43,2)="SE",LEFT(A43,2)="SW",LEFT(A43,1)="W",LEFT(A43,2)="WC"),"London",
OR(LEFT(A43,2)="CR",LEFT(A43,2)="DA",LEFT(A43,2)="GU",LEFT(A43,2)="KT",LEFT(A43,2)="ME",LEFT(A43,2)="PO",LEFT(A43,2)="RG",LEFT(A43,2)="RH",LEFT(A43,2)="SL",LEFT(A43,2)="SO",LEFT(A43,2)="TN"),"South East",
OR(LEFT(A43,2)="BA",LEFT(A43,2)="BS",LEFT(A43,2)="EX",LEFT(A43,2)="GL",LEFT(A43,2)="PL",LEFT(A43,2)="TA",LEFT(A43,2)="TQ",LEFT(A43,2)="TR"),"South West",
OR(LEFT(A43,1)="B",LEFT(A43,2)="CV",LEFT(A43,2)="DE",LEFT(A43,2)="LE",LEFT(A43,2)="NG",LEFT(A43,2)="NN",LEFT(A43,2)="ST",LEFT(A43,2)="WS",LEFT(A43,2)="WV"),"Midlands",
OR(LEFT(A43,1)="M",LEFT(A43,1)="L",LEFT(A43,2)="CH",LEFT(A43,2)="WA",LEFT(A43,2)="WN",LEFT(A43,2)="PR",LEFT(A43,2)="FY",LEFT(A43,2)="BB",LEFT(A43,2)="BL",LEFT(A43,2)="OL",LEFT(A43,2)="SK"),"North West",
OR(LEFT(A43,2)="NE",LEFT(A43,2)="DH",LEFT(A43,2)="SR",LEFT(A43,2)="TS",LEFT(A43,2)="DL"),"North East",
OR(LEFT(A43,2)="LS",LEFT(A43,1)="S",LEFT(A43,2)="DN",LEFT(A43,2)="HU",LEFT(A43,2)="BD",LEFT(A43,2)="HX",LEFT(A43,2)="WF",LEFT(A43,2)="HD"),"Yorkshire &amp; Humber",
OR(LEFT(A43,2)="CB",LEFT(A43,2)="CO",LEFT(A43,2)="IP",LEFT(A43,2)="NR",LEFT(A43,2)="PE",LEFT(A43,2)="SG",LEFT(A43,2)="CM"),"East of England",
OR(LEFT(A43,2)="AB",LEFT(A43,2)="DD",LEFT(A43,2)="EH",LEFT(A43,2)="FK",LEFT(A43,1)="G",LEFT(A43,2)="KA",LEFT(A43,2)="KY",LEFT(A43,2)="PA",LEFT(A43,2)="PH",LEFT(A43,2)="DG",LEFT(A43,2)="ML"),"Scotland",
OR(LEFT(A43,2)="CF",LEFT(A43,2)="SA",LEFT(A43,2)="NP",LEFT(A43,2)="LL",LEFT(A43,2)="LD"),"Wales"
)</f>
        <v>London</v>
      </c>
      <c r="C43" t="s">
        <v>68</v>
      </c>
      <c r="D43" t="s">
        <v>568</v>
      </c>
      <c r="E43" s="1">
        <v>23701</v>
      </c>
      <c r="F43" s="1">
        <v>44601</v>
      </c>
      <c r="G43" s="11">
        <f ca="1">DATEDIF(Table1[[#This Row],[Date_of_Birth]],TODAY(),"Y")-DATEDIF(Table1[[#This Row],[Primary_Diagnosis_Date]],TODAY(),"Y")</f>
        <v>57</v>
      </c>
      <c r="H43" s="11" t="str" cm="1">
        <f t="array" aca="1" ref="H43" ca="1">_xlfn.IFS(Table1[[#This Row],[Age]]&lt;10,"0-9",Table1[[#This Row],[Age]]&lt;20,"10-19",Table1[[#This Row],[Age]]&lt;30,"20-29",Table1[[#This Row],[Age]]&lt;40,"30-39",Table1[[#This Row],[Age]]&lt;50,"40-49",Table1[[#This Row],[Age]]&lt;60,"50-59",Table1[[#This Row],[Age]]&lt;70,"60-69",Table1[[#This Row],[Age]]&lt;80,"70-79",Table1[[#This Row],[Age]]&lt;90,"80-89")</f>
        <v>50-59</v>
      </c>
      <c r="I43" t="s">
        <v>1028</v>
      </c>
      <c r="J43" t="s">
        <v>1070</v>
      </c>
      <c r="K43" t="str">
        <f>LEFT(Table1[[#This Row],[Postcode]],2)</f>
        <v>EC</v>
      </c>
      <c r="L43" t="s">
        <v>1570</v>
      </c>
      <c r="M43" s="1">
        <v>44585</v>
      </c>
      <c r="N43" s="1">
        <v>44596</v>
      </c>
      <c r="O43" s="11" t="str">
        <f ca="1">DATEDIF(Table1[[#This Row],[Referral_Date]],TODAY(),"d")-DATEDIF(Table1[[#This Row],[First_Seen_Date]],TODAY(),"d") &amp;" "&amp;"days"</f>
        <v>11 days</v>
      </c>
      <c r="P43" s="1">
        <v>44610</v>
      </c>
      <c r="Q43" s="1">
        <v>44614</v>
      </c>
      <c r="R43" s="1">
        <v>44614</v>
      </c>
      <c r="S43" s="11">
        <f ca="1">DATEDIF(Table1[[#This Row],[Decision_to_Treat_Date]],TODAY(),"d")-DATEDIF(Table1[[#This Row],[Treatment_Start_Date]],TODAY(),"d")</f>
        <v>0</v>
      </c>
      <c r="T43" s="11" t="str" cm="1">
        <f t="array" aca="1" ref="T43" ca="1">_xlfn.IFS(Table1[[#This Row],[Treatment_Waiting Time]]&lt;10,"Very Short Wait",Table1[[#This Row],[Treatment_Waiting Time]]&lt;20,"Short Wait",Table1[[#This Row],[Treatment_Waiting Time]]&lt;30,"Moderate Delay",Table1[[#This Row],[Treatment_Waiting Time]]&lt;40,"Long Delay")</f>
        <v>Very Short Wait</v>
      </c>
      <c r="U43" t="s">
        <v>2014</v>
      </c>
      <c r="V43" t="s">
        <v>2022</v>
      </c>
      <c r="W43" t="s">
        <v>2026</v>
      </c>
      <c r="X43" t="s">
        <v>2032</v>
      </c>
      <c r="Y43" t="s">
        <v>2037</v>
      </c>
      <c r="Z43" t="s">
        <v>2040</v>
      </c>
      <c r="AA43" t="s">
        <v>2045</v>
      </c>
      <c r="AB43" t="s">
        <v>2047</v>
      </c>
      <c r="AC43" t="s">
        <v>2053</v>
      </c>
      <c r="AD43" t="s">
        <v>2095</v>
      </c>
      <c r="AE43" t="s">
        <v>2552</v>
      </c>
      <c r="AF43" t="b">
        <v>1</v>
      </c>
      <c r="AG43" s="1">
        <v>44881</v>
      </c>
      <c r="AH43" t="s">
        <v>2554</v>
      </c>
      <c r="AN43" t="str">
        <v>E4</v>
      </c>
    </row>
    <row r="44" spans="1:40">
      <c r="A44" t="str">
        <f>LEFT(Table1[[#This Row],[Postcode]],2)</f>
        <v>M9</v>
      </c>
      <c r="B44" s="13" t="str" cm="1">
        <f t="array" ref="B44">_xlfn.IFS(
OR(LEFT(A44,2)="EC",LEFT(A44,1)="E",LEFT(A44,1)="N",LEFT(A44,2)="NW",LEFT(A44,2)="SE",LEFT(A44,2)="SW",LEFT(A44,1)="W",LEFT(A44,2)="WC"),"London",
OR(LEFT(A44,2)="CR",LEFT(A44,2)="DA",LEFT(A44,2)="GU",LEFT(A44,2)="KT",LEFT(A44,2)="ME",LEFT(A44,2)="PO",LEFT(A44,2)="RG",LEFT(A44,2)="RH",LEFT(A44,2)="SL",LEFT(A44,2)="SO",LEFT(A44,2)="TN"),"South East",
OR(LEFT(A44,2)="BA",LEFT(A44,2)="BS",LEFT(A44,2)="EX",LEFT(A44,2)="GL",LEFT(A44,2)="PL",LEFT(A44,2)="TA",LEFT(A44,2)="TQ",LEFT(A44,2)="TR"),"South West",
OR(LEFT(A44,1)="B",LEFT(A44,2)="CV",LEFT(A44,2)="DE",LEFT(A44,2)="LE",LEFT(A44,2)="NG",LEFT(A44,2)="NN",LEFT(A44,2)="ST",LEFT(A44,2)="WS",LEFT(A44,2)="WV"),"Midlands",
OR(LEFT(A44,1)="M",LEFT(A44,1)="L",LEFT(A44,2)="CH",LEFT(A44,2)="WA",LEFT(A44,2)="WN",LEFT(A44,2)="PR",LEFT(A44,2)="FY",LEFT(A44,2)="BB",LEFT(A44,2)="BL",LEFT(A44,2)="OL",LEFT(A44,2)="SK"),"North West",
OR(LEFT(A44,2)="NE",LEFT(A44,2)="DH",LEFT(A44,2)="SR",LEFT(A44,2)="TS",LEFT(A44,2)="DL"),"North East",
OR(LEFT(A44,2)="LS",LEFT(A44,1)="S",LEFT(A44,2)="DN",LEFT(A44,2)="HU",LEFT(A44,2)="BD",LEFT(A44,2)="HX",LEFT(A44,2)="WF",LEFT(A44,2)="HD"),"Yorkshire &amp; Humber",
OR(LEFT(A44,2)="CB",LEFT(A44,2)="CO",LEFT(A44,2)="IP",LEFT(A44,2)="NR",LEFT(A44,2)="PE",LEFT(A44,2)="SG",LEFT(A44,2)="CM"),"East of England",
OR(LEFT(A44,2)="AB",LEFT(A44,2)="DD",LEFT(A44,2)="EH",LEFT(A44,2)="FK",LEFT(A44,1)="G",LEFT(A44,2)="KA",LEFT(A44,2)="KY",LEFT(A44,2)="PA",LEFT(A44,2)="PH",LEFT(A44,2)="DG",LEFT(A44,2)="ML"),"Scotland",
OR(LEFT(A44,2)="CF",LEFT(A44,2)="SA",LEFT(A44,2)="NP",LEFT(A44,2)="LL",LEFT(A44,2)="LD"),"Wales"
)</f>
        <v>North West</v>
      </c>
      <c r="C44" t="s">
        <v>69</v>
      </c>
      <c r="D44" t="s">
        <v>569</v>
      </c>
      <c r="E44" s="1">
        <v>23948</v>
      </c>
      <c r="F44" s="1">
        <v>45418</v>
      </c>
      <c r="G44" s="11">
        <f ca="1">DATEDIF(Table1[[#This Row],[Date_of_Birth]],TODAY(),"Y")-DATEDIF(Table1[[#This Row],[Primary_Diagnosis_Date]],TODAY(),"Y")</f>
        <v>58</v>
      </c>
      <c r="H44" s="11" t="str" cm="1">
        <f t="array" aca="1" ref="H44" ca="1">_xlfn.IFS(Table1[[#This Row],[Age]]&lt;10,"0-9",Table1[[#This Row],[Age]]&lt;20,"10-19",Table1[[#This Row],[Age]]&lt;30,"20-29",Table1[[#This Row],[Age]]&lt;40,"30-39",Table1[[#This Row],[Age]]&lt;50,"40-49",Table1[[#This Row],[Age]]&lt;60,"50-59",Table1[[#This Row],[Age]]&lt;70,"60-69",Table1[[#This Row],[Age]]&lt;80,"70-79",Table1[[#This Row],[Age]]&lt;90,"80-89")</f>
        <v>50-59</v>
      </c>
      <c r="I44" t="s">
        <v>1028</v>
      </c>
      <c r="J44" t="s">
        <v>1071</v>
      </c>
      <c r="K44" t="str">
        <f>LEFT(Table1[[#This Row],[Postcode]],2)</f>
        <v>M9</v>
      </c>
      <c r="L44" t="s">
        <v>1571</v>
      </c>
      <c r="M44" s="1">
        <v>45397</v>
      </c>
      <c r="N44" s="1">
        <v>45403</v>
      </c>
      <c r="O44" s="11" t="str">
        <f ca="1">DATEDIF(Table1[[#This Row],[Referral_Date]],TODAY(),"d")-DATEDIF(Table1[[#This Row],[First_Seen_Date]],TODAY(),"d") &amp;" "&amp;"days"</f>
        <v>6 days</v>
      </c>
      <c r="P44" s="1">
        <v>45414</v>
      </c>
      <c r="Q44" s="1">
        <v>45417</v>
      </c>
      <c r="R44" s="1">
        <v>45436</v>
      </c>
      <c r="S44" s="11">
        <f ca="1">DATEDIF(Table1[[#This Row],[Decision_to_Treat_Date]],TODAY(),"d")-DATEDIF(Table1[[#This Row],[Treatment_Start_Date]],TODAY(),"d")</f>
        <v>19</v>
      </c>
      <c r="T44" s="11" t="str" cm="1">
        <f t="array" aca="1" ref="T44" ca="1">_xlfn.IFS(Table1[[#This Row],[Treatment_Waiting Time]]&lt;10,"Very Short Wait",Table1[[#This Row],[Treatment_Waiting Time]]&lt;20,"Short Wait",Table1[[#This Row],[Treatment_Waiting Time]]&lt;30,"Moderate Delay",Table1[[#This Row],[Treatment_Waiting Time]]&lt;40,"Long Delay")</f>
        <v>Short Wait</v>
      </c>
      <c r="U44" t="s">
        <v>2014</v>
      </c>
      <c r="V44" t="s">
        <v>2022</v>
      </c>
      <c r="W44" t="s">
        <v>2024</v>
      </c>
      <c r="X44" t="s">
        <v>2030</v>
      </c>
      <c r="Y44" t="s">
        <v>2037</v>
      </c>
      <c r="Z44" t="s">
        <v>2039</v>
      </c>
      <c r="AA44" t="s">
        <v>2044</v>
      </c>
      <c r="AB44" t="s">
        <v>2049</v>
      </c>
      <c r="AC44" t="s">
        <v>2052</v>
      </c>
      <c r="AD44" t="s">
        <v>2096</v>
      </c>
      <c r="AE44" t="s">
        <v>2550</v>
      </c>
      <c r="AF44" t="b">
        <v>0</v>
      </c>
      <c r="AH44" t="s">
        <v>2555</v>
      </c>
      <c r="AI44" s="1">
        <v>46769</v>
      </c>
      <c r="AN44" t="str">
        <v>TA</v>
      </c>
    </row>
    <row r="45" spans="1:40">
      <c r="A45" t="str">
        <f>LEFT(Table1[[#This Row],[Postcode]],2)</f>
        <v>E4</v>
      </c>
      <c r="B45" s="13" t="str" cm="1">
        <f t="array" ref="B45">_xlfn.IFS(
OR(LEFT(A45,2)="EC",LEFT(A45,1)="E",LEFT(A45,1)="N",LEFT(A45,2)="NW",LEFT(A45,2)="SE",LEFT(A45,2)="SW",LEFT(A45,1)="W",LEFT(A45,2)="WC"),"London",
OR(LEFT(A45,2)="CR",LEFT(A45,2)="DA",LEFT(A45,2)="GU",LEFT(A45,2)="KT",LEFT(A45,2)="ME",LEFT(A45,2)="PO",LEFT(A45,2)="RG",LEFT(A45,2)="RH",LEFT(A45,2)="SL",LEFT(A45,2)="SO",LEFT(A45,2)="TN"),"South East",
OR(LEFT(A45,2)="BA",LEFT(A45,2)="BS",LEFT(A45,2)="EX",LEFT(A45,2)="GL",LEFT(A45,2)="PL",LEFT(A45,2)="TA",LEFT(A45,2)="TQ",LEFT(A45,2)="TR"),"South West",
OR(LEFT(A45,1)="B",LEFT(A45,2)="CV",LEFT(A45,2)="DE",LEFT(A45,2)="LE",LEFT(A45,2)="NG",LEFT(A45,2)="NN",LEFT(A45,2)="ST",LEFT(A45,2)="WS",LEFT(A45,2)="WV"),"Midlands",
OR(LEFT(A45,1)="M",LEFT(A45,1)="L",LEFT(A45,2)="CH",LEFT(A45,2)="WA",LEFT(A45,2)="WN",LEFT(A45,2)="PR",LEFT(A45,2)="FY",LEFT(A45,2)="BB",LEFT(A45,2)="BL",LEFT(A45,2)="OL",LEFT(A45,2)="SK"),"North West",
OR(LEFT(A45,2)="NE",LEFT(A45,2)="DH",LEFT(A45,2)="SR",LEFT(A45,2)="TS",LEFT(A45,2)="DL"),"North East",
OR(LEFT(A45,2)="LS",LEFT(A45,1)="S",LEFT(A45,2)="DN",LEFT(A45,2)="HU",LEFT(A45,2)="BD",LEFT(A45,2)="HX",LEFT(A45,2)="WF",LEFT(A45,2)="HD"),"Yorkshire &amp; Humber",
OR(LEFT(A45,2)="CB",LEFT(A45,2)="CO",LEFT(A45,2)="IP",LEFT(A45,2)="NR",LEFT(A45,2)="PE",LEFT(A45,2)="SG",LEFT(A45,2)="CM"),"East of England",
OR(LEFT(A45,2)="AB",LEFT(A45,2)="DD",LEFT(A45,2)="EH",LEFT(A45,2)="FK",LEFT(A45,1)="G",LEFT(A45,2)="KA",LEFT(A45,2)="KY",LEFT(A45,2)="PA",LEFT(A45,2)="PH",LEFT(A45,2)="DG",LEFT(A45,2)="ML"),"Scotland",
OR(LEFT(A45,2)="CF",LEFT(A45,2)="SA",LEFT(A45,2)="NP",LEFT(A45,2)="LL",LEFT(A45,2)="LD"),"Wales"
)</f>
        <v>London</v>
      </c>
      <c r="C45" t="s">
        <v>70</v>
      </c>
      <c r="D45" t="s">
        <v>570</v>
      </c>
      <c r="E45" s="1">
        <v>32197</v>
      </c>
      <c r="F45" s="1">
        <v>45590</v>
      </c>
      <c r="G45" s="11">
        <f ca="1">DATEDIF(Table1[[#This Row],[Date_of_Birth]],TODAY(),"Y")-DATEDIF(Table1[[#This Row],[Primary_Diagnosis_Date]],TODAY(),"Y")</f>
        <v>37</v>
      </c>
      <c r="H45" s="11" t="str" cm="1">
        <f t="array" aca="1" ref="H45" ca="1">_xlfn.IFS(Table1[[#This Row],[Age]]&lt;10,"0-9",Table1[[#This Row],[Age]]&lt;20,"10-19",Table1[[#This Row],[Age]]&lt;30,"20-29",Table1[[#This Row],[Age]]&lt;40,"30-39",Table1[[#This Row],[Age]]&lt;50,"40-49",Table1[[#This Row],[Age]]&lt;60,"50-59",Table1[[#This Row],[Age]]&lt;70,"60-69",Table1[[#This Row],[Age]]&lt;80,"70-79",Table1[[#This Row],[Age]]&lt;90,"80-89")</f>
        <v>30-39</v>
      </c>
      <c r="I45" t="s">
        <v>1028</v>
      </c>
      <c r="J45" t="s">
        <v>1072</v>
      </c>
      <c r="K45" t="str">
        <f>LEFT(Table1[[#This Row],[Postcode]],2)</f>
        <v>E4</v>
      </c>
      <c r="L45" t="s">
        <v>1572</v>
      </c>
      <c r="M45" s="1">
        <v>45567</v>
      </c>
      <c r="N45" s="1">
        <v>45578</v>
      </c>
      <c r="O45" s="11" t="str">
        <f ca="1">DATEDIF(Table1[[#This Row],[Referral_Date]],TODAY(),"d")-DATEDIF(Table1[[#This Row],[First_Seen_Date]],TODAY(),"d") &amp;" "&amp;"days"</f>
        <v>11 days</v>
      </c>
      <c r="P45" s="1">
        <v>45581</v>
      </c>
      <c r="Q45" s="1">
        <v>45586</v>
      </c>
      <c r="R45" s="1">
        <v>45593</v>
      </c>
      <c r="S45" s="11">
        <f ca="1">DATEDIF(Table1[[#This Row],[Decision_to_Treat_Date]],TODAY(),"d")-DATEDIF(Table1[[#This Row],[Treatment_Start_Date]],TODAY(),"d")</f>
        <v>7</v>
      </c>
      <c r="T45" s="11" t="str" cm="1">
        <f t="array" aca="1" ref="T45" ca="1">_xlfn.IFS(Table1[[#This Row],[Treatment_Waiting Time]]&lt;10,"Very Short Wait",Table1[[#This Row],[Treatment_Waiting Time]]&lt;20,"Short Wait",Table1[[#This Row],[Treatment_Waiting Time]]&lt;30,"Moderate Delay",Table1[[#This Row],[Treatment_Waiting Time]]&lt;40,"Long Delay")</f>
        <v>Very Short Wait</v>
      </c>
      <c r="U45" t="s">
        <v>2013</v>
      </c>
      <c r="V45" t="s">
        <v>2022</v>
      </c>
      <c r="W45" t="s">
        <v>2027</v>
      </c>
      <c r="X45" t="s">
        <v>2030</v>
      </c>
      <c r="Y45" t="s">
        <v>2033</v>
      </c>
      <c r="Z45" t="s">
        <v>2038</v>
      </c>
      <c r="AA45" t="s">
        <v>2044</v>
      </c>
      <c r="AB45" t="s">
        <v>2050</v>
      </c>
      <c r="AC45" t="s">
        <v>2053</v>
      </c>
      <c r="AD45" t="s">
        <v>2097</v>
      </c>
      <c r="AE45" t="s">
        <v>2552</v>
      </c>
      <c r="AF45" t="b">
        <v>1</v>
      </c>
      <c r="AG45" s="1">
        <v>45969</v>
      </c>
      <c r="AH45" t="s">
        <v>2554</v>
      </c>
      <c r="AN45" t="str">
        <v>LU</v>
      </c>
    </row>
    <row r="46" spans="1:40">
      <c r="A46" t="str">
        <f>LEFT(Table1[[#This Row],[Postcode]],2)</f>
        <v>TA</v>
      </c>
      <c r="B46" s="13" t="str" cm="1">
        <f t="array" ref="B46">_xlfn.IFS(
OR(LEFT(A46,2)="EC",LEFT(A46,1)="E",LEFT(A46,1)="N",LEFT(A46,2)="NW",LEFT(A46,2)="SE",LEFT(A46,2)="SW",LEFT(A46,1)="W",LEFT(A46,2)="WC"),"London",
OR(LEFT(A46,2)="CR",LEFT(A46,2)="DA",LEFT(A46,2)="GU",LEFT(A46,2)="KT",LEFT(A46,2)="ME",LEFT(A46,2)="PO",LEFT(A46,2)="RG",LEFT(A46,2)="RH",LEFT(A46,2)="SL",LEFT(A46,2)="SO",LEFT(A46,2)="TN"),"South East",
OR(LEFT(A46,2)="BA",LEFT(A46,2)="BS",LEFT(A46,2)="EX",LEFT(A46,2)="GL",LEFT(A46,2)="PL",LEFT(A46,2)="TA",LEFT(A46,2)="TQ",LEFT(A46,2)="TR"),"South West",
OR(LEFT(A46,1)="B",LEFT(A46,2)="CV",LEFT(A46,2)="DE",LEFT(A46,2)="LE",LEFT(A46,2)="NG",LEFT(A46,2)="NN",LEFT(A46,2)="ST",LEFT(A46,2)="WS",LEFT(A46,2)="WV"),"Midlands",
OR(LEFT(A46,1)="M",LEFT(A46,1)="L",LEFT(A46,2)="CH",LEFT(A46,2)="WA",LEFT(A46,2)="WN",LEFT(A46,2)="PR",LEFT(A46,2)="FY",LEFT(A46,2)="BB",LEFT(A46,2)="BL",LEFT(A46,2)="OL",LEFT(A46,2)="SK"),"North West",
OR(LEFT(A46,2)="NE",LEFT(A46,2)="DH",LEFT(A46,2)="SR",LEFT(A46,2)="TS",LEFT(A46,2)="DL"),"North East",
OR(LEFT(A46,2)="LS",LEFT(A46,1)="S",LEFT(A46,2)="DN",LEFT(A46,2)="HU",LEFT(A46,2)="BD",LEFT(A46,2)="HX",LEFT(A46,2)="WF",LEFT(A46,2)="HD"),"Yorkshire &amp; Humber",
OR(LEFT(A46,2)="CB",LEFT(A46,2)="CO",LEFT(A46,2)="IP",LEFT(A46,2)="NR",LEFT(A46,2)="PE",LEFT(A46,2)="SG",LEFT(A46,2)="CM"),"East of England",
OR(LEFT(A46,2)="AB",LEFT(A46,2)="DD",LEFT(A46,2)="EH",LEFT(A46,2)="FK",LEFT(A46,1)="G",LEFT(A46,2)="KA",LEFT(A46,2)="KY",LEFT(A46,2)="PA",LEFT(A46,2)="PH",LEFT(A46,2)="DG",LEFT(A46,2)="ML"),"Scotland",
OR(LEFT(A46,2)="CF",LEFT(A46,2)="SA",LEFT(A46,2)="NP",LEFT(A46,2)="LL",LEFT(A46,2)="LD"),"Wales"
)</f>
        <v>South West</v>
      </c>
      <c r="C46" t="s">
        <v>71</v>
      </c>
      <c r="D46" t="s">
        <v>571</v>
      </c>
      <c r="E46" s="1">
        <v>34095</v>
      </c>
      <c r="F46" s="1">
        <v>45489</v>
      </c>
      <c r="G46" s="11">
        <f ca="1">DATEDIF(Table1[[#This Row],[Date_of_Birth]],TODAY(),"Y")-DATEDIF(Table1[[#This Row],[Primary_Diagnosis_Date]],TODAY(),"Y")</f>
        <v>32</v>
      </c>
      <c r="H46" s="11" t="str" cm="1">
        <f t="array" aca="1" ref="H46" ca="1">_xlfn.IFS(Table1[[#This Row],[Age]]&lt;10,"0-9",Table1[[#This Row],[Age]]&lt;20,"10-19",Table1[[#This Row],[Age]]&lt;30,"20-29",Table1[[#This Row],[Age]]&lt;40,"30-39",Table1[[#This Row],[Age]]&lt;50,"40-49",Table1[[#This Row],[Age]]&lt;60,"50-59",Table1[[#This Row],[Age]]&lt;70,"60-69",Table1[[#This Row],[Age]]&lt;80,"70-79",Table1[[#This Row],[Age]]&lt;90,"80-89")</f>
        <v>30-39</v>
      </c>
      <c r="I46" t="s">
        <v>1028</v>
      </c>
      <c r="J46" t="s">
        <v>1073</v>
      </c>
      <c r="K46" t="str">
        <f>LEFT(Table1[[#This Row],[Postcode]],2)</f>
        <v>TA</v>
      </c>
      <c r="L46" t="s">
        <v>1573</v>
      </c>
      <c r="M46" s="1">
        <v>45481</v>
      </c>
      <c r="N46" s="1">
        <v>45485</v>
      </c>
      <c r="O46" s="11" t="str">
        <f ca="1">DATEDIF(Table1[[#This Row],[Referral_Date]],TODAY(),"d")-DATEDIF(Table1[[#This Row],[First_Seen_Date]],TODAY(),"d") &amp;" "&amp;"days"</f>
        <v>4 days</v>
      </c>
      <c r="P46" s="1">
        <v>45485</v>
      </c>
      <c r="Q46" s="1">
        <v>45496</v>
      </c>
      <c r="R46" s="1">
        <v>45504</v>
      </c>
      <c r="S46" s="11">
        <f ca="1">DATEDIF(Table1[[#This Row],[Decision_to_Treat_Date]],TODAY(),"d")-DATEDIF(Table1[[#This Row],[Treatment_Start_Date]],TODAY(),"d")</f>
        <v>8</v>
      </c>
      <c r="T46" s="11" t="str" cm="1">
        <f t="array" aca="1" ref="T46" ca="1">_xlfn.IFS(Table1[[#This Row],[Treatment_Waiting Time]]&lt;10,"Very Short Wait",Table1[[#This Row],[Treatment_Waiting Time]]&lt;20,"Short Wait",Table1[[#This Row],[Treatment_Waiting Time]]&lt;30,"Moderate Delay",Table1[[#This Row],[Treatment_Waiting Time]]&lt;40,"Long Delay")</f>
        <v>Very Short Wait</v>
      </c>
      <c r="U46" t="s">
        <v>2017</v>
      </c>
      <c r="V46" t="s">
        <v>2019</v>
      </c>
      <c r="W46" t="s">
        <v>2027</v>
      </c>
      <c r="X46" t="s">
        <v>2030</v>
      </c>
      <c r="Y46" t="s">
        <v>2037</v>
      </c>
      <c r="Z46" t="s">
        <v>2040</v>
      </c>
      <c r="AA46" t="s">
        <v>2041</v>
      </c>
      <c r="AB46" t="s">
        <v>2049</v>
      </c>
      <c r="AC46" t="s">
        <v>2052</v>
      </c>
      <c r="AD46" t="s">
        <v>2098</v>
      </c>
      <c r="AE46" t="s">
        <v>2550</v>
      </c>
      <c r="AF46" t="b">
        <v>1</v>
      </c>
      <c r="AG46" s="1">
        <v>45739</v>
      </c>
      <c r="AH46" t="s">
        <v>2555</v>
      </c>
      <c r="AI46" s="1">
        <v>45962</v>
      </c>
      <c r="AN46" t="str">
        <v>W6</v>
      </c>
    </row>
    <row r="47" spans="1:40">
      <c r="A47" t="str">
        <f>LEFT(Table1[[#This Row],[Postcode]],2)</f>
        <v>G7</v>
      </c>
      <c r="B47" s="13" t="str" cm="1">
        <f t="array" ref="B47">_xlfn.IFS(
OR(LEFT(A47,2)="EC",LEFT(A47,1)="E",LEFT(A47,1)="N",LEFT(A47,2)="NW",LEFT(A47,2)="SE",LEFT(A47,2)="SW",LEFT(A47,1)="W",LEFT(A47,2)="WC"),"London",
OR(LEFT(A47,2)="CR",LEFT(A47,2)="DA",LEFT(A47,2)="GU",LEFT(A47,2)="KT",LEFT(A47,2)="ME",LEFT(A47,2)="PO",LEFT(A47,2)="RG",LEFT(A47,2)="RH",LEFT(A47,2)="SL",LEFT(A47,2)="SO",LEFT(A47,2)="TN"),"South East",
OR(LEFT(A47,2)="BA",LEFT(A47,2)="BS",LEFT(A47,2)="EX",LEFT(A47,2)="GL",LEFT(A47,2)="PL",LEFT(A47,2)="TA",LEFT(A47,2)="TQ",LEFT(A47,2)="TR"),"South West",
OR(LEFT(A47,1)="B",LEFT(A47,2)="CV",LEFT(A47,2)="DE",LEFT(A47,2)="LE",LEFT(A47,2)="NG",LEFT(A47,2)="NN",LEFT(A47,2)="ST",LEFT(A47,2)="WS",LEFT(A47,2)="WV"),"Midlands",
OR(LEFT(A47,1)="M",LEFT(A47,1)="L",LEFT(A47,2)="CH",LEFT(A47,2)="WA",LEFT(A47,2)="WN",LEFT(A47,2)="PR",LEFT(A47,2)="FY",LEFT(A47,2)="BB",LEFT(A47,2)="BL",LEFT(A47,2)="OL",LEFT(A47,2)="SK"),"North West",
OR(LEFT(A47,2)="NE",LEFT(A47,2)="DH",LEFT(A47,2)="SR",LEFT(A47,2)="TS",LEFT(A47,2)="DL"),"North East",
OR(LEFT(A47,2)="LS",LEFT(A47,1)="S",LEFT(A47,2)="DN",LEFT(A47,2)="HU",LEFT(A47,2)="BD",LEFT(A47,2)="HX",LEFT(A47,2)="WF",LEFT(A47,2)="HD"),"Yorkshire &amp; Humber",
OR(LEFT(A47,2)="CB",LEFT(A47,2)="CO",LEFT(A47,2)="IP",LEFT(A47,2)="NR",LEFT(A47,2)="PE",LEFT(A47,2)="SG",LEFT(A47,2)="CM"),"East of England",
OR(LEFT(A47,2)="AB",LEFT(A47,2)="DD",LEFT(A47,2)="EH",LEFT(A47,2)="FK",LEFT(A47,1)="G",LEFT(A47,2)="KA",LEFT(A47,2)="KY",LEFT(A47,2)="PA",LEFT(A47,2)="PH",LEFT(A47,2)="DG",LEFT(A47,2)="ML"),"Scotland",
OR(LEFT(A47,2)="CF",LEFT(A47,2)="SA",LEFT(A47,2)="NP",LEFT(A47,2)="LL",LEFT(A47,2)="LD"),"Wales"
)</f>
        <v>Scotland</v>
      </c>
      <c r="C47" t="s">
        <v>72</v>
      </c>
      <c r="D47" t="s">
        <v>572</v>
      </c>
      <c r="E47" s="1">
        <v>25539</v>
      </c>
      <c r="F47" s="1">
        <v>44922</v>
      </c>
      <c r="G47" s="11">
        <f ca="1">DATEDIF(Table1[[#This Row],[Date_of_Birth]],TODAY(),"Y")-DATEDIF(Table1[[#This Row],[Primary_Diagnosis_Date]],TODAY(),"Y")</f>
        <v>53</v>
      </c>
      <c r="H47" s="11" t="str" cm="1">
        <f t="array" aca="1" ref="H47" ca="1">_xlfn.IFS(Table1[[#This Row],[Age]]&lt;10,"0-9",Table1[[#This Row],[Age]]&lt;20,"10-19",Table1[[#This Row],[Age]]&lt;30,"20-29",Table1[[#This Row],[Age]]&lt;40,"30-39",Table1[[#This Row],[Age]]&lt;50,"40-49",Table1[[#This Row],[Age]]&lt;60,"50-59",Table1[[#This Row],[Age]]&lt;70,"60-69",Table1[[#This Row],[Age]]&lt;80,"70-79",Table1[[#This Row],[Age]]&lt;90,"80-89")</f>
        <v>50-59</v>
      </c>
      <c r="I47" t="s">
        <v>1027</v>
      </c>
      <c r="J47" t="s">
        <v>1074</v>
      </c>
      <c r="K47" t="str">
        <f>LEFT(Table1[[#This Row],[Postcode]],2)</f>
        <v>G7</v>
      </c>
      <c r="L47" t="s">
        <v>1574</v>
      </c>
      <c r="M47" s="1">
        <v>44896</v>
      </c>
      <c r="N47" s="1">
        <v>44900</v>
      </c>
      <c r="O47" s="11" t="str">
        <f ca="1">DATEDIF(Table1[[#This Row],[Referral_Date]],TODAY(),"d")-DATEDIF(Table1[[#This Row],[First_Seen_Date]],TODAY(),"d") &amp;" "&amp;"days"</f>
        <v>4 days</v>
      </c>
      <c r="P47" s="1">
        <v>44913</v>
      </c>
      <c r="Q47" s="1">
        <v>44920</v>
      </c>
      <c r="R47" s="1">
        <v>44927</v>
      </c>
      <c r="S47" s="11">
        <f ca="1">DATEDIF(Table1[[#This Row],[Decision_to_Treat_Date]],TODAY(),"d")-DATEDIF(Table1[[#This Row],[Treatment_Start_Date]],TODAY(),"d")</f>
        <v>7</v>
      </c>
      <c r="T47" s="11" t="str" cm="1">
        <f t="array" aca="1" ref="T47" ca="1">_xlfn.IFS(Table1[[#This Row],[Treatment_Waiting Time]]&lt;10,"Very Short Wait",Table1[[#This Row],[Treatment_Waiting Time]]&lt;20,"Short Wait",Table1[[#This Row],[Treatment_Waiting Time]]&lt;30,"Moderate Delay",Table1[[#This Row],[Treatment_Waiting Time]]&lt;40,"Long Delay")</f>
        <v>Very Short Wait</v>
      </c>
      <c r="U47" t="s">
        <v>2015</v>
      </c>
      <c r="V47" t="s">
        <v>2021</v>
      </c>
      <c r="W47" t="s">
        <v>2027</v>
      </c>
      <c r="X47" t="s">
        <v>2030</v>
      </c>
      <c r="Y47" t="s">
        <v>2033</v>
      </c>
      <c r="Z47" t="s">
        <v>2038</v>
      </c>
      <c r="AA47" t="s">
        <v>2045</v>
      </c>
      <c r="AB47" t="s">
        <v>2046</v>
      </c>
      <c r="AC47" t="s">
        <v>2053</v>
      </c>
      <c r="AD47" t="s">
        <v>2099</v>
      </c>
      <c r="AE47" t="s">
        <v>2041</v>
      </c>
      <c r="AF47" t="b">
        <v>1</v>
      </c>
      <c r="AG47" s="1">
        <v>45517</v>
      </c>
      <c r="AH47" t="s">
        <v>2555</v>
      </c>
      <c r="AI47" s="1">
        <v>45278</v>
      </c>
      <c r="AN47" t="str">
        <v>B4</v>
      </c>
    </row>
    <row r="48" spans="1:40">
      <c r="A48" t="str">
        <f>LEFT(Table1[[#This Row],[Postcode]],2)</f>
        <v>LU</v>
      </c>
      <c r="B48" s="13" t="str" cm="1">
        <f t="array" ref="B48">_xlfn.IFS(
OR(LEFT(A48,2)="EC",LEFT(A48,1)="E",LEFT(A48,1)="N",LEFT(A48,2)="NW",LEFT(A48,2)="SE",LEFT(A48,2)="SW",LEFT(A48,1)="W",LEFT(A48,2)="WC"),"London",
OR(LEFT(A48,2)="CR",LEFT(A48,2)="DA",LEFT(A48,2)="GU",LEFT(A48,2)="KT",LEFT(A48,2)="ME",LEFT(A48,2)="PO",LEFT(A48,2)="RG",LEFT(A48,2)="RH",LEFT(A48,2)="SL",LEFT(A48,2)="SO",LEFT(A48,2)="TN"),"South East",
OR(LEFT(A48,2)="BA",LEFT(A48,2)="BS",LEFT(A48,2)="EX",LEFT(A48,2)="GL",LEFT(A48,2)="PL",LEFT(A48,2)="TA",LEFT(A48,2)="TQ",LEFT(A48,2)="TR"),"South West",
OR(LEFT(A48,1)="B",LEFT(A48,2)="CV",LEFT(A48,2)="DE",LEFT(A48,2)="LE",LEFT(A48,2)="NG",LEFT(A48,2)="NN",LEFT(A48,2)="ST",LEFT(A48,2)="WS",LEFT(A48,2)="WV"),"Midlands",
OR(LEFT(A48,1)="M",LEFT(A48,1)="L",LEFT(A48,2)="CH",LEFT(A48,2)="WA",LEFT(A48,2)="WN",LEFT(A48,2)="PR",LEFT(A48,2)="FY",LEFT(A48,2)="BB",LEFT(A48,2)="BL",LEFT(A48,2)="OL",LEFT(A48,2)="SK"),"North West",
OR(LEFT(A48,2)="NE",LEFT(A48,2)="DH",LEFT(A48,2)="SR",LEFT(A48,2)="TS",LEFT(A48,2)="DL"),"North East",
OR(LEFT(A48,2)="LS",LEFT(A48,1)="S",LEFT(A48,2)="DN",LEFT(A48,2)="HU",LEFT(A48,2)="BD",LEFT(A48,2)="HX",LEFT(A48,2)="WF",LEFT(A48,2)="HD"),"Yorkshire &amp; Humber",
OR(LEFT(A48,2)="CB",LEFT(A48,2)="CO",LEFT(A48,2)="IP",LEFT(A48,2)="NR",LEFT(A48,2)="PE",LEFT(A48,2)="SG",LEFT(A48,2)="CM"),"East of England",
OR(LEFT(A48,2)="AB",LEFT(A48,2)="DD",LEFT(A48,2)="EH",LEFT(A48,2)="FK",LEFT(A48,1)="G",LEFT(A48,2)="KA",LEFT(A48,2)="KY",LEFT(A48,2)="PA",LEFT(A48,2)="PH",LEFT(A48,2)="DG",LEFT(A48,2)="ML"),"Scotland",
OR(LEFT(A48,2)="CF",LEFT(A48,2)="SA",LEFT(A48,2)="NP",LEFT(A48,2)="LL",LEFT(A48,2)="LD"),"Wales"
)</f>
        <v>North West</v>
      </c>
      <c r="C48" t="s">
        <v>73</v>
      </c>
      <c r="D48" t="s">
        <v>573</v>
      </c>
      <c r="E48" s="1">
        <v>17492</v>
      </c>
      <c r="F48" s="1">
        <v>44565</v>
      </c>
      <c r="G48" s="11">
        <f ca="1">DATEDIF(Table1[[#This Row],[Date_of_Birth]],TODAY(),"Y")-DATEDIF(Table1[[#This Row],[Primary_Diagnosis_Date]],TODAY(),"Y")</f>
        <v>74</v>
      </c>
      <c r="H48" s="11" t="str" cm="1">
        <f t="array" aca="1" ref="H48" ca="1">_xlfn.IFS(Table1[[#This Row],[Age]]&lt;10,"0-9",Table1[[#This Row],[Age]]&lt;20,"10-19",Table1[[#This Row],[Age]]&lt;30,"20-29",Table1[[#This Row],[Age]]&lt;40,"30-39",Table1[[#This Row],[Age]]&lt;50,"40-49",Table1[[#This Row],[Age]]&lt;60,"50-59",Table1[[#This Row],[Age]]&lt;70,"60-69",Table1[[#This Row],[Age]]&lt;80,"70-79",Table1[[#This Row],[Age]]&lt;90,"80-89")</f>
        <v>70-79</v>
      </c>
      <c r="I48" t="s">
        <v>1028</v>
      </c>
      <c r="J48" t="s">
        <v>1075</v>
      </c>
      <c r="K48" t="str">
        <f>LEFT(Table1[[#This Row],[Postcode]],2)</f>
        <v>LU</v>
      </c>
      <c r="L48" t="s">
        <v>1575</v>
      </c>
      <c r="M48" s="1">
        <v>44541</v>
      </c>
      <c r="N48" s="1">
        <v>44550</v>
      </c>
      <c r="O48" s="11" t="str">
        <f ca="1">DATEDIF(Table1[[#This Row],[Referral_Date]],TODAY(),"d")-DATEDIF(Table1[[#This Row],[First_Seen_Date]],TODAY(),"d") &amp;" "&amp;"days"</f>
        <v>9 days</v>
      </c>
      <c r="P48" s="1">
        <v>44562</v>
      </c>
      <c r="Q48" s="1">
        <v>44571</v>
      </c>
      <c r="R48" s="1">
        <v>44585</v>
      </c>
      <c r="S48" s="11">
        <f ca="1">DATEDIF(Table1[[#This Row],[Decision_to_Treat_Date]],TODAY(),"d")-DATEDIF(Table1[[#This Row],[Treatment_Start_Date]],TODAY(),"d")</f>
        <v>14</v>
      </c>
      <c r="T48" s="11" t="str" cm="1">
        <f t="array" aca="1" ref="T48" ca="1">_xlfn.IFS(Table1[[#This Row],[Treatment_Waiting Time]]&lt;10,"Very Short Wait",Table1[[#This Row],[Treatment_Waiting Time]]&lt;20,"Short Wait",Table1[[#This Row],[Treatment_Waiting Time]]&lt;30,"Moderate Delay",Table1[[#This Row],[Treatment_Waiting Time]]&lt;40,"Long Delay")</f>
        <v>Short Wait</v>
      </c>
      <c r="U48" t="s">
        <v>2016</v>
      </c>
      <c r="V48" t="s">
        <v>2022</v>
      </c>
      <c r="W48" t="s">
        <v>2025</v>
      </c>
      <c r="X48" t="s">
        <v>2030</v>
      </c>
      <c r="Y48" t="s">
        <v>2035</v>
      </c>
      <c r="Z48" t="s">
        <v>2041</v>
      </c>
      <c r="AA48" t="s">
        <v>2045</v>
      </c>
      <c r="AB48" t="s">
        <v>2046</v>
      </c>
      <c r="AC48" t="s">
        <v>2041</v>
      </c>
      <c r="AD48" t="s">
        <v>2100</v>
      </c>
      <c r="AE48" t="s">
        <v>2550</v>
      </c>
      <c r="AF48" t="b">
        <v>0</v>
      </c>
      <c r="AH48" t="s">
        <v>2555</v>
      </c>
      <c r="AI48" s="1">
        <v>45691</v>
      </c>
      <c r="AN48" t="str">
        <v>N6</v>
      </c>
    </row>
    <row r="49" spans="1:40">
      <c r="A49" t="str">
        <f>LEFT(Table1[[#This Row],[Postcode]],2)</f>
        <v>ML</v>
      </c>
      <c r="B49" s="13" t="str" cm="1">
        <f t="array" ref="B49">_xlfn.IFS(
OR(LEFT(A49,2)="EC",LEFT(A49,1)="E",LEFT(A49,1)="N",LEFT(A49,2)="NW",LEFT(A49,2)="SE",LEFT(A49,2)="SW",LEFT(A49,1)="W",LEFT(A49,2)="WC"),"London",
OR(LEFT(A49,2)="CR",LEFT(A49,2)="DA",LEFT(A49,2)="GU",LEFT(A49,2)="KT",LEFT(A49,2)="ME",LEFT(A49,2)="PO",LEFT(A49,2)="RG",LEFT(A49,2)="RH",LEFT(A49,2)="SL",LEFT(A49,2)="SO",LEFT(A49,2)="TN"),"South East",
OR(LEFT(A49,2)="BA",LEFT(A49,2)="BS",LEFT(A49,2)="EX",LEFT(A49,2)="GL",LEFT(A49,2)="PL",LEFT(A49,2)="TA",LEFT(A49,2)="TQ",LEFT(A49,2)="TR"),"South West",
OR(LEFT(A49,1)="B",LEFT(A49,2)="CV",LEFT(A49,2)="DE",LEFT(A49,2)="LE",LEFT(A49,2)="NG",LEFT(A49,2)="NN",LEFT(A49,2)="ST",LEFT(A49,2)="WS",LEFT(A49,2)="WV"),"Midlands",
OR(LEFT(A49,1)="M",LEFT(A49,1)="L",LEFT(A49,2)="CH",LEFT(A49,2)="WA",LEFT(A49,2)="WN",LEFT(A49,2)="PR",LEFT(A49,2)="FY",LEFT(A49,2)="BB",LEFT(A49,2)="BL",LEFT(A49,2)="OL",LEFT(A49,2)="SK"),"North West",
OR(LEFT(A49,2)="NE",LEFT(A49,2)="DH",LEFT(A49,2)="SR",LEFT(A49,2)="TS",LEFT(A49,2)="DL"),"North East",
OR(LEFT(A49,2)="LS",LEFT(A49,1)="S",LEFT(A49,2)="DN",LEFT(A49,2)="HU",LEFT(A49,2)="BD",LEFT(A49,2)="HX",LEFT(A49,2)="WF",LEFT(A49,2)="HD"),"Yorkshire &amp; Humber",
OR(LEFT(A49,2)="CB",LEFT(A49,2)="CO",LEFT(A49,2)="IP",LEFT(A49,2)="NR",LEFT(A49,2)="PE",LEFT(A49,2)="SG",LEFT(A49,2)="CM"),"East of England",
OR(LEFT(A49,2)="AB",LEFT(A49,2)="DD",LEFT(A49,2)="EH",LEFT(A49,2)="FK",LEFT(A49,1)="G",LEFT(A49,2)="KA",LEFT(A49,2)="KY",LEFT(A49,2)="PA",LEFT(A49,2)="PH",LEFT(A49,2)="DG",LEFT(A49,2)="ML"),"Scotland",
OR(LEFT(A49,2)="CF",LEFT(A49,2)="SA",LEFT(A49,2)="NP",LEFT(A49,2)="LL",LEFT(A49,2)="LD"),"Wales"
)</f>
        <v>North West</v>
      </c>
      <c r="C49" t="s">
        <v>74</v>
      </c>
      <c r="D49" t="s">
        <v>574</v>
      </c>
      <c r="E49" s="1">
        <v>20031</v>
      </c>
      <c r="F49" s="1">
        <v>42812</v>
      </c>
      <c r="G49" s="11">
        <f ca="1">DATEDIF(Table1[[#This Row],[Date_of_Birth]],TODAY(),"Y")-DATEDIF(Table1[[#This Row],[Primary_Diagnosis_Date]],TODAY(),"Y")</f>
        <v>62</v>
      </c>
      <c r="H49" s="11" t="str" cm="1">
        <f t="array" aca="1" ref="H49" ca="1">_xlfn.IFS(Table1[[#This Row],[Age]]&lt;10,"0-9",Table1[[#This Row],[Age]]&lt;20,"10-19",Table1[[#This Row],[Age]]&lt;30,"20-29",Table1[[#This Row],[Age]]&lt;40,"30-39",Table1[[#This Row],[Age]]&lt;50,"40-49",Table1[[#This Row],[Age]]&lt;60,"50-59",Table1[[#This Row],[Age]]&lt;70,"60-69",Table1[[#This Row],[Age]]&lt;80,"70-79",Table1[[#This Row],[Age]]&lt;90,"80-89")</f>
        <v>60-69</v>
      </c>
      <c r="I49" t="s">
        <v>1027</v>
      </c>
      <c r="J49" t="s">
        <v>1076</v>
      </c>
      <c r="K49" t="str">
        <f>LEFT(Table1[[#This Row],[Postcode]],2)</f>
        <v>ML</v>
      </c>
      <c r="L49" t="s">
        <v>1576</v>
      </c>
      <c r="M49" s="1">
        <v>42804</v>
      </c>
      <c r="N49" s="1">
        <v>42816</v>
      </c>
      <c r="O49" s="11" t="str">
        <f ca="1">DATEDIF(Table1[[#This Row],[Referral_Date]],TODAY(),"d")-DATEDIF(Table1[[#This Row],[First_Seen_Date]],TODAY(),"d") &amp;" "&amp;"days"</f>
        <v>12 days</v>
      </c>
      <c r="P49" s="1">
        <v>42819</v>
      </c>
      <c r="Q49" s="1">
        <v>42829</v>
      </c>
      <c r="R49" s="1">
        <v>42842</v>
      </c>
      <c r="S49" s="11">
        <f ca="1">DATEDIF(Table1[[#This Row],[Decision_to_Treat_Date]],TODAY(),"d")-DATEDIF(Table1[[#This Row],[Treatment_Start_Date]],TODAY(),"d")</f>
        <v>13</v>
      </c>
      <c r="T49" s="11" t="str" cm="1">
        <f t="array" aca="1" ref="T49" ca="1">_xlfn.IFS(Table1[[#This Row],[Treatment_Waiting Time]]&lt;10,"Very Short Wait",Table1[[#This Row],[Treatment_Waiting Time]]&lt;20,"Short Wait",Table1[[#This Row],[Treatment_Waiting Time]]&lt;30,"Moderate Delay",Table1[[#This Row],[Treatment_Waiting Time]]&lt;40,"Long Delay")</f>
        <v>Short Wait</v>
      </c>
      <c r="U49" t="s">
        <v>2011</v>
      </c>
      <c r="V49" t="s">
        <v>2019</v>
      </c>
      <c r="W49" t="s">
        <v>2026</v>
      </c>
      <c r="X49" t="s">
        <v>2029</v>
      </c>
      <c r="Y49" t="s">
        <v>2037</v>
      </c>
      <c r="Z49" t="s">
        <v>2040</v>
      </c>
      <c r="AA49" t="s">
        <v>2041</v>
      </c>
      <c r="AB49" t="s">
        <v>2049</v>
      </c>
      <c r="AC49" t="s">
        <v>2052</v>
      </c>
      <c r="AD49" t="s">
        <v>2101</v>
      </c>
      <c r="AE49" t="s">
        <v>2552</v>
      </c>
      <c r="AF49" t="b">
        <v>1</v>
      </c>
      <c r="AG49" s="1">
        <v>43182</v>
      </c>
      <c r="AH49" t="s">
        <v>2554</v>
      </c>
      <c r="AN49" t="str">
        <v>BD</v>
      </c>
    </row>
    <row r="50" spans="1:40">
      <c r="A50" t="str">
        <f>LEFT(Table1[[#This Row],[Postcode]],2)</f>
        <v>W6</v>
      </c>
      <c r="B50" s="13" t="str" cm="1">
        <f t="array" ref="B50">_xlfn.IFS(
OR(LEFT(A50,2)="EC",LEFT(A50,1)="E",LEFT(A50,1)="N",LEFT(A50,2)="NW",LEFT(A50,2)="SE",LEFT(A50,2)="SW",LEFT(A50,1)="W",LEFT(A50,2)="WC"),"London",
OR(LEFT(A50,2)="CR",LEFT(A50,2)="DA",LEFT(A50,2)="GU",LEFT(A50,2)="KT",LEFT(A50,2)="ME",LEFT(A50,2)="PO",LEFT(A50,2)="RG",LEFT(A50,2)="RH",LEFT(A50,2)="SL",LEFT(A50,2)="SO",LEFT(A50,2)="TN"),"South East",
OR(LEFT(A50,2)="BA",LEFT(A50,2)="BS",LEFT(A50,2)="EX",LEFT(A50,2)="GL",LEFT(A50,2)="PL",LEFT(A50,2)="TA",LEFT(A50,2)="TQ",LEFT(A50,2)="TR"),"South West",
OR(LEFT(A50,1)="B",LEFT(A50,2)="CV",LEFT(A50,2)="DE",LEFT(A50,2)="LE",LEFT(A50,2)="NG",LEFT(A50,2)="NN",LEFT(A50,2)="ST",LEFT(A50,2)="WS",LEFT(A50,2)="WV"),"Midlands",
OR(LEFT(A50,1)="M",LEFT(A50,1)="L",LEFT(A50,2)="CH",LEFT(A50,2)="WA",LEFT(A50,2)="WN",LEFT(A50,2)="PR",LEFT(A50,2)="FY",LEFT(A50,2)="BB",LEFT(A50,2)="BL",LEFT(A50,2)="OL",LEFT(A50,2)="SK"),"North West",
OR(LEFT(A50,2)="NE",LEFT(A50,2)="DH",LEFT(A50,2)="SR",LEFT(A50,2)="TS",LEFT(A50,2)="DL"),"North East",
OR(LEFT(A50,2)="LS",LEFT(A50,1)="S",LEFT(A50,2)="DN",LEFT(A50,2)="HU",LEFT(A50,2)="BD",LEFT(A50,2)="HX",LEFT(A50,2)="WF",LEFT(A50,2)="HD"),"Yorkshire &amp; Humber",
OR(LEFT(A50,2)="CB",LEFT(A50,2)="CO",LEFT(A50,2)="IP",LEFT(A50,2)="NR",LEFT(A50,2)="PE",LEFT(A50,2)="SG",LEFT(A50,2)="CM"),"East of England",
OR(LEFT(A50,2)="AB",LEFT(A50,2)="DD",LEFT(A50,2)="EH",LEFT(A50,2)="FK",LEFT(A50,1)="G",LEFT(A50,2)="KA",LEFT(A50,2)="KY",LEFT(A50,2)="PA",LEFT(A50,2)="PH",LEFT(A50,2)="DG",LEFT(A50,2)="ML"),"Scotland",
OR(LEFT(A50,2)="CF",LEFT(A50,2)="SA",LEFT(A50,2)="NP",LEFT(A50,2)="LL",LEFT(A50,2)="LD"),"Wales"
)</f>
        <v>London</v>
      </c>
      <c r="C50" t="s">
        <v>75</v>
      </c>
      <c r="D50" t="s">
        <v>575</v>
      </c>
      <c r="E50" s="1">
        <v>31582</v>
      </c>
      <c r="F50" s="1">
        <v>44121</v>
      </c>
      <c r="G50" s="11">
        <f ca="1">DATEDIF(Table1[[#This Row],[Date_of_Birth]],TODAY(),"Y")-DATEDIF(Table1[[#This Row],[Primary_Diagnosis_Date]],TODAY(),"Y")</f>
        <v>35</v>
      </c>
      <c r="H50" s="11" t="str" cm="1">
        <f t="array" aca="1" ref="H50" ca="1">_xlfn.IFS(Table1[[#This Row],[Age]]&lt;10,"0-9",Table1[[#This Row],[Age]]&lt;20,"10-19",Table1[[#This Row],[Age]]&lt;30,"20-29",Table1[[#This Row],[Age]]&lt;40,"30-39",Table1[[#This Row],[Age]]&lt;50,"40-49",Table1[[#This Row],[Age]]&lt;60,"50-59",Table1[[#This Row],[Age]]&lt;70,"60-69",Table1[[#This Row],[Age]]&lt;80,"70-79",Table1[[#This Row],[Age]]&lt;90,"80-89")</f>
        <v>30-39</v>
      </c>
      <c r="I50" t="s">
        <v>1028</v>
      </c>
      <c r="J50" t="s">
        <v>1077</v>
      </c>
      <c r="K50" t="str">
        <f>LEFT(Table1[[#This Row],[Postcode]],2)</f>
        <v>W6</v>
      </c>
      <c r="L50" t="s">
        <v>1577</v>
      </c>
      <c r="M50" s="1">
        <v>44119</v>
      </c>
      <c r="N50" s="1">
        <v>44123</v>
      </c>
      <c r="O50" s="11" t="str">
        <f ca="1">DATEDIF(Table1[[#This Row],[Referral_Date]],TODAY(),"d")-DATEDIF(Table1[[#This Row],[First_Seen_Date]],TODAY(),"d") &amp;" "&amp;"days"</f>
        <v>4 days</v>
      </c>
      <c r="P50" s="1">
        <v>44134</v>
      </c>
      <c r="Q50" s="1">
        <v>44138</v>
      </c>
      <c r="R50" s="1">
        <v>44167</v>
      </c>
      <c r="S50" s="11">
        <f ca="1">DATEDIF(Table1[[#This Row],[Decision_to_Treat_Date]],TODAY(),"d")-DATEDIF(Table1[[#This Row],[Treatment_Start_Date]],TODAY(),"d")</f>
        <v>29</v>
      </c>
      <c r="T50" s="11" t="str" cm="1">
        <f t="array" aca="1" ref="T50" ca="1">_xlfn.IFS(Table1[[#This Row],[Treatment_Waiting Time]]&lt;10,"Very Short Wait",Table1[[#This Row],[Treatment_Waiting Time]]&lt;20,"Short Wait",Table1[[#This Row],[Treatment_Waiting Time]]&lt;30,"Moderate Delay",Table1[[#This Row],[Treatment_Waiting Time]]&lt;40,"Long Delay")</f>
        <v>Moderate Delay</v>
      </c>
      <c r="U50" t="s">
        <v>2017</v>
      </c>
      <c r="V50" t="s">
        <v>2022</v>
      </c>
      <c r="W50" t="s">
        <v>2026</v>
      </c>
      <c r="X50" t="s">
        <v>2031</v>
      </c>
      <c r="Y50" t="s">
        <v>2036</v>
      </c>
      <c r="Z50" t="s">
        <v>2038</v>
      </c>
      <c r="AA50" t="s">
        <v>2045</v>
      </c>
      <c r="AB50" t="s">
        <v>2047</v>
      </c>
      <c r="AC50" t="s">
        <v>2052</v>
      </c>
      <c r="AD50" t="s">
        <v>2102</v>
      </c>
      <c r="AE50" t="s">
        <v>2553</v>
      </c>
      <c r="AF50" t="b">
        <v>1</v>
      </c>
      <c r="AG50" s="1">
        <v>44617</v>
      </c>
      <c r="AH50" t="s">
        <v>2554</v>
      </c>
      <c r="AN50" t="str">
        <v>DD</v>
      </c>
    </row>
    <row r="51" spans="1:40">
      <c r="A51" t="str">
        <f>LEFT(Table1[[#This Row],[Postcode]],2)</f>
        <v>B4</v>
      </c>
      <c r="B51" s="13" t="str" cm="1">
        <f t="array" ref="B51">_xlfn.IFS(
OR(LEFT(A51,2)="EC",LEFT(A51,1)="E",LEFT(A51,1)="N",LEFT(A51,2)="NW",LEFT(A51,2)="SE",LEFT(A51,2)="SW",LEFT(A51,1)="W",LEFT(A51,2)="WC"),"London",
OR(LEFT(A51,2)="CR",LEFT(A51,2)="DA",LEFT(A51,2)="GU",LEFT(A51,2)="KT",LEFT(A51,2)="ME",LEFT(A51,2)="PO",LEFT(A51,2)="RG",LEFT(A51,2)="RH",LEFT(A51,2)="SL",LEFT(A51,2)="SO",LEFT(A51,2)="TN"),"South East",
OR(LEFT(A51,2)="BA",LEFT(A51,2)="BS",LEFT(A51,2)="EX",LEFT(A51,2)="GL",LEFT(A51,2)="PL",LEFT(A51,2)="TA",LEFT(A51,2)="TQ",LEFT(A51,2)="TR"),"South West",
OR(LEFT(A51,1)="B",LEFT(A51,2)="CV",LEFT(A51,2)="DE",LEFT(A51,2)="LE",LEFT(A51,2)="NG",LEFT(A51,2)="NN",LEFT(A51,2)="ST",LEFT(A51,2)="WS",LEFT(A51,2)="WV"),"Midlands",
OR(LEFT(A51,1)="M",LEFT(A51,1)="L",LEFT(A51,2)="CH",LEFT(A51,2)="WA",LEFT(A51,2)="WN",LEFT(A51,2)="PR",LEFT(A51,2)="FY",LEFT(A51,2)="BB",LEFT(A51,2)="BL",LEFT(A51,2)="OL",LEFT(A51,2)="SK"),"North West",
OR(LEFT(A51,2)="NE",LEFT(A51,2)="DH",LEFT(A51,2)="SR",LEFT(A51,2)="TS",LEFT(A51,2)="DL"),"North East",
OR(LEFT(A51,2)="LS",LEFT(A51,1)="S",LEFT(A51,2)="DN",LEFT(A51,2)="HU",LEFT(A51,2)="BD",LEFT(A51,2)="HX",LEFT(A51,2)="WF",LEFT(A51,2)="HD"),"Yorkshire &amp; Humber",
OR(LEFT(A51,2)="CB",LEFT(A51,2)="CO",LEFT(A51,2)="IP",LEFT(A51,2)="NR",LEFT(A51,2)="PE",LEFT(A51,2)="SG",LEFT(A51,2)="CM"),"East of England",
OR(LEFT(A51,2)="AB",LEFT(A51,2)="DD",LEFT(A51,2)="EH",LEFT(A51,2)="FK",LEFT(A51,1)="G",LEFT(A51,2)="KA",LEFT(A51,2)="KY",LEFT(A51,2)="PA",LEFT(A51,2)="PH",LEFT(A51,2)="DG",LEFT(A51,2)="ML"),"Scotland",
OR(LEFT(A51,2)="CF",LEFT(A51,2)="SA",LEFT(A51,2)="NP",LEFT(A51,2)="LL",LEFT(A51,2)="LD"),"Wales"
)</f>
        <v>Midlands</v>
      </c>
      <c r="C51" t="s">
        <v>76</v>
      </c>
      <c r="D51" t="s">
        <v>576</v>
      </c>
      <c r="E51" s="1">
        <v>34163</v>
      </c>
      <c r="F51" s="1">
        <v>45275</v>
      </c>
      <c r="G51" s="11">
        <f ca="1">DATEDIF(Table1[[#This Row],[Date_of_Birth]],TODAY(),"Y")-DATEDIF(Table1[[#This Row],[Primary_Diagnosis_Date]],TODAY(),"Y")</f>
        <v>30</v>
      </c>
      <c r="H51" s="11" t="str" cm="1">
        <f t="array" aca="1" ref="H51" ca="1">_xlfn.IFS(Table1[[#This Row],[Age]]&lt;10,"0-9",Table1[[#This Row],[Age]]&lt;20,"10-19",Table1[[#This Row],[Age]]&lt;30,"20-29",Table1[[#This Row],[Age]]&lt;40,"30-39",Table1[[#This Row],[Age]]&lt;50,"40-49",Table1[[#This Row],[Age]]&lt;60,"50-59",Table1[[#This Row],[Age]]&lt;70,"60-69",Table1[[#This Row],[Age]]&lt;80,"70-79",Table1[[#This Row],[Age]]&lt;90,"80-89")</f>
        <v>30-39</v>
      </c>
      <c r="I51" t="s">
        <v>1028</v>
      </c>
      <c r="J51" t="s">
        <v>1078</v>
      </c>
      <c r="K51" t="str">
        <f>LEFT(Table1[[#This Row],[Postcode]],2)</f>
        <v>B4</v>
      </c>
      <c r="L51" t="s">
        <v>1578</v>
      </c>
      <c r="M51" s="1">
        <v>45261</v>
      </c>
      <c r="N51" s="1">
        <v>45270</v>
      </c>
      <c r="O51" s="11" t="str">
        <f ca="1">DATEDIF(Table1[[#This Row],[Referral_Date]],TODAY(),"d")-DATEDIF(Table1[[#This Row],[First_Seen_Date]],TODAY(),"d") &amp;" "&amp;"days"</f>
        <v>9 days</v>
      </c>
      <c r="P51" s="1">
        <v>45281</v>
      </c>
      <c r="Q51" s="1">
        <v>45294</v>
      </c>
      <c r="R51" s="1">
        <v>45312</v>
      </c>
      <c r="S51" s="11">
        <f ca="1">DATEDIF(Table1[[#This Row],[Decision_to_Treat_Date]],TODAY(),"d")-DATEDIF(Table1[[#This Row],[Treatment_Start_Date]],TODAY(),"d")</f>
        <v>18</v>
      </c>
      <c r="T51" s="11" t="str" cm="1">
        <f t="array" aca="1" ref="T51" ca="1">_xlfn.IFS(Table1[[#This Row],[Treatment_Waiting Time]]&lt;10,"Very Short Wait",Table1[[#This Row],[Treatment_Waiting Time]]&lt;20,"Short Wait",Table1[[#This Row],[Treatment_Waiting Time]]&lt;30,"Moderate Delay",Table1[[#This Row],[Treatment_Waiting Time]]&lt;40,"Long Delay")</f>
        <v>Short Wait</v>
      </c>
      <c r="U51" t="s">
        <v>2011</v>
      </c>
      <c r="V51" t="s">
        <v>2022</v>
      </c>
      <c r="W51" t="s">
        <v>2025</v>
      </c>
      <c r="X51" t="s">
        <v>2032</v>
      </c>
      <c r="Y51" t="s">
        <v>2033</v>
      </c>
      <c r="Z51" t="s">
        <v>2041</v>
      </c>
      <c r="AA51" t="s">
        <v>2045</v>
      </c>
      <c r="AB51" t="s">
        <v>2051</v>
      </c>
      <c r="AC51" t="s">
        <v>2041</v>
      </c>
      <c r="AD51" t="s">
        <v>2103</v>
      </c>
      <c r="AE51" t="s">
        <v>2553</v>
      </c>
      <c r="AF51" t="b">
        <v>1</v>
      </c>
      <c r="AG51" s="1">
        <v>45971</v>
      </c>
      <c r="AH51" t="s">
        <v>2555</v>
      </c>
      <c r="AI51" s="1">
        <v>46336</v>
      </c>
      <c r="AN51" t="str">
        <v>B5</v>
      </c>
    </row>
    <row r="52" spans="1:40">
      <c r="A52" t="str">
        <f>LEFT(Table1[[#This Row],[Postcode]],2)</f>
        <v>N6</v>
      </c>
      <c r="B52" s="13" t="str" cm="1">
        <f t="array" ref="B52">_xlfn.IFS(
OR(LEFT(A52,2)="EC",LEFT(A52,1)="E",LEFT(A52,1)="N",LEFT(A52,2)="NW",LEFT(A52,2)="SE",LEFT(A52,2)="SW",LEFT(A52,1)="W",LEFT(A52,2)="WC"),"London",
OR(LEFT(A52,2)="CR",LEFT(A52,2)="DA",LEFT(A52,2)="GU",LEFT(A52,2)="KT",LEFT(A52,2)="ME",LEFT(A52,2)="PO",LEFT(A52,2)="RG",LEFT(A52,2)="RH",LEFT(A52,2)="SL",LEFT(A52,2)="SO",LEFT(A52,2)="TN"),"South East",
OR(LEFT(A52,2)="BA",LEFT(A52,2)="BS",LEFT(A52,2)="EX",LEFT(A52,2)="GL",LEFT(A52,2)="PL",LEFT(A52,2)="TA",LEFT(A52,2)="TQ",LEFT(A52,2)="TR"),"South West",
OR(LEFT(A52,1)="B",LEFT(A52,2)="CV",LEFT(A52,2)="DE",LEFT(A52,2)="LE",LEFT(A52,2)="NG",LEFT(A52,2)="NN",LEFT(A52,2)="ST",LEFT(A52,2)="WS",LEFT(A52,2)="WV"),"Midlands",
OR(LEFT(A52,1)="M",LEFT(A52,1)="L",LEFT(A52,2)="CH",LEFT(A52,2)="WA",LEFT(A52,2)="WN",LEFT(A52,2)="PR",LEFT(A52,2)="FY",LEFT(A52,2)="BB",LEFT(A52,2)="BL",LEFT(A52,2)="OL",LEFT(A52,2)="SK"),"North West",
OR(LEFT(A52,2)="NE",LEFT(A52,2)="DH",LEFT(A52,2)="SR",LEFT(A52,2)="TS",LEFT(A52,2)="DL"),"North East",
OR(LEFT(A52,2)="LS",LEFT(A52,1)="S",LEFT(A52,2)="DN",LEFT(A52,2)="HU",LEFT(A52,2)="BD",LEFT(A52,2)="HX",LEFT(A52,2)="WF",LEFT(A52,2)="HD"),"Yorkshire &amp; Humber",
OR(LEFT(A52,2)="CB",LEFT(A52,2)="CO",LEFT(A52,2)="IP",LEFT(A52,2)="NR",LEFT(A52,2)="PE",LEFT(A52,2)="SG",LEFT(A52,2)="CM"),"East of England",
OR(LEFT(A52,2)="AB",LEFT(A52,2)="DD",LEFT(A52,2)="EH",LEFT(A52,2)="FK",LEFT(A52,1)="G",LEFT(A52,2)="KA",LEFT(A52,2)="KY",LEFT(A52,2)="PA",LEFT(A52,2)="PH",LEFT(A52,2)="DG",LEFT(A52,2)="ML"),"Scotland",
OR(LEFT(A52,2)="CF",LEFT(A52,2)="SA",LEFT(A52,2)="NP",LEFT(A52,2)="LL",LEFT(A52,2)="LD"),"Wales"
)</f>
        <v>London</v>
      </c>
      <c r="C52" t="s">
        <v>77</v>
      </c>
      <c r="D52" t="s">
        <v>577</v>
      </c>
      <c r="E52" s="1">
        <v>28208</v>
      </c>
      <c r="F52" s="1">
        <v>44556</v>
      </c>
      <c r="G52" s="11">
        <f ca="1">DATEDIF(Table1[[#This Row],[Date_of_Birth]],TODAY(),"Y")-DATEDIF(Table1[[#This Row],[Primary_Diagnosis_Date]],TODAY(),"Y")</f>
        <v>45</v>
      </c>
      <c r="H52" s="11" t="str" cm="1">
        <f t="array" aca="1" ref="H52" ca="1">_xlfn.IFS(Table1[[#This Row],[Age]]&lt;10,"0-9",Table1[[#This Row],[Age]]&lt;20,"10-19",Table1[[#This Row],[Age]]&lt;30,"20-29",Table1[[#This Row],[Age]]&lt;40,"30-39",Table1[[#This Row],[Age]]&lt;50,"40-49",Table1[[#This Row],[Age]]&lt;60,"50-59",Table1[[#This Row],[Age]]&lt;70,"60-69",Table1[[#This Row],[Age]]&lt;80,"70-79",Table1[[#This Row],[Age]]&lt;90,"80-89")</f>
        <v>40-49</v>
      </c>
      <c r="I52" t="s">
        <v>1027</v>
      </c>
      <c r="J52" t="s">
        <v>1079</v>
      </c>
      <c r="K52" t="str">
        <f>LEFT(Table1[[#This Row],[Postcode]],2)</f>
        <v>N6</v>
      </c>
      <c r="L52" t="s">
        <v>1579</v>
      </c>
      <c r="M52" s="1">
        <v>44549</v>
      </c>
      <c r="N52" s="1">
        <v>44558</v>
      </c>
      <c r="O52" s="11" t="str">
        <f ca="1">DATEDIF(Table1[[#This Row],[Referral_Date]],TODAY(),"d")-DATEDIF(Table1[[#This Row],[First_Seen_Date]],TODAY(),"d") &amp;" "&amp;"days"</f>
        <v>9 days</v>
      </c>
      <c r="P52" s="1">
        <v>44562</v>
      </c>
      <c r="Q52" s="1">
        <v>44562</v>
      </c>
      <c r="R52" s="1">
        <v>44567</v>
      </c>
      <c r="S52" s="11">
        <f ca="1">DATEDIF(Table1[[#This Row],[Decision_to_Treat_Date]],TODAY(),"d")-DATEDIF(Table1[[#This Row],[Treatment_Start_Date]],TODAY(),"d")</f>
        <v>5</v>
      </c>
      <c r="T52" s="11" t="str" cm="1">
        <f t="array" aca="1" ref="T52" ca="1">_xlfn.IFS(Table1[[#This Row],[Treatment_Waiting Time]]&lt;10,"Very Short Wait",Table1[[#This Row],[Treatment_Waiting Time]]&lt;20,"Short Wait",Table1[[#This Row],[Treatment_Waiting Time]]&lt;30,"Moderate Delay",Table1[[#This Row],[Treatment_Waiting Time]]&lt;40,"Long Delay")</f>
        <v>Very Short Wait</v>
      </c>
      <c r="U52" t="s">
        <v>2016</v>
      </c>
      <c r="V52" t="s">
        <v>2021</v>
      </c>
      <c r="W52" t="s">
        <v>2025</v>
      </c>
      <c r="X52" t="s">
        <v>2032</v>
      </c>
      <c r="Y52" t="s">
        <v>2036</v>
      </c>
      <c r="Z52" t="s">
        <v>2038</v>
      </c>
      <c r="AA52" t="s">
        <v>2041</v>
      </c>
      <c r="AB52" t="s">
        <v>2048</v>
      </c>
      <c r="AC52" t="s">
        <v>2053</v>
      </c>
      <c r="AD52" t="s">
        <v>2104</v>
      </c>
      <c r="AE52" t="s">
        <v>2550</v>
      </c>
      <c r="AF52" t="b">
        <v>1</v>
      </c>
      <c r="AG52" s="1">
        <v>45530</v>
      </c>
      <c r="AH52" t="s">
        <v>2555</v>
      </c>
      <c r="AI52" s="1">
        <v>45947</v>
      </c>
      <c r="AN52" t="str">
        <v>E6</v>
      </c>
    </row>
    <row r="53" spans="1:40">
      <c r="A53" t="str">
        <f>LEFT(Table1[[#This Row],[Postcode]],2)</f>
        <v>BD</v>
      </c>
      <c r="B53" s="13" t="str" cm="1">
        <f t="array" ref="B53">_xlfn.IFS(
OR(LEFT(A53,2)="EC",LEFT(A53,1)="E",LEFT(A53,1)="N",LEFT(A53,2)="NW",LEFT(A53,2)="SE",LEFT(A53,2)="SW",LEFT(A53,1)="W",LEFT(A53,2)="WC"),"London",
OR(LEFT(A53,2)="CR",LEFT(A53,2)="DA",LEFT(A53,2)="GU",LEFT(A53,2)="KT",LEFT(A53,2)="ME",LEFT(A53,2)="PO",LEFT(A53,2)="RG",LEFT(A53,2)="RH",LEFT(A53,2)="SL",LEFT(A53,2)="SO",LEFT(A53,2)="TN"),"South East",
OR(LEFT(A53,2)="BA",LEFT(A53,2)="BS",LEFT(A53,2)="EX",LEFT(A53,2)="GL",LEFT(A53,2)="PL",LEFT(A53,2)="TA",LEFT(A53,2)="TQ",LEFT(A53,2)="TR"),"South West",
OR(LEFT(A53,1)="B",LEFT(A53,2)="CV",LEFT(A53,2)="DE",LEFT(A53,2)="LE",LEFT(A53,2)="NG",LEFT(A53,2)="NN",LEFT(A53,2)="ST",LEFT(A53,2)="WS",LEFT(A53,2)="WV"),"Midlands",
OR(LEFT(A53,1)="M",LEFT(A53,1)="L",LEFT(A53,2)="CH",LEFT(A53,2)="WA",LEFT(A53,2)="WN",LEFT(A53,2)="PR",LEFT(A53,2)="FY",LEFT(A53,2)="BB",LEFT(A53,2)="BL",LEFT(A53,2)="OL",LEFT(A53,2)="SK"),"North West",
OR(LEFT(A53,2)="NE",LEFT(A53,2)="DH",LEFT(A53,2)="SR",LEFT(A53,2)="TS",LEFT(A53,2)="DL"),"North East",
OR(LEFT(A53,2)="LS",LEFT(A53,1)="S",LEFT(A53,2)="DN",LEFT(A53,2)="HU",LEFT(A53,2)="BD",LEFT(A53,2)="HX",LEFT(A53,2)="WF",LEFT(A53,2)="HD"),"Yorkshire &amp; Humber",
OR(LEFT(A53,2)="CB",LEFT(A53,2)="CO",LEFT(A53,2)="IP",LEFT(A53,2)="NR",LEFT(A53,2)="PE",LEFT(A53,2)="SG",LEFT(A53,2)="CM"),"East of England",
OR(LEFT(A53,2)="AB",LEFT(A53,2)="DD",LEFT(A53,2)="EH",LEFT(A53,2)="FK",LEFT(A53,1)="G",LEFT(A53,2)="KA",LEFT(A53,2)="KY",LEFT(A53,2)="PA",LEFT(A53,2)="PH",LEFT(A53,2)="DG",LEFT(A53,2)="ML"),"Scotland",
OR(LEFT(A53,2)="CF",LEFT(A53,2)="SA",LEFT(A53,2)="NP",LEFT(A53,2)="LL",LEFT(A53,2)="LD"),"Wales"
)</f>
        <v>Midlands</v>
      </c>
      <c r="C53" t="s">
        <v>78</v>
      </c>
      <c r="D53" t="s">
        <v>578</v>
      </c>
      <c r="E53" s="1">
        <v>24860</v>
      </c>
      <c r="F53" s="1">
        <v>45943</v>
      </c>
      <c r="G53" s="11">
        <f ca="1">DATEDIF(Table1[[#This Row],[Date_of_Birth]],TODAY(),"Y")-DATEDIF(Table1[[#This Row],[Primary_Diagnosis_Date]],TODAY(),"Y")</f>
        <v>58</v>
      </c>
      <c r="H53" s="11" t="str" cm="1">
        <f t="array" aca="1" ref="H53" ca="1">_xlfn.IFS(Table1[[#This Row],[Age]]&lt;10,"0-9",Table1[[#This Row],[Age]]&lt;20,"10-19",Table1[[#This Row],[Age]]&lt;30,"20-29",Table1[[#This Row],[Age]]&lt;40,"30-39",Table1[[#This Row],[Age]]&lt;50,"40-49",Table1[[#This Row],[Age]]&lt;60,"50-59",Table1[[#This Row],[Age]]&lt;70,"60-69",Table1[[#This Row],[Age]]&lt;80,"70-79",Table1[[#This Row],[Age]]&lt;90,"80-89")</f>
        <v>50-59</v>
      </c>
      <c r="I53" t="s">
        <v>1028</v>
      </c>
      <c r="J53" t="s">
        <v>1080</v>
      </c>
      <c r="K53" t="str">
        <f>LEFT(Table1[[#This Row],[Postcode]],2)</f>
        <v>BD</v>
      </c>
      <c r="L53" t="s">
        <v>1580</v>
      </c>
      <c r="M53" s="1">
        <v>45933</v>
      </c>
      <c r="N53" s="1">
        <v>45940</v>
      </c>
      <c r="O53" s="11" t="str">
        <f ca="1">DATEDIF(Table1[[#This Row],[Referral_Date]],TODAY(),"d")-DATEDIF(Table1[[#This Row],[First_Seen_Date]],TODAY(),"d") &amp;" "&amp;"days"</f>
        <v>7 days</v>
      </c>
      <c r="P53" s="1">
        <v>45945</v>
      </c>
      <c r="Q53" s="1">
        <v>45951</v>
      </c>
      <c r="R53" s="1">
        <v>45972</v>
      </c>
      <c r="S53" s="11">
        <f ca="1">DATEDIF(Table1[[#This Row],[Decision_to_Treat_Date]],TODAY(),"d")-DATEDIF(Table1[[#This Row],[Treatment_Start_Date]],TODAY(),"d")</f>
        <v>21</v>
      </c>
      <c r="T53" s="11" t="str" cm="1">
        <f t="array" aca="1" ref="T53" ca="1">_xlfn.IFS(Table1[[#This Row],[Treatment_Waiting Time]]&lt;10,"Very Short Wait",Table1[[#This Row],[Treatment_Waiting Time]]&lt;20,"Short Wait",Table1[[#This Row],[Treatment_Waiting Time]]&lt;30,"Moderate Delay",Table1[[#This Row],[Treatment_Waiting Time]]&lt;40,"Long Delay")</f>
        <v>Moderate Delay</v>
      </c>
      <c r="U53" t="s">
        <v>2013</v>
      </c>
      <c r="V53" t="s">
        <v>2018</v>
      </c>
      <c r="W53" t="s">
        <v>2027</v>
      </c>
      <c r="X53" t="s">
        <v>2029</v>
      </c>
      <c r="Y53" t="s">
        <v>2037</v>
      </c>
      <c r="Z53" t="s">
        <v>2042</v>
      </c>
      <c r="AA53" t="s">
        <v>2044</v>
      </c>
      <c r="AB53" t="s">
        <v>2049</v>
      </c>
      <c r="AC53" t="s">
        <v>2053</v>
      </c>
      <c r="AD53" t="s">
        <v>2105</v>
      </c>
      <c r="AE53" t="s">
        <v>2550</v>
      </c>
      <c r="AF53" t="b">
        <v>1</v>
      </c>
      <c r="AG53" s="1">
        <v>46316</v>
      </c>
      <c r="AH53" t="s">
        <v>2555</v>
      </c>
      <c r="AI53" s="1">
        <v>47015</v>
      </c>
      <c r="AN53" t="str">
        <v>LA</v>
      </c>
    </row>
    <row r="54" spans="1:40">
      <c r="A54" t="str">
        <f>LEFT(Table1[[#This Row],[Postcode]],2)</f>
        <v>EC</v>
      </c>
      <c r="B54" s="13" t="str" cm="1">
        <f t="array" ref="B54">_xlfn.IFS(
OR(LEFT(A54,2)="EC",LEFT(A54,1)="E",LEFT(A54,1)="N",LEFT(A54,2)="NW",LEFT(A54,2)="SE",LEFT(A54,2)="SW",LEFT(A54,1)="W",LEFT(A54,2)="WC"),"London",
OR(LEFT(A54,2)="CR",LEFT(A54,2)="DA",LEFT(A54,2)="GU",LEFT(A54,2)="KT",LEFT(A54,2)="ME",LEFT(A54,2)="PO",LEFT(A54,2)="RG",LEFT(A54,2)="RH",LEFT(A54,2)="SL",LEFT(A54,2)="SO",LEFT(A54,2)="TN"),"South East",
OR(LEFT(A54,2)="BA",LEFT(A54,2)="BS",LEFT(A54,2)="EX",LEFT(A54,2)="GL",LEFT(A54,2)="PL",LEFT(A54,2)="TA",LEFT(A54,2)="TQ",LEFT(A54,2)="TR"),"South West",
OR(LEFT(A54,1)="B",LEFT(A54,2)="CV",LEFT(A54,2)="DE",LEFT(A54,2)="LE",LEFT(A54,2)="NG",LEFT(A54,2)="NN",LEFT(A54,2)="ST",LEFT(A54,2)="WS",LEFT(A54,2)="WV"),"Midlands",
OR(LEFT(A54,1)="M",LEFT(A54,1)="L",LEFT(A54,2)="CH",LEFT(A54,2)="WA",LEFT(A54,2)="WN",LEFT(A54,2)="PR",LEFT(A54,2)="FY",LEFT(A54,2)="BB",LEFT(A54,2)="BL",LEFT(A54,2)="OL",LEFT(A54,2)="SK"),"North West",
OR(LEFT(A54,2)="NE",LEFT(A54,2)="DH",LEFT(A54,2)="SR",LEFT(A54,2)="TS",LEFT(A54,2)="DL"),"North East",
OR(LEFT(A54,2)="LS",LEFT(A54,1)="S",LEFT(A54,2)="DN",LEFT(A54,2)="HU",LEFT(A54,2)="BD",LEFT(A54,2)="HX",LEFT(A54,2)="WF",LEFT(A54,2)="HD"),"Yorkshire &amp; Humber",
OR(LEFT(A54,2)="CB",LEFT(A54,2)="CO",LEFT(A54,2)="IP",LEFT(A54,2)="NR",LEFT(A54,2)="PE",LEFT(A54,2)="SG",LEFT(A54,2)="CM"),"East of England",
OR(LEFT(A54,2)="AB",LEFT(A54,2)="DD",LEFT(A54,2)="EH",LEFT(A54,2)="FK",LEFT(A54,1)="G",LEFT(A54,2)="KA",LEFT(A54,2)="KY",LEFT(A54,2)="PA",LEFT(A54,2)="PH",LEFT(A54,2)="DG",LEFT(A54,2)="ML"),"Scotland",
OR(LEFT(A54,2)="CF",LEFT(A54,2)="SA",LEFT(A54,2)="NP",LEFT(A54,2)="LL",LEFT(A54,2)="LD"),"Wales"
)</f>
        <v>London</v>
      </c>
      <c r="C54" t="s">
        <v>79</v>
      </c>
      <c r="D54" t="s">
        <v>579</v>
      </c>
      <c r="E54" s="1">
        <v>24050</v>
      </c>
      <c r="F54" s="1">
        <v>43879</v>
      </c>
      <c r="G54" s="11">
        <f ca="1">DATEDIF(Table1[[#This Row],[Date_of_Birth]],TODAY(),"Y")-DATEDIF(Table1[[#This Row],[Primary_Diagnosis_Date]],TODAY(),"Y")</f>
        <v>54</v>
      </c>
      <c r="H54" s="11" t="str" cm="1">
        <f t="array" aca="1" ref="H54" ca="1">_xlfn.IFS(Table1[[#This Row],[Age]]&lt;10,"0-9",Table1[[#This Row],[Age]]&lt;20,"10-19",Table1[[#This Row],[Age]]&lt;30,"20-29",Table1[[#This Row],[Age]]&lt;40,"30-39",Table1[[#This Row],[Age]]&lt;50,"40-49",Table1[[#This Row],[Age]]&lt;60,"50-59",Table1[[#This Row],[Age]]&lt;70,"60-69",Table1[[#This Row],[Age]]&lt;80,"70-79",Table1[[#This Row],[Age]]&lt;90,"80-89")</f>
        <v>50-59</v>
      </c>
      <c r="I54" t="s">
        <v>1027</v>
      </c>
      <c r="J54" t="s">
        <v>1081</v>
      </c>
      <c r="K54" t="str">
        <f>LEFT(Table1[[#This Row],[Postcode]],2)</f>
        <v>EC</v>
      </c>
      <c r="L54" t="s">
        <v>1581</v>
      </c>
      <c r="M54" s="1">
        <v>43858</v>
      </c>
      <c r="N54" s="1">
        <v>43870</v>
      </c>
      <c r="O54" s="11" t="str">
        <f ca="1">DATEDIF(Table1[[#This Row],[Referral_Date]],TODAY(),"d")-DATEDIF(Table1[[#This Row],[First_Seen_Date]],TODAY(),"d") &amp;" "&amp;"days"</f>
        <v>12 days</v>
      </c>
      <c r="P54" s="1">
        <v>43876</v>
      </c>
      <c r="Q54" s="1">
        <v>43889</v>
      </c>
      <c r="R54" s="1">
        <v>43889</v>
      </c>
      <c r="S54" s="11">
        <f ca="1">DATEDIF(Table1[[#This Row],[Decision_to_Treat_Date]],TODAY(),"d")-DATEDIF(Table1[[#This Row],[Treatment_Start_Date]],TODAY(),"d")</f>
        <v>0</v>
      </c>
      <c r="T54" s="11" t="str" cm="1">
        <f t="array" aca="1" ref="T54" ca="1">_xlfn.IFS(Table1[[#This Row],[Treatment_Waiting Time]]&lt;10,"Very Short Wait",Table1[[#This Row],[Treatment_Waiting Time]]&lt;20,"Short Wait",Table1[[#This Row],[Treatment_Waiting Time]]&lt;30,"Moderate Delay",Table1[[#This Row],[Treatment_Waiting Time]]&lt;40,"Long Delay")</f>
        <v>Very Short Wait</v>
      </c>
      <c r="U54" t="s">
        <v>2011</v>
      </c>
      <c r="V54" t="s">
        <v>2020</v>
      </c>
      <c r="W54" t="s">
        <v>2027</v>
      </c>
      <c r="X54" t="s">
        <v>2032</v>
      </c>
      <c r="Y54" t="s">
        <v>2037</v>
      </c>
      <c r="Z54" t="s">
        <v>2042</v>
      </c>
      <c r="AA54" t="s">
        <v>2043</v>
      </c>
      <c r="AB54" t="s">
        <v>2049</v>
      </c>
      <c r="AC54" t="s">
        <v>2041</v>
      </c>
      <c r="AD54" t="s">
        <v>2106</v>
      </c>
      <c r="AE54" t="s">
        <v>2552</v>
      </c>
      <c r="AF54" t="b">
        <v>0</v>
      </c>
      <c r="AH54" t="s">
        <v>2555</v>
      </c>
      <c r="AI54" s="1">
        <v>44200</v>
      </c>
      <c r="AN54" t="str">
        <v>S8</v>
      </c>
    </row>
    <row r="55" spans="1:40">
      <c r="A55" t="str">
        <f>LEFT(Table1[[#This Row],[Postcode]],2)</f>
        <v>DD</v>
      </c>
      <c r="B55" s="13" t="str" cm="1">
        <f t="array" ref="B55">_xlfn.IFS(
OR(LEFT(A55,2)="EC",LEFT(A55,1)="E",LEFT(A55,1)="N",LEFT(A55,2)="NW",LEFT(A55,2)="SE",LEFT(A55,2)="SW",LEFT(A55,1)="W",LEFT(A55,2)="WC"),"London",
OR(LEFT(A55,2)="CR",LEFT(A55,2)="DA",LEFT(A55,2)="GU",LEFT(A55,2)="KT",LEFT(A55,2)="ME",LEFT(A55,2)="PO",LEFT(A55,2)="RG",LEFT(A55,2)="RH",LEFT(A55,2)="SL",LEFT(A55,2)="SO",LEFT(A55,2)="TN"),"South East",
OR(LEFT(A55,2)="BA",LEFT(A55,2)="BS",LEFT(A55,2)="EX",LEFT(A55,2)="GL",LEFT(A55,2)="PL",LEFT(A55,2)="TA",LEFT(A55,2)="TQ",LEFT(A55,2)="TR"),"South West",
OR(LEFT(A55,1)="B",LEFT(A55,2)="CV",LEFT(A55,2)="DE",LEFT(A55,2)="LE",LEFT(A55,2)="NG",LEFT(A55,2)="NN",LEFT(A55,2)="ST",LEFT(A55,2)="WS",LEFT(A55,2)="WV"),"Midlands",
OR(LEFT(A55,1)="M",LEFT(A55,1)="L",LEFT(A55,2)="CH",LEFT(A55,2)="WA",LEFT(A55,2)="WN",LEFT(A55,2)="PR",LEFT(A55,2)="FY",LEFT(A55,2)="BB",LEFT(A55,2)="BL",LEFT(A55,2)="OL",LEFT(A55,2)="SK"),"North West",
OR(LEFT(A55,2)="NE",LEFT(A55,2)="DH",LEFT(A55,2)="SR",LEFT(A55,2)="TS",LEFT(A55,2)="DL"),"North East",
OR(LEFT(A55,2)="LS",LEFT(A55,1)="S",LEFT(A55,2)="DN",LEFT(A55,2)="HU",LEFT(A55,2)="BD",LEFT(A55,2)="HX",LEFT(A55,2)="WF",LEFT(A55,2)="HD"),"Yorkshire &amp; Humber",
OR(LEFT(A55,2)="CB",LEFT(A55,2)="CO",LEFT(A55,2)="IP",LEFT(A55,2)="NR",LEFT(A55,2)="PE",LEFT(A55,2)="SG",LEFT(A55,2)="CM"),"East of England",
OR(LEFT(A55,2)="AB",LEFT(A55,2)="DD",LEFT(A55,2)="EH",LEFT(A55,2)="FK",LEFT(A55,1)="G",LEFT(A55,2)="KA",LEFT(A55,2)="KY",LEFT(A55,2)="PA",LEFT(A55,2)="PH",LEFT(A55,2)="DG",LEFT(A55,2)="ML"),"Scotland",
OR(LEFT(A55,2)="CF",LEFT(A55,2)="SA",LEFT(A55,2)="NP",LEFT(A55,2)="LL",LEFT(A55,2)="LD"),"Wales"
)</f>
        <v>Scotland</v>
      </c>
      <c r="C55" t="s">
        <v>80</v>
      </c>
      <c r="D55" t="s">
        <v>580</v>
      </c>
      <c r="E55" s="1">
        <v>27036</v>
      </c>
      <c r="F55" s="1">
        <v>42849</v>
      </c>
      <c r="G55" s="11">
        <f ca="1">DATEDIF(Table1[[#This Row],[Date_of_Birth]],TODAY(),"Y")-DATEDIF(Table1[[#This Row],[Primary_Diagnosis_Date]],TODAY(),"Y")</f>
        <v>43</v>
      </c>
      <c r="H55" s="11" t="str" cm="1">
        <f t="array" aca="1" ref="H55" ca="1">_xlfn.IFS(Table1[[#This Row],[Age]]&lt;10,"0-9",Table1[[#This Row],[Age]]&lt;20,"10-19",Table1[[#This Row],[Age]]&lt;30,"20-29",Table1[[#This Row],[Age]]&lt;40,"30-39",Table1[[#This Row],[Age]]&lt;50,"40-49",Table1[[#This Row],[Age]]&lt;60,"50-59",Table1[[#This Row],[Age]]&lt;70,"60-69",Table1[[#This Row],[Age]]&lt;80,"70-79",Table1[[#This Row],[Age]]&lt;90,"80-89")</f>
        <v>40-49</v>
      </c>
      <c r="I55" t="s">
        <v>1027</v>
      </c>
      <c r="J55" t="s">
        <v>1082</v>
      </c>
      <c r="K55" t="str">
        <f>LEFT(Table1[[#This Row],[Postcode]],2)</f>
        <v>DD</v>
      </c>
      <c r="L55" t="s">
        <v>1582</v>
      </c>
      <c r="M55" s="1">
        <v>42846</v>
      </c>
      <c r="N55" s="1">
        <v>42860</v>
      </c>
      <c r="O55" s="11" t="str">
        <f ca="1">DATEDIF(Table1[[#This Row],[Referral_Date]],TODAY(),"d")-DATEDIF(Table1[[#This Row],[First_Seen_Date]],TODAY(),"d") &amp;" "&amp;"days"</f>
        <v>14 days</v>
      </c>
      <c r="P55" s="1">
        <v>42864</v>
      </c>
      <c r="Q55" s="1">
        <v>42871</v>
      </c>
      <c r="R55" s="1">
        <v>42902</v>
      </c>
      <c r="S55" s="11">
        <f ca="1">DATEDIF(Table1[[#This Row],[Decision_to_Treat_Date]],TODAY(),"d")-DATEDIF(Table1[[#This Row],[Treatment_Start_Date]],TODAY(),"d")</f>
        <v>31</v>
      </c>
      <c r="T55" s="11" t="str" cm="1">
        <f t="array" aca="1" ref="T55" ca="1">_xlfn.IFS(Table1[[#This Row],[Treatment_Waiting Time]]&lt;10,"Very Short Wait",Table1[[#This Row],[Treatment_Waiting Time]]&lt;20,"Short Wait",Table1[[#This Row],[Treatment_Waiting Time]]&lt;30,"Moderate Delay",Table1[[#This Row],[Treatment_Waiting Time]]&lt;40,"Long Delay")</f>
        <v>Long Delay</v>
      </c>
      <c r="U55" t="s">
        <v>2013</v>
      </c>
      <c r="V55" t="s">
        <v>2022</v>
      </c>
      <c r="W55" t="s">
        <v>2023</v>
      </c>
      <c r="X55" t="s">
        <v>2032</v>
      </c>
      <c r="Y55" t="s">
        <v>2033</v>
      </c>
      <c r="Z55" t="s">
        <v>2038</v>
      </c>
      <c r="AA55" t="s">
        <v>2045</v>
      </c>
      <c r="AB55" t="s">
        <v>2051</v>
      </c>
      <c r="AC55" t="s">
        <v>2052</v>
      </c>
      <c r="AD55" t="s">
        <v>2107</v>
      </c>
      <c r="AE55" t="s">
        <v>2552</v>
      </c>
      <c r="AF55" t="b">
        <v>1</v>
      </c>
      <c r="AG55" s="1">
        <v>43727</v>
      </c>
      <c r="AH55" t="s">
        <v>2554</v>
      </c>
      <c r="AN55" t="str">
        <v>G3</v>
      </c>
    </row>
    <row r="56" spans="1:40">
      <c r="A56" t="str">
        <f>LEFT(Table1[[#This Row],[Postcode]],2)</f>
        <v>L1</v>
      </c>
      <c r="B56" s="13" t="str" cm="1">
        <f t="array" ref="B56">_xlfn.IFS(
OR(LEFT(A56,2)="EC",LEFT(A56,1)="E",LEFT(A56,1)="N",LEFT(A56,2)="NW",LEFT(A56,2)="SE",LEFT(A56,2)="SW",LEFT(A56,1)="W",LEFT(A56,2)="WC"),"London",
OR(LEFT(A56,2)="CR",LEFT(A56,2)="DA",LEFT(A56,2)="GU",LEFT(A56,2)="KT",LEFT(A56,2)="ME",LEFT(A56,2)="PO",LEFT(A56,2)="RG",LEFT(A56,2)="RH",LEFT(A56,2)="SL",LEFT(A56,2)="SO",LEFT(A56,2)="TN"),"South East",
OR(LEFT(A56,2)="BA",LEFT(A56,2)="BS",LEFT(A56,2)="EX",LEFT(A56,2)="GL",LEFT(A56,2)="PL",LEFT(A56,2)="TA",LEFT(A56,2)="TQ",LEFT(A56,2)="TR"),"South West",
OR(LEFT(A56,1)="B",LEFT(A56,2)="CV",LEFT(A56,2)="DE",LEFT(A56,2)="LE",LEFT(A56,2)="NG",LEFT(A56,2)="NN",LEFT(A56,2)="ST",LEFT(A56,2)="WS",LEFT(A56,2)="WV"),"Midlands",
OR(LEFT(A56,1)="M",LEFT(A56,1)="L",LEFT(A56,2)="CH",LEFT(A56,2)="WA",LEFT(A56,2)="WN",LEFT(A56,2)="PR",LEFT(A56,2)="FY",LEFT(A56,2)="BB",LEFT(A56,2)="BL",LEFT(A56,2)="OL",LEFT(A56,2)="SK"),"North West",
OR(LEFT(A56,2)="NE",LEFT(A56,2)="DH",LEFT(A56,2)="SR",LEFT(A56,2)="TS",LEFT(A56,2)="DL"),"North East",
OR(LEFT(A56,2)="LS",LEFT(A56,1)="S",LEFT(A56,2)="DN",LEFT(A56,2)="HU",LEFT(A56,2)="BD",LEFT(A56,2)="HX",LEFT(A56,2)="WF",LEFT(A56,2)="HD"),"Yorkshire &amp; Humber",
OR(LEFT(A56,2)="CB",LEFT(A56,2)="CO",LEFT(A56,2)="IP",LEFT(A56,2)="NR",LEFT(A56,2)="PE",LEFT(A56,2)="SG",LEFT(A56,2)="CM"),"East of England",
OR(LEFT(A56,2)="AB",LEFT(A56,2)="DD",LEFT(A56,2)="EH",LEFT(A56,2)="FK",LEFT(A56,1)="G",LEFT(A56,2)="KA",LEFT(A56,2)="KY",LEFT(A56,2)="PA",LEFT(A56,2)="PH",LEFT(A56,2)="DG",LEFT(A56,2)="ML"),"Scotland",
OR(LEFT(A56,2)="CF",LEFT(A56,2)="SA",LEFT(A56,2)="NP",LEFT(A56,2)="LL",LEFT(A56,2)="LD"),"Wales"
)</f>
        <v>North West</v>
      </c>
      <c r="C56" t="s">
        <v>81</v>
      </c>
      <c r="D56" t="s">
        <v>581</v>
      </c>
      <c r="E56" s="1">
        <v>25788</v>
      </c>
      <c r="F56" s="1">
        <v>42799</v>
      </c>
      <c r="G56" s="11">
        <f ca="1">DATEDIF(Table1[[#This Row],[Date_of_Birth]],TODAY(),"Y")-DATEDIF(Table1[[#This Row],[Primary_Diagnosis_Date]],TODAY(),"Y")</f>
        <v>46</v>
      </c>
      <c r="H56" s="11" t="str" cm="1">
        <f t="array" aca="1" ref="H56" ca="1">_xlfn.IFS(Table1[[#This Row],[Age]]&lt;10,"0-9",Table1[[#This Row],[Age]]&lt;20,"10-19",Table1[[#This Row],[Age]]&lt;30,"20-29",Table1[[#This Row],[Age]]&lt;40,"30-39",Table1[[#This Row],[Age]]&lt;50,"40-49",Table1[[#This Row],[Age]]&lt;60,"50-59",Table1[[#This Row],[Age]]&lt;70,"60-69",Table1[[#This Row],[Age]]&lt;80,"70-79",Table1[[#This Row],[Age]]&lt;90,"80-89")</f>
        <v>40-49</v>
      </c>
      <c r="I56" t="s">
        <v>1028</v>
      </c>
      <c r="J56" t="s">
        <v>1083</v>
      </c>
      <c r="K56" t="str">
        <f>LEFT(Table1[[#This Row],[Postcode]],2)</f>
        <v>L1</v>
      </c>
      <c r="L56" t="s">
        <v>1583</v>
      </c>
      <c r="M56" s="1">
        <v>42783</v>
      </c>
      <c r="N56" s="1">
        <v>42790</v>
      </c>
      <c r="O56" s="11" t="str">
        <f ca="1">DATEDIF(Table1[[#This Row],[Referral_Date]],TODAY(),"d")-DATEDIF(Table1[[#This Row],[First_Seen_Date]],TODAY(),"d") &amp;" "&amp;"days"</f>
        <v>7 days</v>
      </c>
      <c r="P56" s="1">
        <v>42804</v>
      </c>
      <c r="Q56" s="1">
        <v>42815</v>
      </c>
      <c r="R56" s="1">
        <v>42833</v>
      </c>
      <c r="S56" s="11">
        <f ca="1">DATEDIF(Table1[[#This Row],[Decision_to_Treat_Date]],TODAY(),"d")-DATEDIF(Table1[[#This Row],[Treatment_Start_Date]],TODAY(),"d")</f>
        <v>18</v>
      </c>
      <c r="T56" s="11" t="str" cm="1">
        <f t="array" aca="1" ref="T56" ca="1">_xlfn.IFS(Table1[[#This Row],[Treatment_Waiting Time]]&lt;10,"Very Short Wait",Table1[[#This Row],[Treatment_Waiting Time]]&lt;20,"Short Wait",Table1[[#This Row],[Treatment_Waiting Time]]&lt;30,"Moderate Delay",Table1[[#This Row],[Treatment_Waiting Time]]&lt;40,"Long Delay")</f>
        <v>Short Wait</v>
      </c>
      <c r="U56" t="s">
        <v>2015</v>
      </c>
      <c r="V56" t="s">
        <v>2018</v>
      </c>
      <c r="W56" t="s">
        <v>2027</v>
      </c>
      <c r="X56" t="s">
        <v>2031</v>
      </c>
      <c r="Y56" t="s">
        <v>2037</v>
      </c>
      <c r="Z56" t="s">
        <v>2038</v>
      </c>
      <c r="AA56" t="s">
        <v>2043</v>
      </c>
      <c r="AB56" t="s">
        <v>2047</v>
      </c>
      <c r="AC56" t="s">
        <v>2053</v>
      </c>
      <c r="AD56" t="s">
        <v>2108</v>
      </c>
      <c r="AE56" t="s">
        <v>2551</v>
      </c>
      <c r="AF56" t="b">
        <v>0</v>
      </c>
      <c r="AH56" t="s">
        <v>2555</v>
      </c>
      <c r="AI56" s="1">
        <v>44021</v>
      </c>
      <c r="AN56" t="str">
        <v>SP</v>
      </c>
    </row>
    <row r="57" spans="1:40">
      <c r="A57" t="str">
        <f>LEFT(Table1[[#This Row],[Postcode]],2)</f>
        <v>B5</v>
      </c>
      <c r="B57" s="13" t="str" cm="1">
        <f t="array" ref="B57">_xlfn.IFS(
OR(LEFT(A57,2)="EC",LEFT(A57,1)="E",LEFT(A57,1)="N",LEFT(A57,2)="NW",LEFT(A57,2)="SE",LEFT(A57,2)="SW",LEFT(A57,1)="W",LEFT(A57,2)="WC"),"London",
OR(LEFT(A57,2)="CR",LEFT(A57,2)="DA",LEFT(A57,2)="GU",LEFT(A57,2)="KT",LEFT(A57,2)="ME",LEFT(A57,2)="PO",LEFT(A57,2)="RG",LEFT(A57,2)="RH",LEFT(A57,2)="SL",LEFT(A57,2)="SO",LEFT(A57,2)="TN"),"South East",
OR(LEFT(A57,2)="BA",LEFT(A57,2)="BS",LEFT(A57,2)="EX",LEFT(A57,2)="GL",LEFT(A57,2)="PL",LEFT(A57,2)="TA",LEFT(A57,2)="TQ",LEFT(A57,2)="TR"),"South West",
OR(LEFT(A57,1)="B",LEFT(A57,2)="CV",LEFT(A57,2)="DE",LEFT(A57,2)="LE",LEFT(A57,2)="NG",LEFT(A57,2)="NN",LEFT(A57,2)="ST",LEFT(A57,2)="WS",LEFT(A57,2)="WV"),"Midlands",
OR(LEFT(A57,1)="M",LEFT(A57,1)="L",LEFT(A57,2)="CH",LEFT(A57,2)="WA",LEFT(A57,2)="WN",LEFT(A57,2)="PR",LEFT(A57,2)="FY",LEFT(A57,2)="BB",LEFT(A57,2)="BL",LEFT(A57,2)="OL",LEFT(A57,2)="SK"),"North West",
OR(LEFT(A57,2)="NE",LEFT(A57,2)="DH",LEFT(A57,2)="SR",LEFT(A57,2)="TS",LEFT(A57,2)="DL"),"North East",
OR(LEFT(A57,2)="LS",LEFT(A57,1)="S",LEFT(A57,2)="DN",LEFT(A57,2)="HU",LEFT(A57,2)="BD",LEFT(A57,2)="HX",LEFT(A57,2)="WF",LEFT(A57,2)="HD"),"Yorkshire &amp; Humber",
OR(LEFT(A57,2)="CB",LEFT(A57,2)="CO",LEFT(A57,2)="IP",LEFT(A57,2)="NR",LEFT(A57,2)="PE",LEFT(A57,2)="SG",LEFT(A57,2)="CM"),"East of England",
OR(LEFT(A57,2)="AB",LEFT(A57,2)="DD",LEFT(A57,2)="EH",LEFT(A57,2)="FK",LEFT(A57,1)="G",LEFT(A57,2)="KA",LEFT(A57,2)="KY",LEFT(A57,2)="PA",LEFT(A57,2)="PH",LEFT(A57,2)="DG",LEFT(A57,2)="ML"),"Scotland",
OR(LEFT(A57,2)="CF",LEFT(A57,2)="SA",LEFT(A57,2)="NP",LEFT(A57,2)="LL",LEFT(A57,2)="LD"),"Wales"
)</f>
        <v>Midlands</v>
      </c>
      <c r="C57" t="s">
        <v>82</v>
      </c>
      <c r="D57" t="s">
        <v>582</v>
      </c>
      <c r="E57" s="1">
        <v>23903</v>
      </c>
      <c r="F57" s="1">
        <v>45804</v>
      </c>
      <c r="G57" s="11">
        <f ca="1">DATEDIF(Table1[[#This Row],[Date_of_Birth]],TODAY(),"Y")-DATEDIF(Table1[[#This Row],[Primary_Diagnosis_Date]],TODAY(),"Y")</f>
        <v>60</v>
      </c>
      <c r="H57" s="11" t="str" cm="1">
        <f t="array" aca="1" ref="H57" ca="1">_xlfn.IFS(Table1[[#This Row],[Age]]&lt;10,"0-9",Table1[[#This Row],[Age]]&lt;20,"10-19",Table1[[#This Row],[Age]]&lt;30,"20-29",Table1[[#This Row],[Age]]&lt;40,"30-39",Table1[[#This Row],[Age]]&lt;50,"40-49",Table1[[#This Row],[Age]]&lt;60,"50-59",Table1[[#This Row],[Age]]&lt;70,"60-69",Table1[[#This Row],[Age]]&lt;80,"70-79",Table1[[#This Row],[Age]]&lt;90,"80-89")</f>
        <v>60-69</v>
      </c>
      <c r="I57" t="s">
        <v>1028</v>
      </c>
      <c r="J57" t="s">
        <v>1084</v>
      </c>
      <c r="K57" t="str">
        <f>LEFT(Table1[[#This Row],[Postcode]],2)</f>
        <v>B5</v>
      </c>
      <c r="L57" t="s">
        <v>1584</v>
      </c>
      <c r="M57" s="1">
        <v>45778</v>
      </c>
      <c r="N57" s="1">
        <v>45783</v>
      </c>
      <c r="O57" s="11" t="str">
        <f ca="1">DATEDIF(Table1[[#This Row],[Referral_Date]],TODAY(),"d")-DATEDIF(Table1[[#This Row],[First_Seen_Date]],TODAY(),"d") &amp;" "&amp;"days"</f>
        <v>5 days</v>
      </c>
      <c r="P57" s="1">
        <v>45797</v>
      </c>
      <c r="Q57" s="1">
        <v>45809</v>
      </c>
      <c r="R57" s="1">
        <v>45826</v>
      </c>
      <c r="S57" s="11">
        <f ca="1">DATEDIF(Table1[[#This Row],[Decision_to_Treat_Date]],TODAY(),"d")-DATEDIF(Table1[[#This Row],[Treatment_Start_Date]],TODAY(),"d")</f>
        <v>17</v>
      </c>
      <c r="T57" s="11" t="str" cm="1">
        <f t="array" aca="1" ref="T57" ca="1">_xlfn.IFS(Table1[[#This Row],[Treatment_Waiting Time]]&lt;10,"Very Short Wait",Table1[[#This Row],[Treatment_Waiting Time]]&lt;20,"Short Wait",Table1[[#This Row],[Treatment_Waiting Time]]&lt;30,"Moderate Delay",Table1[[#This Row],[Treatment_Waiting Time]]&lt;40,"Long Delay")</f>
        <v>Short Wait</v>
      </c>
      <c r="U57" t="s">
        <v>2016</v>
      </c>
      <c r="V57" t="s">
        <v>2021</v>
      </c>
      <c r="W57" t="s">
        <v>2025</v>
      </c>
      <c r="X57" t="s">
        <v>2032</v>
      </c>
      <c r="Y57" t="s">
        <v>2036</v>
      </c>
      <c r="Z57" t="s">
        <v>2039</v>
      </c>
      <c r="AA57" t="s">
        <v>2041</v>
      </c>
      <c r="AB57" t="s">
        <v>2051</v>
      </c>
      <c r="AC57" t="s">
        <v>2053</v>
      </c>
      <c r="AD57" t="s">
        <v>2109</v>
      </c>
      <c r="AE57" t="s">
        <v>2552</v>
      </c>
      <c r="AF57" t="b">
        <v>1</v>
      </c>
      <c r="AG57" s="1">
        <v>46295</v>
      </c>
      <c r="AH57" t="s">
        <v>2555</v>
      </c>
      <c r="AI57" s="1">
        <v>47228</v>
      </c>
      <c r="AN57" t="str">
        <v>M7</v>
      </c>
    </row>
    <row r="58" spans="1:40">
      <c r="A58" t="str">
        <f>LEFT(Table1[[#This Row],[Postcode]],2)</f>
        <v>E6</v>
      </c>
      <c r="B58" s="13" t="str" cm="1">
        <f t="array" ref="B58">_xlfn.IFS(
OR(LEFT(A58,2)="EC",LEFT(A58,1)="E",LEFT(A58,1)="N",LEFT(A58,2)="NW",LEFT(A58,2)="SE",LEFT(A58,2)="SW",LEFT(A58,1)="W",LEFT(A58,2)="WC"),"London",
OR(LEFT(A58,2)="CR",LEFT(A58,2)="DA",LEFT(A58,2)="GU",LEFT(A58,2)="KT",LEFT(A58,2)="ME",LEFT(A58,2)="PO",LEFT(A58,2)="RG",LEFT(A58,2)="RH",LEFT(A58,2)="SL",LEFT(A58,2)="SO",LEFT(A58,2)="TN"),"South East",
OR(LEFT(A58,2)="BA",LEFT(A58,2)="BS",LEFT(A58,2)="EX",LEFT(A58,2)="GL",LEFT(A58,2)="PL",LEFT(A58,2)="TA",LEFT(A58,2)="TQ",LEFT(A58,2)="TR"),"South West",
OR(LEFT(A58,1)="B",LEFT(A58,2)="CV",LEFT(A58,2)="DE",LEFT(A58,2)="LE",LEFT(A58,2)="NG",LEFT(A58,2)="NN",LEFT(A58,2)="ST",LEFT(A58,2)="WS",LEFT(A58,2)="WV"),"Midlands",
OR(LEFT(A58,1)="M",LEFT(A58,1)="L",LEFT(A58,2)="CH",LEFT(A58,2)="WA",LEFT(A58,2)="WN",LEFT(A58,2)="PR",LEFT(A58,2)="FY",LEFT(A58,2)="BB",LEFT(A58,2)="BL",LEFT(A58,2)="OL",LEFT(A58,2)="SK"),"North West",
OR(LEFT(A58,2)="NE",LEFT(A58,2)="DH",LEFT(A58,2)="SR",LEFT(A58,2)="TS",LEFT(A58,2)="DL"),"North East",
OR(LEFT(A58,2)="LS",LEFT(A58,1)="S",LEFT(A58,2)="DN",LEFT(A58,2)="HU",LEFT(A58,2)="BD",LEFT(A58,2)="HX",LEFT(A58,2)="WF",LEFT(A58,2)="HD"),"Yorkshire &amp; Humber",
OR(LEFT(A58,2)="CB",LEFT(A58,2)="CO",LEFT(A58,2)="IP",LEFT(A58,2)="NR",LEFT(A58,2)="PE",LEFT(A58,2)="SG",LEFT(A58,2)="CM"),"East of England",
OR(LEFT(A58,2)="AB",LEFT(A58,2)="DD",LEFT(A58,2)="EH",LEFT(A58,2)="FK",LEFT(A58,1)="G",LEFT(A58,2)="KA",LEFT(A58,2)="KY",LEFT(A58,2)="PA",LEFT(A58,2)="PH",LEFT(A58,2)="DG",LEFT(A58,2)="ML"),"Scotland",
OR(LEFT(A58,2)="CF",LEFT(A58,2)="SA",LEFT(A58,2)="NP",LEFT(A58,2)="LL",LEFT(A58,2)="LD"),"Wales"
)</f>
        <v>London</v>
      </c>
      <c r="C58" t="s">
        <v>83</v>
      </c>
      <c r="D58" t="s">
        <v>583</v>
      </c>
      <c r="E58" s="1">
        <v>33559</v>
      </c>
      <c r="F58" s="1">
        <v>43472</v>
      </c>
      <c r="G58" s="11">
        <f ca="1">DATEDIF(Table1[[#This Row],[Date_of_Birth]],TODAY(),"Y")-DATEDIF(Table1[[#This Row],[Primary_Diagnosis_Date]],TODAY(),"Y")</f>
        <v>27</v>
      </c>
      <c r="H58" s="11" t="str" cm="1">
        <f t="array" aca="1" ref="H58" ca="1">_xlfn.IFS(Table1[[#This Row],[Age]]&lt;10,"0-9",Table1[[#This Row],[Age]]&lt;20,"10-19",Table1[[#This Row],[Age]]&lt;30,"20-29",Table1[[#This Row],[Age]]&lt;40,"30-39",Table1[[#This Row],[Age]]&lt;50,"40-49",Table1[[#This Row],[Age]]&lt;60,"50-59",Table1[[#This Row],[Age]]&lt;70,"60-69",Table1[[#This Row],[Age]]&lt;80,"70-79",Table1[[#This Row],[Age]]&lt;90,"80-89")</f>
        <v>20-29</v>
      </c>
      <c r="I58" t="s">
        <v>1028</v>
      </c>
      <c r="J58" t="s">
        <v>1085</v>
      </c>
      <c r="K58" t="str">
        <f>LEFT(Table1[[#This Row],[Postcode]],2)</f>
        <v>E6</v>
      </c>
      <c r="L58" t="s">
        <v>1585</v>
      </c>
      <c r="M58" s="1">
        <v>43465</v>
      </c>
      <c r="N58" s="1">
        <v>43476</v>
      </c>
      <c r="O58" s="11" t="str">
        <f ca="1">DATEDIF(Table1[[#This Row],[Referral_Date]],TODAY(),"d")-DATEDIF(Table1[[#This Row],[First_Seen_Date]],TODAY(),"d") &amp;" "&amp;"days"</f>
        <v>11 days</v>
      </c>
      <c r="P58" s="1">
        <v>43479</v>
      </c>
      <c r="Q58" s="1">
        <v>43488</v>
      </c>
      <c r="R58" s="1">
        <v>43512</v>
      </c>
      <c r="S58" s="11">
        <f ca="1">DATEDIF(Table1[[#This Row],[Decision_to_Treat_Date]],TODAY(),"d")-DATEDIF(Table1[[#This Row],[Treatment_Start_Date]],TODAY(),"d")</f>
        <v>24</v>
      </c>
      <c r="T58" s="11" t="str" cm="1">
        <f t="array" aca="1" ref="T58" ca="1">_xlfn.IFS(Table1[[#This Row],[Treatment_Waiting Time]]&lt;10,"Very Short Wait",Table1[[#This Row],[Treatment_Waiting Time]]&lt;20,"Short Wait",Table1[[#This Row],[Treatment_Waiting Time]]&lt;30,"Moderate Delay",Table1[[#This Row],[Treatment_Waiting Time]]&lt;40,"Long Delay")</f>
        <v>Moderate Delay</v>
      </c>
      <c r="U58" t="s">
        <v>2012</v>
      </c>
      <c r="V58" t="s">
        <v>2018</v>
      </c>
      <c r="W58" t="s">
        <v>2028</v>
      </c>
      <c r="X58" t="s">
        <v>2032</v>
      </c>
      <c r="Y58" t="s">
        <v>2037</v>
      </c>
      <c r="Z58" t="s">
        <v>2038</v>
      </c>
      <c r="AA58" t="s">
        <v>2041</v>
      </c>
      <c r="AB58" t="s">
        <v>2047</v>
      </c>
      <c r="AC58" t="s">
        <v>2052</v>
      </c>
      <c r="AD58" t="s">
        <v>2110</v>
      </c>
      <c r="AE58" t="s">
        <v>2041</v>
      </c>
      <c r="AF58" t="b">
        <v>0</v>
      </c>
      <c r="AH58" t="s">
        <v>2554</v>
      </c>
      <c r="AN58" t="str">
        <v>SG</v>
      </c>
    </row>
    <row r="59" spans="1:40">
      <c r="A59" t="str">
        <f>LEFT(Table1[[#This Row],[Postcode]],2)</f>
        <v>LA</v>
      </c>
      <c r="B59" s="13" t="str" cm="1">
        <f t="array" ref="B59">_xlfn.IFS(
OR(LEFT(A59,2)="EC",LEFT(A59,1)="E",LEFT(A59,1)="N",LEFT(A59,2)="NW",LEFT(A59,2)="SE",LEFT(A59,2)="SW",LEFT(A59,1)="W",LEFT(A59,2)="WC"),"London",
OR(LEFT(A59,2)="CR",LEFT(A59,2)="DA",LEFT(A59,2)="GU",LEFT(A59,2)="KT",LEFT(A59,2)="ME",LEFT(A59,2)="PO",LEFT(A59,2)="RG",LEFT(A59,2)="RH",LEFT(A59,2)="SL",LEFT(A59,2)="SO",LEFT(A59,2)="TN"),"South East",
OR(LEFT(A59,2)="BA",LEFT(A59,2)="BS",LEFT(A59,2)="EX",LEFT(A59,2)="GL",LEFT(A59,2)="PL",LEFT(A59,2)="TA",LEFT(A59,2)="TQ",LEFT(A59,2)="TR"),"South West",
OR(LEFT(A59,1)="B",LEFT(A59,2)="CV",LEFT(A59,2)="DE",LEFT(A59,2)="LE",LEFT(A59,2)="NG",LEFT(A59,2)="NN",LEFT(A59,2)="ST",LEFT(A59,2)="WS",LEFT(A59,2)="WV"),"Midlands",
OR(LEFT(A59,1)="M",LEFT(A59,1)="L",LEFT(A59,2)="CH",LEFT(A59,2)="WA",LEFT(A59,2)="WN",LEFT(A59,2)="PR",LEFT(A59,2)="FY",LEFT(A59,2)="BB",LEFT(A59,2)="BL",LEFT(A59,2)="OL",LEFT(A59,2)="SK"),"North West",
OR(LEFT(A59,2)="NE",LEFT(A59,2)="DH",LEFT(A59,2)="SR",LEFT(A59,2)="TS",LEFT(A59,2)="DL"),"North East",
OR(LEFT(A59,2)="LS",LEFT(A59,1)="S",LEFT(A59,2)="DN",LEFT(A59,2)="HU",LEFT(A59,2)="BD",LEFT(A59,2)="HX",LEFT(A59,2)="WF",LEFT(A59,2)="HD"),"Yorkshire &amp; Humber",
OR(LEFT(A59,2)="CB",LEFT(A59,2)="CO",LEFT(A59,2)="IP",LEFT(A59,2)="NR",LEFT(A59,2)="PE",LEFT(A59,2)="SG",LEFT(A59,2)="CM"),"East of England",
OR(LEFT(A59,2)="AB",LEFT(A59,2)="DD",LEFT(A59,2)="EH",LEFT(A59,2)="FK",LEFT(A59,1)="G",LEFT(A59,2)="KA",LEFT(A59,2)="KY",LEFT(A59,2)="PA",LEFT(A59,2)="PH",LEFT(A59,2)="DG",LEFT(A59,2)="ML"),"Scotland",
OR(LEFT(A59,2)="CF",LEFT(A59,2)="SA",LEFT(A59,2)="NP",LEFT(A59,2)="LL",LEFT(A59,2)="LD"),"Wales"
)</f>
        <v>North West</v>
      </c>
      <c r="C59" t="s">
        <v>84</v>
      </c>
      <c r="D59" t="s">
        <v>584</v>
      </c>
      <c r="E59" s="1">
        <v>27616</v>
      </c>
      <c r="F59" s="1">
        <v>45477</v>
      </c>
      <c r="G59" s="11">
        <f ca="1">DATEDIF(Table1[[#This Row],[Date_of_Birth]],TODAY(),"Y")-DATEDIF(Table1[[#This Row],[Primary_Diagnosis_Date]],TODAY(),"Y")</f>
        <v>49</v>
      </c>
      <c r="H59" s="11" t="str" cm="1">
        <f t="array" aca="1" ref="H59" ca="1">_xlfn.IFS(Table1[[#This Row],[Age]]&lt;10,"0-9",Table1[[#This Row],[Age]]&lt;20,"10-19",Table1[[#This Row],[Age]]&lt;30,"20-29",Table1[[#This Row],[Age]]&lt;40,"30-39",Table1[[#This Row],[Age]]&lt;50,"40-49",Table1[[#This Row],[Age]]&lt;60,"50-59",Table1[[#This Row],[Age]]&lt;70,"60-69",Table1[[#This Row],[Age]]&lt;80,"70-79",Table1[[#This Row],[Age]]&lt;90,"80-89")</f>
        <v>40-49</v>
      </c>
      <c r="I59" t="s">
        <v>1028</v>
      </c>
      <c r="J59" t="s">
        <v>1086</v>
      </c>
      <c r="K59" t="str">
        <f>LEFT(Table1[[#This Row],[Postcode]],2)</f>
        <v>LA</v>
      </c>
      <c r="L59" t="s">
        <v>1586</v>
      </c>
      <c r="M59" s="1">
        <v>45450</v>
      </c>
      <c r="N59" s="1">
        <v>45459</v>
      </c>
      <c r="O59" s="11" t="str">
        <f ca="1">DATEDIF(Table1[[#This Row],[Referral_Date]],TODAY(),"d")-DATEDIF(Table1[[#This Row],[First_Seen_Date]],TODAY(),"d") &amp;" "&amp;"days"</f>
        <v>9 days</v>
      </c>
      <c r="P59" s="1">
        <v>45464</v>
      </c>
      <c r="Q59" s="1">
        <v>45477</v>
      </c>
      <c r="R59" s="1">
        <v>45483</v>
      </c>
      <c r="S59" s="11">
        <f ca="1">DATEDIF(Table1[[#This Row],[Decision_to_Treat_Date]],TODAY(),"d")-DATEDIF(Table1[[#This Row],[Treatment_Start_Date]],TODAY(),"d")</f>
        <v>6</v>
      </c>
      <c r="T59" s="11" t="str" cm="1">
        <f t="array" aca="1" ref="T59" ca="1">_xlfn.IFS(Table1[[#This Row],[Treatment_Waiting Time]]&lt;10,"Very Short Wait",Table1[[#This Row],[Treatment_Waiting Time]]&lt;20,"Short Wait",Table1[[#This Row],[Treatment_Waiting Time]]&lt;30,"Moderate Delay",Table1[[#This Row],[Treatment_Waiting Time]]&lt;40,"Long Delay")</f>
        <v>Very Short Wait</v>
      </c>
      <c r="U59" t="s">
        <v>2017</v>
      </c>
      <c r="V59" t="s">
        <v>2021</v>
      </c>
      <c r="W59" t="s">
        <v>2025</v>
      </c>
      <c r="X59" t="s">
        <v>2031</v>
      </c>
      <c r="Y59" t="s">
        <v>2033</v>
      </c>
      <c r="Z59" t="s">
        <v>2040</v>
      </c>
      <c r="AA59" t="s">
        <v>2044</v>
      </c>
      <c r="AB59" t="s">
        <v>2049</v>
      </c>
      <c r="AC59" t="s">
        <v>2041</v>
      </c>
      <c r="AD59" t="s">
        <v>2111</v>
      </c>
      <c r="AE59" t="s">
        <v>2551</v>
      </c>
      <c r="AF59" t="b">
        <v>0</v>
      </c>
      <c r="AH59" t="s">
        <v>2554</v>
      </c>
      <c r="AN59" t="str">
        <v>G2</v>
      </c>
    </row>
    <row r="60" spans="1:40">
      <c r="A60" t="str">
        <f>LEFT(Table1[[#This Row],[Postcode]],2)</f>
        <v>S8</v>
      </c>
      <c r="B60" s="13" t="str" cm="1">
        <f t="array" ref="B60">_xlfn.IFS(
OR(LEFT(A60,2)="EC",LEFT(A60,1)="E",LEFT(A60,1)="N",LEFT(A60,2)="NW",LEFT(A60,2)="SE",LEFT(A60,2)="SW",LEFT(A60,1)="W",LEFT(A60,2)="WC"),"London",
OR(LEFT(A60,2)="CR",LEFT(A60,2)="DA",LEFT(A60,2)="GU",LEFT(A60,2)="KT",LEFT(A60,2)="ME",LEFT(A60,2)="PO",LEFT(A60,2)="RG",LEFT(A60,2)="RH",LEFT(A60,2)="SL",LEFT(A60,2)="SO",LEFT(A60,2)="TN"),"South East",
OR(LEFT(A60,2)="BA",LEFT(A60,2)="BS",LEFT(A60,2)="EX",LEFT(A60,2)="GL",LEFT(A60,2)="PL",LEFT(A60,2)="TA",LEFT(A60,2)="TQ",LEFT(A60,2)="TR"),"South West",
OR(LEFT(A60,1)="B",LEFT(A60,2)="CV",LEFT(A60,2)="DE",LEFT(A60,2)="LE",LEFT(A60,2)="NG",LEFT(A60,2)="NN",LEFT(A60,2)="ST",LEFT(A60,2)="WS",LEFT(A60,2)="WV"),"Midlands",
OR(LEFT(A60,1)="M",LEFT(A60,1)="L",LEFT(A60,2)="CH",LEFT(A60,2)="WA",LEFT(A60,2)="WN",LEFT(A60,2)="PR",LEFT(A60,2)="FY",LEFT(A60,2)="BB",LEFT(A60,2)="BL",LEFT(A60,2)="OL",LEFT(A60,2)="SK"),"North West",
OR(LEFT(A60,2)="NE",LEFT(A60,2)="DH",LEFT(A60,2)="SR",LEFT(A60,2)="TS",LEFT(A60,2)="DL"),"North East",
OR(LEFT(A60,2)="LS",LEFT(A60,1)="S",LEFT(A60,2)="DN",LEFT(A60,2)="HU",LEFT(A60,2)="BD",LEFT(A60,2)="HX",LEFT(A60,2)="WF",LEFT(A60,2)="HD"),"Yorkshire &amp; Humber",
OR(LEFT(A60,2)="CB",LEFT(A60,2)="CO",LEFT(A60,2)="IP",LEFT(A60,2)="NR",LEFT(A60,2)="PE",LEFT(A60,2)="SG",LEFT(A60,2)="CM"),"East of England",
OR(LEFT(A60,2)="AB",LEFT(A60,2)="DD",LEFT(A60,2)="EH",LEFT(A60,2)="FK",LEFT(A60,1)="G",LEFT(A60,2)="KA",LEFT(A60,2)="KY",LEFT(A60,2)="PA",LEFT(A60,2)="PH",LEFT(A60,2)="DG",LEFT(A60,2)="ML"),"Scotland",
OR(LEFT(A60,2)="CF",LEFT(A60,2)="SA",LEFT(A60,2)="NP",LEFT(A60,2)="LL",LEFT(A60,2)="LD"),"Wales"
)</f>
        <v>Yorkshire &amp; Humber</v>
      </c>
      <c r="C60" t="s">
        <v>85</v>
      </c>
      <c r="D60" t="s">
        <v>585</v>
      </c>
      <c r="E60" s="1">
        <v>30771</v>
      </c>
      <c r="F60" s="1">
        <v>42693</v>
      </c>
      <c r="G60" s="11">
        <f ca="1">DATEDIF(Table1[[#This Row],[Date_of_Birth]],TODAY(),"Y")-DATEDIF(Table1[[#This Row],[Primary_Diagnosis_Date]],TODAY(),"Y")</f>
        <v>33</v>
      </c>
      <c r="H60" s="11" t="str" cm="1">
        <f t="array" aca="1" ref="H60" ca="1">_xlfn.IFS(Table1[[#This Row],[Age]]&lt;10,"0-9",Table1[[#This Row],[Age]]&lt;20,"10-19",Table1[[#This Row],[Age]]&lt;30,"20-29",Table1[[#This Row],[Age]]&lt;40,"30-39",Table1[[#This Row],[Age]]&lt;50,"40-49",Table1[[#This Row],[Age]]&lt;60,"50-59",Table1[[#This Row],[Age]]&lt;70,"60-69",Table1[[#This Row],[Age]]&lt;80,"70-79",Table1[[#This Row],[Age]]&lt;90,"80-89")</f>
        <v>30-39</v>
      </c>
      <c r="I60" t="s">
        <v>1028</v>
      </c>
      <c r="J60" t="s">
        <v>1087</v>
      </c>
      <c r="K60" t="str">
        <f>LEFT(Table1[[#This Row],[Postcode]],2)</f>
        <v>S8</v>
      </c>
      <c r="L60" t="s">
        <v>1587</v>
      </c>
      <c r="M60" s="1">
        <v>42666</v>
      </c>
      <c r="N60" s="1">
        <v>42676</v>
      </c>
      <c r="O60" s="11" t="str">
        <f ca="1">DATEDIF(Table1[[#This Row],[Referral_Date]],TODAY(),"d")-DATEDIF(Table1[[#This Row],[First_Seen_Date]],TODAY(),"d") &amp;" "&amp;"days"</f>
        <v>10 days</v>
      </c>
      <c r="P60" s="1">
        <v>42677</v>
      </c>
      <c r="Q60" s="1">
        <v>42690</v>
      </c>
      <c r="R60" s="1">
        <v>42711</v>
      </c>
      <c r="S60" s="11">
        <f ca="1">DATEDIF(Table1[[#This Row],[Decision_to_Treat_Date]],TODAY(),"d")-DATEDIF(Table1[[#This Row],[Treatment_Start_Date]],TODAY(),"d")</f>
        <v>21</v>
      </c>
      <c r="T60" s="11" t="str" cm="1">
        <f t="array" aca="1" ref="T60" ca="1">_xlfn.IFS(Table1[[#This Row],[Treatment_Waiting Time]]&lt;10,"Very Short Wait",Table1[[#This Row],[Treatment_Waiting Time]]&lt;20,"Short Wait",Table1[[#This Row],[Treatment_Waiting Time]]&lt;30,"Moderate Delay",Table1[[#This Row],[Treatment_Waiting Time]]&lt;40,"Long Delay")</f>
        <v>Moderate Delay</v>
      </c>
      <c r="U60" t="s">
        <v>2016</v>
      </c>
      <c r="V60" t="s">
        <v>2022</v>
      </c>
      <c r="W60" t="s">
        <v>2023</v>
      </c>
      <c r="X60" t="s">
        <v>2029</v>
      </c>
      <c r="Y60" t="s">
        <v>2034</v>
      </c>
      <c r="Z60" t="s">
        <v>2039</v>
      </c>
      <c r="AA60" t="s">
        <v>2043</v>
      </c>
      <c r="AB60" t="s">
        <v>2048</v>
      </c>
      <c r="AC60" t="s">
        <v>2052</v>
      </c>
      <c r="AD60" t="s">
        <v>2112</v>
      </c>
      <c r="AE60" t="s">
        <v>2551</v>
      </c>
      <c r="AF60" t="b">
        <v>0</v>
      </c>
      <c r="AH60" t="s">
        <v>2555</v>
      </c>
      <c r="AI60" s="1">
        <v>44194</v>
      </c>
      <c r="AN60" t="str">
        <v>W1</v>
      </c>
    </row>
    <row r="61" spans="1:40">
      <c r="A61" t="str">
        <f>LEFT(Table1[[#This Row],[Postcode]],2)</f>
        <v>G3</v>
      </c>
      <c r="B61" s="13" t="str" cm="1">
        <f t="array" ref="B61">_xlfn.IFS(
OR(LEFT(A61,2)="EC",LEFT(A61,1)="E",LEFT(A61,1)="N",LEFT(A61,2)="NW",LEFT(A61,2)="SE",LEFT(A61,2)="SW",LEFT(A61,1)="W",LEFT(A61,2)="WC"),"London",
OR(LEFT(A61,2)="CR",LEFT(A61,2)="DA",LEFT(A61,2)="GU",LEFT(A61,2)="KT",LEFT(A61,2)="ME",LEFT(A61,2)="PO",LEFT(A61,2)="RG",LEFT(A61,2)="RH",LEFT(A61,2)="SL",LEFT(A61,2)="SO",LEFT(A61,2)="TN"),"South East",
OR(LEFT(A61,2)="BA",LEFT(A61,2)="BS",LEFT(A61,2)="EX",LEFT(A61,2)="GL",LEFT(A61,2)="PL",LEFT(A61,2)="TA",LEFT(A61,2)="TQ",LEFT(A61,2)="TR"),"South West",
OR(LEFT(A61,1)="B",LEFT(A61,2)="CV",LEFT(A61,2)="DE",LEFT(A61,2)="LE",LEFT(A61,2)="NG",LEFT(A61,2)="NN",LEFT(A61,2)="ST",LEFT(A61,2)="WS",LEFT(A61,2)="WV"),"Midlands",
OR(LEFT(A61,1)="M",LEFT(A61,1)="L",LEFT(A61,2)="CH",LEFT(A61,2)="WA",LEFT(A61,2)="WN",LEFT(A61,2)="PR",LEFT(A61,2)="FY",LEFT(A61,2)="BB",LEFT(A61,2)="BL",LEFT(A61,2)="OL",LEFT(A61,2)="SK"),"North West",
OR(LEFT(A61,2)="NE",LEFT(A61,2)="DH",LEFT(A61,2)="SR",LEFT(A61,2)="TS",LEFT(A61,2)="DL"),"North East",
OR(LEFT(A61,2)="LS",LEFT(A61,1)="S",LEFT(A61,2)="DN",LEFT(A61,2)="HU",LEFT(A61,2)="BD",LEFT(A61,2)="HX",LEFT(A61,2)="WF",LEFT(A61,2)="HD"),"Yorkshire &amp; Humber",
OR(LEFT(A61,2)="CB",LEFT(A61,2)="CO",LEFT(A61,2)="IP",LEFT(A61,2)="NR",LEFT(A61,2)="PE",LEFT(A61,2)="SG",LEFT(A61,2)="CM"),"East of England",
OR(LEFT(A61,2)="AB",LEFT(A61,2)="DD",LEFT(A61,2)="EH",LEFT(A61,2)="FK",LEFT(A61,1)="G",LEFT(A61,2)="KA",LEFT(A61,2)="KY",LEFT(A61,2)="PA",LEFT(A61,2)="PH",LEFT(A61,2)="DG",LEFT(A61,2)="ML"),"Scotland",
OR(LEFT(A61,2)="CF",LEFT(A61,2)="SA",LEFT(A61,2)="NP",LEFT(A61,2)="LL",LEFT(A61,2)="LD"),"Wales"
)</f>
        <v>Scotland</v>
      </c>
      <c r="C61" t="s">
        <v>86</v>
      </c>
      <c r="D61" t="s">
        <v>586</v>
      </c>
      <c r="E61" s="1">
        <v>32184</v>
      </c>
      <c r="F61" s="1">
        <v>45430</v>
      </c>
      <c r="G61" s="11">
        <f ca="1">DATEDIF(Table1[[#This Row],[Date_of_Birth]],TODAY(),"Y")-DATEDIF(Table1[[#This Row],[Primary_Diagnosis_Date]],TODAY(),"Y")</f>
        <v>36</v>
      </c>
      <c r="H61" s="11" t="str" cm="1">
        <f t="array" aca="1" ref="H61" ca="1">_xlfn.IFS(Table1[[#This Row],[Age]]&lt;10,"0-9",Table1[[#This Row],[Age]]&lt;20,"10-19",Table1[[#This Row],[Age]]&lt;30,"20-29",Table1[[#This Row],[Age]]&lt;40,"30-39",Table1[[#This Row],[Age]]&lt;50,"40-49",Table1[[#This Row],[Age]]&lt;60,"50-59",Table1[[#This Row],[Age]]&lt;70,"60-69",Table1[[#This Row],[Age]]&lt;80,"70-79",Table1[[#This Row],[Age]]&lt;90,"80-89")</f>
        <v>30-39</v>
      </c>
      <c r="I61" t="s">
        <v>1027</v>
      </c>
      <c r="J61" t="s">
        <v>1088</v>
      </c>
      <c r="K61" t="str">
        <f>LEFT(Table1[[#This Row],[Postcode]],2)</f>
        <v>G3</v>
      </c>
      <c r="L61" t="s">
        <v>1588</v>
      </c>
      <c r="M61" s="1">
        <v>45416</v>
      </c>
      <c r="N61" s="1">
        <v>45417</v>
      </c>
      <c r="O61" s="11" t="str">
        <f ca="1">DATEDIF(Table1[[#This Row],[Referral_Date]],TODAY(),"d")-DATEDIF(Table1[[#This Row],[First_Seen_Date]],TODAY(),"d") &amp;" "&amp;"days"</f>
        <v>1 days</v>
      </c>
      <c r="P61" s="1">
        <v>45429</v>
      </c>
      <c r="Q61" s="1">
        <v>45439</v>
      </c>
      <c r="R61" s="1">
        <v>45445</v>
      </c>
      <c r="S61" s="11">
        <f ca="1">DATEDIF(Table1[[#This Row],[Decision_to_Treat_Date]],TODAY(),"d")-DATEDIF(Table1[[#This Row],[Treatment_Start_Date]],TODAY(),"d")</f>
        <v>6</v>
      </c>
      <c r="T61" s="11" t="str" cm="1">
        <f t="array" aca="1" ref="T61" ca="1">_xlfn.IFS(Table1[[#This Row],[Treatment_Waiting Time]]&lt;10,"Very Short Wait",Table1[[#This Row],[Treatment_Waiting Time]]&lt;20,"Short Wait",Table1[[#This Row],[Treatment_Waiting Time]]&lt;30,"Moderate Delay",Table1[[#This Row],[Treatment_Waiting Time]]&lt;40,"Long Delay")</f>
        <v>Very Short Wait</v>
      </c>
      <c r="U61" t="s">
        <v>2013</v>
      </c>
      <c r="V61" t="s">
        <v>2019</v>
      </c>
      <c r="W61" t="s">
        <v>2024</v>
      </c>
      <c r="X61" t="s">
        <v>2030</v>
      </c>
      <c r="Y61" t="s">
        <v>2036</v>
      </c>
      <c r="Z61" t="s">
        <v>2040</v>
      </c>
      <c r="AA61" t="s">
        <v>2043</v>
      </c>
      <c r="AB61" t="s">
        <v>2050</v>
      </c>
      <c r="AC61" t="s">
        <v>2041</v>
      </c>
      <c r="AD61" t="s">
        <v>2113</v>
      </c>
      <c r="AE61" t="s">
        <v>2551</v>
      </c>
      <c r="AF61" t="b">
        <v>1</v>
      </c>
      <c r="AG61" s="1">
        <v>46335</v>
      </c>
      <c r="AH61" t="s">
        <v>2555</v>
      </c>
      <c r="AI61" s="1">
        <v>45704</v>
      </c>
      <c r="AN61" t="str">
        <v>S7</v>
      </c>
    </row>
    <row r="62" spans="1:40">
      <c r="A62" t="str">
        <f>LEFT(Table1[[#This Row],[Postcode]],2)</f>
        <v>SP</v>
      </c>
      <c r="B62" s="13" t="str" cm="1">
        <f t="array" ref="B62">_xlfn.IFS(
OR(LEFT(A62,2)="EC",LEFT(A62,1)="E",LEFT(A62,1)="N",LEFT(A62,2)="NW",LEFT(A62,2)="SE",LEFT(A62,2)="SW",LEFT(A62,1)="W",LEFT(A62,2)="WC"),"London",
OR(LEFT(A62,2)="CR",LEFT(A62,2)="DA",LEFT(A62,2)="GU",LEFT(A62,2)="KT",LEFT(A62,2)="ME",LEFT(A62,2)="PO",LEFT(A62,2)="RG",LEFT(A62,2)="RH",LEFT(A62,2)="SL",LEFT(A62,2)="SO",LEFT(A62,2)="TN"),"South East",
OR(LEFT(A62,2)="BA",LEFT(A62,2)="BS",LEFT(A62,2)="EX",LEFT(A62,2)="GL",LEFT(A62,2)="PL",LEFT(A62,2)="TA",LEFT(A62,2)="TQ",LEFT(A62,2)="TR"),"South West",
OR(LEFT(A62,1)="B",LEFT(A62,2)="CV",LEFT(A62,2)="DE",LEFT(A62,2)="LE",LEFT(A62,2)="NG",LEFT(A62,2)="NN",LEFT(A62,2)="ST",LEFT(A62,2)="WS",LEFT(A62,2)="WV"),"Midlands",
OR(LEFT(A62,1)="M",LEFT(A62,1)="L",LEFT(A62,2)="CH",LEFT(A62,2)="WA",LEFT(A62,2)="WN",LEFT(A62,2)="PR",LEFT(A62,2)="FY",LEFT(A62,2)="BB",LEFT(A62,2)="BL",LEFT(A62,2)="OL",LEFT(A62,2)="SK"),"North West",
OR(LEFT(A62,2)="NE",LEFT(A62,2)="DH",LEFT(A62,2)="SR",LEFT(A62,2)="TS",LEFT(A62,2)="DL"),"North East",
OR(LEFT(A62,2)="LS",LEFT(A62,1)="S",LEFT(A62,2)="DN",LEFT(A62,2)="HU",LEFT(A62,2)="BD",LEFT(A62,2)="HX",LEFT(A62,2)="WF",LEFT(A62,2)="HD"),"Yorkshire &amp; Humber",
OR(LEFT(A62,2)="CB",LEFT(A62,2)="CO",LEFT(A62,2)="IP",LEFT(A62,2)="NR",LEFT(A62,2)="PE",LEFT(A62,2)="SG",LEFT(A62,2)="CM"),"East of England",
OR(LEFT(A62,2)="AB",LEFT(A62,2)="DD",LEFT(A62,2)="EH",LEFT(A62,2)="FK",LEFT(A62,1)="G",LEFT(A62,2)="KA",LEFT(A62,2)="KY",LEFT(A62,2)="PA",LEFT(A62,2)="PH",LEFT(A62,2)="DG",LEFT(A62,2)="ML"),"Scotland",
OR(LEFT(A62,2)="CF",LEFT(A62,2)="SA",LEFT(A62,2)="NP",LEFT(A62,2)="LL",LEFT(A62,2)="LD"),"Wales"
)</f>
        <v>Yorkshire &amp; Humber</v>
      </c>
      <c r="C62" t="s">
        <v>87</v>
      </c>
      <c r="D62" t="s">
        <v>587</v>
      </c>
      <c r="E62" s="1">
        <v>19006</v>
      </c>
      <c r="F62" s="1">
        <v>43597</v>
      </c>
      <c r="G62" s="11">
        <f ca="1">DATEDIF(Table1[[#This Row],[Date_of_Birth]],TODAY(),"Y")-DATEDIF(Table1[[#This Row],[Primary_Diagnosis_Date]],TODAY(),"Y")</f>
        <v>67</v>
      </c>
      <c r="H62" s="11" t="str" cm="1">
        <f t="array" aca="1" ref="H62" ca="1">_xlfn.IFS(Table1[[#This Row],[Age]]&lt;10,"0-9",Table1[[#This Row],[Age]]&lt;20,"10-19",Table1[[#This Row],[Age]]&lt;30,"20-29",Table1[[#This Row],[Age]]&lt;40,"30-39",Table1[[#This Row],[Age]]&lt;50,"40-49",Table1[[#This Row],[Age]]&lt;60,"50-59",Table1[[#This Row],[Age]]&lt;70,"60-69",Table1[[#This Row],[Age]]&lt;80,"70-79",Table1[[#This Row],[Age]]&lt;90,"80-89")</f>
        <v>60-69</v>
      </c>
      <c r="I62" t="s">
        <v>1027</v>
      </c>
      <c r="J62" t="s">
        <v>1089</v>
      </c>
      <c r="K62" t="str">
        <f>LEFT(Table1[[#This Row],[Postcode]],2)</f>
        <v>SP</v>
      </c>
      <c r="L62" t="s">
        <v>1589</v>
      </c>
      <c r="M62" s="1">
        <v>43592</v>
      </c>
      <c r="N62" s="1">
        <v>43601</v>
      </c>
      <c r="O62" s="11" t="str">
        <f ca="1">DATEDIF(Table1[[#This Row],[Referral_Date]],TODAY(),"d")-DATEDIF(Table1[[#This Row],[First_Seen_Date]],TODAY(),"d") &amp;" "&amp;"days"</f>
        <v>9 days</v>
      </c>
      <c r="P62" s="1">
        <v>43611</v>
      </c>
      <c r="Q62" s="1">
        <v>43623</v>
      </c>
      <c r="R62" s="1">
        <v>43634</v>
      </c>
      <c r="S62" s="11">
        <f ca="1">DATEDIF(Table1[[#This Row],[Decision_to_Treat_Date]],TODAY(),"d")-DATEDIF(Table1[[#This Row],[Treatment_Start_Date]],TODAY(),"d")</f>
        <v>11</v>
      </c>
      <c r="T62" s="11" t="str" cm="1">
        <f t="array" aca="1" ref="T62" ca="1">_xlfn.IFS(Table1[[#This Row],[Treatment_Waiting Time]]&lt;10,"Very Short Wait",Table1[[#This Row],[Treatment_Waiting Time]]&lt;20,"Short Wait",Table1[[#This Row],[Treatment_Waiting Time]]&lt;30,"Moderate Delay",Table1[[#This Row],[Treatment_Waiting Time]]&lt;40,"Long Delay")</f>
        <v>Short Wait</v>
      </c>
      <c r="U62" t="s">
        <v>2014</v>
      </c>
      <c r="V62" t="s">
        <v>2022</v>
      </c>
      <c r="W62" t="s">
        <v>2026</v>
      </c>
      <c r="X62" t="s">
        <v>2031</v>
      </c>
      <c r="Y62" t="s">
        <v>2037</v>
      </c>
      <c r="Z62" t="s">
        <v>2039</v>
      </c>
      <c r="AA62" t="s">
        <v>2041</v>
      </c>
      <c r="AB62" t="s">
        <v>2049</v>
      </c>
      <c r="AC62" t="s">
        <v>2041</v>
      </c>
      <c r="AD62" t="s">
        <v>2114</v>
      </c>
      <c r="AE62" t="s">
        <v>2550</v>
      </c>
      <c r="AF62" t="b">
        <v>1</v>
      </c>
      <c r="AG62" s="1">
        <v>43894</v>
      </c>
      <c r="AH62" t="s">
        <v>2555</v>
      </c>
      <c r="AI62" s="1">
        <v>45103</v>
      </c>
      <c r="AN62" t="str">
        <v>SO</v>
      </c>
    </row>
    <row r="63" spans="1:40">
      <c r="A63" t="str">
        <f>LEFT(Table1[[#This Row],[Postcode]],2)</f>
        <v>M7</v>
      </c>
      <c r="B63" s="13" t="str" cm="1">
        <f t="array" ref="B63">_xlfn.IFS(
OR(LEFT(A63,2)="EC",LEFT(A63,1)="E",LEFT(A63,1)="N",LEFT(A63,2)="NW",LEFT(A63,2)="SE",LEFT(A63,2)="SW",LEFT(A63,1)="W",LEFT(A63,2)="WC"),"London",
OR(LEFT(A63,2)="CR",LEFT(A63,2)="DA",LEFT(A63,2)="GU",LEFT(A63,2)="KT",LEFT(A63,2)="ME",LEFT(A63,2)="PO",LEFT(A63,2)="RG",LEFT(A63,2)="RH",LEFT(A63,2)="SL",LEFT(A63,2)="SO",LEFT(A63,2)="TN"),"South East",
OR(LEFT(A63,2)="BA",LEFT(A63,2)="BS",LEFT(A63,2)="EX",LEFT(A63,2)="GL",LEFT(A63,2)="PL",LEFT(A63,2)="TA",LEFT(A63,2)="TQ",LEFT(A63,2)="TR"),"South West",
OR(LEFT(A63,1)="B",LEFT(A63,2)="CV",LEFT(A63,2)="DE",LEFT(A63,2)="LE",LEFT(A63,2)="NG",LEFT(A63,2)="NN",LEFT(A63,2)="ST",LEFT(A63,2)="WS",LEFT(A63,2)="WV"),"Midlands",
OR(LEFT(A63,1)="M",LEFT(A63,1)="L",LEFT(A63,2)="CH",LEFT(A63,2)="WA",LEFT(A63,2)="WN",LEFT(A63,2)="PR",LEFT(A63,2)="FY",LEFT(A63,2)="BB",LEFT(A63,2)="BL",LEFT(A63,2)="OL",LEFT(A63,2)="SK"),"North West",
OR(LEFT(A63,2)="NE",LEFT(A63,2)="DH",LEFT(A63,2)="SR",LEFT(A63,2)="TS",LEFT(A63,2)="DL"),"North East",
OR(LEFT(A63,2)="LS",LEFT(A63,1)="S",LEFT(A63,2)="DN",LEFT(A63,2)="HU",LEFT(A63,2)="BD",LEFT(A63,2)="HX",LEFT(A63,2)="WF",LEFT(A63,2)="HD"),"Yorkshire &amp; Humber",
OR(LEFT(A63,2)="CB",LEFT(A63,2)="CO",LEFT(A63,2)="IP",LEFT(A63,2)="NR",LEFT(A63,2)="PE",LEFT(A63,2)="SG",LEFT(A63,2)="CM"),"East of England",
OR(LEFT(A63,2)="AB",LEFT(A63,2)="DD",LEFT(A63,2)="EH",LEFT(A63,2)="FK",LEFT(A63,1)="G",LEFT(A63,2)="KA",LEFT(A63,2)="KY",LEFT(A63,2)="PA",LEFT(A63,2)="PH",LEFT(A63,2)="DG",LEFT(A63,2)="ML"),"Scotland",
OR(LEFT(A63,2)="CF",LEFT(A63,2)="SA",LEFT(A63,2)="NP",LEFT(A63,2)="LL",LEFT(A63,2)="LD"),"Wales"
)</f>
        <v>North West</v>
      </c>
      <c r="C63" t="s">
        <v>88</v>
      </c>
      <c r="D63" t="s">
        <v>588</v>
      </c>
      <c r="E63" s="1">
        <v>18964</v>
      </c>
      <c r="F63" s="1">
        <v>43357</v>
      </c>
      <c r="G63" s="11">
        <f ca="1">DATEDIF(Table1[[#This Row],[Date_of_Birth]],TODAY(),"Y")-DATEDIF(Table1[[#This Row],[Primary_Diagnosis_Date]],TODAY(),"Y")</f>
        <v>67</v>
      </c>
      <c r="H63" s="11" t="str" cm="1">
        <f t="array" aca="1" ref="H63" ca="1">_xlfn.IFS(Table1[[#This Row],[Age]]&lt;10,"0-9",Table1[[#This Row],[Age]]&lt;20,"10-19",Table1[[#This Row],[Age]]&lt;30,"20-29",Table1[[#This Row],[Age]]&lt;40,"30-39",Table1[[#This Row],[Age]]&lt;50,"40-49",Table1[[#This Row],[Age]]&lt;60,"50-59",Table1[[#This Row],[Age]]&lt;70,"60-69",Table1[[#This Row],[Age]]&lt;80,"70-79",Table1[[#This Row],[Age]]&lt;90,"80-89")</f>
        <v>60-69</v>
      </c>
      <c r="I63" t="s">
        <v>1028</v>
      </c>
      <c r="J63" t="s">
        <v>1090</v>
      </c>
      <c r="K63" t="str">
        <f>LEFT(Table1[[#This Row],[Postcode]],2)</f>
        <v>M7</v>
      </c>
      <c r="L63" t="s">
        <v>1590</v>
      </c>
      <c r="M63" s="1">
        <v>43336</v>
      </c>
      <c r="N63" s="1">
        <v>43350</v>
      </c>
      <c r="O63" s="11" t="str">
        <f ca="1">DATEDIF(Table1[[#This Row],[Referral_Date]],TODAY(),"d")-DATEDIF(Table1[[#This Row],[First_Seen_Date]],TODAY(),"d") &amp;" "&amp;"days"</f>
        <v>14 days</v>
      </c>
      <c r="P63" s="1">
        <v>43362</v>
      </c>
      <c r="Q63" s="1">
        <v>43369</v>
      </c>
      <c r="R63" s="1">
        <v>43387</v>
      </c>
      <c r="S63" s="11">
        <f ca="1">DATEDIF(Table1[[#This Row],[Decision_to_Treat_Date]],TODAY(),"d")-DATEDIF(Table1[[#This Row],[Treatment_Start_Date]],TODAY(),"d")</f>
        <v>18</v>
      </c>
      <c r="T63" s="11" t="str" cm="1">
        <f t="array" aca="1" ref="T63" ca="1">_xlfn.IFS(Table1[[#This Row],[Treatment_Waiting Time]]&lt;10,"Very Short Wait",Table1[[#This Row],[Treatment_Waiting Time]]&lt;20,"Short Wait",Table1[[#This Row],[Treatment_Waiting Time]]&lt;30,"Moderate Delay",Table1[[#This Row],[Treatment_Waiting Time]]&lt;40,"Long Delay")</f>
        <v>Short Wait</v>
      </c>
      <c r="U63" t="s">
        <v>2012</v>
      </c>
      <c r="V63" t="s">
        <v>2018</v>
      </c>
      <c r="W63" t="s">
        <v>2028</v>
      </c>
      <c r="X63" t="s">
        <v>2030</v>
      </c>
      <c r="Y63" t="s">
        <v>2037</v>
      </c>
      <c r="Z63" t="s">
        <v>2039</v>
      </c>
      <c r="AA63" t="s">
        <v>2043</v>
      </c>
      <c r="AB63" t="s">
        <v>2051</v>
      </c>
      <c r="AC63" t="s">
        <v>2053</v>
      </c>
      <c r="AD63" t="s">
        <v>2115</v>
      </c>
      <c r="AE63" t="s">
        <v>2550</v>
      </c>
      <c r="AF63" t="b">
        <v>1</v>
      </c>
      <c r="AG63" s="1">
        <v>43642</v>
      </c>
      <c r="AH63" t="s">
        <v>2555</v>
      </c>
      <c r="AI63" s="1">
        <v>44294</v>
      </c>
      <c r="AN63" t="str">
        <v>N8</v>
      </c>
    </row>
    <row r="64" spans="1:40">
      <c r="A64" t="str">
        <f>LEFT(Table1[[#This Row],[Postcode]],2)</f>
        <v>SG</v>
      </c>
      <c r="B64" s="13" t="str" cm="1">
        <f t="array" ref="B64">_xlfn.IFS(
OR(LEFT(A64,2)="EC",LEFT(A64,1)="E",LEFT(A64,1)="N",LEFT(A64,2)="NW",LEFT(A64,2)="SE",LEFT(A64,2)="SW",LEFT(A64,1)="W",LEFT(A64,2)="WC"),"London",
OR(LEFT(A64,2)="CR",LEFT(A64,2)="DA",LEFT(A64,2)="GU",LEFT(A64,2)="KT",LEFT(A64,2)="ME",LEFT(A64,2)="PO",LEFT(A64,2)="RG",LEFT(A64,2)="RH",LEFT(A64,2)="SL",LEFT(A64,2)="SO",LEFT(A64,2)="TN"),"South East",
OR(LEFT(A64,2)="BA",LEFT(A64,2)="BS",LEFT(A64,2)="EX",LEFT(A64,2)="GL",LEFT(A64,2)="PL",LEFT(A64,2)="TA",LEFT(A64,2)="TQ",LEFT(A64,2)="TR"),"South West",
OR(LEFT(A64,1)="B",LEFT(A64,2)="CV",LEFT(A64,2)="DE",LEFT(A64,2)="LE",LEFT(A64,2)="NG",LEFT(A64,2)="NN",LEFT(A64,2)="ST",LEFT(A64,2)="WS",LEFT(A64,2)="WV"),"Midlands",
OR(LEFT(A64,1)="M",LEFT(A64,1)="L",LEFT(A64,2)="CH",LEFT(A64,2)="WA",LEFT(A64,2)="WN",LEFT(A64,2)="PR",LEFT(A64,2)="FY",LEFT(A64,2)="BB",LEFT(A64,2)="BL",LEFT(A64,2)="OL",LEFT(A64,2)="SK"),"North West",
OR(LEFT(A64,2)="NE",LEFT(A64,2)="DH",LEFT(A64,2)="SR",LEFT(A64,2)="TS",LEFT(A64,2)="DL"),"North East",
OR(LEFT(A64,2)="LS",LEFT(A64,1)="S",LEFT(A64,2)="DN",LEFT(A64,2)="HU",LEFT(A64,2)="BD",LEFT(A64,2)="HX",LEFT(A64,2)="WF",LEFT(A64,2)="HD"),"Yorkshire &amp; Humber",
OR(LEFT(A64,2)="CB",LEFT(A64,2)="CO",LEFT(A64,2)="IP",LEFT(A64,2)="NR",LEFT(A64,2)="PE",LEFT(A64,2)="SG",LEFT(A64,2)="CM"),"East of England",
OR(LEFT(A64,2)="AB",LEFT(A64,2)="DD",LEFT(A64,2)="EH",LEFT(A64,2)="FK",LEFT(A64,1)="G",LEFT(A64,2)="KA",LEFT(A64,2)="KY",LEFT(A64,2)="PA",LEFT(A64,2)="PH",LEFT(A64,2)="DG",LEFT(A64,2)="ML"),"Scotland",
OR(LEFT(A64,2)="CF",LEFT(A64,2)="SA",LEFT(A64,2)="NP",LEFT(A64,2)="LL",LEFT(A64,2)="LD"),"Wales"
)</f>
        <v>Yorkshire &amp; Humber</v>
      </c>
      <c r="C64" t="s">
        <v>89</v>
      </c>
      <c r="D64" t="s">
        <v>589</v>
      </c>
      <c r="E64" s="1">
        <v>34803</v>
      </c>
      <c r="F64" s="1">
        <v>45249</v>
      </c>
      <c r="G64" s="11">
        <f ca="1">DATEDIF(Table1[[#This Row],[Date_of_Birth]],TODAY(),"Y")-DATEDIF(Table1[[#This Row],[Primary_Diagnosis_Date]],TODAY(),"Y")</f>
        <v>29</v>
      </c>
      <c r="H64" s="11" t="str" cm="1">
        <f t="array" aca="1" ref="H64" ca="1">_xlfn.IFS(Table1[[#This Row],[Age]]&lt;10,"0-9",Table1[[#This Row],[Age]]&lt;20,"10-19",Table1[[#This Row],[Age]]&lt;30,"20-29",Table1[[#This Row],[Age]]&lt;40,"30-39",Table1[[#This Row],[Age]]&lt;50,"40-49",Table1[[#This Row],[Age]]&lt;60,"50-59",Table1[[#This Row],[Age]]&lt;70,"60-69",Table1[[#This Row],[Age]]&lt;80,"70-79",Table1[[#This Row],[Age]]&lt;90,"80-89")</f>
        <v>20-29</v>
      </c>
      <c r="I64" t="s">
        <v>1028</v>
      </c>
      <c r="J64" t="s">
        <v>1091</v>
      </c>
      <c r="K64" t="str">
        <f>LEFT(Table1[[#This Row],[Postcode]],2)</f>
        <v>SG</v>
      </c>
      <c r="L64" t="s">
        <v>1591</v>
      </c>
      <c r="M64" s="1">
        <v>45231</v>
      </c>
      <c r="N64" s="1">
        <v>45234</v>
      </c>
      <c r="O64" s="11" t="str">
        <f ca="1">DATEDIF(Table1[[#This Row],[Referral_Date]],TODAY(),"d")-DATEDIF(Table1[[#This Row],[First_Seen_Date]],TODAY(),"d") &amp;" "&amp;"days"</f>
        <v>3 days</v>
      </c>
      <c r="P64" s="1">
        <v>45240</v>
      </c>
      <c r="Q64" s="1">
        <v>45249</v>
      </c>
      <c r="R64" s="1">
        <v>45271</v>
      </c>
      <c r="S64" s="11">
        <f ca="1">DATEDIF(Table1[[#This Row],[Decision_to_Treat_Date]],TODAY(),"d")-DATEDIF(Table1[[#This Row],[Treatment_Start_Date]],TODAY(),"d")</f>
        <v>22</v>
      </c>
      <c r="T64" s="11" t="str" cm="1">
        <f t="array" aca="1" ref="T64" ca="1">_xlfn.IFS(Table1[[#This Row],[Treatment_Waiting Time]]&lt;10,"Very Short Wait",Table1[[#This Row],[Treatment_Waiting Time]]&lt;20,"Short Wait",Table1[[#This Row],[Treatment_Waiting Time]]&lt;30,"Moderate Delay",Table1[[#This Row],[Treatment_Waiting Time]]&lt;40,"Long Delay")</f>
        <v>Moderate Delay</v>
      </c>
      <c r="U64" t="s">
        <v>2013</v>
      </c>
      <c r="V64" t="s">
        <v>2019</v>
      </c>
      <c r="W64" t="s">
        <v>2027</v>
      </c>
      <c r="X64" t="s">
        <v>2029</v>
      </c>
      <c r="Y64" t="s">
        <v>2035</v>
      </c>
      <c r="Z64" t="s">
        <v>2040</v>
      </c>
      <c r="AA64" t="s">
        <v>2044</v>
      </c>
      <c r="AB64" t="s">
        <v>2050</v>
      </c>
      <c r="AC64" t="s">
        <v>2041</v>
      </c>
      <c r="AD64" t="s">
        <v>2116</v>
      </c>
      <c r="AE64" t="s">
        <v>2553</v>
      </c>
      <c r="AF64" t="b">
        <v>0</v>
      </c>
      <c r="AH64" t="s">
        <v>2555</v>
      </c>
      <c r="AI64" s="1">
        <v>45515</v>
      </c>
      <c r="AN64" t="str">
        <v>N1</v>
      </c>
    </row>
    <row r="65" spans="1:40">
      <c r="A65" t="str">
        <f>LEFT(Table1[[#This Row],[Postcode]],2)</f>
        <v>G2</v>
      </c>
      <c r="B65" s="13" t="str" cm="1">
        <f t="array" ref="B65">_xlfn.IFS(
OR(LEFT(A65,2)="EC",LEFT(A65,1)="E",LEFT(A65,1)="N",LEFT(A65,2)="NW",LEFT(A65,2)="SE",LEFT(A65,2)="SW",LEFT(A65,1)="W",LEFT(A65,2)="WC"),"London",
OR(LEFT(A65,2)="CR",LEFT(A65,2)="DA",LEFT(A65,2)="GU",LEFT(A65,2)="KT",LEFT(A65,2)="ME",LEFT(A65,2)="PO",LEFT(A65,2)="RG",LEFT(A65,2)="RH",LEFT(A65,2)="SL",LEFT(A65,2)="SO",LEFT(A65,2)="TN"),"South East",
OR(LEFT(A65,2)="BA",LEFT(A65,2)="BS",LEFT(A65,2)="EX",LEFT(A65,2)="GL",LEFT(A65,2)="PL",LEFT(A65,2)="TA",LEFT(A65,2)="TQ",LEFT(A65,2)="TR"),"South West",
OR(LEFT(A65,1)="B",LEFT(A65,2)="CV",LEFT(A65,2)="DE",LEFT(A65,2)="LE",LEFT(A65,2)="NG",LEFT(A65,2)="NN",LEFT(A65,2)="ST",LEFT(A65,2)="WS",LEFT(A65,2)="WV"),"Midlands",
OR(LEFT(A65,1)="M",LEFT(A65,1)="L",LEFT(A65,2)="CH",LEFT(A65,2)="WA",LEFT(A65,2)="WN",LEFT(A65,2)="PR",LEFT(A65,2)="FY",LEFT(A65,2)="BB",LEFT(A65,2)="BL",LEFT(A65,2)="OL",LEFT(A65,2)="SK"),"North West",
OR(LEFT(A65,2)="NE",LEFT(A65,2)="DH",LEFT(A65,2)="SR",LEFT(A65,2)="TS",LEFT(A65,2)="DL"),"North East",
OR(LEFT(A65,2)="LS",LEFT(A65,1)="S",LEFT(A65,2)="DN",LEFT(A65,2)="HU",LEFT(A65,2)="BD",LEFT(A65,2)="HX",LEFT(A65,2)="WF",LEFT(A65,2)="HD"),"Yorkshire &amp; Humber",
OR(LEFT(A65,2)="CB",LEFT(A65,2)="CO",LEFT(A65,2)="IP",LEFT(A65,2)="NR",LEFT(A65,2)="PE",LEFT(A65,2)="SG",LEFT(A65,2)="CM"),"East of England",
OR(LEFT(A65,2)="AB",LEFT(A65,2)="DD",LEFT(A65,2)="EH",LEFT(A65,2)="FK",LEFT(A65,1)="G",LEFT(A65,2)="KA",LEFT(A65,2)="KY",LEFT(A65,2)="PA",LEFT(A65,2)="PH",LEFT(A65,2)="DG",LEFT(A65,2)="ML"),"Scotland",
OR(LEFT(A65,2)="CF",LEFT(A65,2)="SA",LEFT(A65,2)="NP",LEFT(A65,2)="LL",LEFT(A65,2)="LD"),"Wales"
)</f>
        <v>Scotland</v>
      </c>
      <c r="C65" t="s">
        <v>90</v>
      </c>
      <c r="D65" t="s">
        <v>590</v>
      </c>
      <c r="E65" s="1">
        <v>16430</v>
      </c>
      <c r="F65" s="1">
        <v>43855</v>
      </c>
      <c r="G65" s="11">
        <f ca="1">DATEDIF(Table1[[#This Row],[Date_of_Birth]],TODAY(),"Y")-DATEDIF(Table1[[#This Row],[Primary_Diagnosis_Date]],TODAY(),"Y")</f>
        <v>75</v>
      </c>
      <c r="H65" s="11" t="str" cm="1">
        <f t="array" aca="1" ref="H65" ca="1">_xlfn.IFS(Table1[[#This Row],[Age]]&lt;10,"0-9",Table1[[#This Row],[Age]]&lt;20,"10-19",Table1[[#This Row],[Age]]&lt;30,"20-29",Table1[[#This Row],[Age]]&lt;40,"30-39",Table1[[#This Row],[Age]]&lt;50,"40-49",Table1[[#This Row],[Age]]&lt;60,"50-59",Table1[[#This Row],[Age]]&lt;70,"60-69",Table1[[#This Row],[Age]]&lt;80,"70-79",Table1[[#This Row],[Age]]&lt;90,"80-89")</f>
        <v>70-79</v>
      </c>
      <c r="I65" t="s">
        <v>1027</v>
      </c>
      <c r="J65" t="s">
        <v>1092</v>
      </c>
      <c r="K65" t="str">
        <f>LEFT(Table1[[#This Row],[Postcode]],2)</f>
        <v>G2</v>
      </c>
      <c r="L65" t="s">
        <v>1592</v>
      </c>
      <c r="M65" s="1">
        <v>43834</v>
      </c>
      <c r="N65" s="1">
        <v>43837</v>
      </c>
      <c r="O65" s="11" t="str">
        <f ca="1">DATEDIF(Table1[[#This Row],[Referral_Date]],TODAY(),"d")-DATEDIF(Table1[[#This Row],[First_Seen_Date]],TODAY(),"d") &amp;" "&amp;"days"</f>
        <v>3 days</v>
      </c>
      <c r="P65" s="1">
        <v>43847</v>
      </c>
      <c r="Q65" s="1">
        <v>43850</v>
      </c>
      <c r="R65" s="1">
        <v>43866</v>
      </c>
      <c r="S65" s="11">
        <f ca="1">DATEDIF(Table1[[#This Row],[Decision_to_Treat_Date]],TODAY(),"d")-DATEDIF(Table1[[#This Row],[Treatment_Start_Date]],TODAY(),"d")</f>
        <v>16</v>
      </c>
      <c r="T65" s="11" t="str" cm="1">
        <f t="array" aca="1" ref="T65" ca="1">_xlfn.IFS(Table1[[#This Row],[Treatment_Waiting Time]]&lt;10,"Very Short Wait",Table1[[#This Row],[Treatment_Waiting Time]]&lt;20,"Short Wait",Table1[[#This Row],[Treatment_Waiting Time]]&lt;30,"Moderate Delay",Table1[[#This Row],[Treatment_Waiting Time]]&lt;40,"Long Delay")</f>
        <v>Short Wait</v>
      </c>
      <c r="U65" t="s">
        <v>2013</v>
      </c>
      <c r="V65" t="s">
        <v>2018</v>
      </c>
      <c r="W65" t="s">
        <v>2023</v>
      </c>
      <c r="X65" t="s">
        <v>2030</v>
      </c>
      <c r="Y65" t="s">
        <v>2034</v>
      </c>
      <c r="Z65" t="s">
        <v>2042</v>
      </c>
      <c r="AA65" t="s">
        <v>2044</v>
      </c>
      <c r="AB65" t="s">
        <v>2049</v>
      </c>
      <c r="AC65" t="s">
        <v>2041</v>
      </c>
      <c r="AD65" t="s">
        <v>2117</v>
      </c>
      <c r="AE65" t="s">
        <v>2551</v>
      </c>
      <c r="AF65" t="b">
        <v>1</v>
      </c>
      <c r="AG65" s="1">
        <v>44689</v>
      </c>
      <c r="AH65" t="s">
        <v>2554</v>
      </c>
      <c r="AN65" t="str">
        <v>E0</v>
      </c>
    </row>
    <row r="66" spans="1:40">
      <c r="A66" t="str">
        <f>LEFT(Table1[[#This Row],[Postcode]],2)</f>
        <v>W1</v>
      </c>
      <c r="B66" s="13" t="str" cm="1">
        <f t="array" ref="B66">_xlfn.IFS(
OR(LEFT(A66,2)="EC",LEFT(A66,1)="E",LEFT(A66,1)="N",LEFT(A66,2)="NW",LEFT(A66,2)="SE",LEFT(A66,2)="SW",LEFT(A66,1)="W",LEFT(A66,2)="WC"),"London",
OR(LEFT(A66,2)="CR",LEFT(A66,2)="DA",LEFT(A66,2)="GU",LEFT(A66,2)="KT",LEFT(A66,2)="ME",LEFT(A66,2)="PO",LEFT(A66,2)="RG",LEFT(A66,2)="RH",LEFT(A66,2)="SL",LEFT(A66,2)="SO",LEFT(A66,2)="TN"),"South East",
OR(LEFT(A66,2)="BA",LEFT(A66,2)="BS",LEFT(A66,2)="EX",LEFT(A66,2)="GL",LEFT(A66,2)="PL",LEFT(A66,2)="TA",LEFT(A66,2)="TQ",LEFT(A66,2)="TR"),"South West",
OR(LEFT(A66,1)="B",LEFT(A66,2)="CV",LEFT(A66,2)="DE",LEFT(A66,2)="LE",LEFT(A66,2)="NG",LEFT(A66,2)="NN",LEFT(A66,2)="ST",LEFT(A66,2)="WS",LEFT(A66,2)="WV"),"Midlands",
OR(LEFT(A66,1)="M",LEFT(A66,1)="L",LEFT(A66,2)="CH",LEFT(A66,2)="WA",LEFT(A66,2)="WN",LEFT(A66,2)="PR",LEFT(A66,2)="FY",LEFT(A66,2)="BB",LEFT(A66,2)="BL",LEFT(A66,2)="OL",LEFT(A66,2)="SK"),"North West",
OR(LEFT(A66,2)="NE",LEFT(A66,2)="DH",LEFT(A66,2)="SR",LEFT(A66,2)="TS",LEFT(A66,2)="DL"),"North East",
OR(LEFT(A66,2)="LS",LEFT(A66,1)="S",LEFT(A66,2)="DN",LEFT(A66,2)="HU",LEFT(A66,2)="BD",LEFT(A66,2)="HX",LEFT(A66,2)="WF",LEFT(A66,2)="HD"),"Yorkshire &amp; Humber",
OR(LEFT(A66,2)="CB",LEFT(A66,2)="CO",LEFT(A66,2)="IP",LEFT(A66,2)="NR",LEFT(A66,2)="PE",LEFT(A66,2)="SG",LEFT(A66,2)="CM"),"East of England",
OR(LEFT(A66,2)="AB",LEFT(A66,2)="DD",LEFT(A66,2)="EH",LEFT(A66,2)="FK",LEFT(A66,1)="G",LEFT(A66,2)="KA",LEFT(A66,2)="KY",LEFT(A66,2)="PA",LEFT(A66,2)="PH",LEFT(A66,2)="DG",LEFT(A66,2)="ML"),"Scotland",
OR(LEFT(A66,2)="CF",LEFT(A66,2)="SA",LEFT(A66,2)="NP",LEFT(A66,2)="LL",LEFT(A66,2)="LD"),"Wales"
)</f>
        <v>London</v>
      </c>
      <c r="C66" t="s">
        <v>91</v>
      </c>
      <c r="D66" t="s">
        <v>591</v>
      </c>
      <c r="E66" s="1">
        <v>26957</v>
      </c>
      <c r="F66" s="1">
        <v>43578</v>
      </c>
      <c r="G66" s="11">
        <f ca="1">DATEDIF(Table1[[#This Row],[Date_of_Birth]],TODAY(),"Y")-DATEDIF(Table1[[#This Row],[Primary_Diagnosis_Date]],TODAY(),"Y")</f>
        <v>45</v>
      </c>
      <c r="H66" s="11" t="str" cm="1">
        <f t="array" aca="1" ref="H66" ca="1">_xlfn.IFS(Table1[[#This Row],[Age]]&lt;10,"0-9",Table1[[#This Row],[Age]]&lt;20,"10-19",Table1[[#This Row],[Age]]&lt;30,"20-29",Table1[[#This Row],[Age]]&lt;40,"30-39",Table1[[#This Row],[Age]]&lt;50,"40-49",Table1[[#This Row],[Age]]&lt;60,"50-59",Table1[[#This Row],[Age]]&lt;70,"60-69",Table1[[#This Row],[Age]]&lt;80,"70-79",Table1[[#This Row],[Age]]&lt;90,"80-89")</f>
        <v>40-49</v>
      </c>
      <c r="I66" t="s">
        <v>1028</v>
      </c>
      <c r="J66" t="s">
        <v>1093</v>
      </c>
      <c r="K66" t="str">
        <f>LEFT(Table1[[#This Row],[Postcode]],2)</f>
        <v>W1</v>
      </c>
      <c r="L66" t="s">
        <v>1593</v>
      </c>
      <c r="M66" s="1">
        <v>43562</v>
      </c>
      <c r="N66" s="1">
        <v>43564</v>
      </c>
      <c r="O66" s="11" t="str">
        <f ca="1">DATEDIF(Table1[[#This Row],[Referral_Date]],TODAY(),"d")-DATEDIF(Table1[[#This Row],[First_Seen_Date]],TODAY(),"d") &amp;" "&amp;"days"</f>
        <v>2 days</v>
      </c>
      <c r="P66" s="1">
        <v>43567</v>
      </c>
      <c r="Q66" s="1">
        <v>43569</v>
      </c>
      <c r="R66" s="1">
        <v>43592</v>
      </c>
      <c r="S66" s="11">
        <f ca="1">DATEDIF(Table1[[#This Row],[Decision_to_Treat_Date]],TODAY(),"d")-DATEDIF(Table1[[#This Row],[Treatment_Start_Date]],TODAY(),"d")</f>
        <v>23</v>
      </c>
      <c r="T66" s="11" t="str" cm="1">
        <f t="array" aca="1" ref="T66" ca="1">_xlfn.IFS(Table1[[#This Row],[Treatment_Waiting Time]]&lt;10,"Very Short Wait",Table1[[#This Row],[Treatment_Waiting Time]]&lt;20,"Short Wait",Table1[[#This Row],[Treatment_Waiting Time]]&lt;30,"Moderate Delay",Table1[[#This Row],[Treatment_Waiting Time]]&lt;40,"Long Delay")</f>
        <v>Moderate Delay</v>
      </c>
      <c r="U66" t="s">
        <v>2016</v>
      </c>
      <c r="V66" t="s">
        <v>2018</v>
      </c>
      <c r="W66" t="s">
        <v>2024</v>
      </c>
      <c r="X66" t="s">
        <v>2030</v>
      </c>
      <c r="Y66" t="s">
        <v>2033</v>
      </c>
      <c r="Z66" t="s">
        <v>2040</v>
      </c>
      <c r="AA66" t="s">
        <v>2045</v>
      </c>
      <c r="AB66" t="s">
        <v>2050</v>
      </c>
      <c r="AC66" t="s">
        <v>2052</v>
      </c>
      <c r="AD66" t="s">
        <v>2118</v>
      </c>
      <c r="AE66" t="s">
        <v>2551</v>
      </c>
      <c r="AF66" t="b">
        <v>0</v>
      </c>
      <c r="AH66" t="s">
        <v>2554</v>
      </c>
      <c r="AN66" t="str">
        <v>WR</v>
      </c>
    </row>
    <row r="67" spans="1:40">
      <c r="A67" t="str">
        <f>LEFT(Table1[[#This Row],[Postcode]],2)</f>
        <v>G2</v>
      </c>
      <c r="B67" s="13" t="str" cm="1">
        <f t="array" ref="B67">_xlfn.IFS(
OR(LEFT(A67,2)="EC",LEFT(A67,1)="E",LEFT(A67,1)="N",LEFT(A67,2)="NW",LEFT(A67,2)="SE",LEFT(A67,2)="SW",LEFT(A67,1)="W",LEFT(A67,2)="WC"),"London",
OR(LEFT(A67,2)="CR",LEFT(A67,2)="DA",LEFT(A67,2)="GU",LEFT(A67,2)="KT",LEFT(A67,2)="ME",LEFT(A67,2)="PO",LEFT(A67,2)="RG",LEFT(A67,2)="RH",LEFT(A67,2)="SL",LEFT(A67,2)="SO",LEFT(A67,2)="TN"),"South East",
OR(LEFT(A67,2)="BA",LEFT(A67,2)="BS",LEFT(A67,2)="EX",LEFT(A67,2)="GL",LEFT(A67,2)="PL",LEFT(A67,2)="TA",LEFT(A67,2)="TQ",LEFT(A67,2)="TR"),"South West",
OR(LEFT(A67,1)="B",LEFT(A67,2)="CV",LEFT(A67,2)="DE",LEFT(A67,2)="LE",LEFT(A67,2)="NG",LEFT(A67,2)="NN",LEFT(A67,2)="ST",LEFT(A67,2)="WS",LEFT(A67,2)="WV"),"Midlands",
OR(LEFT(A67,1)="M",LEFT(A67,1)="L",LEFT(A67,2)="CH",LEFT(A67,2)="WA",LEFT(A67,2)="WN",LEFT(A67,2)="PR",LEFT(A67,2)="FY",LEFT(A67,2)="BB",LEFT(A67,2)="BL",LEFT(A67,2)="OL",LEFT(A67,2)="SK"),"North West",
OR(LEFT(A67,2)="NE",LEFT(A67,2)="DH",LEFT(A67,2)="SR",LEFT(A67,2)="TS",LEFT(A67,2)="DL"),"North East",
OR(LEFT(A67,2)="LS",LEFT(A67,1)="S",LEFT(A67,2)="DN",LEFT(A67,2)="HU",LEFT(A67,2)="BD",LEFT(A67,2)="HX",LEFT(A67,2)="WF",LEFT(A67,2)="HD"),"Yorkshire &amp; Humber",
OR(LEFT(A67,2)="CB",LEFT(A67,2)="CO",LEFT(A67,2)="IP",LEFT(A67,2)="NR",LEFT(A67,2)="PE",LEFT(A67,2)="SG",LEFT(A67,2)="CM"),"East of England",
OR(LEFT(A67,2)="AB",LEFT(A67,2)="DD",LEFT(A67,2)="EH",LEFT(A67,2)="FK",LEFT(A67,1)="G",LEFT(A67,2)="KA",LEFT(A67,2)="KY",LEFT(A67,2)="PA",LEFT(A67,2)="PH",LEFT(A67,2)="DG",LEFT(A67,2)="ML"),"Scotland",
OR(LEFT(A67,2)="CF",LEFT(A67,2)="SA",LEFT(A67,2)="NP",LEFT(A67,2)="LL",LEFT(A67,2)="LD"),"Wales"
)</f>
        <v>Scotland</v>
      </c>
      <c r="C67" t="s">
        <v>92</v>
      </c>
      <c r="D67" t="s">
        <v>592</v>
      </c>
      <c r="E67" s="1">
        <v>22005</v>
      </c>
      <c r="F67" s="1">
        <v>44615</v>
      </c>
      <c r="G67" s="11">
        <f ca="1">DATEDIF(Table1[[#This Row],[Date_of_Birth]],TODAY(),"Y")-DATEDIF(Table1[[#This Row],[Primary_Diagnosis_Date]],TODAY(),"Y")</f>
        <v>62</v>
      </c>
      <c r="H67" s="11" t="str" cm="1">
        <f t="array" aca="1" ref="H67" ca="1">_xlfn.IFS(Table1[[#This Row],[Age]]&lt;10,"0-9",Table1[[#This Row],[Age]]&lt;20,"10-19",Table1[[#This Row],[Age]]&lt;30,"20-29",Table1[[#This Row],[Age]]&lt;40,"30-39",Table1[[#This Row],[Age]]&lt;50,"40-49",Table1[[#This Row],[Age]]&lt;60,"50-59",Table1[[#This Row],[Age]]&lt;70,"60-69",Table1[[#This Row],[Age]]&lt;80,"70-79",Table1[[#This Row],[Age]]&lt;90,"80-89")</f>
        <v>60-69</v>
      </c>
      <c r="I67" t="s">
        <v>1028</v>
      </c>
      <c r="J67" t="s">
        <v>1094</v>
      </c>
      <c r="K67" t="str">
        <f>LEFT(Table1[[#This Row],[Postcode]],2)</f>
        <v>G2</v>
      </c>
      <c r="L67" t="s">
        <v>1594</v>
      </c>
      <c r="M67" s="1">
        <v>44613</v>
      </c>
      <c r="N67" s="1">
        <v>44626</v>
      </c>
      <c r="O67" s="11" t="str">
        <f ca="1">DATEDIF(Table1[[#This Row],[Referral_Date]],TODAY(),"d")-DATEDIF(Table1[[#This Row],[First_Seen_Date]],TODAY(),"d") &amp;" "&amp;"days"</f>
        <v>13 days</v>
      </c>
      <c r="P67" s="1">
        <v>44638</v>
      </c>
      <c r="Q67" s="1">
        <v>44646</v>
      </c>
      <c r="R67" s="1">
        <v>44669</v>
      </c>
      <c r="S67" s="11">
        <f ca="1">DATEDIF(Table1[[#This Row],[Decision_to_Treat_Date]],TODAY(),"d")-DATEDIF(Table1[[#This Row],[Treatment_Start_Date]],TODAY(),"d")</f>
        <v>23</v>
      </c>
      <c r="T67" s="11" t="str" cm="1">
        <f t="array" aca="1" ref="T67" ca="1">_xlfn.IFS(Table1[[#This Row],[Treatment_Waiting Time]]&lt;10,"Very Short Wait",Table1[[#This Row],[Treatment_Waiting Time]]&lt;20,"Short Wait",Table1[[#This Row],[Treatment_Waiting Time]]&lt;30,"Moderate Delay",Table1[[#This Row],[Treatment_Waiting Time]]&lt;40,"Long Delay")</f>
        <v>Moderate Delay</v>
      </c>
      <c r="U67" t="s">
        <v>2011</v>
      </c>
      <c r="V67" t="s">
        <v>2019</v>
      </c>
      <c r="W67" t="s">
        <v>2025</v>
      </c>
      <c r="X67" t="s">
        <v>2030</v>
      </c>
      <c r="Y67" t="s">
        <v>2036</v>
      </c>
      <c r="Z67" t="s">
        <v>2041</v>
      </c>
      <c r="AA67" t="s">
        <v>2041</v>
      </c>
      <c r="AB67" t="s">
        <v>2048</v>
      </c>
      <c r="AC67" t="s">
        <v>2053</v>
      </c>
      <c r="AD67" t="s">
        <v>2119</v>
      </c>
      <c r="AE67" t="s">
        <v>2550</v>
      </c>
      <c r="AF67" t="b">
        <v>0</v>
      </c>
      <c r="AH67" t="s">
        <v>2554</v>
      </c>
      <c r="AN67" t="str">
        <v>B8</v>
      </c>
    </row>
    <row r="68" spans="1:40">
      <c r="A68" t="str">
        <f>LEFT(Table1[[#This Row],[Postcode]],2)</f>
        <v>S7</v>
      </c>
      <c r="B68" s="13" t="str" cm="1">
        <f t="array" ref="B68">_xlfn.IFS(
OR(LEFT(A68,2)="EC",LEFT(A68,1)="E",LEFT(A68,1)="N",LEFT(A68,2)="NW",LEFT(A68,2)="SE",LEFT(A68,2)="SW",LEFT(A68,1)="W",LEFT(A68,2)="WC"),"London",
OR(LEFT(A68,2)="CR",LEFT(A68,2)="DA",LEFT(A68,2)="GU",LEFT(A68,2)="KT",LEFT(A68,2)="ME",LEFT(A68,2)="PO",LEFT(A68,2)="RG",LEFT(A68,2)="RH",LEFT(A68,2)="SL",LEFT(A68,2)="SO",LEFT(A68,2)="TN"),"South East",
OR(LEFT(A68,2)="BA",LEFT(A68,2)="BS",LEFT(A68,2)="EX",LEFT(A68,2)="GL",LEFT(A68,2)="PL",LEFT(A68,2)="TA",LEFT(A68,2)="TQ",LEFT(A68,2)="TR"),"South West",
OR(LEFT(A68,1)="B",LEFT(A68,2)="CV",LEFT(A68,2)="DE",LEFT(A68,2)="LE",LEFT(A68,2)="NG",LEFT(A68,2)="NN",LEFT(A68,2)="ST",LEFT(A68,2)="WS",LEFT(A68,2)="WV"),"Midlands",
OR(LEFT(A68,1)="M",LEFT(A68,1)="L",LEFT(A68,2)="CH",LEFT(A68,2)="WA",LEFT(A68,2)="WN",LEFT(A68,2)="PR",LEFT(A68,2)="FY",LEFT(A68,2)="BB",LEFT(A68,2)="BL",LEFT(A68,2)="OL",LEFT(A68,2)="SK"),"North West",
OR(LEFT(A68,2)="NE",LEFT(A68,2)="DH",LEFT(A68,2)="SR",LEFT(A68,2)="TS",LEFT(A68,2)="DL"),"North East",
OR(LEFT(A68,2)="LS",LEFT(A68,1)="S",LEFT(A68,2)="DN",LEFT(A68,2)="HU",LEFT(A68,2)="BD",LEFT(A68,2)="HX",LEFT(A68,2)="WF",LEFT(A68,2)="HD"),"Yorkshire &amp; Humber",
OR(LEFT(A68,2)="CB",LEFT(A68,2)="CO",LEFT(A68,2)="IP",LEFT(A68,2)="NR",LEFT(A68,2)="PE",LEFT(A68,2)="SG",LEFT(A68,2)="CM"),"East of England",
OR(LEFT(A68,2)="AB",LEFT(A68,2)="DD",LEFT(A68,2)="EH",LEFT(A68,2)="FK",LEFT(A68,1)="G",LEFT(A68,2)="KA",LEFT(A68,2)="KY",LEFT(A68,2)="PA",LEFT(A68,2)="PH",LEFT(A68,2)="DG",LEFT(A68,2)="ML"),"Scotland",
OR(LEFT(A68,2)="CF",LEFT(A68,2)="SA",LEFT(A68,2)="NP",LEFT(A68,2)="LL",LEFT(A68,2)="LD"),"Wales"
)</f>
        <v>Yorkshire &amp; Humber</v>
      </c>
      <c r="C68" t="s">
        <v>93</v>
      </c>
      <c r="D68" t="s">
        <v>593</v>
      </c>
      <c r="E68" s="1">
        <v>34348</v>
      </c>
      <c r="F68" s="1">
        <v>43368</v>
      </c>
      <c r="G68" s="11">
        <f ca="1">DATEDIF(Table1[[#This Row],[Date_of_Birth]],TODAY(),"Y")-DATEDIF(Table1[[#This Row],[Primary_Diagnosis_Date]],TODAY(),"Y")</f>
        <v>25</v>
      </c>
      <c r="H68" s="11" t="str" cm="1">
        <f t="array" aca="1" ref="H68" ca="1">_xlfn.IFS(Table1[[#This Row],[Age]]&lt;10,"0-9",Table1[[#This Row],[Age]]&lt;20,"10-19",Table1[[#This Row],[Age]]&lt;30,"20-29",Table1[[#This Row],[Age]]&lt;40,"30-39",Table1[[#This Row],[Age]]&lt;50,"40-49",Table1[[#This Row],[Age]]&lt;60,"50-59",Table1[[#This Row],[Age]]&lt;70,"60-69",Table1[[#This Row],[Age]]&lt;80,"70-79",Table1[[#This Row],[Age]]&lt;90,"80-89")</f>
        <v>20-29</v>
      </c>
      <c r="I68" t="s">
        <v>1027</v>
      </c>
      <c r="J68" t="s">
        <v>1095</v>
      </c>
      <c r="K68" t="str">
        <f>LEFT(Table1[[#This Row],[Postcode]],2)</f>
        <v>S7</v>
      </c>
      <c r="L68" t="s">
        <v>1595</v>
      </c>
      <c r="M68" s="1">
        <v>43349</v>
      </c>
      <c r="N68" s="1">
        <v>43359</v>
      </c>
      <c r="O68" s="11" t="str">
        <f ca="1">DATEDIF(Table1[[#This Row],[Referral_Date]],TODAY(),"d")-DATEDIF(Table1[[#This Row],[First_Seen_Date]],TODAY(),"d") &amp;" "&amp;"days"</f>
        <v>10 days</v>
      </c>
      <c r="P68" s="1">
        <v>43362</v>
      </c>
      <c r="Q68" s="1">
        <v>43369</v>
      </c>
      <c r="R68" s="1">
        <v>43370</v>
      </c>
      <c r="S68" s="11">
        <f ca="1">DATEDIF(Table1[[#This Row],[Decision_to_Treat_Date]],TODAY(),"d")-DATEDIF(Table1[[#This Row],[Treatment_Start_Date]],TODAY(),"d")</f>
        <v>1</v>
      </c>
      <c r="T68" s="11" t="str" cm="1">
        <f t="array" aca="1" ref="T68" ca="1">_xlfn.IFS(Table1[[#This Row],[Treatment_Waiting Time]]&lt;10,"Very Short Wait",Table1[[#This Row],[Treatment_Waiting Time]]&lt;20,"Short Wait",Table1[[#This Row],[Treatment_Waiting Time]]&lt;30,"Moderate Delay",Table1[[#This Row],[Treatment_Waiting Time]]&lt;40,"Long Delay")</f>
        <v>Very Short Wait</v>
      </c>
      <c r="U68" t="s">
        <v>2012</v>
      </c>
      <c r="V68" t="s">
        <v>2018</v>
      </c>
      <c r="W68" t="s">
        <v>2028</v>
      </c>
      <c r="X68" t="s">
        <v>2030</v>
      </c>
      <c r="Y68" t="s">
        <v>2037</v>
      </c>
      <c r="Z68" t="s">
        <v>2042</v>
      </c>
      <c r="AA68" t="s">
        <v>2043</v>
      </c>
      <c r="AB68" t="s">
        <v>2047</v>
      </c>
      <c r="AC68" t="s">
        <v>2052</v>
      </c>
      <c r="AD68" t="s">
        <v>2120</v>
      </c>
      <c r="AE68" t="s">
        <v>2553</v>
      </c>
      <c r="AF68" t="b">
        <v>0</v>
      </c>
      <c r="AH68" t="s">
        <v>2554</v>
      </c>
      <c r="AN68" t="str">
        <v>DY</v>
      </c>
    </row>
    <row r="69" spans="1:40">
      <c r="A69" t="str">
        <f>LEFT(Table1[[#This Row],[Postcode]],2)</f>
        <v>SO</v>
      </c>
      <c r="B69" s="13" t="str" cm="1">
        <f t="array" ref="B69">_xlfn.IFS(
OR(LEFT(A69,2)="EC",LEFT(A69,1)="E",LEFT(A69,1)="N",LEFT(A69,2)="NW",LEFT(A69,2)="SE",LEFT(A69,2)="SW",LEFT(A69,1)="W",LEFT(A69,2)="WC"),"London",
OR(LEFT(A69,2)="CR",LEFT(A69,2)="DA",LEFT(A69,2)="GU",LEFT(A69,2)="KT",LEFT(A69,2)="ME",LEFT(A69,2)="PO",LEFT(A69,2)="RG",LEFT(A69,2)="RH",LEFT(A69,2)="SL",LEFT(A69,2)="SO",LEFT(A69,2)="TN"),"South East",
OR(LEFT(A69,2)="BA",LEFT(A69,2)="BS",LEFT(A69,2)="EX",LEFT(A69,2)="GL",LEFT(A69,2)="PL",LEFT(A69,2)="TA",LEFT(A69,2)="TQ",LEFT(A69,2)="TR"),"South West",
OR(LEFT(A69,1)="B",LEFT(A69,2)="CV",LEFT(A69,2)="DE",LEFT(A69,2)="LE",LEFT(A69,2)="NG",LEFT(A69,2)="NN",LEFT(A69,2)="ST",LEFT(A69,2)="WS",LEFT(A69,2)="WV"),"Midlands",
OR(LEFT(A69,1)="M",LEFT(A69,1)="L",LEFT(A69,2)="CH",LEFT(A69,2)="WA",LEFT(A69,2)="WN",LEFT(A69,2)="PR",LEFT(A69,2)="FY",LEFT(A69,2)="BB",LEFT(A69,2)="BL",LEFT(A69,2)="OL",LEFT(A69,2)="SK"),"North West",
OR(LEFT(A69,2)="NE",LEFT(A69,2)="DH",LEFT(A69,2)="SR",LEFT(A69,2)="TS",LEFT(A69,2)="DL"),"North East",
OR(LEFT(A69,2)="LS",LEFT(A69,1)="S",LEFT(A69,2)="DN",LEFT(A69,2)="HU",LEFT(A69,2)="BD",LEFT(A69,2)="HX",LEFT(A69,2)="WF",LEFT(A69,2)="HD"),"Yorkshire &amp; Humber",
OR(LEFT(A69,2)="CB",LEFT(A69,2)="CO",LEFT(A69,2)="IP",LEFT(A69,2)="NR",LEFT(A69,2)="PE",LEFT(A69,2)="SG",LEFT(A69,2)="CM"),"East of England",
OR(LEFT(A69,2)="AB",LEFT(A69,2)="DD",LEFT(A69,2)="EH",LEFT(A69,2)="FK",LEFT(A69,1)="G",LEFT(A69,2)="KA",LEFT(A69,2)="KY",LEFT(A69,2)="PA",LEFT(A69,2)="PH",LEFT(A69,2)="DG",LEFT(A69,2)="ML"),"Scotland",
OR(LEFT(A69,2)="CF",LEFT(A69,2)="SA",LEFT(A69,2)="NP",LEFT(A69,2)="LL",LEFT(A69,2)="LD"),"Wales"
)</f>
        <v>South East</v>
      </c>
      <c r="C69" t="s">
        <v>94</v>
      </c>
      <c r="D69" t="s">
        <v>594</v>
      </c>
      <c r="E69" s="1">
        <v>26120</v>
      </c>
      <c r="F69" s="1">
        <v>44692</v>
      </c>
      <c r="G69" s="11">
        <f ca="1">DATEDIF(Table1[[#This Row],[Date_of_Birth]],TODAY(),"Y")-DATEDIF(Table1[[#This Row],[Primary_Diagnosis_Date]],TODAY(),"Y")</f>
        <v>50</v>
      </c>
      <c r="H69" s="11" t="str" cm="1">
        <f t="array" aca="1" ref="H69" ca="1">_xlfn.IFS(Table1[[#This Row],[Age]]&lt;10,"0-9",Table1[[#This Row],[Age]]&lt;20,"10-19",Table1[[#This Row],[Age]]&lt;30,"20-29",Table1[[#This Row],[Age]]&lt;40,"30-39",Table1[[#This Row],[Age]]&lt;50,"40-49",Table1[[#This Row],[Age]]&lt;60,"50-59",Table1[[#This Row],[Age]]&lt;70,"60-69",Table1[[#This Row],[Age]]&lt;80,"70-79",Table1[[#This Row],[Age]]&lt;90,"80-89")</f>
        <v>50-59</v>
      </c>
      <c r="I69" t="s">
        <v>1028</v>
      </c>
      <c r="J69" t="s">
        <v>1096</v>
      </c>
      <c r="K69" t="str">
        <f>LEFT(Table1[[#This Row],[Postcode]],2)</f>
        <v>SO</v>
      </c>
      <c r="L69" t="s">
        <v>1596</v>
      </c>
      <c r="M69" s="1">
        <v>44664</v>
      </c>
      <c r="N69" s="1">
        <v>44671</v>
      </c>
      <c r="O69" s="11" t="str">
        <f ca="1">DATEDIF(Table1[[#This Row],[Referral_Date]],TODAY(),"d")-DATEDIF(Table1[[#This Row],[First_Seen_Date]],TODAY(),"d") &amp;" "&amp;"days"</f>
        <v>7 days</v>
      </c>
      <c r="P69" s="1">
        <v>44672</v>
      </c>
      <c r="Q69" s="1">
        <v>44673</v>
      </c>
      <c r="R69" s="1">
        <v>44688</v>
      </c>
      <c r="S69" s="11">
        <f ca="1">DATEDIF(Table1[[#This Row],[Decision_to_Treat_Date]],TODAY(),"d")-DATEDIF(Table1[[#This Row],[Treatment_Start_Date]],TODAY(),"d")</f>
        <v>15</v>
      </c>
      <c r="T69" s="11" t="str" cm="1">
        <f t="array" aca="1" ref="T69" ca="1">_xlfn.IFS(Table1[[#This Row],[Treatment_Waiting Time]]&lt;10,"Very Short Wait",Table1[[#This Row],[Treatment_Waiting Time]]&lt;20,"Short Wait",Table1[[#This Row],[Treatment_Waiting Time]]&lt;30,"Moderate Delay",Table1[[#This Row],[Treatment_Waiting Time]]&lt;40,"Long Delay")</f>
        <v>Short Wait</v>
      </c>
      <c r="U69" t="s">
        <v>2011</v>
      </c>
      <c r="V69" t="s">
        <v>2021</v>
      </c>
      <c r="W69" t="s">
        <v>2025</v>
      </c>
      <c r="X69" t="s">
        <v>2029</v>
      </c>
      <c r="Y69" t="s">
        <v>2037</v>
      </c>
      <c r="Z69" t="s">
        <v>2041</v>
      </c>
      <c r="AA69" t="s">
        <v>2041</v>
      </c>
      <c r="AB69" t="s">
        <v>2049</v>
      </c>
      <c r="AC69" t="s">
        <v>2052</v>
      </c>
      <c r="AD69" t="s">
        <v>2121</v>
      </c>
      <c r="AE69" t="s">
        <v>2553</v>
      </c>
      <c r="AF69" t="b">
        <v>1</v>
      </c>
      <c r="AG69" s="1">
        <v>45265</v>
      </c>
      <c r="AH69" t="s">
        <v>2555</v>
      </c>
      <c r="AI69" s="1">
        <v>45647</v>
      </c>
      <c r="AN69" t="str">
        <v>B6</v>
      </c>
    </row>
    <row r="70" spans="1:40">
      <c r="A70" t="str">
        <f>LEFT(Table1[[#This Row],[Postcode]],2)</f>
        <v>N8</v>
      </c>
      <c r="B70" s="13" t="str" cm="1">
        <f t="array" ref="B70">_xlfn.IFS(
OR(LEFT(A70,2)="EC",LEFT(A70,1)="E",LEFT(A70,1)="N",LEFT(A70,2)="NW",LEFT(A70,2)="SE",LEFT(A70,2)="SW",LEFT(A70,1)="W",LEFT(A70,2)="WC"),"London",
OR(LEFT(A70,2)="CR",LEFT(A70,2)="DA",LEFT(A70,2)="GU",LEFT(A70,2)="KT",LEFT(A70,2)="ME",LEFT(A70,2)="PO",LEFT(A70,2)="RG",LEFT(A70,2)="RH",LEFT(A70,2)="SL",LEFT(A70,2)="SO",LEFT(A70,2)="TN"),"South East",
OR(LEFT(A70,2)="BA",LEFT(A70,2)="BS",LEFT(A70,2)="EX",LEFT(A70,2)="GL",LEFT(A70,2)="PL",LEFT(A70,2)="TA",LEFT(A70,2)="TQ",LEFT(A70,2)="TR"),"South West",
OR(LEFT(A70,1)="B",LEFT(A70,2)="CV",LEFT(A70,2)="DE",LEFT(A70,2)="LE",LEFT(A70,2)="NG",LEFT(A70,2)="NN",LEFT(A70,2)="ST",LEFT(A70,2)="WS",LEFT(A70,2)="WV"),"Midlands",
OR(LEFT(A70,1)="M",LEFT(A70,1)="L",LEFT(A70,2)="CH",LEFT(A70,2)="WA",LEFT(A70,2)="WN",LEFT(A70,2)="PR",LEFT(A70,2)="FY",LEFT(A70,2)="BB",LEFT(A70,2)="BL",LEFT(A70,2)="OL",LEFT(A70,2)="SK"),"North West",
OR(LEFT(A70,2)="NE",LEFT(A70,2)="DH",LEFT(A70,2)="SR",LEFT(A70,2)="TS",LEFT(A70,2)="DL"),"North East",
OR(LEFT(A70,2)="LS",LEFT(A70,1)="S",LEFT(A70,2)="DN",LEFT(A70,2)="HU",LEFT(A70,2)="BD",LEFT(A70,2)="HX",LEFT(A70,2)="WF",LEFT(A70,2)="HD"),"Yorkshire &amp; Humber",
OR(LEFT(A70,2)="CB",LEFT(A70,2)="CO",LEFT(A70,2)="IP",LEFT(A70,2)="NR",LEFT(A70,2)="PE",LEFT(A70,2)="SG",LEFT(A70,2)="CM"),"East of England",
OR(LEFT(A70,2)="AB",LEFT(A70,2)="DD",LEFT(A70,2)="EH",LEFT(A70,2)="FK",LEFT(A70,1)="G",LEFT(A70,2)="KA",LEFT(A70,2)="KY",LEFT(A70,2)="PA",LEFT(A70,2)="PH",LEFT(A70,2)="DG",LEFT(A70,2)="ML"),"Scotland",
OR(LEFT(A70,2)="CF",LEFT(A70,2)="SA",LEFT(A70,2)="NP",LEFT(A70,2)="LL",LEFT(A70,2)="LD"),"Wales"
)</f>
        <v>London</v>
      </c>
      <c r="C70" t="s">
        <v>95</v>
      </c>
      <c r="D70" t="s">
        <v>595</v>
      </c>
      <c r="E70" s="1">
        <v>20055</v>
      </c>
      <c r="F70" s="1">
        <v>44574</v>
      </c>
      <c r="G70" s="11">
        <f ca="1">DATEDIF(Table1[[#This Row],[Date_of_Birth]],TODAY(),"Y")-DATEDIF(Table1[[#This Row],[Primary_Diagnosis_Date]],TODAY(),"Y")</f>
        <v>67</v>
      </c>
      <c r="H70" s="11" t="str" cm="1">
        <f t="array" aca="1" ref="H70" ca="1">_xlfn.IFS(Table1[[#This Row],[Age]]&lt;10,"0-9",Table1[[#This Row],[Age]]&lt;20,"10-19",Table1[[#This Row],[Age]]&lt;30,"20-29",Table1[[#This Row],[Age]]&lt;40,"30-39",Table1[[#This Row],[Age]]&lt;50,"40-49",Table1[[#This Row],[Age]]&lt;60,"50-59",Table1[[#This Row],[Age]]&lt;70,"60-69",Table1[[#This Row],[Age]]&lt;80,"70-79",Table1[[#This Row],[Age]]&lt;90,"80-89")</f>
        <v>60-69</v>
      </c>
      <c r="I70" t="s">
        <v>1028</v>
      </c>
      <c r="J70" t="s">
        <v>1097</v>
      </c>
      <c r="K70" t="str">
        <f>LEFT(Table1[[#This Row],[Postcode]],2)</f>
        <v>N8</v>
      </c>
      <c r="L70" t="s">
        <v>1597</v>
      </c>
      <c r="M70" s="1">
        <v>44547</v>
      </c>
      <c r="N70" s="1">
        <v>44550</v>
      </c>
      <c r="O70" s="11" t="str">
        <f ca="1">DATEDIF(Table1[[#This Row],[Referral_Date]],TODAY(),"d")-DATEDIF(Table1[[#This Row],[First_Seen_Date]],TODAY(),"d") &amp;" "&amp;"days"</f>
        <v>3 days</v>
      </c>
      <c r="P70" s="1">
        <v>44557</v>
      </c>
      <c r="Q70" s="1">
        <v>44564</v>
      </c>
      <c r="R70" s="1">
        <v>44579</v>
      </c>
      <c r="S70" s="11">
        <f ca="1">DATEDIF(Table1[[#This Row],[Decision_to_Treat_Date]],TODAY(),"d")-DATEDIF(Table1[[#This Row],[Treatment_Start_Date]],TODAY(),"d")</f>
        <v>15</v>
      </c>
      <c r="T70" s="11" t="str" cm="1">
        <f t="array" aca="1" ref="T70" ca="1">_xlfn.IFS(Table1[[#This Row],[Treatment_Waiting Time]]&lt;10,"Very Short Wait",Table1[[#This Row],[Treatment_Waiting Time]]&lt;20,"Short Wait",Table1[[#This Row],[Treatment_Waiting Time]]&lt;30,"Moderate Delay",Table1[[#This Row],[Treatment_Waiting Time]]&lt;40,"Long Delay")</f>
        <v>Short Wait</v>
      </c>
      <c r="U70" t="s">
        <v>2011</v>
      </c>
      <c r="V70" t="s">
        <v>2020</v>
      </c>
      <c r="W70" t="s">
        <v>2023</v>
      </c>
      <c r="X70" t="s">
        <v>2032</v>
      </c>
      <c r="Y70" t="s">
        <v>2036</v>
      </c>
      <c r="Z70" t="s">
        <v>2038</v>
      </c>
      <c r="AA70" t="s">
        <v>2045</v>
      </c>
      <c r="AB70" t="s">
        <v>2051</v>
      </c>
      <c r="AC70" t="s">
        <v>2052</v>
      </c>
      <c r="AD70" t="s">
        <v>2122</v>
      </c>
      <c r="AE70" t="s">
        <v>2552</v>
      </c>
      <c r="AF70" t="b">
        <v>0</v>
      </c>
      <c r="AH70" t="s">
        <v>2554</v>
      </c>
      <c r="AN70" t="str">
        <v>CW</v>
      </c>
    </row>
    <row r="71" spans="1:40">
      <c r="A71" t="str">
        <f>LEFT(Table1[[#This Row],[Postcode]],2)</f>
        <v>N1</v>
      </c>
      <c r="B71" s="13" t="str" cm="1">
        <f t="array" ref="B71">_xlfn.IFS(
OR(LEFT(A71,2)="EC",LEFT(A71,1)="E",LEFT(A71,1)="N",LEFT(A71,2)="NW",LEFT(A71,2)="SE",LEFT(A71,2)="SW",LEFT(A71,1)="W",LEFT(A71,2)="WC"),"London",
OR(LEFT(A71,2)="CR",LEFT(A71,2)="DA",LEFT(A71,2)="GU",LEFT(A71,2)="KT",LEFT(A71,2)="ME",LEFT(A71,2)="PO",LEFT(A71,2)="RG",LEFT(A71,2)="RH",LEFT(A71,2)="SL",LEFT(A71,2)="SO",LEFT(A71,2)="TN"),"South East",
OR(LEFT(A71,2)="BA",LEFT(A71,2)="BS",LEFT(A71,2)="EX",LEFT(A71,2)="GL",LEFT(A71,2)="PL",LEFT(A71,2)="TA",LEFT(A71,2)="TQ",LEFT(A71,2)="TR"),"South West",
OR(LEFT(A71,1)="B",LEFT(A71,2)="CV",LEFT(A71,2)="DE",LEFT(A71,2)="LE",LEFT(A71,2)="NG",LEFT(A71,2)="NN",LEFT(A71,2)="ST",LEFT(A71,2)="WS",LEFT(A71,2)="WV"),"Midlands",
OR(LEFT(A71,1)="M",LEFT(A71,1)="L",LEFT(A71,2)="CH",LEFT(A71,2)="WA",LEFT(A71,2)="WN",LEFT(A71,2)="PR",LEFT(A71,2)="FY",LEFT(A71,2)="BB",LEFT(A71,2)="BL",LEFT(A71,2)="OL",LEFT(A71,2)="SK"),"North West",
OR(LEFT(A71,2)="NE",LEFT(A71,2)="DH",LEFT(A71,2)="SR",LEFT(A71,2)="TS",LEFT(A71,2)="DL"),"North East",
OR(LEFT(A71,2)="LS",LEFT(A71,1)="S",LEFT(A71,2)="DN",LEFT(A71,2)="HU",LEFT(A71,2)="BD",LEFT(A71,2)="HX",LEFT(A71,2)="WF",LEFT(A71,2)="HD"),"Yorkshire &amp; Humber",
OR(LEFT(A71,2)="CB",LEFT(A71,2)="CO",LEFT(A71,2)="IP",LEFT(A71,2)="NR",LEFT(A71,2)="PE",LEFT(A71,2)="SG",LEFT(A71,2)="CM"),"East of England",
OR(LEFT(A71,2)="AB",LEFT(A71,2)="DD",LEFT(A71,2)="EH",LEFT(A71,2)="FK",LEFT(A71,1)="G",LEFT(A71,2)="KA",LEFT(A71,2)="KY",LEFT(A71,2)="PA",LEFT(A71,2)="PH",LEFT(A71,2)="DG",LEFT(A71,2)="ML"),"Scotland",
OR(LEFT(A71,2)="CF",LEFT(A71,2)="SA",LEFT(A71,2)="NP",LEFT(A71,2)="LL",LEFT(A71,2)="LD"),"Wales"
)</f>
        <v>London</v>
      </c>
      <c r="C71" t="s">
        <v>96</v>
      </c>
      <c r="D71" t="s">
        <v>596</v>
      </c>
      <c r="E71" s="1">
        <v>22585</v>
      </c>
      <c r="F71" s="1">
        <v>45168</v>
      </c>
      <c r="G71" s="11">
        <f ca="1">DATEDIF(Table1[[#This Row],[Date_of_Birth]],TODAY(),"Y")-DATEDIF(Table1[[#This Row],[Primary_Diagnosis_Date]],TODAY(),"Y")</f>
        <v>62</v>
      </c>
      <c r="H71" s="11" t="str" cm="1">
        <f t="array" aca="1" ref="H71" ca="1">_xlfn.IFS(Table1[[#This Row],[Age]]&lt;10,"0-9",Table1[[#This Row],[Age]]&lt;20,"10-19",Table1[[#This Row],[Age]]&lt;30,"20-29",Table1[[#This Row],[Age]]&lt;40,"30-39",Table1[[#This Row],[Age]]&lt;50,"40-49",Table1[[#This Row],[Age]]&lt;60,"50-59",Table1[[#This Row],[Age]]&lt;70,"60-69",Table1[[#This Row],[Age]]&lt;80,"70-79",Table1[[#This Row],[Age]]&lt;90,"80-89")</f>
        <v>60-69</v>
      </c>
      <c r="I71" t="s">
        <v>1027</v>
      </c>
      <c r="J71" t="s">
        <v>1098</v>
      </c>
      <c r="K71" t="str">
        <f>LEFT(Table1[[#This Row],[Postcode]],2)</f>
        <v>N1</v>
      </c>
      <c r="L71" t="s">
        <v>1598</v>
      </c>
      <c r="M71" s="1">
        <v>45167</v>
      </c>
      <c r="N71" s="1">
        <v>45177</v>
      </c>
      <c r="O71" s="11" t="str">
        <f ca="1">DATEDIF(Table1[[#This Row],[Referral_Date]],TODAY(),"d")-DATEDIF(Table1[[#This Row],[First_Seen_Date]],TODAY(),"d") &amp;" "&amp;"days"</f>
        <v>10 days</v>
      </c>
      <c r="P71" s="1">
        <v>45187</v>
      </c>
      <c r="Q71" s="1">
        <v>45196</v>
      </c>
      <c r="R71" s="1">
        <v>45197</v>
      </c>
      <c r="S71" s="11">
        <f ca="1">DATEDIF(Table1[[#This Row],[Decision_to_Treat_Date]],TODAY(),"d")-DATEDIF(Table1[[#This Row],[Treatment_Start_Date]],TODAY(),"d")</f>
        <v>1</v>
      </c>
      <c r="T71" s="11" t="str" cm="1">
        <f t="array" aca="1" ref="T71" ca="1">_xlfn.IFS(Table1[[#This Row],[Treatment_Waiting Time]]&lt;10,"Very Short Wait",Table1[[#This Row],[Treatment_Waiting Time]]&lt;20,"Short Wait",Table1[[#This Row],[Treatment_Waiting Time]]&lt;30,"Moderate Delay",Table1[[#This Row],[Treatment_Waiting Time]]&lt;40,"Long Delay")</f>
        <v>Very Short Wait</v>
      </c>
      <c r="U71" t="s">
        <v>2016</v>
      </c>
      <c r="V71" t="s">
        <v>2022</v>
      </c>
      <c r="W71" t="s">
        <v>2026</v>
      </c>
      <c r="X71" t="s">
        <v>2029</v>
      </c>
      <c r="Y71" t="s">
        <v>2035</v>
      </c>
      <c r="Z71" t="s">
        <v>2038</v>
      </c>
      <c r="AA71" t="s">
        <v>2043</v>
      </c>
      <c r="AB71" t="s">
        <v>2050</v>
      </c>
      <c r="AC71" t="s">
        <v>2053</v>
      </c>
      <c r="AD71" t="s">
        <v>2123</v>
      </c>
      <c r="AE71" t="s">
        <v>2552</v>
      </c>
      <c r="AF71" t="b">
        <v>0</v>
      </c>
      <c r="AH71" t="s">
        <v>2554</v>
      </c>
      <c r="AN71" t="str">
        <v>PH</v>
      </c>
    </row>
    <row r="72" spans="1:40">
      <c r="A72" t="str">
        <f>LEFT(Table1[[#This Row],[Postcode]],2)</f>
        <v>E0</v>
      </c>
      <c r="B72" s="13" t="str" cm="1">
        <f t="array" ref="B72">_xlfn.IFS(
OR(LEFT(A72,2)="EC",LEFT(A72,1)="E",LEFT(A72,1)="N",LEFT(A72,2)="NW",LEFT(A72,2)="SE",LEFT(A72,2)="SW",LEFT(A72,1)="W",LEFT(A72,2)="WC"),"London",
OR(LEFT(A72,2)="CR",LEFT(A72,2)="DA",LEFT(A72,2)="GU",LEFT(A72,2)="KT",LEFT(A72,2)="ME",LEFT(A72,2)="PO",LEFT(A72,2)="RG",LEFT(A72,2)="RH",LEFT(A72,2)="SL",LEFT(A72,2)="SO",LEFT(A72,2)="TN"),"South East",
OR(LEFT(A72,2)="BA",LEFT(A72,2)="BS",LEFT(A72,2)="EX",LEFT(A72,2)="GL",LEFT(A72,2)="PL",LEFT(A72,2)="TA",LEFT(A72,2)="TQ",LEFT(A72,2)="TR"),"South West",
OR(LEFT(A72,1)="B",LEFT(A72,2)="CV",LEFT(A72,2)="DE",LEFT(A72,2)="LE",LEFT(A72,2)="NG",LEFT(A72,2)="NN",LEFT(A72,2)="ST",LEFT(A72,2)="WS",LEFT(A72,2)="WV"),"Midlands",
OR(LEFT(A72,1)="M",LEFT(A72,1)="L",LEFT(A72,2)="CH",LEFT(A72,2)="WA",LEFT(A72,2)="WN",LEFT(A72,2)="PR",LEFT(A72,2)="FY",LEFT(A72,2)="BB",LEFT(A72,2)="BL",LEFT(A72,2)="OL",LEFT(A72,2)="SK"),"North West",
OR(LEFT(A72,2)="NE",LEFT(A72,2)="DH",LEFT(A72,2)="SR",LEFT(A72,2)="TS",LEFT(A72,2)="DL"),"North East",
OR(LEFT(A72,2)="LS",LEFT(A72,1)="S",LEFT(A72,2)="DN",LEFT(A72,2)="HU",LEFT(A72,2)="BD",LEFT(A72,2)="HX",LEFT(A72,2)="WF",LEFT(A72,2)="HD"),"Yorkshire &amp; Humber",
OR(LEFT(A72,2)="CB",LEFT(A72,2)="CO",LEFT(A72,2)="IP",LEFT(A72,2)="NR",LEFT(A72,2)="PE",LEFT(A72,2)="SG",LEFT(A72,2)="CM"),"East of England",
OR(LEFT(A72,2)="AB",LEFT(A72,2)="DD",LEFT(A72,2)="EH",LEFT(A72,2)="FK",LEFT(A72,1)="G",LEFT(A72,2)="KA",LEFT(A72,2)="KY",LEFT(A72,2)="PA",LEFT(A72,2)="PH",LEFT(A72,2)="DG",LEFT(A72,2)="ML"),"Scotland",
OR(LEFT(A72,2)="CF",LEFT(A72,2)="SA",LEFT(A72,2)="NP",LEFT(A72,2)="LL",LEFT(A72,2)="LD"),"Wales"
)</f>
        <v>London</v>
      </c>
      <c r="C72" t="s">
        <v>97</v>
      </c>
      <c r="D72" t="s">
        <v>597</v>
      </c>
      <c r="E72" s="1">
        <v>22812</v>
      </c>
      <c r="F72" s="1">
        <v>42738</v>
      </c>
      <c r="G72" s="11">
        <f ca="1">DATEDIF(Table1[[#This Row],[Date_of_Birth]],TODAY(),"Y")-DATEDIF(Table1[[#This Row],[Primary_Diagnosis_Date]],TODAY(),"Y")</f>
        <v>55</v>
      </c>
      <c r="H72" s="11" t="str" cm="1">
        <f t="array" aca="1" ref="H72" ca="1">_xlfn.IFS(Table1[[#This Row],[Age]]&lt;10,"0-9",Table1[[#This Row],[Age]]&lt;20,"10-19",Table1[[#This Row],[Age]]&lt;30,"20-29",Table1[[#This Row],[Age]]&lt;40,"30-39",Table1[[#This Row],[Age]]&lt;50,"40-49",Table1[[#This Row],[Age]]&lt;60,"50-59",Table1[[#This Row],[Age]]&lt;70,"60-69",Table1[[#This Row],[Age]]&lt;80,"70-79",Table1[[#This Row],[Age]]&lt;90,"80-89")</f>
        <v>50-59</v>
      </c>
      <c r="I72" t="s">
        <v>1027</v>
      </c>
      <c r="J72" t="s">
        <v>1099</v>
      </c>
      <c r="K72" t="str">
        <f>LEFT(Table1[[#This Row],[Postcode]],2)</f>
        <v>E0</v>
      </c>
      <c r="L72" t="s">
        <v>1599</v>
      </c>
      <c r="M72" s="1">
        <v>42730</v>
      </c>
      <c r="N72" s="1">
        <v>42742</v>
      </c>
      <c r="O72" s="11" t="str">
        <f ca="1">DATEDIF(Table1[[#This Row],[Referral_Date]],TODAY(),"d")-DATEDIF(Table1[[#This Row],[First_Seen_Date]],TODAY(),"d") &amp;" "&amp;"days"</f>
        <v>12 days</v>
      </c>
      <c r="P72" s="1">
        <v>42756</v>
      </c>
      <c r="Q72" s="1">
        <v>42765</v>
      </c>
      <c r="R72" s="1">
        <v>42765</v>
      </c>
      <c r="S72" s="11">
        <f ca="1">DATEDIF(Table1[[#This Row],[Decision_to_Treat_Date]],TODAY(),"d")-DATEDIF(Table1[[#This Row],[Treatment_Start_Date]],TODAY(),"d")</f>
        <v>0</v>
      </c>
      <c r="T72" s="11" t="str" cm="1">
        <f t="array" aca="1" ref="T72" ca="1">_xlfn.IFS(Table1[[#This Row],[Treatment_Waiting Time]]&lt;10,"Very Short Wait",Table1[[#This Row],[Treatment_Waiting Time]]&lt;20,"Short Wait",Table1[[#This Row],[Treatment_Waiting Time]]&lt;30,"Moderate Delay",Table1[[#This Row],[Treatment_Waiting Time]]&lt;40,"Long Delay")</f>
        <v>Very Short Wait</v>
      </c>
      <c r="U72" t="s">
        <v>2012</v>
      </c>
      <c r="V72" t="s">
        <v>2019</v>
      </c>
      <c r="W72" t="s">
        <v>2026</v>
      </c>
      <c r="X72" t="s">
        <v>2029</v>
      </c>
      <c r="Y72" t="s">
        <v>2036</v>
      </c>
      <c r="Z72" t="s">
        <v>2038</v>
      </c>
      <c r="AA72" t="s">
        <v>2044</v>
      </c>
      <c r="AB72" t="s">
        <v>2047</v>
      </c>
      <c r="AC72" t="s">
        <v>2052</v>
      </c>
      <c r="AD72" t="s">
        <v>2124</v>
      </c>
      <c r="AE72" t="s">
        <v>2553</v>
      </c>
      <c r="AF72" t="b">
        <v>1</v>
      </c>
      <c r="AG72" s="1">
        <v>43078</v>
      </c>
      <c r="AH72" t="s">
        <v>2555</v>
      </c>
      <c r="AI72" s="1">
        <v>43322</v>
      </c>
      <c r="AN72" t="str">
        <v>W4</v>
      </c>
    </row>
    <row r="73" spans="1:40">
      <c r="A73" t="str">
        <f>LEFT(Table1[[#This Row],[Postcode]],2)</f>
        <v>G3</v>
      </c>
      <c r="B73" s="13" t="str" cm="1">
        <f t="array" ref="B73">_xlfn.IFS(
OR(LEFT(A73,2)="EC",LEFT(A73,1)="E",LEFT(A73,1)="N",LEFT(A73,2)="NW",LEFT(A73,2)="SE",LEFT(A73,2)="SW",LEFT(A73,1)="W",LEFT(A73,2)="WC"),"London",
OR(LEFT(A73,2)="CR",LEFT(A73,2)="DA",LEFT(A73,2)="GU",LEFT(A73,2)="KT",LEFT(A73,2)="ME",LEFT(A73,2)="PO",LEFT(A73,2)="RG",LEFT(A73,2)="RH",LEFT(A73,2)="SL",LEFT(A73,2)="SO",LEFT(A73,2)="TN"),"South East",
OR(LEFT(A73,2)="BA",LEFT(A73,2)="BS",LEFT(A73,2)="EX",LEFT(A73,2)="GL",LEFT(A73,2)="PL",LEFT(A73,2)="TA",LEFT(A73,2)="TQ",LEFT(A73,2)="TR"),"South West",
OR(LEFT(A73,1)="B",LEFT(A73,2)="CV",LEFT(A73,2)="DE",LEFT(A73,2)="LE",LEFT(A73,2)="NG",LEFT(A73,2)="NN",LEFT(A73,2)="ST",LEFT(A73,2)="WS",LEFT(A73,2)="WV"),"Midlands",
OR(LEFT(A73,1)="M",LEFT(A73,1)="L",LEFT(A73,2)="CH",LEFT(A73,2)="WA",LEFT(A73,2)="WN",LEFT(A73,2)="PR",LEFT(A73,2)="FY",LEFT(A73,2)="BB",LEFT(A73,2)="BL",LEFT(A73,2)="OL",LEFT(A73,2)="SK"),"North West",
OR(LEFT(A73,2)="NE",LEFT(A73,2)="DH",LEFT(A73,2)="SR",LEFT(A73,2)="TS",LEFT(A73,2)="DL"),"North East",
OR(LEFT(A73,2)="LS",LEFT(A73,1)="S",LEFT(A73,2)="DN",LEFT(A73,2)="HU",LEFT(A73,2)="BD",LEFT(A73,2)="HX",LEFT(A73,2)="WF",LEFT(A73,2)="HD"),"Yorkshire &amp; Humber",
OR(LEFT(A73,2)="CB",LEFT(A73,2)="CO",LEFT(A73,2)="IP",LEFT(A73,2)="NR",LEFT(A73,2)="PE",LEFT(A73,2)="SG",LEFT(A73,2)="CM"),"East of England",
OR(LEFT(A73,2)="AB",LEFT(A73,2)="DD",LEFT(A73,2)="EH",LEFT(A73,2)="FK",LEFT(A73,1)="G",LEFT(A73,2)="KA",LEFT(A73,2)="KY",LEFT(A73,2)="PA",LEFT(A73,2)="PH",LEFT(A73,2)="DG",LEFT(A73,2)="ML"),"Scotland",
OR(LEFT(A73,2)="CF",LEFT(A73,2)="SA",LEFT(A73,2)="NP",LEFT(A73,2)="LL",LEFT(A73,2)="LD"),"Wales"
)</f>
        <v>Scotland</v>
      </c>
      <c r="C73" t="s">
        <v>98</v>
      </c>
      <c r="D73" t="s">
        <v>598</v>
      </c>
      <c r="E73" s="1">
        <v>30425</v>
      </c>
      <c r="F73" s="1">
        <v>44690</v>
      </c>
      <c r="G73" s="11">
        <f ca="1">DATEDIF(Table1[[#This Row],[Date_of_Birth]],TODAY(),"Y")-DATEDIF(Table1[[#This Row],[Primary_Diagnosis_Date]],TODAY(),"Y")</f>
        <v>39</v>
      </c>
      <c r="H73" s="11" t="str" cm="1">
        <f t="array" aca="1" ref="H73" ca="1">_xlfn.IFS(Table1[[#This Row],[Age]]&lt;10,"0-9",Table1[[#This Row],[Age]]&lt;20,"10-19",Table1[[#This Row],[Age]]&lt;30,"20-29",Table1[[#This Row],[Age]]&lt;40,"30-39",Table1[[#This Row],[Age]]&lt;50,"40-49",Table1[[#This Row],[Age]]&lt;60,"50-59",Table1[[#This Row],[Age]]&lt;70,"60-69",Table1[[#This Row],[Age]]&lt;80,"70-79",Table1[[#This Row],[Age]]&lt;90,"80-89")</f>
        <v>30-39</v>
      </c>
      <c r="I73" t="s">
        <v>1028</v>
      </c>
      <c r="J73" t="s">
        <v>1100</v>
      </c>
      <c r="K73" t="str">
        <f>LEFT(Table1[[#This Row],[Postcode]],2)</f>
        <v>G3</v>
      </c>
      <c r="L73" t="s">
        <v>1600</v>
      </c>
      <c r="M73" s="1">
        <v>44674</v>
      </c>
      <c r="N73" s="1">
        <v>44674</v>
      </c>
      <c r="O73" s="11" t="str">
        <f ca="1">DATEDIF(Table1[[#This Row],[Referral_Date]],TODAY(),"d")-DATEDIF(Table1[[#This Row],[First_Seen_Date]],TODAY(),"d") &amp;" "&amp;"days"</f>
        <v>0 days</v>
      </c>
      <c r="P73" s="1">
        <v>44676</v>
      </c>
      <c r="Q73" s="1">
        <v>44687</v>
      </c>
      <c r="R73" s="1">
        <v>44713</v>
      </c>
      <c r="S73" s="11">
        <f ca="1">DATEDIF(Table1[[#This Row],[Decision_to_Treat_Date]],TODAY(),"d")-DATEDIF(Table1[[#This Row],[Treatment_Start_Date]],TODAY(),"d")</f>
        <v>26</v>
      </c>
      <c r="T73" s="11" t="str" cm="1">
        <f t="array" aca="1" ref="T73" ca="1">_xlfn.IFS(Table1[[#This Row],[Treatment_Waiting Time]]&lt;10,"Very Short Wait",Table1[[#This Row],[Treatment_Waiting Time]]&lt;20,"Short Wait",Table1[[#This Row],[Treatment_Waiting Time]]&lt;30,"Moderate Delay",Table1[[#This Row],[Treatment_Waiting Time]]&lt;40,"Long Delay")</f>
        <v>Moderate Delay</v>
      </c>
      <c r="U73" t="s">
        <v>2014</v>
      </c>
      <c r="V73" t="s">
        <v>2020</v>
      </c>
      <c r="W73" t="s">
        <v>2027</v>
      </c>
      <c r="X73" t="s">
        <v>2029</v>
      </c>
      <c r="Y73" t="s">
        <v>2037</v>
      </c>
      <c r="Z73" t="s">
        <v>2041</v>
      </c>
      <c r="AA73" t="s">
        <v>2043</v>
      </c>
      <c r="AB73" t="s">
        <v>2046</v>
      </c>
      <c r="AC73" t="s">
        <v>2052</v>
      </c>
      <c r="AD73" t="s">
        <v>2125</v>
      </c>
      <c r="AE73" t="s">
        <v>2041</v>
      </c>
      <c r="AF73" t="b">
        <v>1</v>
      </c>
      <c r="AG73" s="1">
        <v>45656</v>
      </c>
      <c r="AH73" t="s">
        <v>2554</v>
      </c>
      <c r="AN73" t="str">
        <v>S5</v>
      </c>
    </row>
    <row r="74" spans="1:40">
      <c r="A74" t="str">
        <f>LEFT(Table1[[#This Row],[Postcode]],2)</f>
        <v>DL</v>
      </c>
      <c r="B74" s="13" t="str" cm="1">
        <f t="array" ref="B74">_xlfn.IFS(
OR(LEFT(A74,2)="EC",LEFT(A74,1)="E",LEFT(A74,1)="N",LEFT(A74,2)="NW",LEFT(A74,2)="SE",LEFT(A74,2)="SW",LEFT(A74,1)="W",LEFT(A74,2)="WC"),"London",
OR(LEFT(A74,2)="CR",LEFT(A74,2)="DA",LEFT(A74,2)="GU",LEFT(A74,2)="KT",LEFT(A74,2)="ME",LEFT(A74,2)="PO",LEFT(A74,2)="RG",LEFT(A74,2)="RH",LEFT(A74,2)="SL",LEFT(A74,2)="SO",LEFT(A74,2)="TN"),"South East",
OR(LEFT(A74,2)="BA",LEFT(A74,2)="BS",LEFT(A74,2)="EX",LEFT(A74,2)="GL",LEFT(A74,2)="PL",LEFT(A74,2)="TA",LEFT(A74,2)="TQ",LEFT(A74,2)="TR"),"South West",
OR(LEFT(A74,1)="B",LEFT(A74,2)="CV",LEFT(A74,2)="DE",LEFT(A74,2)="LE",LEFT(A74,2)="NG",LEFT(A74,2)="NN",LEFT(A74,2)="ST",LEFT(A74,2)="WS",LEFT(A74,2)="WV"),"Midlands",
OR(LEFT(A74,1)="M",LEFT(A74,1)="L",LEFT(A74,2)="CH",LEFT(A74,2)="WA",LEFT(A74,2)="WN",LEFT(A74,2)="PR",LEFT(A74,2)="FY",LEFT(A74,2)="BB",LEFT(A74,2)="BL",LEFT(A74,2)="OL",LEFT(A74,2)="SK"),"North West",
OR(LEFT(A74,2)="NE",LEFT(A74,2)="DH",LEFT(A74,2)="SR",LEFT(A74,2)="TS",LEFT(A74,2)="DL"),"North East",
OR(LEFT(A74,2)="LS",LEFT(A74,1)="S",LEFT(A74,2)="DN",LEFT(A74,2)="HU",LEFT(A74,2)="BD",LEFT(A74,2)="HX",LEFT(A74,2)="WF",LEFT(A74,2)="HD"),"Yorkshire &amp; Humber",
OR(LEFT(A74,2)="CB",LEFT(A74,2)="CO",LEFT(A74,2)="IP",LEFT(A74,2)="NR",LEFT(A74,2)="PE",LEFT(A74,2)="SG",LEFT(A74,2)="CM"),"East of England",
OR(LEFT(A74,2)="AB",LEFT(A74,2)="DD",LEFT(A74,2)="EH",LEFT(A74,2)="FK",LEFT(A74,1)="G",LEFT(A74,2)="KA",LEFT(A74,2)="KY",LEFT(A74,2)="PA",LEFT(A74,2)="PH",LEFT(A74,2)="DG",LEFT(A74,2)="ML"),"Scotland",
OR(LEFT(A74,2)="CF",LEFT(A74,2)="SA",LEFT(A74,2)="NP",LEFT(A74,2)="LL",LEFT(A74,2)="LD"),"Wales"
)</f>
        <v>North East</v>
      </c>
      <c r="C74" t="s">
        <v>99</v>
      </c>
      <c r="D74" t="s">
        <v>599</v>
      </c>
      <c r="E74" s="1">
        <v>35820</v>
      </c>
      <c r="F74" s="1">
        <v>43812</v>
      </c>
      <c r="G74" s="11">
        <f ca="1">DATEDIF(Table1[[#This Row],[Date_of_Birth]],TODAY(),"Y")-DATEDIF(Table1[[#This Row],[Primary_Diagnosis_Date]],TODAY(),"Y")</f>
        <v>22</v>
      </c>
      <c r="H74" s="11" t="str" cm="1">
        <f t="array" aca="1" ref="H74" ca="1">_xlfn.IFS(Table1[[#This Row],[Age]]&lt;10,"0-9",Table1[[#This Row],[Age]]&lt;20,"10-19",Table1[[#This Row],[Age]]&lt;30,"20-29",Table1[[#This Row],[Age]]&lt;40,"30-39",Table1[[#This Row],[Age]]&lt;50,"40-49",Table1[[#This Row],[Age]]&lt;60,"50-59",Table1[[#This Row],[Age]]&lt;70,"60-69",Table1[[#This Row],[Age]]&lt;80,"70-79",Table1[[#This Row],[Age]]&lt;90,"80-89")</f>
        <v>20-29</v>
      </c>
      <c r="I74" t="s">
        <v>1027</v>
      </c>
      <c r="J74" t="s">
        <v>1101</v>
      </c>
      <c r="K74" t="str">
        <f>LEFT(Table1[[#This Row],[Postcode]],2)</f>
        <v>DL</v>
      </c>
      <c r="L74" t="s">
        <v>1601</v>
      </c>
      <c r="M74" s="1">
        <v>43811</v>
      </c>
      <c r="N74" s="1">
        <v>43815</v>
      </c>
      <c r="O74" s="11" t="str">
        <f ca="1">DATEDIF(Table1[[#This Row],[Referral_Date]],TODAY(),"d")-DATEDIF(Table1[[#This Row],[First_Seen_Date]],TODAY(),"d") &amp;" "&amp;"days"</f>
        <v>4 days</v>
      </c>
      <c r="P74" s="1">
        <v>43822</v>
      </c>
      <c r="Q74" s="1">
        <v>43832</v>
      </c>
      <c r="R74" s="1">
        <v>43833</v>
      </c>
      <c r="S74" s="11">
        <f ca="1">DATEDIF(Table1[[#This Row],[Decision_to_Treat_Date]],TODAY(),"d")-DATEDIF(Table1[[#This Row],[Treatment_Start_Date]],TODAY(),"d")</f>
        <v>1</v>
      </c>
      <c r="T74" s="11" t="str" cm="1">
        <f t="array" aca="1" ref="T74" ca="1">_xlfn.IFS(Table1[[#This Row],[Treatment_Waiting Time]]&lt;10,"Very Short Wait",Table1[[#This Row],[Treatment_Waiting Time]]&lt;20,"Short Wait",Table1[[#This Row],[Treatment_Waiting Time]]&lt;30,"Moderate Delay",Table1[[#This Row],[Treatment_Waiting Time]]&lt;40,"Long Delay")</f>
        <v>Very Short Wait</v>
      </c>
      <c r="U74" t="s">
        <v>2014</v>
      </c>
      <c r="V74" t="s">
        <v>2018</v>
      </c>
      <c r="W74" t="s">
        <v>2023</v>
      </c>
      <c r="X74" t="s">
        <v>2029</v>
      </c>
      <c r="Y74" t="s">
        <v>2036</v>
      </c>
      <c r="Z74" t="s">
        <v>2041</v>
      </c>
      <c r="AA74" t="s">
        <v>2043</v>
      </c>
      <c r="AB74" t="s">
        <v>2047</v>
      </c>
      <c r="AC74" t="s">
        <v>2052</v>
      </c>
      <c r="AD74" t="s">
        <v>2126</v>
      </c>
      <c r="AE74" t="s">
        <v>2553</v>
      </c>
      <c r="AF74" t="b">
        <v>0</v>
      </c>
      <c r="AH74" t="s">
        <v>2555</v>
      </c>
      <c r="AI74" s="1">
        <v>44906</v>
      </c>
      <c r="AN74" t="str">
        <v>JE</v>
      </c>
    </row>
    <row r="75" spans="1:40">
      <c r="A75" t="str">
        <f>LEFT(Table1[[#This Row],[Postcode]],2)</f>
        <v>WR</v>
      </c>
      <c r="B75" s="13" t="str" cm="1">
        <f t="array" ref="B75">_xlfn.IFS(
OR(LEFT(A75,2)="EC",LEFT(A75,1)="E",LEFT(A75,1)="N",LEFT(A75,2)="NW",LEFT(A75,2)="SE",LEFT(A75,2)="SW",LEFT(A75,1)="W",LEFT(A75,2)="WC"),"London",
OR(LEFT(A75,2)="CR",LEFT(A75,2)="DA",LEFT(A75,2)="GU",LEFT(A75,2)="KT",LEFT(A75,2)="ME",LEFT(A75,2)="PO",LEFT(A75,2)="RG",LEFT(A75,2)="RH",LEFT(A75,2)="SL",LEFT(A75,2)="SO",LEFT(A75,2)="TN"),"South East",
OR(LEFT(A75,2)="BA",LEFT(A75,2)="BS",LEFT(A75,2)="EX",LEFT(A75,2)="GL",LEFT(A75,2)="PL",LEFT(A75,2)="TA",LEFT(A75,2)="TQ",LEFT(A75,2)="TR"),"South West",
OR(LEFT(A75,1)="B",LEFT(A75,2)="CV",LEFT(A75,2)="DE",LEFT(A75,2)="LE",LEFT(A75,2)="NG",LEFT(A75,2)="NN",LEFT(A75,2)="ST",LEFT(A75,2)="WS",LEFT(A75,2)="WV"),"Midlands",
OR(LEFT(A75,1)="M",LEFT(A75,1)="L",LEFT(A75,2)="CH",LEFT(A75,2)="WA",LEFT(A75,2)="WN",LEFT(A75,2)="PR",LEFT(A75,2)="FY",LEFT(A75,2)="BB",LEFT(A75,2)="BL",LEFT(A75,2)="OL",LEFT(A75,2)="SK"),"North West",
OR(LEFT(A75,2)="NE",LEFT(A75,2)="DH",LEFT(A75,2)="SR",LEFT(A75,2)="TS",LEFT(A75,2)="DL"),"North East",
OR(LEFT(A75,2)="LS",LEFT(A75,1)="S",LEFT(A75,2)="DN",LEFT(A75,2)="HU",LEFT(A75,2)="BD",LEFT(A75,2)="HX",LEFT(A75,2)="WF",LEFT(A75,2)="HD"),"Yorkshire &amp; Humber",
OR(LEFT(A75,2)="CB",LEFT(A75,2)="CO",LEFT(A75,2)="IP",LEFT(A75,2)="NR",LEFT(A75,2)="PE",LEFT(A75,2)="SG",LEFT(A75,2)="CM"),"East of England",
OR(LEFT(A75,2)="AB",LEFT(A75,2)="DD",LEFT(A75,2)="EH",LEFT(A75,2)="FK",LEFT(A75,1)="G",LEFT(A75,2)="KA",LEFT(A75,2)="KY",LEFT(A75,2)="PA",LEFT(A75,2)="PH",LEFT(A75,2)="DG",LEFT(A75,2)="ML"),"Scotland",
OR(LEFT(A75,2)="CF",LEFT(A75,2)="SA",LEFT(A75,2)="NP",LEFT(A75,2)="LL",LEFT(A75,2)="LD"),"Wales"
)</f>
        <v>London</v>
      </c>
      <c r="C75" t="s">
        <v>100</v>
      </c>
      <c r="D75" t="s">
        <v>600</v>
      </c>
      <c r="E75" s="1">
        <v>24408</v>
      </c>
      <c r="F75" s="1">
        <v>45201</v>
      </c>
      <c r="G75" s="11">
        <f ca="1">DATEDIF(Table1[[#This Row],[Date_of_Birth]],TODAY(),"Y")-DATEDIF(Table1[[#This Row],[Primary_Diagnosis_Date]],TODAY(),"Y")</f>
        <v>57</v>
      </c>
      <c r="H75" s="11" t="str" cm="1">
        <f t="array" aca="1" ref="H75" ca="1">_xlfn.IFS(Table1[[#This Row],[Age]]&lt;10,"0-9",Table1[[#This Row],[Age]]&lt;20,"10-19",Table1[[#This Row],[Age]]&lt;30,"20-29",Table1[[#This Row],[Age]]&lt;40,"30-39",Table1[[#This Row],[Age]]&lt;50,"40-49",Table1[[#This Row],[Age]]&lt;60,"50-59",Table1[[#This Row],[Age]]&lt;70,"60-69",Table1[[#This Row],[Age]]&lt;80,"70-79",Table1[[#This Row],[Age]]&lt;90,"80-89")</f>
        <v>50-59</v>
      </c>
      <c r="I75" t="s">
        <v>1028</v>
      </c>
      <c r="J75" t="s">
        <v>1102</v>
      </c>
      <c r="K75" t="str">
        <f>LEFT(Table1[[#This Row],[Postcode]],2)</f>
        <v>WR</v>
      </c>
      <c r="L75" t="s">
        <v>1602</v>
      </c>
      <c r="M75" s="1">
        <v>45189</v>
      </c>
      <c r="N75" s="1">
        <v>45198</v>
      </c>
      <c r="O75" s="11" t="str">
        <f ca="1">DATEDIF(Table1[[#This Row],[Referral_Date]],TODAY(),"d")-DATEDIF(Table1[[#This Row],[First_Seen_Date]],TODAY(),"d") &amp;" "&amp;"days"</f>
        <v>9 days</v>
      </c>
      <c r="P75" s="1">
        <v>45208</v>
      </c>
      <c r="Q75" s="1">
        <v>45217</v>
      </c>
      <c r="R75" s="1">
        <v>45237</v>
      </c>
      <c r="S75" s="11">
        <f ca="1">DATEDIF(Table1[[#This Row],[Decision_to_Treat_Date]],TODAY(),"d")-DATEDIF(Table1[[#This Row],[Treatment_Start_Date]],TODAY(),"d")</f>
        <v>20</v>
      </c>
      <c r="T75" s="11" t="str" cm="1">
        <f t="array" aca="1" ref="T75" ca="1">_xlfn.IFS(Table1[[#This Row],[Treatment_Waiting Time]]&lt;10,"Very Short Wait",Table1[[#This Row],[Treatment_Waiting Time]]&lt;20,"Short Wait",Table1[[#This Row],[Treatment_Waiting Time]]&lt;30,"Moderate Delay",Table1[[#This Row],[Treatment_Waiting Time]]&lt;40,"Long Delay")</f>
        <v>Moderate Delay</v>
      </c>
      <c r="U75" t="s">
        <v>2017</v>
      </c>
      <c r="V75" t="s">
        <v>2019</v>
      </c>
      <c r="W75" t="s">
        <v>2028</v>
      </c>
      <c r="X75" t="s">
        <v>2031</v>
      </c>
      <c r="Y75" t="s">
        <v>2037</v>
      </c>
      <c r="Z75" t="s">
        <v>2040</v>
      </c>
      <c r="AA75" t="s">
        <v>2043</v>
      </c>
      <c r="AB75" t="s">
        <v>2051</v>
      </c>
      <c r="AC75" t="s">
        <v>2053</v>
      </c>
      <c r="AD75" t="s">
        <v>2127</v>
      </c>
      <c r="AE75" t="s">
        <v>2551</v>
      </c>
      <c r="AF75" t="b">
        <v>0</v>
      </c>
      <c r="AH75" t="s">
        <v>2555</v>
      </c>
      <c r="AI75" s="1">
        <v>46472</v>
      </c>
      <c r="AN75" t="str">
        <v>G0</v>
      </c>
    </row>
    <row r="76" spans="1:40">
      <c r="A76" t="str">
        <f>LEFT(Table1[[#This Row],[Postcode]],2)</f>
        <v>N8</v>
      </c>
      <c r="B76" s="13" t="str" cm="1">
        <f t="array" ref="B76">_xlfn.IFS(
OR(LEFT(A76,2)="EC",LEFT(A76,1)="E",LEFT(A76,1)="N",LEFT(A76,2)="NW",LEFT(A76,2)="SE",LEFT(A76,2)="SW",LEFT(A76,1)="W",LEFT(A76,2)="WC"),"London",
OR(LEFT(A76,2)="CR",LEFT(A76,2)="DA",LEFT(A76,2)="GU",LEFT(A76,2)="KT",LEFT(A76,2)="ME",LEFT(A76,2)="PO",LEFT(A76,2)="RG",LEFT(A76,2)="RH",LEFT(A76,2)="SL",LEFT(A76,2)="SO",LEFT(A76,2)="TN"),"South East",
OR(LEFT(A76,2)="BA",LEFT(A76,2)="BS",LEFT(A76,2)="EX",LEFT(A76,2)="GL",LEFT(A76,2)="PL",LEFT(A76,2)="TA",LEFT(A76,2)="TQ",LEFT(A76,2)="TR"),"South West",
OR(LEFT(A76,1)="B",LEFT(A76,2)="CV",LEFT(A76,2)="DE",LEFT(A76,2)="LE",LEFT(A76,2)="NG",LEFT(A76,2)="NN",LEFT(A76,2)="ST",LEFT(A76,2)="WS",LEFT(A76,2)="WV"),"Midlands",
OR(LEFT(A76,1)="M",LEFT(A76,1)="L",LEFT(A76,2)="CH",LEFT(A76,2)="WA",LEFT(A76,2)="WN",LEFT(A76,2)="PR",LEFT(A76,2)="FY",LEFT(A76,2)="BB",LEFT(A76,2)="BL",LEFT(A76,2)="OL",LEFT(A76,2)="SK"),"North West",
OR(LEFT(A76,2)="NE",LEFT(A76,2)="DH",LEFT(A76,2)="SR",LEFT(A76,2)="TS",LEFT(A76,2)="DL"),"North East",
OR(LEFT(A76,2)="LS",LEFT(A76,1)="S",LEFT(A76,2)="DN",LEFT(A76,2)="HU",LEFT(A76,2)="BD",LEFT(A76,2)="HX",LEFT(A76,2)="WF",LEFT(A76,2)="HD"),"Yorkshire &amp; Humber",
OR(LEFT(A76,2)="CB",LEFT(A76,2)="CO",LEFT(A76,2)="IP",LEFT(A76,2)="NR",LEFT(A76,2)="PE",LEFT(A76,2)="SG",LEFT(A76,2)="CM"),"East of England",
OR(LEFT(A76,2)="AB",LEFT(A76,2)="DD",LEFT(A76,2)="EH",LEFT(A76,2)="FK",LEFT(A76,1)="G",LEFT(A76,2)="KA",LEFT(A76,2)="KY",LEFT(A76,2)="PA",LEFT(A76,2)="PH",LEFT(A76,2)="DG",LEFT(A76,2)="ML"),"Scotland",
OR(LEFT(A76,2)="CF",LEFT(A76,2)="SA",LEFT(A76,2)="NP",LEFT(A76,2)="LL",LEFT(A76,2)="LD"),"Wales"
)</f>
        <v>London</v>
      </c>
      <c r="C76" t="s">
        <v>101</v>
      </c>
      <c r="D76" t="s">
        <v>601</v>
      </c>
      <c r="E76" s="1">
        <v>34235</v>
      </c>
      <c r="F76" s="1">
        <v>44045</v>
      </c>
      <c r="G76" s="11">
        <f ca="1">DATEDIF(Table1[[#This Row],[Date_of_Birth]],TODAY(),"Y")-DATEDIF(Table1[[#This Row],[Primary_Diagnosis_Date]],TODAY(),"Y")</f>
        <v>27</v>
      </c>
      <c r="H76" s="11" t="str" cm="1">
        <f t="array" aca="1" ref="H76" ca="1">_xlfn.IFS(Table1[[#This Row],[Age]]&lt;10,"0-9",Table1[[#This Row],[Age]]&lt;20,"10-19",Table1[[#This Row],[Age]]&lt;30,"20-29",Table1[[#This Row],[Age]]&lt;40,"30-39",Table1[[#This Row],[Age]]&lt;50,"40-49",Table1[[#This Row],[Age]]&lt;60,"50-59",Table1[[#This Row],[Age]]&lt;70,"60-69",Table1[[#This Row],[Age]]&lt;80,"70-79",Table1[[#This Row],[Age]]&lt;90,"80-89")</f>
        <v>20-29</v>
      </c>
      <c r="I76" t="s">
        <v>1028</v>
      </c>
      <c r="J76" t="s">
        <v>1103</v>
      </c>
      <c r="K76" t="str">
        <f>LEFT(Table1[[#This Row],[Postcode]],2)</f>
        <v>N8</v>
      </c>
      <c r="L76" t="s">
        <v>1603</v>
      </c>
      <c r="M76" s="1">
        <v>44035</v>
      </c>
      <c r="N76" s="1">
        <v>44041</v>
      </c>
      <c r="O76" s="11" t="str">
        <f ca="1">DATEDIF(Table1[[#This Row],[Referral_Date]],TODAY(),"d")-DATEDIF(Table1[[#This Row],[First_Seen_Date]],TODAY(),"d") &amp;" "&amp;"days"</f>
        <v>6 days</v>
      </c>
      <c r="P76" s="1">
        <v>44047</v>
      </c>
      <c r="Q76" s="1">
        <v>44058</v>
      </c>
      <c r="R76" s="1">
        <v>44064</v>
      </c>
      <c r="S76" s="11">
        <f ca="1">DATEDIF(Table1[[#This Row],[Decision_to_Treat_Date]],TODAY(),"d")-DATEDIF(Table1[[#This Row],[Treatment_Start_Date]],TODAY(),"d")</f>
        <v>6</v>
      </c>
      <c r="T76" s="11" t="str" cm="1">
        <f t="array" aca="1" ref="T76" ca="1">_xlfn.IFS(Table1[[#This Row],[Treatment_Waiting Time]]&lt;10,"Very Short Wait",Table1[[#This Row],[Treatment_Waiting Time]]&lt;20,"Short Wait",Table1[[#This Row],[Treatment_Waiting Time]]&lt;30,"Moderate Delay",Table1[[#This Row],[Treatment_Waiting Time]]&lt;40,"Long Delay")</f>
        <v>Very Short Wait</v>
      </c>
      <c r="U76" t="s">
        <v>2015</v>
      </c>
      <c r="V76" t="s">
        <v>2018</v>
      </c>
      <c r="W76" t="s">
        <v>2023</v>
      </c>
      <c r="X76" t="s">
        <v>2029</v>
      </c>
      <c r="Y76" t="s">
        <v>2033</v>
      </c>
      <c r="Z76" t="s">
        <v>2042</v>
      </c>
      <c r="AA76" t="s">
        <v>2041</v>
      </c>
      <c r="AB76" t="s">
        <v>2047</v>
      </c>
      <c r="AC76" t="s">
        <v>2041</v>
      </c>
      <c r="AD76" t="s">
        <v>2128</v>
      </c>
      <c r="AE76" t="s">
        <v>2553</v>
      </c>
      <c r="AF76" t="b">
        <v>0</v>
      </c>
      <c r="AH76" t="s">
        <v>2555</v>
      </c>
      <c r="AI76" s="1">
        <v>44786</v>
      </c>
      <c r="AN76" t="str">
        <v>TS</v>
      </c>
    </row>
    <row r="77" spans="1:40">
      <c r="A77" t="str">
        <f>LEFT(Table1[[#This Row],[Postcode]],2)</f>
        <v>B8</v>
      </c>
      <c r="B77" s="13" t="str" cm="1">
        <f t="array" ref="B77">_xlfn.IFS(
OR(LEFT(A77,2)="EC",LEFT(A77,1)="E",LEFT(A77,1)="N",LEFT(A77,2)="NW",LEFT(A77,2)="SE",LEFT(A77,2)="SW",LEFT(A77,1)="W",LEFT(A77,2)="WC"),"London",
OR(LEFT(A77,2)="CR",LEFT(A77,2)="DA",LEFT(A77,2)="GU",LEFT(A77,2)="KT",LEFT(A77,2)="ME",LEFT(A77,2)="PO",LEFT(A77,2)="RG",LEFT(A77,2)="RH",LEFT(A77,2)="SL",LEFT(A77,2)="SO",LEFT(A77,2)="TN"),"South East",
OR(LEFT(A77,2)="BA",LEFT(A77,2)="BS",LEFT(A77,2)="EX",LEFT(A77,2)="GL",LEFT(A77,2)="PL",LEFT(A77,2)="TA",LEFT(A77,2)="TQ",LEFT(A77,2)="TR"),"South West",
OR(LEFT(A77,1)="B",LEFT(A77,2)="CV",LEFT(A77,2)="DE",LEFT(A77,2)="LE",LEFT(A77,2)="NG",LEFT(A77,2)="NN",LEFT(A77,2)="ST",LEFT(A77,2)="WS",LEFT(A77,2)="WV"),"Midlands",
OR(LEFT(A77,1)="M",LEFT(A77,1)="L",LEFT(A77,2)="CH",LEFT(A77,2)="WA",LEFT(A77,2)="WN",LEFT(A77,2)="PR",LEFT(A77,2)="FY",LEFT(A77,2)="BB",LEFT(A77,2)="BL",LEFT(A77,2)="OL",LEFT(A77,2)="SK"),"North West",
OR(LEFT(A77,2)="NE",LEFT(A77,2)="DH",LEFT(A77,2)="SR",LEFT(A77,2)="TS",LEFT(A77,2)="DL"),"North East",
OR(LEFT(A77,2)="LS",LEFT(A77,1)="S",LEFT(A77,2)="DN",LEFT(A77,2)="HU",LEFT(A77,2)="BD",LEFT(A77,2)="HX",LEFT(A77,2)="WF",LEFT(A77,2)="HD"),"Yorkshire &amp; Humber",
OR(LEFT(A77,2)="CB",LEFT(A77,2)="CO",LEFT(A77,2)="IP",LEFT(A77,2)="NR",LEFT(A77,2)="PE",LEFT(A77,2)="SG",LEFT(A77,2)="CM"),"East of England",
OR(LEFT(A77,2)="AB",LEFT(A77,2)="DD",LEFT(A77,2)="EH",LEFT(A77,2)="FK",LEFT(A77,1)="G",LEFT(A77,2)="KA",LEFT(A77,2)="KY",LEFT(A77,2)="PA",LEFT(A77,2)="PH",LEFT(A77,2)="DG",LEFT(A77,2)="ML"),"Scotland",
OR(LEFT(A77,2)="CF",LEFT(A77,2)="SA",LEFT(A77,2)="NP",LEFT(A77,2)="LL",LEFT(A77,2)="LD"),"Wales"
)</f>
        <v>Midlands</v>
      </c>
      <c r="C77" t="s">
        <v>102</v>
      </c>
      <c r="D77" t="s">
        <v>602</v>
      </c>
      <c r="E77" s="1">
        <v>36160</v>
      </c>
      <c r="F77" s="1">
        <v>43386</v>
      </c>
      <c r="G77" s="11">
        <f ca="1">DATEDIF(Table1[[#This Row],[Date_of_Birth]],TODAY(),"Y")-DATEDIF(Table1[[#This Row],[Primary_Diagnosis_Date]],TODAY(),"Y")</f>
        <v>20</v>
      </c>
      <c r="H77" s="11" t="str" cm="1">
        <f t="array" aca="1" ref="H77" ca="1">_xlfn.IFS(Table1[[#This Row],[Age]]&lt;10,"0-9",Table1[[#This Row],[Age]]&lt;20,"10-19",Table1[[#This Row],[Age]]&lt;30,"20-29",Table1[[#This Row],[Age]]&lt;40,"30-39",Table1[[#This Row],[Age]]&lt;50,"40-49",Table1[[#This Row],[Age]]&lt;60,"50-59",Table1[[#This Row],[Age]]&lt;70,"60-69",Table1[[#This Row],[Age]]&lt;80,"70-79",Table1[[#This Row],[Age]]&lt;90,"80-89")</f>
        <v>20-29</v>
      </c>
      <c r="I77" t="s">
        <v>1028</v>
      </c>
      <c r="J77" t="s">
        <v>1104</v>
      </c>
      <c r="K77" t="str">
        <f>LEFT(Table1[[#This Row],[Postcode]],2)</f>
        <v>B8</v>
      </c>
      <c r="L77" t="s">
        <v>1604</v>
      </c>
      <c r="M77" s="1">
        <v>43368</v>
      </c>
      <c r="N77" s="1">
        <v>43380</v>
      </c>
      <c r="O77" s="11" t="str">
        <f ca="1">DATEDIF(Table1[[#This Row],[Referral_Date]],TODAY(),"d")-DATEDIF(Table1[[#This Row],[First_Seen_Date]],TODAY(),"d") &amp;" "&amp;"days"</f>
        <v>12 days</v>
      </c>
      <c r="P77" s="1">
        <v>43382</v>
      </c>
      <c r="Q77" s="1">
        <v>43390</v>
      </c>
      <c r="R77" s="1">
        <v>43393</v>
      </c>
      <c r="S77" s="11">
        <f ca="1">DATEDIF(Table1[[#This Row],[Decision_to_Treat_Date]],TODAY(),"d")-DATEDIF(Table1[[#This Row],[Treatment_Start_Date]],TODAY(),"d")</f>
        <v>3</v>
      </c>
      <c r="T77" s="11" t="str" cm="1">
        <f t="array" aca="1" ref="T77" ca="1">_xlfn.IFS(Table1[[#This Row],[Treatment_Waiting Time]]&lt;10,"Very Short Wait",Table1[[#This Row],[Treatment_Waiting Time]]&lt;20,"Short Wait",Table1[[#This Row],[Treatment_Waiting Time]]&lt;30,"Moderate Delay",Table1[[#This Row],[Treatment_Waiting Time]]&lt;40,"Long Delay")</f>
        <v>Very Short Wait</v>
      </c>
      <c r="U77" t="s">
        <v>2013</v>
      </c>
      <c r="V77" t="s">
        <v>2018</v>
      </c>
      <c r="W77" t="s">
        <v>2028</v>
      </c>
      <c r="X77" t="s">
        <v>2029</v>
      </c>
      <c r="Y77" t="s">
        <v>2036</v>
      </c>
      <c r="Z77" t="s">
        <v>2041</v>
      </c>
      <c r="AA77" t="s">
        <v>2044</v>
      </c>
      <c r="AB77" t="s">
        <v>2049</v>
      </c>
      <c r="AC77" t="s">
        <v>2052</v>
      </c>
      <c r="AD77" t="s">
        <v>2129</v>
      </c>
      <c r="AE77" t="s">
        <v>2041</v>
      </c>
      <c r="AF77" t="b">
        <v>0</v>
      </c>
      <c r="AH77" t="s">
        <v>2554</v>
      </c>
      <c r="AN77" t="str">
        <v>PL</v>
      </c>
    </row>
    <row r="78" spans="1:40">
      <c r="A78" t="str">
        <f>LEFT(Table1[[#This Row],[Postcode]],2)</f>
        <v>DY</v>
      </c>
      <c r="B78" s="13" t="e" cm="1">
        <f t="array" ref="B78">_xlfn.IFS(
OR(LEFT(A78,2)="EC",LEFT(A78,1)="E",LEFT(A78,1)="N",LEFT(A78,2)="NW",LEFT(A78,2)="SE",LEFT(A78,2)="SW",LEFT(A78,1)="W",LEFT(A78,2)="WC"),"London",
OR(LEFT(A78,2)="CR",LEFT(A78,2)="DA",LEFT(A78,2)="GU",LEFT(A78,2)="KT",LEFT(A78,2)="ME",LEFT(A78,2)="PO",LEFT(A78,2)="RG",LEFT(A78,2)="RH",LEFT(A78,2)="SL",LEFT(A78,2)="SO",LEFT(A78,2)="TN"),"South East",
OR(LEFT(A78,2)="BA",LEFT(A78,2)="BS",LEFT(A78,2)="EX",LEFT(A78,2)="GL",LEFT(A78,2)="PL",LEFT(A78,2)="TA",LEFT(A78,2)="TQ",LEFT(A78,2)="TR"),"South West",
OR(LEFT(A78,1)="B",LEFT(A78,2)="CV",LEFT(A78,2)="DE",LEFT(A78,2)="LE",LEFT(A78,2)="NG",LEFT(A78,2)="NN",LEFT(A78,2)="ST",LEFT(A78,2)="WS",LEFT(A78,2)="WV"),"Midlands",
OR(LEFT(A78,1)="M",LEFT(A78,1)="L",LEFT(A78,2)="CH",LEFT(A78,2)="WA",LEFT(A78,2)="WN",LEFT(A78,2)="PR",LEFT(A78,2)="FY",LEFT(A78,2)="BB",LEFT(A78,2)="BL",LEFT(A78,2)="OL",LEFT(A78,2)="SK"),"North West",
OR(LEFT(A78,2)="NE",LEFT(A78,2)="DH",LEFT(A78,2)="SR",LEFT(A78,2)="TS",LEFT(A78,2)="DL"),"North East",
OR(LEFT(A78,2)="LS",LEFT(A78,1)="S",LEFT(A78,2)="DN",LEFT(A78,2)="HU",LEFT(A78,2)="BD",LEFT(A78,2)="HX",LEFT(A78,2)="WF",LEFT(A78,2)="HD"),"Yorkshire &amp; Humber",
OR(LEFT(A78,2)="CB",LEFT(A78,2)="CO",LEFT(A78,2)="IP",LEFT(A78,2)="NR",LEFT(A78,2)="PE",LEFT(A78,2)="SG",LEFT(A78,2)="CM"),"East of England",
OR(LEFT(A78,2)="AB",LEFT(A78,2)="DD",LEFT(A78,2)="EH",LEFT(A78,2)="FK",LEFT(A78,1)="G",LEFT(A78,2)="KA",LEFT(A78,2)="KY",LEFT(A78,2)="PA",LEFT(A78,2)="PH",LEFT(A78,2)="DG",LEFT(A78,2)="ML"),"Scotland",
OR(LEFT(A78,2)="CF",LEFT(A78,2)="SA",LEFT(A78,2)="NP",LEFT(A78,2)="LL",LEFT(A78,2)="LD"),"Wales"
)</f>
        <v>#N/A</v>
      </c>
      <c r="C78" t="s">
        <v>103</v>
      </c>
      <c r="D78" t="s">
        <v>603</v>
      </c>
      <c r="E78" s="1">
        <v>31554</v>
      </c>
      <c r="F78" s="1">
        <v>45369</v>
      </c>
      <c r="G78" s="11">
        <f ca="1">DATEDIF(Table1[[#This Row],[Date_of_Birth]],TODAY(),"Y")-DATEDIF(Table1[[#This Row],[Primary_Diagnosis_Date]],TODAY(),"Y")</f>
        <v>38</v>
      </c>
      <c r="H78" s="11" t="str" cm="1">
        <f t="array" aca="1" ref="H78" ca="1">_xlfn.IFS(Table1[[#This Row],[Age]]&lt;10,"0-9",Table1[[#This Row],[Age]]&lt;20,"10-19",Table1[[#This Row],[Age]]&lt;30,"20-29",Table1[[#This Row],[Age]]&lt;40,"30-39",Table1[[#This Row],[Age]]&lt;50,"40-49",Table1[[#This Row],[Age]]&lt;60,"50-59",Table1[[#This Row],[Age]]&lt;70,"60-69",Table1[[#This Row],[Age]]&lt;80,"70-79",Table1[[#This Row],[Age]]&lt;90,"80-89")</f>
        <v>30-39</v>
      </c>
      <c r="I78" t="s">
        <v>1028</v>
      </c>
      <c r="J78" t="s">
        <v>1105</v>
      </c>
      <c r="K78" t="str">
        <f>LEFT(Table1[[#This Row],[Postcode]],2)</f>
        <v>DY</v>
      </c>
      <c r="L78" t="s">
        <v>1605</v>
      </c>
      <c r="M78" s="1">
        <v>45362</v>
      </c>
      <c r="N78" s="1">
        <v>45370</v>
      </c>
      <c r="O78" s="11" t="str">
        <f ca="1">DATEDIF(Table1[[#This Row],[Referral_Date]],TODAY(),"d")-DATEDIF(Table1[[#This Row],[First_Seen_Date]],TODAY(),"d") &amp;" "&amp;"days"</f>
        <v>8 days</v>
      </c>
      <c r="P78" s="1">
        <v>45373</v>
      </c>
      <c r="Q78" s="1">
        <v>45375</v>
      </c>
      <c r="R78" s="1">
        <v>45405</v>
      </c>
      <c r="S78" s="11">
        <f ca="1">DATEDIF(Table1[[#This Row],[Decision_to_Treat_Date]],TODAY(),"d")-DATEDIF(Table1[[#This Row],[Treatment_Start_Date]],TODAY(),"d")</f>
        <v>30</v>
      </c>
      <c r="T78" s="11" t="str" cm="1">
        <f t="array" aca="1" ref="T78" ca="1">_xlfn.IFS(Table1[[#This Row],[Treatment_Waiting Time]]&lt;10,"Very Short Wait",Table1[[#This Row],[Treatment_Waiting Time]]&lt;20,"Short Wait",Table1[[#This Row],[Treatment_Waiting Time]]&lt;30,"Moderate Delay",Table1[[#This Row],[Treatment_Waiting Time]]&lt;40,"Long Delay")</f>
        <v>Long Delay</v>
      </c>
      <c r="U78" t="s">
        <v>2011</v>
      </c>
      <c r="V78" t="s">
        <v>2021</v>
      </c>
      <c r="W78" t="s">
        <v>2025</v>
      </c>
      <c r="X78" t="s">
        <v>2029</v>
      </c>
      <c r="Y78" t="s">
        <v>2035</v>
      </c>
      <c r="Z78" t="s">
        <v>2039</v>
      </c>
      <c r="AA78" t="s">
        <v>2045</v>
      </c>
      <c r="AB78" t="s">
        <v>2050</v>
      </c>
      <c r="AC78" t="s">
        <v>2053</v>
      </c>
      <c r="AD78" t="s">
        <v>2060</v>
      </c>
      <c r="AE78" t="s">
        <v>2553</v>
      </c>
      <c r="AF78" t="b">
        <v>1</v>
      </c>
      <c r="AG78" s="1">
        <v>45943</v>
      </c>
      <c r="AH78" t="s">
        <v>2555</v>
      </c>
      <c r="AI78" s="1">
        <v>45840</v>
      </c>
      <c r="AN78" t="str">
        <v>HX</v>
      </c>
    </row>
    <row r="79" spans="1:40">
      <c r="A79" t="str">
        <f>LEFT(Table1[[#This Row],[Postcode]],2)</f>
        <v>NW</v>
      </c>
      <c r="B79" s="13" t="str" cm="1">
        <f t="array" ref="B79">_xlfn.IFS(
OR(LEFT(A79,2)="EC",LEFT(A79,1)="E",LEFT(A79,1)="N",LEFT(A79,2)="NW",LEFT(A79,2)="SE",LEFT(A79,2)="SW",LEFT(A79,1)="W",LEFT(A79,2)="WC"),"London",
OR(LEFT(A79,2)="CR",LEFT(A79,2)="DA",LEFT(A79,2)="GU",LEFT(A79,2)="KT",LEFT(A79,2)="ME",LEFT(A79,2)="PO",LEFT(A79,2)="RG",LEFT(A79,2)="RH",LEFT(A79,2)="SL",LEFT(A79,2)="SO",LEFT(A79,2)="TN"),"South East",
OR(LEFT(A79,2)="BA",LEFT(A79,2)="BS",LEFT(A79,2)="EX",LEFT(A79,2)="GL",LEFT(A79,2)="PL",LEFT(A79,2)="TA",LEFT(A79,2)="TQ",LEFT(A79,2)="TR"),"South West",
OR(LEFT(A79,1)="B",LEFT(A79,2)="CV",LEFT(A79,2)="DE",LEFT(A79,2)="LE",LEFT(A79,2)="NG",LEFT(A79,2)="NN",LEFT(A79,2)="ST",LEFT(A79,2)="WS",LEFT(A79,2)="WV"),"Midlands",
OR(LEFT(A79,1)="M",LEFT(A79,1)="L",LEFT(A79,2)="CH",LEFT(A79,2)="WA",LEFT(A79,2)="WN",LEFT(A79,2)="PR",LEFT(A79,2)="FY",LEFT(A79,2)="BB",LEFT(A79,2)="BL",LEFT(A79,2)="OL",LEFT(A79,2)="SK"),"North West",
OR(LEFT(A79,2)="NE",LEFT(A79,2)="DH",LEFT(A79,2)="SR",LEFT(A79,2)="TS",LEFT(A79,2)="DL"),"North East",
OR(LEFT(A79,2)="LS",LEFT(A79,1)="S",LEFT(A79,2)="DN",LEFT(A79,2)="HU",LEFT(A79,2)="BD",LEFT(A79,2)="HX",LEFT(A79,2)="WF",LEFT(A79,2)="HD"),"Yorkshire &amp; Humber",
OR(LEFT(A79,2)="CB",LEFT(A79,2)="CO",LEFT(A79,2)="IP",LEFT(A79,2)="NR",LEFT(A79,2)="PE",LEFT(A79,2)="SG",LEFT(A79,2)="CM"),"East of England",
OR(LEFT(A79,2)="AB",LEFT(A79,2)="DD",LEFT(A79,2)="EH",LEFT(A79,2)="FK",LEFT(A79,1)="G",LEFT(A79,2)="KA",LEFT(A79,2)="KY",LEFT(A79,2)="PA",LEFT(A79,2)="PH",LEFT(A79,2)="DG",LEFT(A79,2)="ML"),"Scotland",
OR(LEFT(A79,2)="CF",LEFT(A79,2)="SA",LEFT(A79,2)="NP",LEFT(A79,2)="LL",LEFT(A79,2)="LD"),"Wales"
)</f>
        <v>London</v>
      </c>
      <c r="C79" t="s">
        <v>104</v>
      </c>
      <c r="D79" t="s">
        <v>604</v>
      </c>
      <c r="E79" s="1">
        <v>35663</v>
      </c>
      <c r="F79" s="1">
        <v>45759</v>
      </c>
      <c r="G79" s="11">
        <f ca="1">DATEDIF(Table1[[#This Row],[Date_of_Birth]],TODAY(),"Y")-DATEDIF(Table1[[#This Row],[Primary_Diagnosis_Date]],TODAY(),"Y")</f>
        <v>27</v>
      </c>
      <c r="H79" s="11" t="str" cm="1">
        <f t="array" aca="1" ref="H79" ca="1">_xlfn.IFS(Table1[[#This Row],[Age]]&lt;10,"0-9",Table1[[#This Row],[Age]]&lt;20,"10-19",Table1[[#This Row],[Age]]&lt;30,"20-29",Table1[[#This Row],[Age]]&lt;40,"30-39",Table1[[#This Row],[Age]]&lt;50,"40-49",Table1[[#This Row],[Age]]&lt;60,"50-59",Table1[[#This Row],[Age]]&lt;70,"60-69",Table1[[#This Row],[Age]]&lt;80,"70-79",Table1[[#This Row],[Age]]&lt;90,"80-89")</f>
        <v>20-29</v>
      </c>
      <c r="I79" t="s">
        <v>1027</v>
      </c>
      <c r="J79" t="s">
        <v>1106</v>
      </c>
      <c r="K79" t="str">
        <f>LEFT(Table1[[#This Row],[Postcode]],2)</f>
        <v>NW</v>
      </c>
      <c r="L79" t="s">
        <v>1606</v>
      </c>
      <c r="M79" s="1">
        <v>45754</v>
      </c>
      <c r="N79" s="1">
        <v>45768</v>
      </c>
      <c r="O79" s="11" t="str">
        <f ca="1">DATEDIF(Table1[[#This Row],[Referral_Date]],TODAY(),"d")-DATEDIF(Table1[[#This Row],[First_Seen_Date]],TODAY(),"d") &amp;" "&amp;"days"</f>
        <v>14 days</v>
      </c>
      <c r="P79" s="1">
        <v>45773</v>
      </c>
      <c r="Q79" s="1">
        <v>45778</v>
      </c>
      <c r="R79" s="1">
        <v>45778</v>
      </c>
      <c r="S79" s="11">
        <f ca="1">DATEDIF(Table1[[#This Row],[Decision_to_Treat_Date]],TODAY(),"d")-DATEDIF(Table1[[#This Row],[Treatment_Start_Date]],TODAY(),"d")</f>
        <v>0</v>
      </c>
      <c r="T79" s="11" t="str" cm="1">
        <f t="array" aca="1" ref="T79" ca="1">_xlfn.IFS(Table1[[#This Row],[Treatment_Waiting Time]]&lt;10,"Very Short Wait",Table1[[#This Row],[Treatment_Waiting Time]]&lt;20,"Short Wait",Table1[[#This Row],[Treatment_Waiting Time]]&lt;30,"Moderate Delay",Table1[[#This Row],[Treatment_Waiting Time]]&lt;40,"Long Delay")</f>
        <v>Very Short Wait</v>
      </c>
      <c r="U79" t="s">
        <v>2012</v>
      </c>
      <c r="V79" t="s">
        <v>2019</v>
      </c>
      <c r="W79" t="s">
        <v>2023</v>
      </c>
      <c r="X79" t="s">
        <v>2031</v>
      </c>
      <c r="Y79" t="s">
        <v>2037</v>
      </c>
      <c r="Z79" t="s">
        <v>2040</v>
      </c>
      <c r="AA79" t="s">
        <v>2041</v>
      </c>
      <c r="AB79" t="s">
        <v>2049</v>
      </c>
      <c r="AC79" t="s">
        <v>2052</v>
      </c>
      <c r="AD79" t="s">
        <v>2130</v>
      </c>
      <c r="AE79" t="s">
        <v>2553</v>
      </c>
      <c r="AF79" t="b">
        <v>1</v>
      </c>
      <c r="AG79" s="1">
        <v>46537</v>
      </c>
      <c r="AH79" t="s">
        <v>2555</v>
      </c>
      <c r="AI79" s="1">
        <v>46120</v>
      </c>
      <c r="AN79" t="str">
        <v>L3</v>
      </c>
    </row>
    <row r="80" spans="1:40">
      <c r="A80" t="str">
        <f>LEFT(Table1[[#This Row],[Postcode]],2)</f>
        <v>B6</v>
      </c>
      <c r="B80" s="13" t="str" cm="1">
        <f t="array" ref="B80">_xlfn.IFS(
OR(LEFT(A80,2)="EC",LEFT(A80,1)="E",LEFT(A80,1)="N",LEFT(A80,2)="NW",LEFT(A80,2)="SE",LEFT(A80,2)="SW",LEFT(A80,1)="W",LEFT(A80,2)="WC"),"London",
OR(LEFT(A80,2)="CR",LEFT(A80,2)="DA",LEFT(A80,2)="GU",LEFT(A80,2)="KT",LEFT(A80,2)="ME",LEFT(A80,2)="PO",LEFT(A80,2)="RG",LEFT(A80,2)="RH",LEFT(A80,2)="SL",LEFT(A80,2)="SO",LEFT(A80,2)="TN"),"South East",
OR(LEFT(A80,2)="BA",LEFT(A80,2)="BS",LEFT(A80,2)="EX",LEFT(A80,2)="GL",LEFT(A80,2)="PL",LEFT(A80,2)="TA",LEFT(A80,2)="TQ",LEFT(A80,2)="TR"),"South West",
OR(LEFT(A80,1)="B",LEFT(A80,2)="CV",LEFT(A80,2)="DE",LEFT(A80,2)="LE",LEFT(A80,2)="NG",LEFT(A80,2)="NN",LEFT(A80,2)="ST",LEFT(A80,2)="WS",LEFT(A80,2)="WV"),"Midlands",
OR(LEFT(A80,1)="M",LEFT(A80,1)="L",LEFT(A80,2)="CH",LEFT(A80,2)="WA",LEFT(A80,2)="WN",LEFT(A80,2)="PR",LEFT(A80,2)="FY",LEFT(A80,2)="BB",LEFT(A80,2)="BL",LEFT(A80,2)="OL",LEFT(A80,2)="SK"),"North West",
OR(LEFT(A80,2)="NE",LEFT(A80,2)="DH",LEFT(A80,2)="SR",LEFT(A80,2)="TS",LEFT(A80,2)="DL"),"North East",
OR(LEFT(A80,2)="LS",LEFT(A80,1)="S",LEFT(A80,2)="DN",LEFT(A80,2)="HU",LEFT(A80,2)="BD",LEFT(A80,2)="HX",LEFT(A80,2)="WF",LEFT(A80,2)="HD"),"Yorkshire &amp; Humber",
OR(LEFT(A80,2)="CB",LEFT(A80,2)="CO",LEFT(A80,2)="IP",LEFT(A80,2)="NR",LEFT(A80,2)="PE",LEFT(A80,2)="SG",LEFT(A80,2)="CM"),"East of England",
OR(LEFT(A80,2)="AB",LEFT(A80,2)="DD",LEFT(A80,2)="EH",LEFT(A80,2)="FK",LEFT(A80,1)="G",LEFT(A80,2)="KA",LEFT(A80,2)="KY",LEFT(A80,2)="PA",LEFT(A80,2)="PH",LEFT(A80,2)="DG",LEFT(A80,2)="ML"),"Scotland",
OR(LEFT(A80,2)="CF",LEFT(A80,2)="SA",LEFT(A80,2)="NP",LEFT(A80,2)="LL",LEFT(A80,2)="LD"),"Wales"
)</f>
        <v>Midlands</v>
      </c>
      <c r="C80" t="s">
        <v>105</v>
      </c>
      <c r="D80" t="s">
        <v>605</v>
      </c>
      <c r="E80" s="1">
        <v>24235</v>
      </c>
      <c r="F80" s="1">
        <v>45371</v>
      </c>
      <c r="G80" s="11">
        <f ca="1">DATEDIF(Table1[[#This Row],[Date_of_Birth]],TODAY(),"Y")-DATEDIF(Table1[[#This Row],[Primary_Diagnosis_Date]],TODAY(),"Y")</f>
        <v>58</v>
      </c>
      <c r="H80" s="11" t="str" cm="1">
        <f t="array" aca="1" ref="H80" ca="1">_xlfn.IFS(Table1[[#This Row],[Age]]&lt;10,"0-9",Table1[[#This Row],[Age]]&lt;20,"10-19",Table1[[#This Row],[Age]]&lt;30,"20-29",Table1[[#This Row],[Age]]&lt;40,"30-39",Table1[[#This Row],[Age]]&lt;50,"40-49",Table1[[#This Row],[Age]]&lt;60,"50-59",Table1[[#This Row],[Age]]&lt;70,"60-69",Table1[[#This Row],[Age]]&lt;80,"70-79",Table1[[#This Row],[Age]]&lt;90,"80-89")</f>
        <v>50-59</v>
      </c>
      <c r="I80" t="s">
        <v>1027</v>
      </c>
      <c r="J80" t="s">
        <v>1107</v>
      </c>
      <c r="K80" t="str">
        <f>LEFT(Table1[[#This Row],[Postcode]],2)</f>
        <v>B6</v>
      </c>
      <c r="L80" t="s">
        <v>1607</v>
      </c>
      <c r="M80" s="1">
        <v>45343</v>
      </c>
      <c r="N80" s="1">
        <v>45347</v>
      </c>
      <c r="O80" s="11" t="str">
        <f ca="1">DATEDIF(Table1[[#This Row],[Referral_Date]],TODAY(),"d")-DATEDIF(Table1[[#This Row],[First_Seen_Date]],TODAY(),"d") &amp;" "&amp;"days"</f>
        <v>4 days</v>
      </c>
      <c r="P80" s="1">
        <v>45358</v>
      </c>
      <c r="Q80" s="1">
        <v>45363</v>
      </c>
      <c r="R80" s="1">
        <v>45368</v>
      </c>
      <c r="S80" s="11">
        <f ca="1">DATEDIF(Table1[[#This Row],[Decision_to_Treat_Date]],TODAY(),"d")-DATEDIF(Table1[[#This Row],[Treatment_Start_Date]],TODAY(),"d")</f>
        <v>5</v>
      </c>
      <c r="T80" s="11" t="str" cm="1">
        <f t="array" aca="1" ref="T80" ca="1">_xlfn.IFS(Table1[[#This Row],[Treatment_Waiting Time]]&lt;10,"Very Short Wait",Table1[[#This Row],[Treatment_Waiting Time]]&lt;20,"Short Wait",Table1[[#This Row],[Treatment_Waiting Time]]&lt;30,"Moderate Delay",Table1[[#This Row],[Treatment_Waiting Time]]&lt;40,"Long Delay")</f>
        <v>Very Short Wait</v>
      </c>
      <c r="U80" t="s">
        <v>2012</v>
      </c>
      <c r="V80" t="s">
        <v>2019</v>
      </c>
      <c r="W80" t="s">
        <v>2024</v>
      </c>
      <c r="X80" t="s">
        <v>2032</v>
      </c>
      <c r="Y80" t="s">
        <v>2037</v>
      </c>
      <c r="Z80" t="s">
        <v>2040</v>
      </c>
      <c r="AA80" t="s">
        <v>2041</v>
      </c>
      <c r="AB80" t="s">
        <v>2051</v>
      </c>
      <c r="AC80" t="s">
        <v>2053</v>
      </c>
      <c r="AD80" t="s">
        <v>2131</v>
      </c>
      <c r="AE80" t="s">
        <v>2552</v>
      </c>
      <c r="AF80" t="b">
        <v>1</v>
      </c>
      <c r="AG80" s="1">
        <v>45707</v>
      </c>
      <c r="AH80" t="s">
        <v>2554</v>
      </c>
      <c r="AN80" t="str">
        <v>W9</v>
      </c>
    </row>
    <row r="81" spans="1:40">
      <c r="A81" t="str">
        <f>LEFT(Table1[[#This Row],[Postcode]],2)</f>
        <v>N7</v>
      </c>
      <c r="B81" s="13" t="str" cm="1">
        <f t="array" ref="B81">_xlfn.IFS(
OR(LEFT(A81,2)="EC",LEFT(A81,1)="E",LEFT(A81,1)="N",LEFT(A81,2)="NW",LEFT(A81,2)="SE",LEFT(A81,2)="SW",LEFT(A81,1)="W",LEFT(A81,2)="WC"),"London",
OR(LEFT(A81,2)="CR",LEFT(A81,2)="DA",LEFT(A81,2)="GU",LEFT(A81,2)="KT",LEFT(A81,2)="ME",LEFT(A81,2)="PO",LEFT(A81,2)="RG",LEFT(A81,2)="RH",LEFT(A81,2)="SL",LEFT(A81,2)="SO",LEFT(A81,2)="TN"),"South East",
OR(LEFT(A81,2)="BA",LEFT(A81,2)="BS",LEFT(A81,2)="EX",LEFT(A81,2)="GL",LEFT(A81,2)="PL",LEFT(A81,2)="TA",LEFT(A81,2)="TQ",LEFT(A81,2)="TR"),"South West",
OR(LEFT(A81,1)="B",LEFT(A81,2)="CV",LEFT(A81,2)="DE",LEFT(A81,2)="LE",LEFT(A81,2)="NG",LEFT(A81,2)="NN",LEFT(A81,2)="ST",LEFT(A81,2)="WS",LEFT(A81,2)="WV"),"Midlands",
OR(LEFT(A81,1)="M",LEFT(A81,1)="L",LEFT(A81,2)="CH",LEFT(A81,2)="WA",LEFT(A81,2)="WN",LEFT(A81,2)="PR",LEFT(A81,2)="FY",LEFT(A81,2)="BB",LEFT(A81,2)="BL",LEFT(A81,2)="OL",LEFT(A81,2)="SK"),"North West",
OR(LEFT(A81,2)="NE",LEFT(A81,2)="DH",LEFT(A81,2)="SR",LEFT(A81,2)="TS",LEFT(A81,2)="DL"),"North East",
OR(LEFT(A81,2)="LS",LEFT(A81,1)="S",LEFT(A81,2)="DN",LEFT(A81,2)="HU",LEFT(A81,2)="BD",LEFT(A81,2)="HX",LEFT(A81,2)="WF",LEFT(A81,2)="HD"),"Yorkshire &amp; Humber",
OR(LEFT(A81,2)="CB",LEFT(A81,2)="CO",LEFT(A81,2)="IP",LEFT(A81,2)="NR",LEFT(A81,2)="PE",LEFT(A81,2)="SG",LEFT(A81,2)="CM"),"East of England",
OR(LEFT(A81,2)="AB",LEFT(A81,2)="DD",LEFT(A81,2)="EH",LEFT(A81,2)="FK",LEFT(A81,1)="G",LEFT(A81,2)="KA",LEFT(A81,2)="KY",LEFT(A81,2)="PA",LEFT(A81,2)="PH",LEFT(A81,2)="DG",LEFT(A81,2)="ML"),"Scotland",
OR(LEFT(A81,2)="CF",LEFT(A81,2)="SA",LEFT(A81,2)="NP",LEFT(A81,2)="LL",LEFT(A81,2)="LD"),"Wales"
)</f>
        <v>London</v>
      </c>
      <c r="C81" t="s">
        <v>106</v>
      </c>
      <c r="D81" t="s">
        <v>606</v>
      </c>
      <c r="E81" s="1">
        <v>24748</v>
      </c>
      <c r="F81" s="1">
        <v>42815</v>
      </c>
      <c r="G81" s="11">
        <f ca="1">DATEDIF(Table1[[#This Row],[Date_of_Birth]],TODAY(),"Y")-DATEDIF(Table1[[#This Row],[Primary_Diagnosis_Date]],TODAY(),"Y")</f>
        <v>49</v>
      </c>
      <c r="H81" s="11" t="str" cm="1">
        <f t="array" aca="1" ref="H81" ca="1">_xlfn.IFS(Table1[[#This Row],[Age]]&lt;10,"0-9",Table1[[#This Row],[Age]]&lt;20,"10-19",Table1[[#This Row],[Age]]&lt;30,"20-29",Table1[[#This Row],[Age]]&lt;40,"30-39",Table1[[#This Row],[Age]]&lt;50,"40-49",Table1[[#This Row],[Age]]&lt;60,"50-59",Table1[[#This Row],[Age]]&lt;70,"60-69",Table1[[#This Row],[Age]]&lt;80,"70-79",Table1[[#This Row],[Age]]&lt;90,"80-89")</f>
        <v>40-49</v>
      </c>
      <c r="I81" t="s">
        <v>1028</v>
      </c>
      <c r="J81" t="s">
        <v>1108</v>
      </c>
      <c r="K81" t="str">
        <f>LEFT(Table1[[#This Row],[Postcode]],2)</f>
        <v>N7</v>
      </c>
      <c r="L81" t="s">
        <v>1608</v>
      </c>
      <c r="M81" s="1">
        <v>42802</v>
      </c>
      <c r="N81" s="1">
        <v>42814</v>
      </c>
      <c r="O81" s="11" t="str">
        <f ca="1">DATEDIF(Table1[[#This Row],[Referral_Date]],TODAY(),"d")-DATEDIF(Table1[[#This Row],[First_Seen_Date]],TODAY(),"d") &amp;" "&amp;"days"</f>
        <v>12 days</v>
      </c>
      <c r="P81" s="1">
        <v>42822</v>
      </c>
      <c r="Q81" s="1">
        <v>42823</v>
      </c>
      <c r="R81" s="1">
        <v>42845</v>
      </c>
      <c r="S81" s="11">
        <f ca="1">DATEDIF(Table1[[#This Row],[Decision_to_Treat_Date]],TODAY(),"d")-DATEDIF(Table1[[#This Row],[Treatment_Start_Date]],TODAY(),"d")</f>
        <v>22</v>
      </c>
      <c r="T81" s="11" t="str" cm="1">
        <f t="array" aca="1" ref="T81" ca="1">_xlfn.IFS(Table1[[#This Row],[Treatment_Waiting Time]]&lt;10,"Very Short Wait",Table1[[#This Row],[Treatment_Waiting Time]]&lt;20,"Short Wait",Table1[[#This Row],[Treatment_Waiting Time]]&lt;30,"Moderate Delay",Table1[[#This Row],[Treatment_Waiting Time]]&lt;40,"Long Delay")</f>
        <v>Moderate Delay</v>
      </c>
      <c r="U81" t="s">
        <v>2017</v>
      </c>
      <c r="V81" t="s">
        <v>2021</v>
      </c>
      <c r="W81" t="s">
        <v>2025</v>
      </c>
      <c r="X81" t="s">
        <v>2029</v>
      </c>
      <c r="Y81" t="s">
        <v>2033</v>
      </c>
      <c r="Z81" t="s">
        <v>2038</v>
      </c>
      <c r="AA81" t="s">
        <v>2044</v>
      </c>
      <c r="AB81" t="s">
        <v>2050</v>
      </c>
      <c r="AC81" t="s">
        <v>2052</v>
      </c>
      <c r="AD81" t="s">
        <v>2132</v>
      </c>
      <c r="AE81" t="s">
        <v>2553</v>
      </c>
      <c r="AF81" t="b">
        <v>1</v>
      </c>
      <c r="AG81" s="1">
        <v>43315</v>
      </c>
      <c r="AH81" t="s">
        <v>2555</v>
      </c>
      <c r="AI81" s="1">
        <v>44124</v>
      </c>
      <c r="AN81" t="str">
        <v>WF</v>
      </c>
    </row>
    <row r="82" spans="1:40">
      <c r="A82" t="str">
        <f>LEFT(Table1[[#This Row],[Postcode]],2)</f>
        <v>DD</v>
      </c>
      <c r="B82" s="13" t="str" cm="1">
        <f t="array" ref="B82">_xlfn.IFS(
OR(LEFT(A82,2)="EC",LEFT(A82,1)="E",LEFT(A82,1)="N",LEFT(A82,2)="NW",LEFT(A82,2)="SE",LEFT(A82,2)="SW",LEFT(A82,1)="W",LEFT(A82,2)="WC"),"London",
OR(LEFT(A82,2)="CR",LEFT(A82,2)="DA",LEFT(A82,2)="GU",LEFT(A82,2)="KT",LEFT(A82,2)="ME",LEFT(A82,2)="PO",LEFT(A82,2)="RG",LEFT(A82,2)="RH",LEFT(A82,2)="SL",LEFT(A82,2)="SO",LEFT(A82,2)="TN"),"South East",
OR(LEFT(A82,2)="BA",LEFT(A82,2)="BS",LEFT(A82,2)="EX",LEFT(A82,2)="GL",LEFT(A82,2)="PL",LEFT(A82,2)="TA",LEFT(A82,2)="TQ",LEFT(A82,2)="TR"),"South West",
OR(LEFT(A82,1)="B",LEFT(A82,2)="CV",LEFT(A82,2)="DE",LEFT(A82,2)="LE",LEFT(A82,2)="NG",LEFT(A82,2)="NN",LEFT(A82,2)="ST",LEFT(A82,2)="WS",LEFT(A82,2)="WV"),"Midlands",
OR(LEFT(A82,1)="M",LEFT(A82,1)="L",LEFT(A82,2)="CH",LEFT(A82,2)="WA",LEFT(A82,2)="WN",LEFT(A82,2)="PR",LEFT(A82,2)="FY",LEFT(A82,2)="BB",LEFT(A82,2)="BL",LEFT(A82,2)="OL",LEFT(A82,2)="SK"),"North West",
OR(LEFT(A82,2)="NE",LEFT(A82,2)="DH",LEFT(A82,2)="SR",LEFT(A82,2)="TS",LEFT(A82,2)="DL"),"North East",
OR(LEFT(A82,2)="LS",LEFT(A82,1)="S",LEFT(A82,2)="DN",LEFT(A82,2)="HU",LEFT(A82,2)="BD",LEFT(A82,2)="HX",LEFT(A82,2)="WF",LEFT(A82,2)="HD"),"Yorkshire &amp; Humber",
OR(LEFT(A82,2)="CB",LEFT(A82,2)="CO",LEFT(A82,2)="IP",LEFT(A82,2)="NR",LEFT(A82,2)="PE",LEFT(A82,2)="SG",LEFT(A82,2)="CM"),"East of England",
OR(LEFT(A82,2)="AB",LEFT(A82,2)="DD",LEFT(A82,2)="EH",LEFT(A82,2)="FK",LEFT(A82,1)="G",LEFT(A82,2)="KA",LEFT(A82,2)="KY",LEFT(A82,2)="PA",LEFT(A82,2)="PH",LEFT(A82,2)="DG",LEFT(A82,2)="ML"),"Scotland",
OR(LEFT(A82,2)="CF",LEFT(A82,2)="SA",LEFT(A82,2)="NP",LEFT(A82,2)="LL",LEFT(A82,2)="LD"),"Wales"
)</f>
        <v>Scotland</v>
      </c>
      <c r="C82" t="s">
        <v>107</v>
      </c>
      <c r="D82" t="s">
        <v>607</v>
      </c>
      <c r="E82" s="1">
        <v>38483</v>
      </c>
      <c r="F82" s="1">
        <v>43638</v>
      </c>
      <c r="G82" s="11">
        <f ca="1">DATEDIF(Table1[[#This Row],[Date_of_Birth]],TODAY(),"Y")-DATEDIF(Table1[[#This Row],[Primary_Diagnosis_Date]],TODAY(),"Y")</f>
        <v>15</v>
      </c>
      <c r="H82" s="11" t="str" cm="1">
        <f t="array" aca="1" ref="H82" ca="1">_xlfn.IFS(Table1[[#This Row],[Age]]&lt;10,"0-9",Table1[[#This Row],[Age]]&lt;20,"10-19",Table1[[#This Row],[Age]]&lt;30,"20-29",Table1[[#This Row],[Age]]&lt;40,"30-39",Table1[[#This Row],[Age]]&lt;50,"40-49",Table1[[#This Row],[Age]]&lt;60,"50-59",Table1[[#This Row],[Age]]&lt;70,"60-69",Table1[[#This Row],[Age]]&lt;80,"70-79",Table1[[#This Row],[Age]]&lt;90,"80-89")</f>
        <v>10-19</v>
      </c>
      <c r="I82" t="s">
        <v>1027</v>
      </c>
      <c r="J82" t="s">
        <v>1109</v>
      </c>
      <c r="K82" t="str">
        <f>LEFT(Table1[[#This Row],[Postcode]],2)</f>
        <v>DD</v>
      </c>
      <c r="L82" t="s">
        <v>1609</v>
      </c>
      <c r="M82" s="1">
        <v>43623</v>
      </c>
      <c r="N82" s="1">
        <v>43627</v>
      </c>
      <c r="O82" s="11" t="str">
        <f ca="1">DATEDIF(Table1[[#This Row],[Referral_Date]],TODAY(),"d")-DATEDIF(Table1[[#This Row],[First_Seen_Date]],TODAY(),"d") &amp;" "&amp;"days"</f>
        <v>4 days</v>
      </c>
      <c r="P82" s="1">
        <v>43632</v>
      </c>
      <c r="Q82" s="1">
        <v>43633</v>
      </c>
      <c r="R82" s="1">
        <v>43633</v>
      </c>
      <c r="S82" s="11">
        <f ca="1">DATEDIF(Table1[[#This Row],[Decision_to_Treat_Date]],TODAY(),"d")-DATEDIF(Table1[[#This Row],[Treatment_Start_Date]],TODAY(),"d")</f>
        <v>0</v>
      </c>
      <c r="T82" s="11" t="str" cm="1">
        <f t="array" aca="1" ref="T82" ca="1">_xlfn.IFS(Table1[[#This Row],[Treatment_Waiting Time]]&lt;10,"Very Short Wait",Table1[[#This Row],[Treatment_Waiting Time]]&lt;20,"Short Wait",Table1[[#This Row],[Treatment_Waiting Time]]&lt;30,"Moderate Delay",Table1[[#This Row],[Treatment_Waiting Time]]&lt;40,"Long Delay")</f>
        <v>Very Short Wait</v>
      </c>
      <c r="U82" t="s">
        <v>2014</v>
      </c>
      <c r="V82" t="s">
        <v>2022</v>
      </c>
      <c r="W82" t="s">
        <v>2028</v>
      </c>
      <c r="X82" t="s">
        <v>2031</v>
      </c>
      <c r="Y82" t="s">
        <v>2035</v>
      </c>
      <c r="Z82" t="s">
        <v>2041</v>
      </c>
      <c r="AA82" t="s">
        <v>2044</v>
      </c>
      <c r="AB82" t="s">
        <v>2047</v>
      </c>
      <c r="AC82" t="s">
        <v>2053</v>
      </c>
      <c r="AD82" t="s">
        <v>2133</v>
      </c>
      <c r="AE82" t="s">
        <v>2550</v>
      </c>
      <c r="AF82" t="b">
        <v>0</v>
      </c>
      <c r="AH82" t="s">
        <v>2554</v>
      </c>
      <c r="AN82" t="str">
        <v>S3</v>
      </c>
    </row>
    <row r="83" spans="1:40">
      <c r="A83" t="str">
        <f>LEFT(Table1[[#This Row],[Postcode]],2)</f>
        <v>CW</v>
      </c>
      <c r="B83" s="13" t="e" cm="1">
        <f t="array" ref="B83">_xlfn.IFS(
OR(LEFT(A83,2)="EC",LEFT(A83,1)="E",LEFT(A83,1)="N",LEFT(A83,2)="NW",LEFT(A83,2)="SE",LEFT(A83,2)="SW",LEFT(A83,1)="W",LEFT(A83,2)="WC"),"London",
OR(LEFT(A83,2)="CR",LEFT(A83,2)="DA",LEFT(A83,2)="GU",LEFT(A83,2)="KT",LEFT(A83,2)="ME",LEFT(A83,2)="PO",LEFT(A83,2)="RG",LEFT(A83,2)="RH",LEFT(A83,2)="SL",LEFT(A83,2)="SO",LEFT(A83,2)="TN"),"South East",
OR(LEFT(A83,2)="BA",LEFT(A83,2)="BS",LEFT(A83,2)="EX",LEFT(A83,2)="GL",LEFT(A83,2)="PL",LEFT(A83,2)="TA",LEFT(A83,2)="TQ",LEFT(A83,2)="TR"),"South West",
OR(LEFT(A83,1)="B",LEFT(A83,2)="CV",LEFT(A83,2)="DE",LEFT(A83,2)="LE",LEFT(A83,2)="NG",LEFT(A83,2)="NN",LEFT(A83,2)="ST",LEFT(A83,2)="WS",LEFT(A83,2)="WV"),"Midlands",
OR(LEFT(A83,1)="M",LEFT(A83,1)="L",LEFT(A83,2)="CH",LEFT(A83,2)="WA",LEFT(A83,2)="WN",LEFT(A83,2)="PR",LEFT(A83,2)="FY",LEFT(A83,2)="BB",LEFT(A83,2)="BL",LEFT(A83,2)="OL",LEFT(A83,2)="SK"),"North West",
OR(LEFT(A83,2)="NE",LEFT(A83,2)="DH",LEFT(A83,2)="SR",LEFT(A83,2)="TS",LEFT(A83,2)="DL"),"North East",
OR(LEFT(A83,2)="LS",LEFT(A83,1)="S",LEFT(A83,2)="DN",LEFT(A83,2)="HU",LEFT(A83,2)="BD",LEFT(A83,2)="HX",LEFT(A83,2)="WF",LEFT(A83,2)="HD"),"Yorkshire &amp; Humber",
OR(LEFT(A83,2)="CB",LEFT(A83,2)="CO",LEFT(A83,2)="IP",LEFT(A83,2)="NR",LEFT(A83,2)="PE",LEFT(A83,2)="SG",LEFT(A83,2)="CM"),"East of England",
OR(LEFT(A83,2)="AB",LEFT(A83,2)="DD",LEFT(A83,2)="EH",LEFT(A83,2)="FK",LEFT(A83,1)="G",LEFT(A83,2)="KA",LEFT(A83,2)="KY",LEFT(A83,2)="PA",LEFT(A83,2)="PH",LEFT(A83,2)="DG",LEFT(A83,2)="ML"),"Scotland",
OR(LEFT(A83,2)="CF",LEFT(A83,2)="SA",LEFT(A83,2)="NP",LEFT(A83,2)="LL",LEFT(A83,2)="LD"),"Wales"
)</f>
        <v>#N/A</v>
      </c>
      <c r="C83" t="s">
        <v>108</v>
      </c>
      <c r="D83" t="s">
        <v>608</v>
      </c>
      <c r="E83" s="1">
        <v>27669</v>
      </c>
      <c r="F83" s="1">
        <v>42723</v>
      </c>
      <c r="G83" s="11">
        <f ca="1">DATEDIF(Table1[[#This Row],[Date_of_Birth]],TODAY(),"Y")-DATEDIF(Table1[[#This Row],[Primary_Diagnosis_Date]],TODAY(),"Y")</f>
        <v>41</v>
      </c>
      <c r="H83" s="11" t="str" cm="1">
        <f t="array" aca="1" ref="H83" ca="1">_xlfn.IFS(Table1[[#This Row],[Age]]&lt;10,"0-9",Table1[[#This Row],[Age]]&lt;20,"10-19",Table1[[#This Row],[Age]]&lt;30,"20-29",Table1[[#This Row],[Age]]&lt;40,"30-39",Table1[[#This Row],[Age]]&lt;50,"40-49",Table1[[#This Row],[Age]]&lt;60,"50-59",Table1[[#This Row],[Age]]&lt;70,"60-69",Table1[[#This Row],[Age]]&lt;80,"70-79",Table1[[#This Row],[Age]]&lt;90,"80-89")</f>
        <v>40-49</v>
      </c>
      <c r="I83" t="s">
        <v>1028</v>
      </c>
      <c r="J83" t="s">
        <v>1110</v>
      </c>
      <c r="K83" t="str">
        <f>LEFT(Table1[[#This Row],[Postcode]],2)</f>
        <v>CW</v>
      </c>
      <c r="L83" t="s">
        <v>1610</v>
      </c>
      <c r="M83" s="1">
        <v>42696</v>
      </c>
      <c r="N83" s="1">
        <v>42702</v>
      </c>
      <c r="O83" s="11" t="str">
        <f ca="1">DATEDIF(Table1[[#This Row],[Referral_Date]],TODAY(),"d")-DATEDIF(Table1[[#This Row],[First_Seen_Date]],TODAY(),"d") &amp;" "&amp;"days"</f>
        <v>6 days</v>
      </c>
      <c r="P83" s="1">
        <v>42702</v>
      </c>
      <c r="Q83" s="1">
        <v>42709</v>
      </c>
      <c r="R83" s="1">
        <v>42713</v>
      </c>
      <c r="S83" s="11">
        <f ca="1">DATEDIF(Table1[[#This Row],[Decision_to_Treat_Date]],TODAY(),"d")-DATEDIF(Table1[[#This Row],[Treatment_Start_Date]],TODAY(),"d")</f>
        <v>4</v>
      </c>
      <c r="T83" s="11" t="str" cm="1">
        <f t="array" aca="1" ref="T83" ca="1">_xlfn.IFS(Table1[[#This Row],[Treatment_Waiting Time]]&lt;10,"Very Short Wait",Table1[[#This Row],[Treatment_Waiting Time]]&lt;20,"Short Wait",Table1[[#This Row],[Treatment_Waiting Time]]&lt;30,"Moderate Delay",Table1[[#This Row],[Treatment_Waiting Time]]&lt;40,"Long Delay")</f>
        <v>Very Short Wait</v>
      </c>
      <c r="U83" t="s">
        <v>2012</v>
      </c>
      <c r="V83" t="s">
        <v>2018</v>
      </c>
      <c r="W83" t="s">
        <v>2024</v>
      </c>
      <c r="X83" t="s">
        <v>2029</v>
      </c>
      <c r="Y83" t="s">
        <v>2037</v>
      </c>
      <c r="Z83" t="s">
        <v>2042</v>
      </c>
      <c r="AA83" t="s">
        <v>2044</v>
      </c>
      <c r="AB83" t="s">
        <v>2050</v>
      </c>
      <c r="AC83" t="s">
        <v>2041</v>
      </c>
      <c r="AD83" t="s">
        <v>2134</v>
      </c>
      <c r="AE83" t="s">
        <v>2551</v>
      </c>
      <c r="AF83" t="b">
        <v>0</v>
      </c>
      <c r="AH83" t="s">
        <v>2555</v>
      </c>
      <c r="AI83" s="1">
        <v>44087</v>
      </c>
      <c r="AN83" t="str">
        <v>SR</v>
      </c>
    </row>
    <row r="84" spans="1:40">
      <c r="A84" t="str">
        <f>LEFT(Table1[[#This Row],[Postcode]],2)</f>
        <v>PH</v>
      </c>
      <c r="B84" s="13" t="str" cm="1">
        <f t="array" ref="B84">_xlfn.IFS(
OR(LEFT(A84,2)="EC",LEFT(A84,1)="E",LEFT(A84,1)="N",LEFT(A84,2)="NW",LEFT(A84,2)="SE",LEFT(A84,2)="SW",LEFT(A84,1)="W",LEFT(A84,2)="WC"),"London",
OR(LEFT(A84,2)="CR",LEFT(A84,2)="DA",LEFT(A84,2)="GU",LEFT(A84,2)="KT",LEFT(A84,2)="ME",LEFT(A84,2)="PO",LEFT(A84,2)="RG",LEFT(A84,2)="RH",LEFT(A84,2)="SL",LEFT(A84,2)="SO",LEFT(A84,2)="TN"),"South East",
OR(LEFT(A84,2)="BA",LEFT(A84,2)="BS",LEFT(A84,2)="EX",LEFT(A84,2)="GL",LEFT(A84,2)="PL",LEFT(A84,2)="TA",LEFT(A84,2)="TQ",LEFT(A84,2)="TR"),"South West",
OR(LEFT(A84,1)="B",LEFT(A84,2)="CV",LEFT(A84,2)="DE",LEFT(A84,2)="LE",LEFT(A84,2)="NG",LEFT(A84,2)="NN",LEFT(A84,2)="ST",LEFT(A84,2)="WS",LEFT(A84,2)="WV"),"Midlands",
OR(LEFT(A84,1)="M",LEFT(A84,1)="L",LEFT(A84,2)="CH",LEFT(A84,2)="WA",LEFT(A84,2)="WN",LEFT(A84,2)="PR",LEFT(A84,2)="FY",LEFT(A84,2)="BB",LEFT(A84,2)="BL",LEFT(A84,2)="OL",LEFT(A84,2)="SK"),"North West",
OR(LEFT(A84,2)="NE",LEFT(A84,2)="DH",LEFT(A84,2)="SR",LEFT(A84,2)="TS",LEFT(A84,2)="DL"),"North East",
OR(LEFT(A84,2)="LS",LEFT(A84,1)="S",LEFT(A84,2)="DN",LEFT(A84,2)="HU",LEFT(A84,2)="BD",LEFT(A84,2)="HX",LEFT(A84,2)="WF",LEFT(A84,2)="HD"),"Yorkshire &amp; Humber",
OR(LEFT(A84,2)="CB",LEFT(A84,2)="CO",LEFT(A84,2)="IP",LEFT(A84,2)="NR",LEFT(A84,2)="PE",LEFT(A84,2)="SG",LEFT(A84,2)="CM"),"East of England",
OR(LEFT(A84,2)="AB",LEFT(A84,2)="DD",LEFT(A84,2)="EH",LEFT(A84,2)="FK",LEFT(A84,1)="G",LEFT(A84,2)="KA",LEFT(A84,2)="KY",LEFT(A84,2)="PA",LEFT(A84,2)="PH",LEFT(A84,2)="DG",LEFT(A84,2)="ML"),"Scotland",
OR(LEFT(A84,2)="CF",LEFT(A84,2)="SA",LEFT(A84,2)="NP",LEFT(A84,2)="LL",LEFT(A84,2)="LD"),"Wales"
)</f>
        <v>Scotland</v>
      </c>
      <c r="C84" t="s">
        <v>109</v>
      </c>
      <c r="D84" t="s">
        <v>609</v>
      </c>
      <c r="E84" s="1">
        <v>27020</v>
      </c>
      <c r="F84" s="1">
        <v>45715</v>
      </c>
      <c r="G84" s="11">
        <f ca="1">DATEDIF(Table1[[#This Row],[Date_of_Birth]],TODAY(),"Y")-DATEDIF(Table1[[#This Row],[Primary_Diagnosis_Date]],TODAY(),"Y")</f>
        <v>51</v>
      </c>
      <c r="H84" s="11" t="str" cm="1">
        <f t="array" aca="1" ref="H84" ca="1">_xlfn.IFS(Table1[[#This Row],[Age]]&lt;10,"0-9",Table1[[#This Row],[Age]]&lt;20,"10-19",Table1[[#This Row],[Age]]&lt;30,"20-29",Table1[[#This Row],[Age]]&lt;40,"30-39",Table1[[#This Row],[Age]]&lt;50,"40-49",Table1[[#This Row],[Age]]&lt;60,"50-59",Table1[[#This Row],[Age]]&lt;70,"60-69",Table1[[#This Row],[Age]]&lt;80,"70-79",Table1[[#This Row],[Age]]&lt;90,"80-89")</f>
        <v>50-59</v>
      </c>
      <c r="I84" t="s">
        <v>1027</v>
      </c>
      <c r="J84" t="s">
        <v>1111</v>
      </c>
      <c r="K84" t="str">
        <f>LEFT(Table1[[#This Row],[Postcode]],2)</f>
        <v>PH</v>
      </c>
      <c r="L84" t="s">
        <v>1611</v>
      </c>
      <c r="M84" s="1">
        <v>45713</v>
      </c>
      <c r="N84" s="1">
        <v>45726</v>
      </c>
      <c r="O84" s="11" t="str">
        <f ca="1">DATEDIF(Table1[[#This Row],[Referral_Date]],TODAY(),"d")-DATEDIF(Table1[[#This Row],[First_Seen_Date]],TODAY(),"d") &amp;" "&amp;"days"</f>
        <v>13 days</v>
      </c>
      <c r="P84" s="1">
        <v>45737</v>
      </c>
      <c r="Q84" s="1">
        <v>45751</v>
      </c>
      <c r="R84" s="1">
        <v>45774</v>
      </c>
      <c r="S84" s="11">
        <f ca="1">DATEDIF(Table1[[#This Row],[Decision_to_Treat_Date]],TODAY(),"d")-DATEDIF(Table1[[#This Row],[Treatment_Start_Date]],TODAY(),"d")</f>
        <v>23</v>
      </c>
      <c r="T84" s="11" t="str" cm="1">
        <f t="array" aca="1" ref="T84" ca="1">_xlfn.IFS(Table1[[#This Row],[Treatment_Waiting Time]]&lt;10,"Very Short Wait",Table1[[#This Row],[Treatment_Waiting Time]]&lt;20,"Short Wait",Table1[[#This Row],[Treatment_Waiting Time]]&lt;30,"Moderate Delay",Table1[[#This Row],[Treatment_Waiting Time]]&lt;40,"Long Delay")</f>
        <v>Moderate Delay</v>
      </c>
      <c r="U84" t="s">
        <v>2014</v>
      </c>
      <c r="V84" t="s">
        <v>2022</v>
      </c>
      <c r="W84" t="s">
        <v>2025</v>
      </c>
      <c r="X84" t="s">
        <v>2029</v>
      </c>
      <c r="Y84" t="s">
        <v>2037</v>
      </c>
      <c r="Z84" t="s">
        <v>2039</v>
      </c>
      <c r="AA84" t="s">
        <v>2044</v>
      </c>
      <c r="AB84" t="s">
        <v>2050</v>
      </c>
      <c r="AC84" t="s">
        <v>2053</v>
      </c>
      <c r="AD84" t="s">
        <v>2135</v>
      </c>
      <c r="AE84" t="s">
        <v>2552</v>
      </c>
      <c r="AF84" t="b">
        <v>0</v>
      </c>
      <c r="AH84" t="s">
        <v>2554</v>
      </c>
      <c r="AN84" t="str">
        <v>BR</v>
      </c>
    </row>
    <row r="85" spans="1:40">
      <c r="A85" t="str">
        <f>LEFT(Table1[[#This Row],[Postcode]],2)</f>
        <v>RM</v>
      </c>
      <c r="B85" s="13" t="e" cm="1">
        <f t="array" ref="B85">_xlfn.IFS(
OR(LEFT(A85,2)="EC",LEFT(A85,1)="E",LEFT(A85,1)="N",LEFT(A85,2)="NW",LEFT(A85,2)="SE",LEFT(A85,2)="SW",LEFT(A85,1)="W",LEFT(A85,2)="WC"),"London",
OR(LEFT(A85,2)="CR",LEFT(A85,2)="DA",LEFT(A85,2)="GU",LEFT(A85,2)="KT",LEFT(A85,2)="ME",LEFT(A85,2)="PO",LEFT(A85,2)="RG",LEFT(A85,2)="RH",LEFT(A85,2)="SL",LEFT(A85,2)="SO",LEFT(A85,2)="TN"),"South East",
OR(LEFT(A85,2)="BA",LEFT(A85,2)="BS",LEFT(A85,2)="EX",LEFT(A85,2)="GL",LEFT(A85,2)="PL",LEFT(A85,2)="TA",LEFT(A85,2)="TQ",LEFT(A85,2)="TR"),"South West",
OR(LEFT(A85,1)="B",LEFT(A85,2)="CV",LEFT(A85,2)="DE",LEFT(A85,2)="LE",LEFT(A85,2)="NG",LEFT(A85,2)="NN",LEFT(A85,2)="ST",LEFT(A85,2)="WS",LEFT(A85,2)="WV"),"Midlands",
OR(LEFT(A85,1)="M",LEFT(A85,1)="L",LEFT(A85,2)="CH",LEFT(A85,2)="WA",LEFT(A85,2)="WN",LEFT(A85,2)="PR",LEFT(A85,2)="FY",LEFT(A85,2)="BB",LEFT(A85,2)="BL",LEFT(A85,2)="OL",LEFT(A85,2)="SK"),"North West",
OR(LEFT(A85,2)="NE",LEFT(A85,2)="DH",LEFT(A85,2)="SR",LEFT(A85,2)="TS",LEFT(A85,2)="DL"),"North East",
OR(LEFT(A85,2)="LS",LEFT(A85,1)="S",LEFT(A85,2)="DN",LEFT(A85,2)="HU",LEFT(A85,2)="BD",LEFT(A85,2)="HX",LEFT(A85,2)="WF",LEFT(A85,2)="HD"),"Yorkshire &amp; Humber",
OR(LEFT(A85,2)="CB",LEFT(A85,2)="CO",LEFT(A85,2)="IP",LEFT(A85,2)="NR",LEFT(A85,2)="PE",LEFT(A85,2)="SG",LEFT(A85,2)="CM"),"East of England",
OR(LEFT(A85,2)="AB",LEFT(A85,2)="DD",LEFT(A85,2)="EH",LEFT(A85,2)="FK",LEFT(A85,1)="G",LEFT(A85,2)="KA",LEFT(A85,2)="KY",LEFT(A85,2)="PA",LEFT(A85,2)="PH",LEFT(A85,2)="DG",LEFT(A85,2)="ML"),"Scotland",
OR(LEFT(A85,2)="CF",LEFT(A85,2)="SA",LEFT(A85,2)="NP",LEFT(A85,2)="LL",LEFT(A85,2)="LD"),"Wales"
)</f>
        <v>#N/A</v>
      </c>
      <c r="C85" t="s">
        <v>110</v>
      </c>
      <c r="D85" t="s">
        <v>610</v>
      </c>
      <c r="E85" s="1">
        <v>37743</v>
      </c>
      <c r="F85" s="1">
        <v>44020</v>
      </c>
      <c r="G85" s="11">
        <f ca="1">DATEDIF(Table1[[#This Row],[Date_of_Birth]],TODAY(),"Y")-DATEDIF(Table1[[#This Row],[Primary_Diagnosis_Date]],TODAY(),"Y")</f>
        <v>18</v>
      </c>
      <c r="H85" s="11" t="str" cm="1">
        <f t="array" aca="1" ref="H85" ca="1">_xlfn.IFS(Table1[[#This Row],[Age]]&lt;10,"0-9",Table1[[#This Row],[Age]]&lt;20,"10-19",Table1[[#This Row],[Age]]&lt;30,"20-29",Table1[[#This Row],[Age]]&lt;40,"30-39",Table1[[#This Row],[Age]]&lt;50,"40-49",Table1[[#This Row],[Age]]&lt;60,"50-59",Table1[[#This Row],[Age]]&lt;70,"60-69",Table1[[#This Row],[Age]]&lt;80,"70-79",Table1[[#This Row],[Age]]&lt;90,"80-89")</f>
        <v>10-19</v>
      </c>
      <c r="I85" t="s">
        <v>1027</v>
      </c>
      <c r="J85" t="s">
        <v>1112</v>
      </c>
      <c r="K85" t="str">
        <f>LEFT(Table1[[#This Row],[Postcode]],2)</f>
        <v>RM</v>
      </c>
      <c r="L85" t="s">
        <v>1612</v>
      </c>
      <c r="M85" s="1">
        <v>44004</v>
      </c>
      <c r="N85" s="1">
        <v>44005</v>
      </c>
      <c r="O85" s="11" t="str">
        <f ca="1">DATEDIF(Table1[[#This Row],[Referral_Date]],TODAY(),"d")-DATEDIF(Table1[[#This Row],[First_Seen_Date]],TODAY(),"d") &amp;" "&amp;"days"</f>
        <v>1 days</v>
      </c>
      <c r="P85" s="1">
        <v>44013</v>
      </c>
      <c r="Q85" s="1">
        <v>44023</v>
      </c>
      <c r="R85" s="1">
        <v>44030</v>
      </c>
      <c r="S85" s="11">
        <f ca="1">DATEDIF(Table1[[#This Row],[Decision_to_Treat_Date]],TODAY(),"d")-DATEDIF(Table1[[#This Row],[Treatment_Start_Date]],TODAY(),"d")</f>
        <v>7</v>
      </c>
      <c r="T85" s="11" t="str" cm="1">
        <f t="array" aca="1" ref="T85" ca="1">_xlfn.IFS(Table1[[#This Row],[Treatment_Waiting Time]]&lt;10,"Very Short Wait",Table1[[#This Row],[Treatment_Waiting Time]]&lt;20,"Short Wait",Table1[[#This Row],[Treatment_Waiting Time]]&lt;30,"Moderate Delay",Table1[[#This Row],[Treatment_Waiting Time]]&lt;40,"Long Delay")</f>
        <v>Very Short Wait</v>
      </c>
      <c r="U85" t="s">
        <v>2015</v>
      </c>
      <c r="V85" t="s">
        <v>2019</v>
      </c>
      <c r="W85" t="s">
        <v>2026</v>
      </c>
      <c r="X85" t="s">
        <v>2030</v>
      </c>
      <c r="Y85" t="s">
        <v>2034</v>
      </c>
      <c r="Z85" t="s">
        <v>2038</v>
      </c>
      <c r="AA85" t="s">
        <v>2043</v>
      </c>
      <c r="AB85" t="s">
        <v>2048</v>
      </c>
      <c r="AC85" t="s">
        <v>2052</v>
      </c>
      <c r="AD85" t="s">
        <v>2136</v>
      </c>
      <c r="AE85" t="s">
        <v>2552</v>
      </c>
      <c r="AF85" t="b">
        <v>1</v>
      </c>
      <c r="AG85" s="1">
        <v>45004</v>
      </c>
      <c r="AH85" t="s">
        <v>2555</v>
      </c>
      <c r="AI85" s="1">
        <v>44949</v>
      </c>
      <c r="AN85" t="str">
        <v>GY</v>
      </c>
    </row>
    <row r="86" spans="1:40">
      <c r="A86" t="str">
        <f>LEFT(Table1[[#This Row],[Postcode]],2)</f>
        <v>W4</v>
      </c>
      <c r="B86" s="13" t="str" cm="1">
        <f t="array" ref="B86">_xlfn.IFS(
OR(LEFT(A86,2)="EC",LEFT(A86,1)="E",LEFT(A86,1)="N",LEFT(A86,2)="NW",LEFT(A86,2)="SE",LEFT(A86,2)="SW",LEFT(A86,1)="W",LEFT(A86,2)="WC"),"London",
OR(LEFT(A86,2)="CR",LEFT(A86,2)="DA",LEFT(A86,2)="GU",LEFT(A86,2)="KT",LEFT(A86,2)="ME",LEFT(A86,2)="PO",LEFT(A86,2)="RG",LEFT(A86,2)="RH",LEFT(A86,2)="SL",LEFT(A86,2)="SO",LEFT(A86,2)="TN"),"South East",
OR(LEFT(A86,2)="BA",LEFT(A86,2)="BS",LEFT(A86,2)="EX",LEFT(A86,2)="GL",LEFT(A86,2)="PL",LEFT(A86,2)="TA",LEFT(A86,2)="TQ",LEFT(A86,2)="TR"),"South West",
OR(LEFT(A86,1)="B",LEFT(A86,2)="CV",LEFT(A86,2)="DE",LEFT(A86,2)="LE",LEFT(A86,2)="NG",LEFT(A86,2)="NN",LEFT(A86,2)="ST",LEFT(A86,2)="WS",LEFT(A86,2)="WV"),"Midlands",
OR(LEFT(A86,1)="M",LEFT(A86,1)="L",LEFT(A86,2)="CH",LEFT(A86,2)="WA",LEFT(A86,2)="WN",LEFT(A86,2)="PR",LEFT(A86,2)="FY",LEFT(A86,2)="BB",LEFT(A86,2)="BL",LEFT(A86,2)="OL",LEFT(A86,2)="SK"),"North West",
OR(LEFT(A86,2)="NE",LEFT(A86,2)="DH",LEFT(A86,2)="SR",LEFT(A86,2)="TS",LEFT(A86,2)="DL"),"North East",
OR(LEFT(A86,2)="LS",LEFT(A86,1)="S",LEFT(A86,2)="DN",LEFT(A86,2)="HU",LEFT(A86,2)="BD",LEFT(A86,2)="HX",LEFT(A86,2)="WF",LEFT(A86,2)="HD"),"Yorkshire &amp; Humber",
OR(LEFT(A86,2)="CB",LEFT(A86,2)="CO",LEFT(A86,2)="IP",LEFT(A86,2)="NR",LEFT(A86,2)="PE",LEFT(A86,2)="SG",LEFT(A86,2)="CM"),"East of England",
OR(LEFT(A86,2)="AB",LEFT(A86,2)="DD",LEFT(A86,2)="EH",LEFT(A86,2)="FK",LEFT(A86,1)="G",LEFT(A86,2)="KA",LEFT(A86,2)="KY",LEFT(A86,2)="PA",LEFT(A86,2)="PH",LEFT(A86,2)="DG",LEFT(A86,2)="ML"),"Scotland",
OR(LEFT(A86,2)="CF",LEFT(A86,2)="SA",LEFT(A86,2)="NP",LEFT(A86,2)="LL",LEFT(A86,2)="LD"),"Wales"
)</f>
        <v>London</v>
      </c>
      <c r="C86" t="s">
        <v>111</v>
      </c>
      <c r="D86" t="s">
        <v>611</v>
      </c>
      <c r="E86" s="1">
        <v>26851</v>
      </c>
      <c r="F86" s="1">
        <v>43180</v>
      </c>
      <c r="G86" s="11">
        <f ca="1">DATEDIF(Table1[[#This Row],[Date_of_Birth]],TODAY(),"Y")-DATEDIF(Table1[[#This Row],[Primary_Diagnosis_Date]],TODAY(),"Y")</f>
        <v>44</v>
      </c>
      <c r="H86" s="11" t="str" cm="1">
        <f t="array" aca="1" ref="H86" ca="1">_xlfn.IFS(Table1[[#This Row],[Age]]&lt;10,"0-9",Table1[[#This Row],[Age]]&lt;20,"10-19",Table1[[#This Row],[Age]]&lt;30,"20-29",Table1[[#This Row],[Age]]&lt;40,"30-39",Table1[[#This Row],[Age]]&lt;50,"40-49",Table1[[#This Row],[Age]]&lt;60,"50-59",Table1[[#This Row],[Age]]&lt;70,"60-69",Table1[[#This Row],[Age]]&lt;80,"70-79",Table1[[#This Row],[Age]]&lt;90,"80-89")</f>
        <v>40-49</v>
      </c>
      <c r="I86" t="s">
        <v>1028</v>
      </c>
      <c r="J86" t="s">
        <v>1113</v>
      </c>
      <c r="K86" t="str">
        <f>LEFT(Table1[[#This Row],[Postcode]],2)</f>
        <v>W4</v>
      </c>
      <c r="L86" t="s">
        <v>1613</v>
      </c>
      <c r="M86" s="1">
        <v>43156</v>
      </c>
      <c r="N86" s="1">
        <v>43168</v>
      </c>
      <c r="O86" s="11" t="str">
        <f ca="1">DATEDIF(Table1[[#This Row],[Referral_Date]],TODAY(),"d")-DATEDIF(Table1[[#This Row],[First_Seen_Date]],TODAY(),"d") &amp;" "&amp;"days"</f>
        <v>12 days</v>
      </c>
      <c r="P86" s="1">
        <v>43178</v>
      </c>
      <c r="Q86" s="1">
        <v>43185</v>
      </c>
      <c r="R86" s="1">
        <v>43214</v>
      </c>
      <c r="S86" s="11">
        <f ca="1">DATEDIF(Table1[[#This Row],[Decision_to_Treat_Date]],TODAY(),"d")-DATEDIF(Table1[[#This Row],[Treatment_Start_Date]],TODAY(),"d")</f>
        <v>29</v>
      </c>
      <c r="T86" s="11" t="str" cm="1">
        <f t="array" aca="1" ref="T86" ca="1">_xlfn.IFS(Table1[[#This Row],[Treatment_Waiting Time]]&lt;10,"Very Short Wait",Table1[[#This Row],[Treatment_Waiting Time]]&lt;20,"Short Wait",Table1[[#This Row],[Treatment_Waiting Time]]&lt;30,"Moderate Delay",Table1[[#This Row],[Treatment_Waiting Time]]&lt;40,"Long Delay")</f>
        <v>Moderate Delay</v>
      </c>
      <c r="U86" t="s">
        <v>2015</v>
      </c>
      <c r="V86" t="s">
        <v>2018</v>
      </c>
      <c r="W86" t="s">
        <v>2023</v>
      </c>
      <c r="X86" t="s">
        <v>2032</v>
      </c>
      <c r="Y86" t="s">
        <v>2037</v>
      </c>
      <c r="Z86" t="s">
        <v>2039</v>
      </c>
      <c r="AA86" t="s">
        <v>2044</v>
      </c>
      <c r="AB86" t="s">
        <v>2046</v>
      </c>
      <c r="AC86" t="s">
        <v>2052</v>
      </c>
      <c r="AD86" t="s">
        <v>2137</v>
      </c>
      <c r="AE86" t="s">
        <v>2553</v>
      </c>
      <c r="AF86" t="b">
        <v>0</v>
      </c>
      <c r="AH86" t="s">
        <v>2555</v>
      </c>
      <c r="AI86" s="1">
        <v>44698</v>
      </c>
      <c r="AN86" t="str">
        <v>L0</v>
      </c>
    </row>
    <row r="87" spans="1:40">
      <c r="A87" t="str">
        <f>LEFT(Table1[[#This Row],[Postcode]],2)</f>
        <v>S5</v>
      </c>
      <c r="B87" s="13" t="str" cm="1">
        <f t="array" ref="B87">_xlfn.IFS(
OR(LEFT(A87,2)="EC",LEFT(A87,1)="E",LEFT(A87,1)="N",LEFT(A87,2)="NW",LEFT(A87,2)="SE",LEFT(A87,2)="SW",LEFT(A87,1)="W",LEFT(A87,2)="WC"),"London",
OR(LEFT(A87,2)="CR",LEFT(A87,2)="DA",LEFT(A87,2)="GU",LEFT(A87,2)="KT",LEFT(A87,2)="ME",LEFT(A87,2)="PO",LEFT(A87,2)="RG",LEFT(A87,2)="RH",LEFT(A87,2)="SL",LEFT(A87,2)="SO",LEFT(A87,2)="TN"),"South East",
OR(LEFT(A87,2)="BA",LEFT(A87,2)="BS",LEFT(A87,2)="EX",LEFT(A87,2)="GL",LEFT(A87,2)="PL",LEFT(A87,2)="TA",LEFT(A87,2)="TQ",LEFT(A87,2)="TR"),"South West",
OR(LEFT(A87,1)="B",LEFT(A87,2)="CV",LEFT(A87,2)="DE",LEFT(A87,2)="LE",LEFT(A87,2)="NG",LEFT(A87,2)="NN",LEFT(A87,2)="ST",LEFT(A87,2)="WS",LEFT(A87,2)="WV"),"Midlands",
OR(LEFT(A87,1)="M",LEFT(A87,1)="L",LEFT(A87,2)="CH",LEFT(A87,2)="WA",LEFT(A87,2)="WN",LEFT(A87,2)="PR",LEFT(A87,2)="FY",LEFT(A87,2)="BB",LEFT(A87,2)="BL",LEFT(A87,2)="OL",LEFT(A87,2)="SK"),"North West",
OR(LEFT(A87,2)="NE",LEFT(A87,2)="DH",LEFT(A87,2)="SR",LEFT(A87,2)="TS",LEFT(A87,2)="DL"),"North East",
OR(LEFT(A87,2)="LS",LEFT(A87,1)="S",LEFT(A87,2)="DN",LEFT(A87,2)="HU",LEFT(A87,2)="BD",LEFT(A87,2)="HX",LEFT(A87,2)="WF",LEFT(A87,2)="HD"),"Yorkshire &amp; Humber",
OR(LEFT(A87,2)="CB",LEFT(A87,2)="CO",LEFT(A87,2)="IP",LEFT(A87,2)="NR",LEFT(A87,2)="PE",LEFT(A87,2)="SG",LEFT(A87,2)="CM"),"East of England",
OR(LEFT(A87,2)="AB",LEFT(A87,2)="DD",LEFT(A87,2)="EH",LEFT(A87,2)="FK",LEFT(A87,1)="G",LEFT(A87,2)="KA",LEFT(A87,2)="KY",LEFT(A87,2)="PA",LEFT(A87,2)="PH",LEFT(A87,2)="DG",LEFT(A87,2)="ML"),"Scotland",
OR(LEFT(A87,2)="CF",LEFT(A87,2)="SA",LEFT(A87,2)="NP",LEFT(A87,2)="LL",LEFT(A87,2)="LD"),"Wales"
)</f>
        <v>Yorkshire &amp; Humber</v>
      </c>
      <c r="C87" t="s">
        <v>112</v>
      </c>
      <c r="D87" t="s">
        <v>612</v>
      </c>
      <c r="E87" s="1">
        <v>37888</v>
      </c>
      <c r="F87" s="1">
        <v>44428</v>
      </c>
      <c r="G87" s="11">
        <f ca="1">DATEDIF(Table1[[#This Row],[Date_of_Birth]],TODAY(),"Y")-DATEDIF(Table1[[#This Row],[Primary_Diagnosis_Date]],TODAY(),"Y")</f>
        <v>18</v>
      </c>
      <c r="H87" s="11" t="str" cm="1">
        <f t="array" aca="1" ref="H87" ca="1">_xlfn.IFS(Table1[[#This Row],[Age]]&lt;10,"0-9",Table1[[#This Row],[Age]]&lt;20,"10-19",Table1[[#This Row],[Age]]&lt;30,"20-29",Table1[[#This Row],[Age]]&lt;40,"30-39",Table1[[#This Row],[Age]]&lt;50,"40-49",Table1[[#This Row],[Age]]&lt;60,"50-59",Table1[[#This Row],[Age]]&lt;70,"60-69",Table1[[#This Row],[Age]]&lt;80,"70-79",Table1[[#This Row],[Age]]&lt;90,"80-89")</f>
        <v>10-19</v>
      </c>
      <c r="I87" t="s">
        <v>1027</v>
      </c>
      <c r="J87" t="s">
        <v>1114</v>
      </c>
      <c r="K87" t="str">
        <f>LEFT(Table1[[#This Row],[Postcode]],2)</f>
        <v>S5</v>
      </c>
      <c r="L87" t="s">
        <v>1614</v>
      </c>
      <c r="M87" s="1">
        <v>44414</v>
      </c>
      <c r="N87" s="1">
        <v>44422</v>
      </c>
      <c r="O87" s="11" t="str">
        <f ca="1">DATEDIF(Table1[[#This Row],[Referral_Date]],TODAY(),"d")-DATEDIF(Table1[[#This Row],[First_Seen_Date]],TODAY(),"d") &amp;" "&amp;"days"</f>
        <v>8 days</v>
      </c>
      <c r="P87" s="1">
        <v>44423</v>
      </c>
      <c r="Q87" s="1">
        <v>44427</v>
      </c>
      <c r="R87" s="1">
        <v>44456</v>
      </c>
      <c r="S87" s="11">
        <f ca="1">DATEDIF(Table1[[#This Row],[Decision_to_Treat_Date]],TODAY(),"d")-DATEDIF(Table1[[#This Row],[Treatment_Start_Date]],TODAY(),"d")</f>
        <v>29</v>
      </c>
      <c r="T87" s="11" t="str" cm="1">
        <f t="array" aca="1" ref="T87" ca="1">_xlfn.IFS(Table1[[#This Row],[Treatment_Waiting Time]]&lt;10,"Very Short Wait",Table1[[#This Row],[Treatment_Waiting Time]]&lt;20,"Short Wait",Table1[[#This Row],[Treatment_Waiting Time]]&lt;30,"Moderate Delay",Table1[[#This Row],[Treatment_Waiting Time]]&lt;40,"Long Delay")</f>
        <v>Moderate Delay</v>
      </c>
      <c r="U87" t="s">
        <v>2012</v>
      </c>
      <c r="V87" t="s">
        <v>2019</v>
      </c>
      <c r="W87" t="s">
        <v>2027</v>
      </c>
      <c r="X87" t="s">
        <v>2032</v>
      </c>
      <c r="Y87" t="s">
        <v>2037</v>
      </c>
      <c r="Z87" t="s">
        <v>2041</v>
      </c>
      <c r="AA87" t="s">
        <v>2045</v>
      </c>
      <c r="AB87" t="s">
        <v>2051</v>
      </c>
      <c r="AC87" t="s">
        <v>2041</v>
      </c>
      <c r="AD87" t="s">
        <v>2138</v>
      </c>
      <c r="AE87" t="s">
        <v>2552</v>
      </c>
      <c r="AF87" t="b">
        <v>1</v>
      </c>
      <c r="AG87" s="1">
        <v>44694</v>
      </c>
      <c r="AH87" t="s">
        <v>2555</v>
      </c>
      <c r="AI87" s="1">
        <v>45243</v>
      </c>
      <c r="AN87" t="str">
        <v>WV</v>
      </c>
    </row>
    <row r="88" spans="1:40">
      <c r="A88" t="str">
        <f>LEFT(Table1[[#This Row],[Postcode]],2)</f>
        <v>JE</v>
      </c>
      <c r="B88" s="13" t="e" cm="1">
        <f t="array" ref="B88">_xlfn.IFS(
OR(LEFT(A88,2)="EC",LEFT(A88,1)="E",LEFT(A88,1)="N",LEFT(A88,2)="NW",LEFT(A88,2)="SE",LEFT(A88,2)="SW",LEFT(A88,1)="W",LEFT(A88,2)="WC"),"London",
OR(LEFT(A88,2)="CR",LEFT(A88,2)="DA",LEFT(A88,2)="GU",LEFT(A88,2)="KT",LEFT(A88,2)="ME",LEFT(A88,2)="PO",LEFT(A88,2)="RG",LEFT(A88,2)="RH",LEFT(A88,2)="SL",LEFT(A88,2)="SO",LEFT(A88,2)="TN"),"South East",
OR(LEFT(A88,2)="BA",LEFT(A88,2)="BS",LEFT(A88,2)="EX",LEFT(A88,2)="GL",LEFT(A88,2)="PL",LEFT(A88,2)="TA",LEFT(A88,2)="TQ",LEFT(A88,2)="TR"),"South West",
OR(LEFT(A88,1)="B",LEFT(A88,2)="CV",LEFT(A88,2)="DE",LEFT(A88,2)="LE",LEFT(A88,2)="NG",LEFT(A88,2)="NN",LEFT(A88,2)="ST",LEFT(A88,2)="WS",LEFT(A88,2)="WV"),"Midlands",
OR(LEFT(A88,1)="M",LEFT(A88,1)="L",LEFT(A88,2)="CH",LEFT(A88,2)="WA",LEFT(A88,2)="WN",LEFT(A88,2)="PR",LEFT(A88,2)="FY",LEFT(A88,2)="BB",LEFT(A88,2)="BL",LEFT(A88,2)="OL",LEFT(A88,2)="SK"),"North West",
OR(LEFT(A88,2)="NE",LEFT(A88,2)="DH",LEFT(A88,2)="SR",LEFT(A88,2)="TS",LEFT(A88,2)="DL"),"North East",
OR(LEFT(A88,2)="LS",LEFT(A88,1)="S",LEFT(A88,2)="DN",LEFT(A88,2)="HU",LEFT(A88,2)="BD",LEFT(A88,2)="HX",LEFT(A88,2)="WF",LEFT(A88,2)="HD"),"Yorkshire &amp; Humber",
OR(LEFT(A88,2)="CB",LEFT(A88,2)="CO",LEFT(A88,2)="IP",LEFT(A88,2)="NR",LEFT(A88,2)="PE",LEFT(A88,2)="SG",LEFT(A88,2)="CM"),"East of England",
OR(LEFT(A88,2)="AB",LEFT(A88,2)="DD",LEFT(A88,2)="EH",LEFT(A88,2)="FK",LEFT(A88,1)="G",LEFT(A88,2)="KA",LEFT(A88,2)="KY",LEFT(A88,2)="PA",LEFT(A88,2)="PH",LEFT(A88,2)="DG",LEFT(A88,2)="ML"),"Scotland",
OR(LEFT(A88,2)="CF",LEFT(A88,2)="SA",LEFT(A88,2)="NP",LEFT(A88,2)="LL",LEFT(A88,2)="LD"),"Wales"
)</f>
        <v>#N/A</v>
      </c>
      <c r="C88" t="s">
        <v>113</v>
      </c>
      <c r="D88" t="s">
        <v>613</v>
      </c>
      <c r="E88" s="1">
        <v>37159</v>
      </c>
      <c r="F88" s="1">
        <v>45483</v>
      </c>
      <c r="G88" s="11">
        <f ca="1">DATEDIF(Table1[[#This Row],[Date_of_Birth]],TODAY(),"Y")-DATEDIF(Table1[[#This Row],[Primary_Diagnosis_Date]],TODAY(),"Y")</f>
        <v>23</v>
      </c>
      <c r="H88" s="11" t="str" cm="1">
        <f t="array" aca="1" ref="H88" ca="1">_xlfn.IFS(Table1[[#This Row],[Age]]&lt;10,"0-9",Table1[[#This Row],[Age]]&lt;20,"10-19",Table1[[#This Row],[Age]]&lt;30,"20-29",Table1[[#This Row],[Age]]&lt;40,"30-39",Table1[[#This Row],[Age]]&lt;50,"40-49",Table1[[#This Row],[Age]]&lt;60,"50-59",Table1[[#This Row],[Age]]&lt;70,"60-69",Table1[[#This Row],[Age]]&lt;80,"70-79",Table1[[#This Row],[Age]]&lt;90,"80-89")</f>
        <v>20-29</v>
      </c>
      <c r="I88" t="s">
        <v>1028</v>
      </c>
      <c r="J88" t="s">
        <v>1115</v>
      </c>
      <c r="K88" t="str">
        <f>LEFT(Table1[[#This Row],[Postcode]],2)</f>
        <v>JE</v>
      </c>
      <c r="L88" t="s">
        <v>1615</v>
      </c>
      <c r="M88" s="1">
        <v>45453</v>
      </c>
      <c r="N88" s="1">
        <v>45458</v>
      </c>
      <c r="O88" s="11" t="str">
        <f ca="1">DATEDIF(Table1[[#This Row],[Referral_Date]],TODAY(),"d")-DATEDIF(Table1[[#This Row],[First_Seen_Date]],TODAY(),"d") &amp;" "&amp;"days"</f>
        <v>5 days</v>
      </c>
      <c r="P88" s="1">
        <v>45467</v>
      </c>
      <c r="Q88" s="1">
        <v>45474</v>
      </c>
      <c r="R88" s="1">
        <v>45483</v>
      </c>
      <c r="S88" s="11">
        <f ca="1">DATEDIF(Table1[[#This Row],[Decision_to_Treat_Date]],TODAY(),"d")-DATEDIF(Table1[[#This Row],[Treatment_Start_Date]],TODAY(),"d")</f>
        <v>9</v>
      </c>
      <c r="T88" s="11" t="str" cm="1">
        <f t="array" aca="1" ref="T88" ca="1">_xlfn.IFS(Table1[[#This Row],[Treatment_Waiting Time]]&lt;10,"Very Short Wait",Table1[[#This Row],[Treatment_Waiting Time]]&lt;20,"Short Wait",Table1[[#This Row],[Treatment_Waiting Time]]&lt;30,"Moderate Delay",Table1[[#This Row],[Treatment_Waiting Time]]&lt;40,"Long Delay")</f>
        <v>Very Short Wait</v>
      </c>
      <c r="U88" t="s">
        <v>2012</v>
      </c>
      <c r="V88" t="s">
        <v>2019</v>
      </c>
      <c r="W88" t="s">
        <v>2027</v>
      </c>
      <c r="X88" t="s">
        <v>2031</v>
      </c>
      <c r="Y88" t="s">
        <v>2033</v>
      </c>
      <c r="Z88" t="s">
        <v>2038</v>
      </c>
      <c r="AA88" t="s">
        <v>2041</v>
      </c>
      <c r="AB88" t="s">
        <v>2051</v>
      </c>
      <c r="AC88" t="s">
        <v>2041</v>
      </c>
      <c r="AD88" t="s">
        <v>2139</v>
      </c>
      <c r="AE88" t="s">
        <v>2041</v>
      </c>
      <c r="AF88" t="b">
        <v>1</v>
      </c>
      <c r="AG88" s="1">
        <v>46124</v>
      </c>
      <c r="AH88" t="s">
        <v>2554</v>
      </c>
      <c r="AN88" t="str">
        <v>WD</v>
      </c>
    </row>
    <row r="89" spans="1:40">
      <c r="A89" t="str">
        <f>LEFT(Table1[[#This Row],[Postcode]],2)</f>
        <v>G0</v>
      </c>
      <c r="B89" s="13" t="str" cm="1">
        <f t="array" ref="B89">_xlfn.IFS(
OR(LEFT(A89,2)="EC",LEFT(A89,1)="E",LEFT(A89,1)="N",LEFT(A89,2)="NW",LEFT(A89,2)="SE",LEFT(A89,2)="SW",LEFT(A89,1)="W",LEFT(A89,2)="WC"),"London",
OR(LEFT(A89,2)="CR",LEFT(A89,2)="DA",LEFT(A89,2)="GU",LEFT(A89,2)="KT",LEFT(A89,2)="ME",LEFT(A89,2)="PO",LEFT(A89,2)="RG",LEFT(A89,2)="RH",LEFT(A89,2)="SL",LEFT(A89,2)="SO",LEFT(A89,2)="TN"),"South East",
OR(LEFT(A89,2)="BA",LEFT(A89,2)="BS",LEFT(A89,2)="EX",LEFT(A89,2)="GL",LEFT(A89,2)="PL",LEFT(A89,2)="TA",LEFT(A89,2)="TQ",LEFT(A89,2)="TR"),"South West",
OR(LEFT(A89,1)="B",LEFT(A89,2)="CV",LEFT(A89,2)="DE",LEFT(A89,2)="LE",LEFT(A89,2)="NG",LEFT(A89,2)="NN",LEFT(A89,2)="ST",LEFT(A89,2)="WS",LEFT(A89,2)="WV"),"Midlands",
OR(LEFT(A89,1)="M",LEFT(A89,1)="L",LEFT(A89,2)="CH",LEFT(A89,2)="WA",LEFT(A89,2)="WN",LEFT(A89,2)="PR",LEFT(A89,2)="FY",LEFT(A89,2)="BB",LEFT(A89,2)="BL",LEFT(A89,2)="OL",LEFT(A89,2)="SK"),"North West",
OR(LEFT(A89,2)="NE",LEFT(A89,2)="DH",LEFT(A89,2)="SR",LEFT(A89,2)="TS",LEFT(A89,2)="DL"),"North East",
OR(LEFT(A89,2)="LS",LEFT(A89,1)="S",LEFT(A89,2)="DN",LEFT(A89,2)="HU",LEFT(A89,2)="BD",LEFT(A89,2)="HX",LEFT(A89,2)="WF",LEFT(A89,2)="HD"),"Yorkshire &amp; Humber",
OR(LEFT(A89,2)="CB",LEFT(A89,2)="CO",LEFT(A89,2)="IP",LEFT(A89,2)="NR",LEFT(A89,2)="PE",LEFT(A89,2)="SG",LEFT(A89,2)="CM"),"East of England",
OR(LEFT(A89,2)="AB",LEFT(A89,2)="DD",LEFT(A89,2)="EH",LEFT(A89,2)="FK",LEFT(A89,1)="G",LEFT(A89,2)="KA",LEFT(A89,2)="KY",LEFT(A89,2)="PA",LEFT(A89,2)="PH",LEFT(A89,2)="DG",LEFT(A89,2)="ML"),"Scotland",
OR(LEFT(A89,2)="CF",LEFT(A89,2)="SA",LEFT(A89,2)="NP",LEFT(A89,2)="LL",LEFT(A89,2)="LD"),"Wales"
)</f>
        <v>Scotland</v>
      </c>
      <c r="C89" t="s">
        <v>114</v>
      </c>
      <c r="D89" t="s">
        <v>614</v>
      </c>
      <c r="E89" s="1">
        <v>36898</v>
      </c>
      <c r="F89" s="1">
        <v>42813</v>
      </c>
      <c r="G89" s="11">
        <f ca="1">DATEDIF(Table1[[#This Row],[Date_of_Birth]],TODAY(),"Y")-DATEDIF(Table1[[#This Row],[Primary_Diagnosis_Date]],TODAY(),"Y")</f>
        <v>16</v>
      </c>
      <c r="H89" s="11" t="str" cm="1">
        <f t="array" aca="1" ref="H89" ca="1">_xlfn.IFS(Table1[[#This Row],[Age]]&lt;10,"0-9",Table1[[#This Row],[Age]]&lt;20,"10-19",Table1[[#This Row],[Age]]&lt;30,"20-29",Table1[[#This Row],[Age]]&lt;40,"30-39",Table1[[#This Row],[Age]]&lt;50,"40-49",Table1[[#This Row],[Age]]&lt;60,"50-59",Table1[[#This Row],[Age]]&lt;70,"60-69",Table1[[#This Row],[Age]]&lt;80,"70-79",Table1[[#This Row],[Age]]&lt;90,"80-89")</f>
        <v>10-19</v>
      </c>
      <c r="I89" t="s">
        <v>1028</v>
      </c>
      <c r="J89" t="s">
        <v>1116</v>
      </c>
      <c r="K89" t="str">
        <f>LEFT(Table1[[#This Row],[Postcode]],2)</f>
        <v>G0</v>
      </c>
      <c r="L89" t="s">
        <v>1616</v>
      </c>
      <c r="M89" s="1">
        <v>42784</v>
      </c>
      <c r="N89" s="1">
        <v>42793</v>
      </c>
      <c r="O89" s="11" t="str">
        <f ca="1">DATEDIF(Table1[[#This Row],[Referral_Date]],TODAY(),"d")-DATEDIF(Table1[[#This Row],[First_Seen_Date]],TODAY(),"d") &amp;" "&amp;"days"</f>
        <v>9 days</v>
      </c>
      <c r="P89" s="1">
        <v>42795</v>
      </c>
      <c r="Q89" s="1">
        <v>42800</v>
      </c>
      <c r="R89" s="1">
        <v>42823</v>
      </c>
      <c r="S89" s="11">
        <f ca="1">DATEDIF(Table1[[#This Row],[Decision_to_Treat_Date]],TODAY(),"d")-DATEDIF(Table1[[#This Row],[Treatment_Start_Date]],TODAY(),"d")</f>
        <v>23</v>
      </c>
      <c r="T89" s="11" t="str" cm="1">
        <f t="array" aca="1" ref="T89" ca="1">_xlfn.IFS(Table1[[#This Row],[Treatment_Waiting Time]]&lt;10,"Very Short Wait",Table1[[#This Row],[Treatment_Waiting Time]]&lt;20,"Short Wait",Table1[[#This Row],[Treatment_Waiting Time]]&lt;30,"Moderate Delay",Table1[[#This Row],[Treatment_Waiting Time]]&lt;40,"Long Delay")</f>
        <v>Moderate Delay</v>
      </c>
      <c r="U89" t="s">
        <v>2012</v>
      </c>
      <c r="V89" t="s">
        <v>2022</v>
      </c>
      <c r="W89" t="s">
        <v>2023</v>
      </c>
      <c r="X89" t="s">
        <v>2030</v>
      </c>
      <c r="Y89" t="s">
        <v>2033</v>
      </c>
      <c r="Z89" t="s">
        <v>2039</v>
      </c>
      <c r="AA89" t="s">
        <v>2045</v>
      </c>
      <c r="AB89" t="s">
        <v>2046</v>
      </c>
      <c r="AC89" t="s">
        <v>2041</v>
      </c>
      <c r="AD89" t="s">
        <v>2140</v>
      </c>
      <c r="AE89" t="s">
        <v>2551</v>
      </c>
      <c r="AF89" t="b">
        <v>0</v>
      </c>
      <c r="AH89" t="s">
        <v>2555</v>
      </c>
      <c r="AI89" s="1">
        <v>43860</v>
      </c>
      <c r="AN89" t="str">
        <v>NG</v>
      </c>
    </row>
    <row r="90" spans="1:40">
      <c r="A90" t="str">
        <f>LEFT(Table1[[#This Row],[Postcode]],2)</f>
        <v>TS</v>
      </c>
      <c r="B90" s="13" t="str" cm="1">
        <f t="array" ref="B90">_xlfn.IFS(
OR(LEFT(A90,2)="EC",LEFT(A90,1)="E",LEFT(A90,1)="N",LEFT(A90,2)="NW",LEFT(A90,2)="SE",LEFT(A90,2)="SW",LEFT(A90,1)="W",LEFT(A90,2)="WC"),"London",
OR(LEFT(A90,2)="CR",LEFT(A90,2)="DA",LEFT(A90,2)="GU",LEFT(A90,2)="KT",LEFT(A90,2)="ME",LEFT(A90,2)="PO",LEFT(A90,2)="RG",LEFT(A90,2)="RH",LEFT(A90,2)="SL",LEFT(A90,2)="SO",LEFT(A90,2)="TN"),"South East",
OR(LEFT(A90,2)="BA",LEFT(A90,2)="BS",LEFT(A90,2)="EX",LEFT(A90,2)="GL",LEFT(A90,2)="PL",LEFT(A90,2)="TA",LEFT(A90,2)="TQ",LEFT(A90,2)="TR"),"South West",
OR(LEFT(A90,1)="B",LEFT(A90,2)="CV",LEFT(A90,2)="DE",LEFT(A90,2)="LE",LEFT(A90,2)="NG",LEFT(A90,2)="NN",LEFT(A90,2)="ST",LEFT(A90,2)="WS",LEFT(A90,2)="WV"),"Midlands",
OR(LEFT(A90,1)="M",LEFT(A90,1)="L",LEFT(A90,2)="CH",LEFT(A90,2)="WA",LEFT(A90,2)="WN",LEFT(A90,2)="PR",LEFT(A90,2)="FY",LEFT(A90,2)="BB",LEFT(A90,2)="BL",LEFT(A90,2)="OL",LEFT(A90,2)="SK"),"North West",
OR(LEFT(A90,2)="NE",LEFT(A90,2)="DH",LEFT(A90,2)="SR",LEFT(A90,2)="TS",LEFT(A90,2)="DL"),"North East",
OR(LEFT(A90,2)="LS",LEFT(A90,1)="S",LEFT(A90,2)="DN",LEFT(A90,2)="HU",LEFT(A90,2)="BD",LEFT(A90,2)="HX",LEFT(A90,2)="WF",LEFT(A90,2)="HD"),"Yorkshire &amp; Humber",
OR(LEFT(A90,2)="CB",LEFT(A90,2)="CO",LEFT(A90,2)="IP",LEFT(A90,2)="NR",LEFT(A90,2)="PE",LEFT(A90,2)="SG",LEFT(A90,2)="CM"),"East of England",
OR(LEFT(A90,2)="AB",LEFT(A90,2)="DD",LEFT(A90,2)="EH",LEFT(A90,2)="FK",LEFT(A90,1)="G",LEFT(A90,2)="KA",LEFT(A90,2)="KY",LEFT(A90,2)="PA",LEFT(A90,2)="PH",LEFT(A90,2)="DG",LEFT(A90,2)="ML"),"Scotland",
OR(LEFT(A90,2)="CF",LEFT(A90,2)="SA",LEFT(A90,2)="NP",LEFT(A90,2)="LL",LEFT(A90,2)="LD"),"Wales"
)</f>
        <v>North East</v>
      </c>
      <c r="C90" t="s">
        <v>115</v>
      </c>
      <c r="D90" t="s">
        <v>615</v>
      </c>
      <c r="E90" s="1">
        <v>25970</v>
      </c>
      <c r="F90" s="1">
        <v>45644</v>
      </c>
      <c r="G90" s="11">
        <f ca="1">DATEDIF(Table1[[#This Row],[Date_of_Birth]],TODAY(),"Y")-DATEDIF(Table1[[#This Row],[Primary_Diagnosis_Date]],TODAY(),"Y")</f>
        <v>54</v>
      </c>
      <c r="H90" s="11" t="str" cm="1">
        <f t="array" aca="1" ref="H90" ca="1">_xlfn.IFS(Table1[[#This Row],[Age]]&lt;10,"0-9",Table1[[#This Row],[Age]]&lt;20,"10-19",Table1[[#This Row],[Age]]&lt;30,"20-29",Table1[[#This Row],[Age]]&lt;40,"30-39",Table1[[#This Row],[Age]]&lt;50,"40-49",Table1[[#This Row],[Age]]&lt;60,"50-59",Table1[[#This Row],[Age]]&lt;70,"60-69",Table1[[#This Row],[Age]]&lt;80,"70-79",Table1[[#This Row],[Age]]&lt;90,"80-89")</f>
        <v>50-59</v>
      </c>
      <c r="I90" t="s">
        <v>1028</v>
      </c>
      <c r="J90" t="s">
        <v>1117</v>
      </c>
      <c r="K90" t="str">
        <f>LEFT(Table1[[#This Row],[Postcode]],2)</f>
        <v>TS</v>
      </c>
      <c r="L90" t="s">
        <v>1617</v>
      </c>
      <c r="M90" s="1">
        <v>45634</v>
      </c>
      <c r="N90" s="1">
        <v>45638</v>
      </c>
      <c r="O90" s="11" t="str">
        <f ca="1">DATEDIF(Table1[[#This Row],[Referral_Date]],TODAY(),"d")-DATEDIF(Table1[[#This Row],[First_Seen_Date]],TODAY(),"d") &amp;" "&amp;"days"</f>
        <v>4 days</v>
      </c>
      <c r="P90" s="1">
        <v>45642</v>
      </c>
      <c r="Q90" s="1">
        <v>45653</v>
      </c>
      <c r="R90" s="1">
        <v>45662</v>
      </c>
      <c r="S90" s="11">
        <f ca="1">DATEDIF(Table1[[#This Row],[Decision_to_Treat_Date]],TODAY(),"d")-DATEDIF(Table1[[#This Row],[Treatment_Start_Date]],TODAY(),"d")</f>
        <v>9</v>
      </c>
      <c r="T90" s="11" t="str" cm="1">
        <f t="array" aca="1" ref="T90" ca="1">_xlfn.IFS(Table1[[#This Row],[Treatment_Waiting Time]]&lt;10,"Very Short Wait",Table1[[#This Row],[Treatment_Waiting Time]]&lt;20,"Short Wait",Table1[[#This Row],[Treatment_Waiting Time]]&lt;30,"Moderate Delay",Table1[[#This Row],[Treatment_Waiting Time]]&lt;40,"Long Delay")</f>
        <v>Very Short Wait</v>
      </c>
      <c r="U90" t="s">
        <v>2013</v>
      </c>
      <c r="V90" t="s">
        <v>2018</v>
      </c>
      <c r="W90" t="s">
        <v>2026</v>
      </c>
      <c r="X90" t="s">
        <v>2029</v>
      </c>
      <c r="Y90" t="s">
        <v>2036</v>
      </c>
      <c r="Z90" t="s">
        <v>2041</v>
      </c>
      <c r="AA90" t="s">
        <v>2041</v>
      </c>
      <c r="AB90" t="s">
        <v>2048</v>
      </c>
      <c r="AC90" t="s">
        <v>2053</v>
      </c>
      <c r="AD90" t="s">
        <v>2141</v>
      </c>
      <c r="AE90" t="s">
        <v>2552</v>
      </c>
      <c r="AF90" t="b">
        <v>1</v>
      </c>
      <c r="AG90" s="1">
        <v>46438</v>
      </c>
      <c r="AH90" t="s">
        <v>2554</v>
      </c>
      <c r="AN90" t="str">
        <v>DE</v>
      </c>
    </row>
    <row r="91" spans="1:40">
      <c r="A91" t="str">
        <f>LEFT(Table1[[#This Row],[Postcode]],2)</f>
        <v>PL</v>
      </c>
      <c r="B91" s="13" t="str" cm="1">
        <f t="array" ref="B91">_xlfn.IFS(
OR(LEFT(A91,2)="EC",LEFT(A91,1)="E",LEFT(A91,1)="N",LEFT(A91,2)="NW",LEFT(A91,2)="SE",LEFT(A91,2)="SW",LEFT(A91,1)="W",LEFT(A91,2)="WC"),"London",
OR(LEFT(A91,2)="CR",LEFT(A91,2)="DA",LEFT(A91,2)="GU",LEFT(A91,2)="KT",LEFT(A91,2)="ME",LEFT(A91,2)="PO",LEFT(A91,2)="RG",LEFT(A91,2)="RH",LEFT(A91,2)="SL",LEFT(A91,2)="SO",LEFT(A91,2)="TN"),"South East",
OR(LEFT(A91,2)="BA",LEFT(A91,2)="BS",LEFT(A91,2)="EX",LEFT(A91,2)="GL",LEFT(A91,2)="PL",LEFT(A91,2)="TA",LEFT(A91,2)="TQ",LEFT(A91,2)="TR"),"South West",
OR(LEFT(A91,1)="B",LEFT(A91,2)="CV",LEFT(A91,2)="DE",LEFT(A91,2)="LE",LEFT(A91,2)="NG",LEFT(A91,2)="NN",LEFT(A91,2)="ST",LEFT(A91,2)="WS",LEFT(A91,2)="WV"),"Midlands",
OR(LEFT(A91,1)="M",LEFT(A91,1)="L",LEFT(A91,2)="CH",LEFT(A91,2)="WA",LEFT(A91,2)="WN",LEFT(A91,2)="PR",LEFT(A91,2)="FY",LEFT(A91,2)="BB",LEFT(A91,2)="BL",LEFT(A91,2)="OL",LEFT(A91,2)="SK"),"North West",
OR(LEFT(A91,2)="NE",LEFT(A91,2)="DH",LEFT(A91,2)="SR",LEFT(A91,2)="TS",LEFT(A91,2)="DL"),"North East",
OR(LEFT(A91,2)="LS",LEFT(A91,1)="S",LEFT(A91,2)="DN",LEFT(A91,2)="HU",LEFT(A91,2)="BD",LEFT(A91,2)="HX",LEFT(A91,2)="WF",LEFT(A91,2)="HD"),"Yorkshire &amp; Humber",
OR(LEFT(A91,2)="CB",LEFT(A91,2)="CO",LEFT(A91,2)="IP",LEFT(A91,2)="NR",LEFT(A91,2)="PE",LEFT(A91,2)="SG",LEFT(A91,2)="CM"),"East of England",
OR(LEFT(A91,2)="AB",LEFT(A91,2)="DD",LEFT(A91,2)="EH",LEFT(A91,2)="FK",LEFT(A91,1)="G",LEFT(A91,2)="KA",LEFT(A91,2)="KY",LEFT(A91,2)="PA",LEFT(A91,2)="PH",LEFT(A91,2)="DG",LEFT(A91,2)="ML"),"Scotland",
OR(LEFT(A91,2)="CF",LEFT(A91,2)="SA",LEFT(A91,2)="NP",LEFT(A91,2)="LL",LEFT(A91,2)="LD"),"Wales"
)</f>
        <v>South West</v>
      </c>
      <c r="C91" t="s">
        <v>116</v>
      </c>
      <c r="D91" t="s">
        <v>616</v>
      </c>
      <c r="E91" s="1">
        <v>30305</v>
      </c>
      <c r="F91" s="1">
        <v>44205</v>
      </c>
      <c r="G91" s="11">
        <f ca="1">DATEDIF(Table1[[#This Row],[Date_of_Birth]],TODAY(),"Y")-DATEDIF(Table1[[#This Row],[Primary_Diagnosis_Date]],TODAY(),"Y")</f>
        <v>38</v>
      </c>
      <c r="H91" s="11" t="str" cm="1">
        <f t="array" aca="1" ref="H91" ca="1">_xlfn.IFS(Table1[[#This Row],[Age]]&lt;10,"0-9",Table1[[#This Row],[Age]]&lt;20,"10-19",Table1[[#This Row],[Age]]&lt;30,"20-29",Table1[[#This Row],[Age]]&lt;40,"30-39",Table1[[#This Row],[Age]]&lt;50,"40-49",Table1[[#This Row],[Age]]&lt;60,"50-59",Table1[[#This Row],[Age]]&lt;70,"60-69",Table1[[#This Row],[Age]]&lt;80,"70-79",Table1[[#This Row],[Age]]&lt;90,"80-89")</f>
        <v>30-39</v>
      </c>
      <c r="I91" t="s">
        <v>1028</v>
      </c>
      <c r="J91" t="s">
        <v>1118</v>
      </c>
      <c r="K91" t="str">
        <f>LEFT(Table1[[#This Row],[Postcode]],2)</f>
        <v>PL</v>
      </c>
      <c r="L91" t="s">
        <v>1618</v>
      </c>
      <c r="M91" s="1">
        <v>44185</v>
      </c>
      <c r="N91" s="1">
        <v>44195</v>
      </c>
      <c r="O91" s="11" t="str">
        <f ca="1">DATEDIF(Table1[[#This Row],[Referral_Date]],TODAY(),"d")-DATEDIF(Table1[[#This Row],[First_Seen_Date]],TODAY(),"d") &amp;" "&amp;"days"</f>
        <v>10 days</v>
      </c>
      <c r="P91" s="1">
        <v>44206</v>
      </c>
      <c r="Q91" s="1">
        <v>44219</v>
      </c>
      <c r="R91" s="1">
        <v>44224</v>
      </c>
      <c r="S91" s="11">
        <f ca="1">DATEDIF(Table1[[#This Row],[Decision_to_Treat_Date]],TODAY(),"d")-DATEDIF(Table1[[#This Row],[Treatment_Start_Date]],TODAY(),"d")</f>
        <v>5</v>
      </c>
      <c r="T91" s="11" t="str" cm="1">
        <f t="array" aca="1" ref="T91" ca="1">_xlfn.IFS(Table1[[#This Row],[Treatment_Waiting Time]]&lt;10,"Very Short Wait",Table1[[#This Row],[Treatment_Waiting Time]]&lt;20,"Short Wait",Table1[[#This Row],[Treatment_Waiting Time]]&lt;30,"Moderate Delay",Table1[[#This Row],[Treatment_Waiting Time]]&lt;40,"Long Delay")</f>
        <v>Very Short Wait</v>
      </c>
      <c r="U91" t="s">
        <v>2013</v>
      </c>
      <c r="V91" t="s">
        <v>2021</v>
      </c>
      <c r="W91" t="s">
        <v>2026</v>
      </c>
      <c r="X91" t="s">
        <v>2030</v>
      </c>
      <c r="Y91" t="s">
        <v>2037</v>
      </c>
      <c r="Z91" t="s">
        <v>2038</v>
      </c>
      <c r="AA91" t="s">
        <v>2043</v>
      </c>
      <c r="AB91" t="s">
        <v>2050</v>
      </c>
      <c r="AC91" t="s">
        <v>2052</v>
      </c>
      <c r="AD91" t="s">
        <v>2142</v>
      </c>
      <c r="AE91" t="s">
        <v>2550</v>
      </c>
      <c r="AF91" t="b">
        <v>0</v>
      </c>
      <c r="AH91" t="s">
        <v>2555</v>
      </c>
      <c r="AI91" s="1">
        <v>44461</v>
      </c>
      <c r="AN91" t="str">
        <v>BS</v>
      </c>
    </row>
    <row r="92" spans="1:40">
      <c r="A92" t="str">
        <f>LEFT(Table1[[#This Row],[Postcode]],2)</f>
        <v>HX</v>
      </c>
      <c r="B92" s="13" t="str" cm="1">
        <f t="array" ref="B92">_xlfn.IFS(
OR(LEFT(A92,2)="EC",LEFT(A92,1)="E",LEFT(A92,1)="N",LEFT(A92,2)="NW",LEFT(A92,2)="SE",LEFT(A92,2)="SW",LEFT(A92,1)="W",LEFT(A92,2)="WC"),"London",
OR(LEFT(A92,2)="CR",LEFT(A92,2)="DA",LEFT(A92,2)="GU",LEFT(A92,2)="KT",LEFT(A92,2)="ME",LEFT(A92,2)="PO",LEFT(A92,2)="RG",LEFT(A92,2)="RH",LEFT(A92,2)="SL",LEFT(A92,2)="SO",LEFT(A92,2)="TN"),"South East",
OR(LEFT(A92,2)="BA",LEFT(A92,2)="BS",LEFT(A92,2)="EX",LEFT(A92,2)="GL",LEFT(A92,2)="PL",LEFT(A92,2)="TA",LEFT(A92,2)="TQ",LEFT(A92,2)="TR"),"South West",
OR(LEFT(A92,1)="B",LEFT(A92,2)="CV",LEFT(A92,2)="DE",LEFT(A92,2)="LE",LEFT(A92,2)="NG",LEFT(A92,2)="NN",LEFT(A92,2)="ST",LEFT(A92,2)="WS",LEFT(A92,2)="WV"),"Midlands",
OR(LEFT(A92,1)="M",LEFT(A92,1)="L",LEFT(A92,2)="CH",LEFT(A92,2)="WA",LEFT(A92,2)="WN",LEFT(A92,2)="PR",LEFT(A92,2)="FY",LEFT(A92,2)="BB",LEFT(A92,2)="BL",LEFT(A92,2)="OL",LEFT(A92,2)="SK"),"North West",
OR(LEFT(A92,2)="NE",LEFT(A92,2)="DH",LEFT(A92,2)="SR",LEFT(A92,2)="TS",LEFT(A92,2)="DL"),"North East",
OR(LEFT(A92,2)="LS",LEFT(A92,1)="S",LEFT(A92,2)="DN",LEFT(A92,2)="HU",LEFT(A92,2)="BD",LEFT(A92,2)="HX",LEFT(A92,2)="WF",LEFT(A92,2)="HD"),"Yorkshire &amp; Humber",
OR(LEFT(A92,2)="CB",LEFT(A92,2)="CO",LEFT(A92,2)="IP",LEFT(A92,2)="NR",LEFT(A92,2)="PE",LEFT(A92,2)="SG",LEFT(A92,2)="CM"),"East of England",
OR(LEFT(A92,2)="AB",LEFT(A92,2)="DD",LEFT(A92,2)="EH",LEFT(A92,2)="FK",LEFT(A92,1)="G",LEFT(A92,2)="KA",LEFT(A92,2)="KY",LEFT(A92,2)="PA",LEFT(A92,2)="PH",LEFT(A92,2)="DG",LEFT(A92,2)="ML"),"Scotland",
OR(LEFT(A92,2)="CF",LEFT(A92,2)="SA",LEFT(A92,2)="NP",LEFT(A92,2)="LL",LEFT(A92,2)="LD"),"Wales"
)</f>
        <v>Yorkshire &amp; Humber</v>
      </c>
      <c r="C92" t="s">
        <v>117</v>
      </c>
      <c r="D92" t="s">
        <v>617</v>
      </c>
      <c r="E92" s="1">
        <v>19087</v>
      </c>
      <c r="F92" s="1">
        <v>43551</v>
      </c>
      <c r="G92" s="11">
        <f ca="1">DATEDIF(Table1[[#This Row],[Date_of_Birth]],TODAY(),"Y")-DATEDIF(Table1[[#This Row],[Primary_Diagnosis_Date]],TODAY(),"Y")</f>
        <v>67</v>
      </c>
      <c r="H92" s="11" t="str" cm="1">
        <f t="array" aca="1" ref="H92" ca="1">_xlfn.IFS(Table1[[#This Row],[Age]]&lt;10,"0-9",Table1[[#This Row],[Age]]&lt;20,"10-19",Table1[[#This Row],[Age]]&lt;30,"20-29",Table1[[#This Row],[Age]]&lt;40,"30-39",Table1[[#This Row],[Age]]&lt;50,"40-49",Table1[[#This Row],[Age]]&lt;60,"50-59",Table1[[#This Row],[Age]]&lt;70,"60-69",Table1[[#This Row],[Age]]&lt;80,"70-79",Table1[[#This Row],[Age]]&lt;90,"80-89")</f>
        <v>60-69</v>
      </c>
      <c r="I92" t="s">
        <v>1027</v>
      </c>
      <c r="J92" t="s">
        <v>1119</v>
      </c>
      <c r="K92" t="str">
        <f>LEFT(Table1[[#This Row],[Postcode]],2)</f>
        <v>HX</v>
      </c>
      <c r="L92" t="s">
        <v>1619</v>
      </c>
      <c r="M92" s="1">
        <v>43535</v>
      </c>
      <c r="N92" s="1">
        <v>43539</v>
      </c>
      <c r="O92" s="11" t="str">
        <f ca="1">DATEDIF(Table1[[#This Row],[Referral_Date]],TODAY(),"d")-DATEDIF(Table1[[#This Row],[First_Seen_Date]],TODAY(),"d") &amp;" "&amp;"days"</f>
        <v>4 days</v>
      </c>
      <c r="P92" s="1">
        <v>43552</v>
      </c>
      <c r="Q92" s="1">
        <v>43564</v>
      </c>
      <c r="R92" s="1">
        <v>43570</v>
      </c>
      <c r="S92" s="11">
        <f ca="1">DATEDIF(Table1[[#This Row],[Decision_to_Treat_Date]],TODAY(),"d")-DATEDIF(Table1[[#This Row],[Treatment_Start_Date]],TODAY(),"d")</f>
        <v>6</v>
      </c>
      <c r="T92" s="11" t="str" cm="1">
        <f t="array" aca="1" ref="T92" ca="1">_xlfn.IFS(Table1[[#This Row],[Treatment_Waiting Time]]&lt;10,"Very Short Wait",Table1[[#This Row],[Treatment_Waiting Time]]&lt;20,"Short Wait",Table1[[#This Row],[Treatment_Waiting Time]]&lt;30,"Moderate Delay",Table1[[#This Row],[Treatment_Waiting Time]]&lt;40,"Long Delay")</f>
        <v>Very Short Wait</v>
      </c>
      <c r="U92" t="s">
        <v>2011</v>
      </c>
      <c r="V92" t="s">
        <v>2018</v>
      </c>
      <c r="W92" t="s">
        <v>2026</v>
      </c>
      <c r="X92" t="s">
        <v>2031</v>
      </c>
      <c r="Y92" t="s">
        <v>2034</v>
      </c>
      <c r="Z92" t="s">
        <v>2041</v>
      </c>
      <c r="AA92" t="s">
        <v>2043</v>
      </c>
      <c r="AB92" t="s">
        <v>2048</v>
      </c>
      <c r="AC92" t="s">
        <v>2053</v>
      </c>
      <c r="AD92" t="s">
        <v>2143</v>
      </c>
      <c r="AE92" t="s">
        <v>2550</v>
      </c>
      <c r="AF92" t="b">
        <v>1</v>
      </c>
      <c r="AG92" s="1">
        <v>44427</v>
      </c>
      <c r="AH92" t="s">
        <v>2555</v>
      </c>
      <c r="AI92" s="1">
        <v>45035</v>
      </c>
      <c r="AN92" t="str">
        <v>CA</v>
      </c>
    </row>
    <row r="93" spans="1:40">
      <c r="A93" t="str">
        <f>LEFT(Table1[[#This Row],[Postcode]],2)</f>
        <v>L3</v>
      </c>
      <c r="B93" s="13" t="str" cm="1">
        <f t="array" ref="B93">_xlfn.IFS(
OR(LEFT(A93,2)="EC",LEFT(A93,1)="E",LEFT(A93,1)="N",LEFT(A93,2)="NW",LEFT(A93,2)="SE",LEFT(A93,2)="SW",LEFT(A93,1)="W",LEFT(A93,2)="WC"),"London",
OR(LEFT(A93,2)="CR",LEFT(A93,2)="DA",LEFT(A93,2)="GU",LEFT(A93,2)="KT",LEFT(A93,2)="ME",LEFT(A93,2)="PO",LEFT(A93,2)="RG",LEFT(A93,2)="RH",LEFT(A93,2)="SL",LEFT(A93,2)="SO",LEFT(A93,2)="TN"),"South East",
OR(LEFT(A93,2)="BA",LEFT(A93,2)="BS",LEFT(A93,2)="EX",LEFT(A93,2)="GL",LEFT(A93,2)="PL",LEFT(A93,2)="TA",LEFT(A93,2)="TQ",LEFT(A93,2)="TR"),"South West",
OR(LEFT(A93,1)="B",LEFT(A93,2)="CV",LEFT(A93,2)="DE",LEFT(A93,2)="LE",LEFT(A93,2)="NG",LEFT(A93,2)="NN",LEFT(A93,2)="ST",LEFT(A93,2)="WS",LEFT(A93,2)="WV"),"Midlands",
OR(LEFT(A93,1)="M",LEFT(A93,1)="L",LEFT(A93,2)="CH",LEFT(A93,2)="WA",LEFT(A93,2)="WN",LEFT(A93,2)="PR",LEFT(A93,2)="FY",LEFT(A93,2)="BB",LEFT(A93,2)="BL",LEFT(A93,2)="OL",LEFT(A93,2)="SK"),"North West",
OR(LEFT(A93,2)="NE",LEFT(A93,2)="DH",LEFT(A93,2)="SR",LEFT(A93,2)="TS",LEFT(A93,2)="DL"),"North East",
OR(LEFT(A93,2)="LS",LEFT(A93,1)="S",LEFT(A93,2)="DN",LEFT(A93,2)="HU",LEFT(A93,2)="BD",LEFT(A93,2)="HX",LEFT(A93,2)="WF",LEFT(A93,2)="HD"),"Yorkshire &amp; Humber",
OR(LEFT(A93,2)="CB",LEFT(A93,2)="CO",LEFT(A93,2)="IP",LEFT(A93,2)="NR",LEFT(A93,2)="PE",LEFT(A93,2)="SG",LEFT(A93,2)="CM"),"East of England",
OR(LEFT(A93,2)="AB",LEFT(A93,2)="DD",LEFT(A93,2)="EH",LEFT(A93,2)="FK",LEFT(A93,1)="G",LEFT(A93,2)="KA",LEFT(A93,2)="KY",LEFT(A93,2)="PA",LEFT(A93,2)="PH",LEFT(A93,2)="DG",LEFT(A93,2)="ML"),"Scotland",
OR(LEFT(A93,2)="CF",LEFT(A93,2)="SA",LEFT(A93,2)="NP",LEFT(A93,2)="LL",LEFT(A93,2)="LD"),"Wales"
)</f>
        <v>North West</v>
      </c>
      <c r="C93" t="s">
        <v>118</v>
      </c>
      <c r="D93" t="s">
        <v>618</v>
      </c>
      <c r="E93" s="1">
        <v>16163</v>
      </c>
      <c r="F93" s="1">
        <v>44020</v>
      </c>
      <c r="G93" s="11">
        <f ca="1">DATEDIF(Table1[[#This Row],[Date_of_Birth]],TODAY(),"Y")-DATEDIF(Table1[[#This Row],[Primary_Diagnosis_Date]],TODAY(),"Y")</f>
        <v>77</v>
      </c>
      <c r="H93" s="11" t="str" cm="1">
        <f t="array" aca="1" ref="H93" ca="1">_xlfn.IFS(Table1[[#This Row],[Age]]&lt;10,"0-9",Table1[[#This Row],[Age]]&lt;20,"10-19",Table1[[#This Row],[Age]]&lt;30,"20-29",Table1[[#This Row],[Age]]&lt;40,"30-39",Table1[[#This Row],[Age]]&lt;50,"40-49",Table1[[#This Row],[Age]]&lt;60,"50-59",Table1[[#This Row],[Age]]&lt;70,"60-69",Table1[[#This Row],[Age]]&lt;80,"70-79",Table1[[#This Row],[Age]]&lt;90,"80-89")</f>
        <v>70-79</v>
      </c>
      <c r="I93" t="s">
        <v>1027</v>
      </c>
      <c r="J93" t="s">
        <v>1120</v>
      </c>
      <c r="K93" t="str">
        <f>LEFT(Table1[[#This Row],[Postcode]],2)</f>
        <v>L3</v>
      </c>
      <c r="L93" t="s">
        <v>1620</v>
      </c>
      <c r="M93" s="1">
        <v>44006</v>
      </c>
      <c r="N93" s="1">
        <v>44012</v>
      </c>
      <c r="O93" s="11" t="str">
        <f ca="1">DATEDIF(Table1[[#This Row],[Referral_Date]],TODAY(),"d")-DATEDIF(Table1[[#This Row],[First_Seen_Date]],TODAY(),"d") &amp;" "&amp;"days"</f>
        <v>6 days</v>
      </c>
      <c r="P93" s="1">
        <v>44017</v>
      </c>
      <c r="Q93" s="1">
        <v>44027</v>
      </c>
      <c r="R93" s="1">
        <v>44042</v>
      </c>
      <c r="S93" s="11">
        <f ca="1">DATEDIF(Table1[[#This Row],[Decision_to_Treat_Date]],TODAY(),"d")-DATEDIF(Table1[[#This Row],[Treatment_Start_Date]],TODAY(),"d")</f>
        <v>15</v>
      </c>
      <c r="T93" s="11" t="str" cm="1">
        <f t="array" aca="1" ref="T93" ca="1">_xlfn.IFS(Table1[[#This Row],[Treatment_Waiting Time]]&lt;10,"Very Short Wait",Table1[[#This Row],[Treatment_Waiting Time]]&lt;20,"Short Wait",Table1[[#This Row],[Treatment_Waiting Time]]&lt;30,"Moderate Delay",Table1[[#This Row],[Treatment_Waiting Time]]&lt;40,"Long Delay")</f>
        <v>Short Wait</v>
      </c>
      <c r="U93" t="s">
        <v>2013</v>
      </c>
      <c r="V93" t="s">
        <v>2018</v>
      </c>
      <c r="W93" t="s">
        <v>2026</v>
      </c>
      <c r="X93" t="s">
        <v>2030</v>
      </c>
      <c r="Y93" t="s">
        <v>2035</v>
      </c>
      <c r="Z93" t="s">
        <v>2040</v>
      </c>
      <c r="AA93" t="s">
        <v>2041</v>
      </c>
      <c r="AB93" t="s">
        <v>2049</v>
      </c>
      <c r="AC93" t="s">
        <v>2053</v>
      </c>
      <c r="AD93" t="s">
        <v>2144</v>
      </c>
      <c r="AE93" t="s">
        <v>2041</v>
      </c>
      <c r="AF93" t="b">
        <v>0</v>
      </c>
      <c r="AH93" t="s">
        <v>2555</v>
      </c>
      <c r="AI93" s="1">
        <v>44721</v>
      </c>
      <c r="AN93" t="str">
        <v>S2</v>
      </c>
    </row>
    <row r="94" spans="1:40">
      <c r="A94" t="str">
        <f>LEFT(Table1[[#This Row],[Postcode]],2)</f>
        <v>W9</v>
      </c>
      <c r="B94" s="13" t="str" cm="1">
        <f t="array" ref="B94">_xlfn.IFS(
OR(LEFT(A94,2)="EC",LEFT(A94,1)="E",LEFT(A94,1)="N",LEFT(A94,2)="NW",LEFT(A94,2)="SE",LEFT(A94,2)="SW",LEFT(A94,1)="W",LEFT(A94,2)="WC"),"London",
OR(LEFT(A94,2)="CR",LEFT(A94,2)="DA",LEFT(A94,2)="GU",LEFT(A94,2)="KT",LEFT(A94,2)="ME",LEFT(A94,2)="PO",LEFT(A94,2)="RG",LEFT(A94,2)="RH",LEFT(A94,2)="SL",LEFT(A94,2)="SO",LEFT(A94,2)="TN"),"South East",
OR(LEFT(A94,2)="BA",LEFT(A94,2)="BS",LEFT(A94,2)="EX",LEFT(A94,2)="GL",LEFT(A94,2)="PL",LEFT(A94,2)="TA",LEFT(A94,2)="TQ",LEFT(A94,2)="TR"),"South West",
OR(LEFT(A94,1)="B",LEFT(A94,2)="CV",LEFT(A94,2)="DE",LEFT(A94,2)="LE",LEFT(A94,2)="NG",LEFT(A94,2)="NN",LEFT(A94,2)="ST",LEFT(A94,2)="WS",LEFT(A94,2)="WV"),"Midlands",
OR(LEFT(A94,1)="M",LEFT(A94,1)="L",LEFT(A94,2)="CH",LEFT(A94,2)="WA",LEFT(A94,2)="WN",LEFT(A94,2)="PR",LEFT(A94,2)="FY",LEFT(A94,2)="BB",LEFT(A94,2)="BL",LEFT(A94,2)="OL",LEFT(A94,2)="SK"),"North West",
OR(LEFT(A94,2)="NE",LEFT(A94,2)="DH",LEFT(A94,2)="SR",LEFT(A94,2)="TS",LEFT(A94,2)="DL"),"North East",
OR(LEFT(A94,2)="LS",LEFT(A94,1)="S",LEFT(A94,2)="DN",LEFT(A94,2)="HU",LEFT(A94,2)="BD",LEFT(A94,2)="HX",LEFT(A94,2)="WF",LEFT(A94,2)="HD"),"Yorkshire &amp; Humber",
OR(LEFT(A94,2)="CB",LEFT(A94,2)="CO",LEFT(A94,2)="IP",LEFT(A94,2)="NR",LEFT(A94,2)="PE",LEFT(A94,2)="SG",LEFT(A94,2)="CM"),"East of England",
OR(LEFT(A94,2)="AB",LEFT(A94,2)="DD",LEFT(A94,2)="EH",LEFT(A94,2)="FK",LEFT(A94,1)="G",LEFT(A94,2)="KA",LEFT(A94,2)="KY",LEFT(A94,2)="PA",LEFT(A94,2)="PH",LEFT(A94,2)="DG",LEFT(A94,2)="ML"),"Scotland",
OR(LEFT(A94,2)="CF",LEFT(A94,2)="SA",LEFT(A94,2)="NP",LEFT(A94,2)="LL",LEFT(A94,2)="LD"),"Wales"
)</f>
        <v>London</v>
      </c>
      <c r="C94" t="s">
        <v>119</v>
      </c>
      <c r="D94" t="s">
        <v>619</v>
      </c>
      <c r="E94" s="1">
        <v>20545</v>
      </c>
      <c r="F94" s="1">
        <v>43626</v>
      </c>
      <c r="G94" s="11">
        <f ca="1">DATEDIF(Table1[[#This Row],[Date_of_Birth]],TODAY(),"Y")-DATEDIF(Table1[[#This Row],[Primary_Diagnosis_Date]],TODAY(),"Y")</f>
        <v>63</v>
      </c>
      <c r="H94" s="11" t="str" cm="1">
        <f t="array" aca="1" ref="H94" ca="1">_xlfn.IFS(Table1[[#This Row],[Age]]&lt;10,"0-9",Table1[[#This Row],[Age]]&lt;20,"10-19",Table1[[#This Row],[Age]]&lt;30,"20-29",Table1[[#This Row],[Age]]&lt;40,"30-39",Table1[[#This Row],[Age]]&lt;50,"40-49",Table1[[#This Row],[Age]]&lt;60,"50-59",Table1[[#This Row],[Age]]&lt;70,"60-69",Table1[[#This Row],[Age]]&lt;80,"70-79",Table1[[#This Row],[Age]]&lt;90,"80-89")</f>
        <v>60-69</v>
      </c>
      <c r="I94" t="s">
        <v>1028</v>
      </c>
      <c r="J94" t="s">
        <v>1121</v>
      </c>
      <c r="K94" t="str">
        <f>LEFT(Table1[[#This Row],[Postcode]],2)</f>
        <v>W9</v>
      </c>
      <c r="L94" t="s">
        <v>1621</v>
      </c>
      <c r="M94" s="1">
        <v>43601</v>
      </c>
      <c r="N94" s="1">
        <v>43609</v>
      </c>
      <c r="O94" s="11" t="str">
        <f ca="1">DATEDIF(Table1[[#This Row],[Referral_Date]],TODAY(),"d")-DATEDIF(Table1[[#This Row],[First_Seen_Date]],TODAY(),"d") &amp;" "&amp;"days"</f>
        <v>8 days</v>
      </c>
      <c r="P94" s="1">
        <v>43615</v>
      </c>
      <c r="Q94" s="1">
        <v>43617</v>
      </c>
      <c r="R94" s="1">
        <v>43629</v>
      </c>
      <c r="S94" s="11">
        <f ca="1">DATEDIF(Table1[[#This Row],[Decision_to_Treat_Date]],TODAY(),"d")-DATEDIF(Table1[[#This Row],[Treatment_Start_Date]],TODAY(),"d")</f>
        <v>12</v>
      </c>
      <c r="T94" s="11" t="str" cm="1">
        <f t="array" aca="1" ref="T94" ca="1">_xlfn.IFS(Table1[[#This Row],[Treatment_Waiting Time]]&lt;10,"Very Short Wait",Table1[[#This Row],[Treatment_Waiting Time]]&lt;20,"Short Wait",Table1[[#This Row],[Treatment_Waiting Time]]&lt;30,"Moderate Delay",Table1[[#This Row],[Treatment_Waiting Time]]&lt;40,"Long Delay")</f>
        <v>Short Wait</v>
      </c>
      <c r="U94" t="s">
        <v>2016</v>
      </c>
      <c r="V94" t="s">
        <v>2020</v>
      </c>
      <c r="W94" t="s">
        <v>2027</v>
      </c>
      <c r="X94" t="s">
        <v>2029</v>
      </c>
      <c r="Y94" t="s">
        <v>2035</v>
      </c>
      <c r="Z94" t="s">
        <v>2042</v>
      </c>
      <c r="AA94" t="s">
        <v>2044</v>
      </c>
      <c r="AB94" t="s">
        <v>2047</v>
      </c>
      <c r="AC94" t="s">
        <v>2052</v>
      </c>
      <c r="AD94" t="s">
        <v>2145</v>
      </c>
      <c r="AE94" t="s">
        <v>2553</v>
      </c>
      <c r="AF94" t="b">
        <v>1</v>
      </c>
      <c r="AG94" s="1">
        <v>44065</v>
      </c>
      <c r="AH94" t="s">
        <v>2554</v>
      </c>
      <c r="AN94" t="str">
        <v>RH</v>
      </c>
    </row>
    <row r="95" spans="1:40">
      <c r="A95" t="str">
        <f>LEFT(Table1[[#This Row],[Postcode]],2)</f>
        <v>SW</v>
      </c>
      <c r="B95" s="13" t="str" cm="1">
        <f t="array" ref="B95">_xlfn.IFS(
OR(LEFT(A95,2)="EC",LEFT(A95,1)="E",LEFT(A95,1)="N",LEFT(A95,2)="NW",LEFT(A95,2)="SE",LEFT(A95,2)="SW",LEFT(A95,1)="W",LEFT(A95,2)="WC"),"London",
OR(LEFT(A95,2)="CR",LEFT(A95,2)="DA",LEFT(A95,2)="GU",LEFT(A95,2)="KT",LEFT(A95,2)="ME",LEFT(A95,2)="PO",LEFT(A95,2)="RG",LEFT(A95,2)="RH",LEFT(A95,2)="SL",LEFT(A95,2)="SO",LEFT(A95,2)="TN"),"South East",
OR(LEFT(A95,2)="BA",LEFT(A95,2)="BS",LEFT(A95,2)="EX",LEFT(A95,2)="GL",LEFT(A95,2)="PL",LEFT(A95,2)="TA",LEFT(A95,2)="TQ",LEFT(A95,2)="TR"),"South West",
OR(LEFT(A95,1)="B",LEFT(A95,2)="CV",LEFT(A95,2)="DE",LEFT(A95,2)="LE",LEFT(A95,2)="NG",LEFT(A95,2)="NN",LEFT(A95,2)="ST",LEFT(A95,2)="WS",LEFT(A95,2)="WV"),"Midlands",
OR(LEFT(A95,1)="M",LEFT(A95,1)="L",LEFT(A95,2)="CH",LEFT(A95,2)="WA",LEFT(A95,2)="WN",LEFT(A95,2)="PR",LEFT(A95,2)="FY",LEFT(A95,2)="BB",LEFT(A95,2)="BL",LEFT(A95,2)="OL",LEFT(A95,2)="SK"),"North West",
OR(LEFT(A95,2)="NE",LEFT(A95,2)="DH",LEFT(A95,2)="SR",LEFT(A95,2)="TS",LEFT(A95,2)="DL"),"North East",
OR(LEFT(A95,2)="LS",LEFT(A95,1)="S",LEFT(A95,2)="DN",LEFT(A95,2)="HU",LEFT(A95,2)="BD",LEFT(A95,2)="HX",LEFT(A95,2)="WF",LEFT(A95,2)="HD"),"Yorkshire &amp; Humber",
OR(LEFT(A95,2)="CB",LEFT(A95,2)="CO",LEFT(A95,2)="IP",LEFT(A95,2)="NR",LEFT(A95,2)="PE",LEFT(A95,2)="SG",LEFT(A95,2)="CM"),"East of England",
OR(LEFT(A95,2)="AB",LEFT(A95,2)="DD",LEFT(A95,2)="EH",LEFT(A95,2)="FK",LEFT(A95,1)="G",LEFT(A95,2)="KA",LEFT(A95,2)="KY",LEFT(A95,2)="PA",LEFT(A95,2)="PH",LEFT(A95,2)="DG",LEFT(A95,2)="ML"),"Scotland",
OR(LEFT(A95,2)="CF",LEFT(A95,2)="SA",LEFT(A95,2)="NP",LEFT(A95,2)="LL",LEFT(A95,2)="LD"),"Wales"
)</f>
        <v>London</v>
      </c>
      <c r="C95" t="s">
        <v>120</v>
      </c>
      <c r="D95" t="s">
        <v>620</v>
      </c>
      <c r="E95" s="1">
        <v>31596</v>
      </c>
      <c r="F95" s="1">
        <v>42501</v>
      </c>
      <c r="G95" s="11">
        <f ca="1">DATEDIF(Table1[[#This Row],[Date_of_Birth]],TODAY(),"Y")-DATEDIF(Table1[[#This Row],[Primary_Diagnosis_Date]],TODAY(),"Y")</f>
        <v>29</v>
      </c>
      <c r="H95" s="11" t="str" cm="1">
        <f t="array" aca="1" ref="H95" ca="1">_xlfn.IFS(Table1[[#This Row],[Age]]&lt;10,"0-9",Table1[[#This Row],[Age]]&lt;20,"10-19",Table1[[#This Row],[Age]]&lt;30,"20-29",Table1[[#This Row],[Age]]&lt;40,"30-39",Table1[[#This Row],[Age]]&lt;50,"40-49",Table1[[#This Row],[Age]]&lt;60,"50-59",Table1[[#This Row],[Age]]&lt;70,"60-69",Table1[[#This Row],[Age]]&lt;80,"70-79",Table1[[#This Row],[Age]]&lt;90,"80-89")</f>
        <v>20-29</v>
      </c>
      <c r="I95" t="s">
        <v>1027</v>
      </c>
      <c r="J95" t="s">
        <v>1122</v>
      </c>
      <c r="K95" t="str">
        <f>LEFT(Table1[[#This Row],[Postcode]],2)</f>
        <v>SW</v>
      </c>
      <c r="L95" t="s">
        <v>1622</v>
      </c>
      <c r="M95" s="1">
        <v>42475</v>
      </c>
      <c r="N95" s="1">
        <v>42482</v>
      </c>
      <c r="O95" s="11" t="str">
        <f ca="1">DATEDIF(Table1[[#This Row],[Referral_Date]],TODAY(),"d")-DATEDIF(Table1[[#This Row],[First_Seen_Date]],TODAY(),"d") &amp;" "&amp;"days"</f>
        <v>7 days</v>
      </c>
      <c r="P95" s="1">
        <v>42496</v>
      </c>
      <c r="Q95" s="1">
        <v>42504</v>
      </c>
      <c r="R95" s="1">
        <v>42513</v>
      </c>
      <c r="S95" s="11">
        <f ca="1">DATEDIF(Table1[[#This Row],[Decision_to_Treat_Date]],TODAY(),"d")-DATEDIF(Table1[[#This Row],[Treatment_Start_Date]],TODAY(),"d")</f>
        <v>9</v>
      </c>
      <c r="T95" s="11" t="str" cm="1">
        <f t="array" aca="1" ref="T95" ca="1">_xlfn.IFS(Table1[[#This Row],[Treatment_Waiting Time]]&lt;10,"Very Short Wait",Table1[[#This Row],[Treatment_Waiting Time]]&lt;20,"Short Wait",Table1[[#This Row],[Treatment_Waiting Time]]&lt;30,"Moderate Delay",Table1[[#This Row],[Treatment_Waiting Time]]&lt;40,"Long Delay")</f>
        <v>Very Short Wait</v>
      </c>
      <c r="U95" t="s">
        <v>2016</v>
      </c>
      <c r="V95" t="s">
        <v>2018</v>
      </c>
      <c r="W95" t="s">
        <v>2024</v>
      </c>
      <c r="X95" t="s">
        <v>2029</v>
      </c>
      <c r="Y95" t="s">
        <v>2037</v>
      </c>
      <c r="Z95" t="s">
        <v>2042</v>
      </c>
      <c r="AA95" t="s">
        <v>2041</v>
      </c>
      <c r="AB95" t="s">
        <v>2046</v>
      </c>
      <c r="AC95" t="s">
        <v>2053</v>
      </c>
      <c r="AD95" t="s">
        <v>2146</v>
      </c>
      <c r="AE95" t="s">
        <v>2552</v>
      </c>
      <c r="AF95" t="b">
        <v>0</v>
      </c>
      <c r="AH95" t="s">
        <v>2554</v>
      </c>
      <c r="AN95" t="str">
        <v>CH</v>
      </c>
    </row>
    <row r="96" spans="1:40">
      <c r="A96" t="str">
        <f>LEFT(Table1[[#This Row],[Postcode]],2)</f>
        <v>WF</v>
      </c>
      <c r="B96" s="13" t="str" cm="1">
        <f t="array" ref="B96">_xlfn.IFS(
OR(LEFT(A96,2)="EC",LEFT(A96,1)="E",LEFT(A96,1)="N",LEFT(A96,2)="NW",LEFT(A96,2)="SE",LEFT(A96,2)="SW",LEFT(A96,1)="W",LEFT(A96,2)="WC"),"London",
OR(LEFT(A96,2)="CR",LEFT(A96,2)="DA",LEFT(A96,2)="GU",LEFT(A96,2)="KT",LEFT(A96,2)="ME",LEFT(A96,2)="PO",LEFT(A96,2)="RG",LEFT(A96,2)="RH",LEFT(A96,2)="SL",LEFT(A96,2)="SO",LEFT(A96,2)="TN"),"South East",
OR(LEFT(A96,2)="BA",LEFT(A96,2)="BS",LEFT(A96,2)="EX",LEFT(A96,2)="GL",LEFT(A96,2)="PL",LEFT(A96,2)="TA",LEFT(A96,2)="TQ",LEFT(A96,2)="TR"),"South West",
OR(LEFT(A96,1)="B",LEFT(A96,2)="CV",LEFT(A96,2)="DE",LEFT(A96,2)="LE",LEFT(A96,2)="NG",LEFT(A96,2)="NN",LEFT(A96,2)="ST",LEFT(A96,2)="WS",LEFT(A96,2)="WV"),"Midlands",
OR(LEFT(A96,1)="M",LEFT(A96,1)="L",LEFT(A96,2)="CH",LEFT(A96,2)="WA",LEFT(A96,2)="WN",LEFT(A96,2)="PR",LEFT(A96,2)="FY",LEFT(A96,2)="BB",LEFT(A96,2)="BL",LEFT(A96,2)="OL",LEFT(A96,2)="SK"),"North West",
OR(LEFT(A96,2)="NE",LEFT(A96,2)="DH",LEFT(A96,2)="SR",LEFT(A96,2)="TS",LEFT(A96,2)="DL"),"North East",
OR(LEFT(A96,2)="LS",LEFT(A96,1)="S",LEFT(A96,2)="DN",LEFT(A96,2)="HU",LEFT(A96,2)="BD",LEFT(A96,2)="HX",LEFT(A96,2)="WF",LEFT(A96,2)="HD"),"Yorkshire &amp; Humber",
OR(LEFT(A96,2)="CB",LEFT(A96,2)="CO",LEFT(A96,2)="IP",LEFT(A96,2)="NR",LEFT(A96,2)="PE",LEFT(A96,2)="SG",LEFT(A96,2)="CM"),"East of England",
OR(LEFT(A96,2)="AB",LEFT(A96,2)="DD",LEFT(A96,2)="EH",LEFT(A96,2)="FK",LEFT(A96,1)="G",LEFT(A96,2)="KA",LEFT(A96,2)="KY",LEFT(A96,2)="PA",LEFT(A96,2)="PH",LEFT(A96,2)="DG",LEFT(A96,2)="ML"),"Scotland",
OR(LEFT(A96,2)="CF",LEFT(A96,2)="SA",LEFT(A96,2)="NP",LEFT(A96,2)="LL",LEFT(A96,2)="LD"),"Wales"
)</f>
        <v>London</v>
      </c>
      <c r="C96" t="s">
        <v>121</v>
      </c>
      <c r="D96" t="s">
        <v>621</v>
      </c>
      <c r="E96" s="1">
        <v>29576</v>
      </c>
      <c r="F96" s="1">
        <v>44643</v>
      </c>
      <c r="G96" s="11">
        <f ca="1">DATEDIF(Table1[[#This Row],[Date_of_Birth]],TODAY(),"Y")-DATEDIF(Table1[[#This Row],[Primary_Diagnosis_Date]],TODAY(),"Y")</f>
        <v>41</v>
      </c>
      <c r="H96" s="11" t="str" cm="1">
        <f t="array" aca="1" ref="H96" ca="1">_xlfn.IFS(Table1[[#This Row],[Age]]&lt;10,"0-9",Table1[[#This Row],[Age]]&lt;20,"10-19",Table1[[#This Row],[Age]]&lt;30,"20-29",Table1[[#This Row],[Age]]&lt;40,"30-39",Table1[[#This Row],[Age]]&lt;50,"40-49",Table1[[#This Row],[Age]]&lt;60,"50-59",Table1[[#This Row],[Age]]&lt;70,"60-69",Table1[[#This Row],[Age]]&lt;80,"70-79",Table1[[#This Row],[Age]]&lt;90,"80-89")</f>
        <v>40-49</v>
      </c>
      <c r="I96" t="s">
        <v>1028</v>
      </c>
      <c r="J96" t="s">
        <v>1123</v>
      </c>
      <c r="K96" t="str">
        <f>LEFT(Table1[[#This Row],[Postcode]],2)</f>
        <v>WF</v>
      </c>
      <c r="L96" t="s">
        <v>1623</v>
      </c>
      <c r="M96" s="1">
        <v>44643</v>
      </c>
      <c r="N96" s="1">
        <v>44649</v>
      </c>
      <c r="O96" s="11" t="str">
        <f ca="1">DATEDIF(Table1[[#This Row],[Referral_Date]],TODAY(),"d")-DATEDIF(Table1[[#This Row],[First_Seen_Date]],TODAY(),"d") &amp;" "&amp;"days"</f>
        <v>6 days</v>
      </c>
      <c r="P96" s="1">
        <v>44650</v>
      </c>
      <c r="Q96" s="1">
        <v>44655</v>
      </c>
      <c r="R96" s="1">
        <v>44669</v>
      </c>
      <c r="S96" s="11">
        <f ca="1">DATEDIF(Table1[[#This Row],[Decision_to_Treat_Date]],TODAY(),"d")-DATEDIF(Table1[[#This Row],[Treatment_Start_Date]],TODAY(),"d")</f>
        <v>14</v>
      </c>
      <c r="T96" s="11" t="str" cm="1">
        <f t="array" aca="1" ref="T96" ca="1">_xlfn.IFS(Table1[[#This Row],[Treatment_Waiting Time]]&lt;10,"Very Short Wait",Table1[[#This Row],[Treatment_Waiting Time]]&lt;20,"Short Wait",Table1[[#This Row],[Treatment_Waiting Time]]&lt;30,"Moderate Delay",Table1[[#This Row],[Treatment_Waiting Time]]&lt;40,"Long Delay")</f>
        <v>Short Wait</v>
      </c>
      <c r="U96" t="s">
        <v>2016</v>
      </c>
      <c r="V96" t="s">
        <v>2021</v>
      </c>
      <c r="W96" t="s">
        <v>2026</v>
      </c>
      <c r="X96" t="s">
        <v>2029</v>
      </c>
      <c r="Y96" t="s">
        <v>2036</v>
      </c>
      <c r="Z96" t="s">
        <v>2040</v>
      </c>
      <c r="AA96" t="s">
        <v>2043</v>
      </c>
      <c r="AB96" t="s">
        <v>2048</v>
      </c>
      <c r="AC96" t="s">
        <v>2053</v>
      </c>
      <c r="AD96" t="s">
        <v>2147</v>
      </c>
      <c r="AE96" t="s">
        <v>2551</v>
      </c>
      <c r="AF96" t="b">
        <v>0</v>
      </c>
      <c r="AH96" t="s">
        <v>2554</v>
      </c>
      <c r="AN96" t="str">
        <v>DN</v>
      </c>
    </row>
    <row r="97" spans="1:40">
      <c r="A97" t="str">
        <f>LEFT(Table1[[#This Row],[Postcode]],2)</f>
        <v>S3</v>
      </c>
      <c r="B97" s="13" t="str" cm="1">
        <f t="array" ref="B97">_xlfn.IFS(
OR(LEFT(A97,2)="EC",LEFT(A97,1)="E",LEFT(A97,1)="N",LEFT(A97,2)="NW",LEFT(A97,2)="SE",LEFT(A97,2)="SW",LEFT(A97,1)="W",LEFT(A97,2)="WC"),"London",
OR(LEFT(A97,2)="CR",LEFT(A97,2)="DA",LEFT(A97,2)="GU",LEFT(A97,2)="KT",LEFT(A97,2)="ME",LEFT(A97,2)="PO",LEFT(A97,2)="RG",LEFT(A97,2)="RH",LEFT(A97,2)="SL",LEFT(A97,2)="SO",LEFT(A97,2)="TN"),"South East",
OR(LEFT(A97,2)="BA",LEFT(A97,2)="BS",LEFT(A97,2)="EX",LEFT(A97,2)="GL",LEFT(A97,2)="PL",LEFT(A97,2)="TA",LEFT(A97,2)="TQ",LEFT(A97,2)="TR"),"South West",
OR(LEFT(A97,1)="B",LEFT(A97,2)="CV",LEFT(A97,2)="DE",LEFT(A97,2)="LE",LEFT(A97,2)="NG",LEFT(A97,2)="NN",LEFT(A97,2)="ST",LEFT(A97,2)="WS",LEFT(A97,2)="WV"),"Midlands",
OR(LEFT(A97,1)="M",LEFT(A97,1)="L",LEFT(A97,2)="CH",LEFT(A97,2)="WA",LEFT(A97,2)="WN",LEFT(A97,2)="PR",LEFT(A97,2)="FY",LEFT(A97,2)="BB",LEFT(A97,2)="BL",LEFT(A97,2)="OL",LEFT(A97,2)="SK"),"North West",
OR(LEFT(A97,2)="NE",LEFT(A97,2)="DH",LEFT(A97,2)="SR",LEFT(A97,2)="TS",LEFT(A97,2)="DL"),"North East",
OR(LEFT(A97,2)="LS",LEFT(A97,1)="S",LEFT(A97,2)="DN",LEFT(A97,2)="HU",LEFT(A97,2)="BD",LEFT(A97,2)="HX",LEFT(A97,2)="WF",LEFT(A97,2)="HD"),"Yorkshire &amp; Humber",
OR(LEFT(A97,2)="CB",LEFT(A97,2)="CO",LEFT(A97,2)="IP",LEFT(A97,2)="NR",LEFT(A97,2)="PE",LEFT(A97,2)="SG",LEFT(A97,2)="CM"),"East of England",
OR(LEFT(A97,2)="AB",LEFT(A97,2)="DD",LEFT(A97,2)="EH",LEFT(A97,2)="FK",LEFT(A97,1)="G",LEFT(A97,2)="KA",LEFT(A97,2)="KY",LEFT(A97,2)="PA",LEFT(A97,2)="PH",LEFT(A97,2)="DG",LEFT(A97,2)="ML"),"Scotland",
OR(LEFT(A97,2)="CF",LEFT(A97,2)="SA",LEFT(A97,2)="NP",LEFT(A97,2)="LL",LEFT(A97,2)="LD"),"Wales"
)</f>
        <v>Yorkshire &amp; Humber</v>
      </c>
      <c r="C97" t="s">
        <v>122</v>
      </c>
      <c r="D97" t="s">
        <v>622</v>
      </c>
      <c r="E97" s="1">
        <v>22879</v>
      </c>
      <c r="F97" s="1">
        <v>43073</v>
      </c>
      <c r="G97" s="11">
        <f ca="1">DATEDIF(Table1[[#This Row],[Date_of_Birth]],TODAY(),"Y")-DATEDIF(Table1[[#This Row],[Primary_Diagnosis_Date]],TODAY(),"Y")</f>
        <v>55</v>
      </c>
      <c r="H97" s="11" t="str" cm="1">
        <f t="array" aca="1" ref="H97" ca="1">_xlfn.IFS(Table1[[#This Row],[Age]]&lt;10,"0-9",Table1[[#This Row],[Age]]&lt;20,"10-19",Table1[[#This Row],[Age]]&lt;30,"20-29",Table1[[#This Row],[Age]]&lt;40,"30-39",Table1[[#This Row],[Age]]&lt;50,"40-49",Table1[[#This Row],[Age]]&lt;60,"50-59",Table1[[#This Row],[Age]]&lt;70,"60-69",Table1[[#This Row],[Age]]&lt;80,"70-79",Table1[[#This Row],[Age]]&lt;90,"80-89")</f>
        <v>50-59</v>
      </c>
      <c r="I97" t="s">
        <v>1027</v>
      </c>
      <c r="J97" t="s">
        <v>1124</v>
      </c>
      <c r="K97" t="str">
        <f>LEFT(Table1[[#This Row],[Postcode]],2)</f>
        <v>S3</v>
      </c>
      <c r="L97" t="s">
        <v>1624</v>
      </c>
      <c r="M97" s="1">
        <v>43073</v>
      </c>
      <c r="N97" s="1">
        <v>43082</v>
      </c>
      <c r="O97" s="11" t="str">
        <f ca="1">DATEDIF(Table1[[#This Row],[Referral_Date]],TODAY(),"d")-DATEDIF(Table1[[#This Row],[First_Seen_Date]],TODAY(),"d") &amp;" "&amp;"days"</f>
        <v>9 days</v>
      </c>
      <c r="P97" s="1">
        <v>43082</v>
      </c>
      <c r="Q97" s="1">
        <v>43096</v>
      </c>
      <c r="R97" s="1">
        <v>43101</v>
      </c>
      <c r="S97" s="11">
        <f ca="1">DATEDIF(Table1[[#This Row],[Decision_to_Treat_Date]],TODAY(),"d")-DATEDIF(Table1[[#This Row],[Treatment_Start_Date]],TODAY(),"d")</f>
        <v>5</v>
      </c>
      <c r="T97" s="11" t="str" cm="1">
        <f t="array" aca="1" ref="T97" ca="1">_xlfn.IFS(Table1[[#This Row],[Treatment_Waiting Time]]&lt;10,"Very Short Wait",Table1[[#This Row],[Treatment_Waiting Time]]&lt;20,"Short Wait",Table1[[#This Row],[Treatment_Waiting Time]]&lt;30,"Moderate Delay",Table1[[#This Row],[Treatment_Waiting Time]]&lt;40,"Long Delay")</f>
        <v>Very Short Wait</v>
      </c>
      <c r="U97" t="s">
        <v>2011</v>
      </c>
      <c r="V97" t="s">
        <v>2022</v>
      </c>
      <c r="W97" t="s">
        <v>2027</v>
      </c>
      <c r="X97" t="s">
        <v>2032</v>
      </c>
      <c r="Y97" t="s">
        <v>2033</v>
      </c>
      <c r="Z97" t="s">
        <v>2039</v>
      </c>
      <c r="AA97" t="s">
        <v>2043</v>
      </c>
      <c r="AB97" t="s">
        <v>2049</v>
      </c>
      <c r="AC97" t="s">
        <v>2052</v>
      </c>
      <c r="AD97" t="s">
        <v>2148</v>
      </c>
      <c r="AE97" t="s">
        <v>2550</v>
      </c>
      <c r="AF97" t="b">
        <v>0</v>
      </c>
      <c r="AH97" t="s">
        <v>2554</v>
      </c>
      <c r="AN97" t="str">
        <v>PE</v>
      </c>
    </row>
    <row r="98" spans="1:40">
      <c r="A98" t="str">
        <f>LEFT(Table1[[#This Row],[Postcode]],2)</f>
        <v>E4</v>
      </c>
      <c r="B98" s="13" t="str" cm="1">
        <f t="array" ref="B98">_xlfn.IFS(
OR(LEFT(A98,2)="EC",LEFT(A98,1)="E",LEFT(A98,1)="N",LEFT(A98,2)="NW",LEFT(A98,2)="SE",LEFT(A98,2)="SW",LEFT(A98,1)="W",LEFT(A98,2)="WC"),"London",
OR(LEFT(A98,2)="CR",LEFT(A98,2)="DA",LEFT(A98,2)="GU",LEFT(A98,2)="KT",LEFT(A98,2)="ME",LEFT(A98,2)="PO",LEFT(A98,2)="RG",LEFT(A98,2)="RH",LEFT(A98,2)="SL",LEFT(A98,2)="SO",LEFT(A98,2)="TN"),"South East",
OR(LEFT(A98,2)="BA",LEFT(A98,2)="BS",LEFT(A98,2)="EX",LEFT(A98,2)="GL",LEFT(A98,2)="PL",LEFT(A98,2)="TA",LEFT(A98,2)="TQ",LEFT(A98,2)="TR"),"South West",
OR(LEFT(A98,1)="B",LEFT(A98,2)="CV",LEFT(A98,2)="DE",LEFT(A98,2)="LE",LEFT(A98,2)="NG",LEFT(A98,2)="NN",LEFT(A98,2)="ST",LEFT(A98,2)="WS",LEFT(A98,2)="WV"),"Midlands",
OR(LEFT(A98,1)="M",LEFT(A98,1)="L",LEFT(A98,2)="CH",LEFT(A98,2)="WA",LEFT(A98,2)="WN",LEFT(A98,2)="PR",LEFT(A98,2)="FY",LEFT(A98,2)="BB",LEFT(A98,2)="BL",LEFT(A98,2)="OL",LEFT(A98,2)="SK"),"North West",
OR(LEFT(A98,2)="NE",LEFT(A98,2)="DH",LEFT(A98,2)="SR",LEFT(A98,2)="TS",LEFT(A98,2)="DL"),"North East",
OR(LEFT(A98,2)="LS",LEFT(A98,1)="S",LEFT(A98,2)="DN",LEFT(A98,2)="HU",LEFT(A98,2)="BD",LEFT(A98,2)="HX",LEFT(A98,2)="WF",LEFT(A98,2)="HD"),"Yorkshire &amp; Humber",
OR(LEFT(A98,2)="CB",LEFT(A98,2)="CO",LEFT(A98,2)="IP",LEFT(A98,2)="NR",LEFT(A98,2)="PE",LEFT(A98,2)="SG",LEFT(A98,2)="CM"),"East of England",
OR(LEFT(A98,2)="AB",LEFT(A98,2)="DD",LEFT(A98,2)="EH",LEFT(A98,2)="FK",LEFT(A98,1)="G",LEFT(A98,2)="KA",LEFT(A98,2)="KY",LEFT(A98,2)="PA",LEFT(A98,2)="PH",LEFT(A98,2)="DG",LEFT(A98,2)="ML"),"Scotland",
OR(LEFT(A98,2)="CF",LEFT(A98,2)="SA",LEFT(A98,2)="NP",LEFT(A98,2)="LL",LEFT(A98,2)="LD"),"Wales"
)</f>
        <v>London</v>
      </c>
      <c r="C98" t="s">
        <v>123</v>
      </c>
      <c r="D98" t="s">
        <v>623</v>
      </c>
      <c r="E98" s="1">
        <v>23071</v>
      </c>
      <c r="F98" s="1">
        <v>45657</v>
      </c>
      <c r="G98" s="11">
        <f ca="1">DATEDIF(Table1[[#This Row],[Date_of_Birth]],TODAY(),"Y")-DATEDIF(Table1[[#This Row],[Primary_Diagnosis_Date]],TODAY(),"Y")</f>
        <v>62</v>
      </c>
      <c r="H98" s="11" t="str" cm="1">
        <f t="array" aca="1" ref="H98" ca="1">_xlfn.IFS(Table1[[#This Row],[Age]]&lt;10,"0-9",Table1[[#This Row],[Age]]&lt;20,"10-19",Table1[[#This Row],[Age]]&lt;30,"20-29",Table1[[#This Row],[Age]]&lt;40,"30-39",Table1[[#This Row],[Age]]&lt;50,"40-49",Table1[[#This Row],[Age]]&lt;60,"50-59",Table1[[#This Row],[Age]]&lt;70,"60-69",Table1[[#This Row],[Age]]&lt;80,"70-79",Table1[[#This Row],[Age]]&lt;90,"80-89")</f>
        <v>60-69</v>
      </c>
      <c r="I98" t="s">
        <v>1027</v>
      </c>
      <c r="J98" t="s">
        <v>1125</v>
      </c>
      <c r="K98" t="str">
        <f>LEFT(Table1[[#This Row],[Postcode]],2)</f>
        <v>E4</v>
      </c>
      <c r="L98" t="s">
        <v>1625</v>
      </c>
      <c r="M98" s="1">
        <v>45655</v>
      </c>
      <c r="N98" s="1">
        <v>45658</v>
      </c>
      <c r="O98" s="11" t="str">
        <f ca="1">DATEDIF(Table1[[#This Row],[Referral_Date]],TODAY(),"d")-DATEDIF(Table1[[#This Row],[First_Seen_Date]],TODAY(),"d") &amp;" "&amp;"days"</f>
        <v>3 days</v>
      </c>
      <c r="P98" s="1">
        <v>45664</v>
      </c>
      <c r="Q98" s="1">
        <v>45674</v>
      </c>
      <c r="R98" s="1">
        <v>45703</v>
      </c>
      <c r="S98" s="11">
        <f ca="1">DATEDIF(Table1[[#This Row],[Decision_to_Treat_Date]],TODAY(),"d")-DATEDIF(Table1[[#This Row],[Treatment_Start_Date]],TODAY(),"d")</f>
        <v>29</v>
      </c>
      <c r="T98" s="11" t="str" cm="1">
        <f t="array" aca="1" ref="T98" ca="1">_xlfn.IFS(Table1[[#This Row],[Treatment_Waiting Time]]&lt;10,"Very Short Wait",Table1[[#This Row],[Treatment_Waiting Time]]&lt;20,"Short Wait",Table1[[#This Row],[Treatment_Waiting Time]]&lt;30,"Moderate Delay",Table1[[#This Row],[Treatment_Waiting Time]]&lt;40,"Long Delay")</f>
        <v>Moderate Delay</v>
      </c>
      <c r="U98" t="s">
        <v>2012</v>
      </c>
      <c r="V98" t="s">
        <v>2021</v>
      </c>
      <c r="W98" t="s">
        <v>2024</v>
      </c>
      <c r="X98" t="s">
        <v>2032</v>
      </c>
      <c r="Y98" t="s">
        <v>2033</v>
      </c>
      <c r="Z98" t="s">
        <v>2041</v>
      </c>
      <c r="AA98" t="s">
        <v>2044</v>
      </c>
      <c r="AB98" t="s">
        <v>2050</v>
      </c>
      <c r="AC98" t="s">
        <v>2041</v>
      </c>
      <c r="AD98" t="s">
        <v>2149</v>
      </c>
      <c r="AE98" t="s">
        <v>2551</v>
      </c>
      <c r="AF98" t="b">
        <v>1</v>
      </c>
      <c r="AG98" s="1">
        <v>46394</v>
      </c>
      <c r="AH98" t="s">
        <v>2554</v>
      </c>
      <c r="AN98" t="str">
        <v>E2</v>
      </c>
    </row>
    <row r="99" spans="1:40">
      <c r="A99" t="str">
        <f>LEFT(Table1[[#This Row],[Postcode]],2)</f>
        <v>ML</v>
      </c>
      <c r="B99" s="13" t="str" cm="1">
        <f t="array" ref="B99">_xlfn.IFS(
OR(LEFT(A99,2)="EC",LEFT(A99,1)="E",LEFT(A99,1)="N",LEFT(A99,2)="NW",LEFT(A99,2)="SE",LEFT(A99,2)="SW",LEFT(A99,1)="W",LEFT(A99,2)="WC"),"London",
OR(LEFT(A99,2)="CR",LEFT(A99,2)="DA",LEFT(A99,2)="GU",LEFT(A99,2)="KT",LEFT(A99,2)="ME",LEFT(A99,2)="PO",LEFT(A99,2)="RG",LEFT(A99,2)="RH",LEFT(A99,2)="SL",LEFT(A99,2)="SO",LEFT(A99,2)="TN"),"South East",
OR(LEFT(A99,2)="BA",LEFT(A99,2)="BS",LEFT(A99,2)="EX",LEFT(A99,2)="GL",LEFT(A99,2)="PL",LEFT(A99,2)="TA",LEFT(A99,2)="TQ",LEFT(A99,2)="TR"),"South West",
OR(LEFT(A99,1)="B",LEFT(A99,2)="CV",LEFT(A99,2)="DE",LEFT(A99,2)="LE",LEFT(A99,2)="NG",LEFT(A99,2)="NN",LEFT(A99,2)="ST",LEFT(A99,2)="WS",LEFT(A99,2)="WV"),"Midlands",
OR(LEFT(A99,1)="M",LEFT(A99,1)="L",LEFT(A99,2)="CH",LEFT(A99,2)="WA",LEFT(A99,2)="WN",LEFT(A99,2)="PR",LEFT(A99,2)="FY",LEFT(A99,2)="BB",LEFT(A99,2)="BL",LEFT(A99,2)="OL",LEFT(A99,2)="SK"),"North West",
OR(LEFT(A99,2)="NE",LEFT(A99,2)="DH",LEFT(A99,2)="SR",LEFT(A99,2)="TS",LEFT(A99,2)="DL"),"North East",
OR(LEFT(A99,2)="LS",LEFT(A99,1)="S",LEFT(A99,2)="DN",LEFT(A99,2)="HU",LEFT(A99,2)="BD",LEFT(A99,2)="HX",LEFT(A99,2)="WF",LEFT(A99,2)="HD"),"Yorkshire &amp; Humber",
OR(LEFT(A99,2)="CB",LEFT(A99,2)="CO",LEFT(A99,2)="IP",LEFT(A99,2)="NR",LEFT(A99,2)="PE",LEFT(A99,2)="SG",LEFT(A99,2)="CM"),"East of England",
OR(LEFT(A99,2)="AB",LEFT(A99,2)="DD",LEFT(A99,2)="EH",LEFT(A99,2)="FK",LEFT(A99,1)="G",LEFT(A99,2)="KA",LEFT(A99,2)="KY",LEFT(A99,2)="PA",LEFT(A99,2)="PH",LEFT(A99,2)="DG",LEFT(A99,2)="ML"),"Scotland",
OR(LEFT(A99,2)="CF",LEFT(A99,2)="SA",LEFT(A99,2)="NP",LEFT(A99,2)="LL",LEFT(A99,2)="LD"),"Wales"
)</f>
        <v>North West</v>
      </c>
      <c r="C99" t="s">
        <v>124</v>
      </c>
      <c r="D99" t="s">
        <v>624</v>
      </c>
      <c r="E99" s="1">
        <v>30377</v>
      </c>
      <c r="F99" s="1">
        <v>44901</v>
      </c>
      <c r="G99" s="11">
        <f ca="1">DATEDIF(Table1[[#This Row],[Date_of_Birth]],TODAY(),"Y")-DATEDIF(Table1[[#This Row],[Primary_Diagnosis_Date]],TODAY(),"Y")</f>
        <v>40</v>
      </c>
      <c r="H99" s="11" t="str" cm="1">
        <f t="array" aca="1" ref="H99" ca="1">_xlfn.IFS(Table1[[#This Row],[Age]]&lt;10,"0-9",Table1[[#This Row],[Age]]&lt;20,"10-19",Table1[[#This Row],[Age]]&lt;30,"20-29",Table1[[#This Row],[Age]]&lt;40,"30-39",Table1[[#This Row],[Age]]&lt;50,"40-49",Table1[[#This Row],[Age]]&lt;60,"50-59",Table1[[#This Row],[Age]]&lt;70,"60-69",Table1[[#This Row],[Age]]&lt;80,"70-79",Table1[[#This Row],[Age]]&lt;90,"80-89")</f>
        <v>40-49</v>
      </c>
      <c r="I99" t="s">
        <v>1027</v>
      </c>
      <c r="J99" t="s">
        <v>1126</v>
      </c>
      <c r="K99" t="str">
        <f>LEFT(Table1[[#This Row],[Postcode]],2)</f>
        <v>ML</v>
      </c>
      <c r="L99" t="s">
        <v>1626</v>
      </c>
      <c r="M99" s="1">
        <v>44885</v>
      </c>
      <c r="N99" s="1">
        <v>44887</v>
      </c>
      <c r="O99" s="11" t="str">
        <f ca="1">DATEDIF(Table1[[#This Row],[Referral_Date]],TODAY(),"d")-DATEDIF(Table1[[#This Row],[First_Seen_Date]],TODAY(),"d") &amp;" "&amp;"days"</f>
        <v>2 days</v>
      </c>
      <c r="P99" s="1">
        <v>44897</v>
      </c>
      <c r="Q99" s="1">
        <v>44907</v>
      </c>
      <c r="R99" s="1">
        <v>44912</v>
      </c>
      <c r="S99" s="11">
        <f ca="1">DATEDIF(Table1[[#This Row],[Decision_to_Treat_Date]],TODAY(),"d")-DATEDIF(Table1[[#This Row],[Treatment_Start_Date]],TODAY(),"d")</f>
        <v>5</v>
      </c>
      <c r="T99" s="11" t="str" cm="1">
        <f t="array" aca="1" ref="T99" ca="1">_xlfn.IFS(Table1[[#This Row],[Treatment_Waiting Time]]&lt;10,"Very Short Wait",Table1[[#This Row],[Treatment_Waiting Time]]&lt;20,"Short Wait",Table1[[#This Row],[Treatment_Waiting Time]]&lt;30,"Moderate Delay",Table1[[#This Row],[Treatment_Waiting Time]]&lt;40,"Long Delay")</f>
        <v>Very Short Wait</v>
      </c>
      <c r="U99" t="s">
        <v>2014</v>
      </c>
      <c r="V99" t="s">
        <v>2018</v>
      </c>
      <c r="W99" t="s">
        <v>2023</v>
      </c>
      <c r="X99" t="s">
        <v>2032</v>
      </c>
      <c r="Y99" t="s">
        <v>2036</v>
      </c>
      <c r="Z99" t="s">
        <v>2039</v>
      </c>
      <c r="AA99" t="s">
        <v>2045</v>
      </c>
      <c r="AB99" t="s">
        <v>2049</v>
      </c>
      <c r="AC99" t="s">
        <v>2052</v>
      </c>
      <c r="AD99" t="s">
        <v>2150</v>
      </c>
      <c r="AE99" t="s">
        <v>2553</v>
      </c>
      <c r="AF99" t="b">
        <v>0</v>
      </c>
      <c r="AH99" t="s">
        <v>2554</v>
      </c>
      <c r="AN99" t="str">
        <v>G6</v>
      </c>
    </row>
    <row r="100" spans="1:40">
      <c r="A100" t="str">
        <f>LEFT(Table1[[#This Row],[Postcode]],2)</f>
        <v>SR</v>
      </c>
      <c r="B100" s="13" t="str" cm="1">
        <f t="array" ref="B100">_xlfn.IFS(
OR(LEFT(A100,2)="EC",LEFT(A100,1)="E",LEFT(A100,1)="N",LEFT(A100,2)="NW",LEFT(A100,2)="SE",LEFT(A100,2)="SW",LEFT(A100,1)="W",LEFT(A100,2)="WC"),"London",
OR(LEFT(A100,2)="CR",LEFT(A100,2)="DA",LEFT(A100,2)="GU",LEFT(A100,2)="KT",LEFT(A100,2)="ME",LEFT(A100,2)="PO",LEFT(A100,2)="RG",LEFT(A100,2)="RH",LEFT(A100,2)="SL",LEFT(A100,2)="SO",LEFT(A100,2)="TN"),"South East",
OR(LEFT(A100,2)="BA",LEFT(A100,2)="BS",LEFT(A100,2)="EX",LEFT(A100,2)="GL",LEFT(A100,2)="PL",LEFT(A100,2)="TA",LEFT(A100,2)="TQ",LEFT(A100,2)="TR"),"South West",
OR(LEFT(A100,1)="B",LEFT(A100,2)="CV",LEFT(A100,2)="DE",LEFT(A100,2)="LE",LEFT(A100,2)="NG",LEFT(A100,2)="NN",LEFT(A100,2)="ST",LEFT(A100,2)="WS",LEFT(A100,2)="WV"),"Midlands",
OR(LEFT(A100,1)="M",LEFT(A100,1)="L",LEFT(A100,2)="CH",LEFT(A100,2)="WA",LEFT(A100,2)="WN",LEFT(A100,2)="PR",LEFT(A100,2)="FY",LEFT(A100,2)="BB",LEFT(A100,2)="BL",LEFT(A100,2)="OL",LEFT(A100,2)="SK"),"North West",
OR(LEFT(A100,2)="NE",LEFT(A100,2)="DH",LEFT(A100,2)="SR",LEFT(A100,2)="TS",LEFT(A100,2)="DL"),"North East",
OR(LEFT(A100,2)="LS",LEFT(A100,1)="S",LEFT(A100,2)="DN",LEFT(A100,2)="HU",LEFT(A100,2)="BD",LEFT(A100,2)="HX",LEFT(A100,2)="WF",LEFT(A100,2)="HD"),"Yorkshire &amp; Humber",
OR(LEFT(A100,2)="CB",LEFT(A100,2)="CO",LEFT(A100,2)="IP",LEFT(A100,2)="NR",LEFT(A100,2)="PE",LEFT(A100,2)="SG",LEFT(A100,2)="CM"),"East of England",
OR(LEFT(A100,2)="AB",LEFT(A100,2)="DD",LEFT(A100,2)="EH",LEFT(A100,2)="FK",LEFT(A100,1)="G",LEFT(A100,2)="KA",LEFT(A100,2)="KY",LEFT(A100,2)="PA",LEFT(A100,2)="PH",LEFT(A100,2)="DG",LEFT(A100,2)="ML"),"Scotland",
OR(LEFT(A100,2)="CF",LEFT(A100,2)="SA",LEFT(A100,2)="NP",LEFT(A100,2)="LL",LEFT(A100,2)="LD"),"Wales"
)</f>
        <v>North East</v>
      </c>
      <c r="C100" t="s">
        <v>125</v>
      </c>
      <c r="D100" t="s">
        <v>625</v>
      </c>
      <c r="E100" s="1">
        <v>28790</v>
      </c>
      <c r="F100" s="1">
        <v>45797</v>
      </c>
      <c r="G100" s="11">
        <f ca="1">DATEDIF(Table1[[#This Row],[Date_of_Birth]],TODAY(),"Y")-DATEDIF(Table1[[#This Row],[Primary_Diagnosis_Date]],TODAY(),"Y")</f>
        <v>46</v>
      </c>
      <c r="H100" s="11" t="str" cm="1">
        <f t="array" aca="1" ref="H100" ca="1">_xlfn.IFS(Table1[[#This Row],[Age]]&lt;10,"0-9",Table1[[#This Row],[Age]]&lt;20,"10-19",Table1[[#This Row],[Age]]&lt;30,"20-29",Table1[[#This Row],[Age]]&lt;40,"30-39",Table1[[#This Row],[Age]]&lt;50,"40-49",Table1[[#This Row],[Age]]&lt;60,"50-59",Table1[[#This Row],[Age]]&lt;70,"60-69",Table1[[#This Row],[Age]]&lt;80,"70-79",Table1[[#This Row],[Age]]&lt;90,"80-89")</f>
        <v>40-49</v>
      </c>
      <c r="I100" t="s">
        <v>1027</v>
      </c>
      <c r="J100" t="s">
        <v>1127</v>
      </c>
      <c r="K100" t="str">
        <f>LEFT(Table1[[#This Row],[Postcode]],2)</f>
        <v>SR</v>
      </c>
      <c r="L100" t="s">
        <v>1627</v>
      </c>
      <c r="M100" s="1">
        <v>45773</v>
      </c>
      <c r="N100" s="1">
        <v>45776</v>
      </c>
      <c r="O100" s="11" t="str">
        <f ca="1">DATEDIF(Table1[[#This Row],[Referral_Date]],TODAY(),"d")-DATEDIF(Table1[[#This Row],[First_Seen_Date]],TODAY(),"d") &amp;" "&amp;"days"</f>
        <v>3 days</v>
      </c>
      <c r="P100" s="1">
        <v>45787</v>
      </c>
      <c r="Q100" s="1">
        <v>45797</v>
      </c>
      <c r="R100" s="1">
        <v>45803</v>
      </c>
      <c r="S100" s="11">
        <f ca="1">DATEDIF(Table1[[#This Row],[Decision_to_Treat_Date]],TODAY(),"d")-DATEDIF(Table1[[#This Row],[Treatment_Start_Date]],TODAY(),"d")</f>
        <v>6</v>
      </c>
      <c r="T100" s="11" t="str" cm="1">
        <f t="array" aca="1" ref="T100" ca="1">_xlfn.IFS(Table1[[#This Row],[Treatment_Waiting Time]]&lt;10,"Very Short Wait",Table1[[#This Row],[Treatment_Waiting Time]]&lt;20,"Short Wait",Table1[[#This Row],[Treatment_Waiting Time]]&lt;30,"Moderate Delay",Table1[[#This Row],[Treatment_Waiting Time]]&lt;40,"Long Delay")</f>
        <v>Very Short Wait</v>
      </c>
      <c r="U100" t="s">
        <v>2013</v>
      </c>
      <c r="V100" t="s">
        <v>2022</v>
      </c>
      <c r="W100" t="s">
        <v>2024</v>
      </c>
      <c r="X100" t="s">
        <v>2031</v>
      </c>
      <c r="Y100" t="s">
        <v>2037</v>
      </c>
      <c r="Z100" t="s">
        <v>2040</v>
      </c>
      <c r="AA100" t="s">
        <v>2043</v>
      </c>
      <c r="AB100" t="s">
        <v>2050</v>
      </c>
      <c r="AC100" t="s">
        <v>2052</v>
      </c>
      <c r="AD100" t="s">
        <v>2151</v>
      </c>
      <c r="AE100" t="s">
        <v>2551</v>
      </c>
      <c r="AF100" t="b">
        <v>0</v>
      </c>
      <c r="AH100" t="s">
        <v>2554</v>
      </c>
      <c r="AN100" t="str">
        <v>CM</v>
      </c>
    </row>
    <row r="101" spans="1:40">
      <c r="A101" t="str">
        <f>LEFT(Table1[[#This Row],[Postcode]],2)</f>
        <v>G3</v>
      </c>
      <c r="B101" s="13" t="str" cm="1">
        <f t="array" ref="B101">_xlfn.IFS(
OR(LEFT(A101,2)="EC",LEFT(A101,1)="E",LEFT(A101,1)="N",LEFT(A101,2)="NW",LEFT(A101,2)="SE",LEFT(A101,2)="SW",LEFT(A101,1)="W",LEFT(A101,2)="WC"),"London",
OR(LEFT(A101,2)="CR",LEFT(A101,2)="DA",LEFT(A101,2)="GU",LEFT(A101,2)="KT",LEFT(A101,2)="ME",LEFT(A101,2)="PO",LEFT(A101,2)="RG",LEFT(A101,2)="RH",LEFT(A101,2)="SL",LEFT(A101,2)="SO",LEFT(A101,2)="TN"),"South East",
OR(LEFT(A101,2)="BA",LEFT(A101,2)="BS",LEFT(A101,2)="EX",LEFT(A101,2)="GL",LEFT(A101,2)="PL",LEFT(A101,2)="TA",LEFT(A101,2)="TQ",LEFT(A101,2)="TR"),"South West",
OR(LEFT(A101,1)="B",LEFT(A101,2)="CV",LEFT(A101,2)="DE",LEFT(A101,2)="LE",LEFT(A101,2)="NG",LEFT(A101,2)="NN",LEFT(A101,2)="ST",LEFT(A101,2)="WS",LEFT(A101,2)="WV"),"Midlands",
OR(LEFT(A101,1)="M",LEFT(A101,1)="L",LEFT(A101,2)="CH",LEFT(A101,2)="WA",LEFT(A101,2)="WN",LEFT(A101,2)="PR",LEFT(A101,2)="FY",LEFT(A101,2)="BB",LEFT(A101,2)="BL",LEFT(A101,2)="OL",LEFT(A101,2)="SK"),"North West",
OR(LEFT(A101,2)="NE",LEFT(A101,2)="DH",LEFT(A101,2)="SR",LEFT(A101,2)="TS",LEFT(A101,2)="DL"),"North East",
OR(LEFT(A101,2)="LS",LEFT(A101,1)="S",LEFT(A101,2)="DN",LEFT(A101,2)="HU",LEFT(A101,2)="BD",LEFT(A101,2)="HX",LEFT(A101,2)="WF",LEFT(A101,2)="HD"),"Yorkshire &amp; Humber",
OR(LEFT(A101,2)="CB",LEFT(A101,2)="CO",LEFT(A101,2)="IP",LEFT(A101,2)="NR",LEFT(A101,2)="PE",LEFT(A101,2)="SG",LEFT(A101,2)="CM"),"East of England",
OR(LEFT(A101,2)="AB",LEFT(A101,2)="DD",LEFT(A101,2)="EH",LEFT(A101,2)="FK",LEFT(A101,1)="G",LEFT(A101,2)="KA",LEFT(A101,2)="KY",LEFT(A101,2)="PA",LEFT(A101,2)="PH",LEFT(A101,2)="DG",LEFT(A101,2)="ML"),"Scotland",
OR(LEFT(A101,2)="CF",LEFT(A101,2)="SA",LEFT(A101,2)="NP",LEFT(A101,2)="LL",LEFT(A101,2)="LD"),"Wales"
)</f>
        <v>Scotland</v>
      </c>
      <c r="C101" t="s">
        <v>126</v>
      </c>
      <c r="D101" t="s">
        <v>626</v>
      </c>
      <c r="E101" s="1">
        <v>21826</v>
      </c>
      <c r="F101" s="1">
        <v>44945</v>
      </c>
      <c r="G101" s="11">
        <f ca="1">DATEDIF(Table1[[#This Row],[Date_of_Birth]],TODAY(),"Y")-DATEDIF(Table1[[#This Row],[Primary_Diagnosis_Date]],TODAY(),"Y")</f>
        <v>63</v>
      </c>
      <c r="H101" s="11" t="str" cm="1">
        <f t="array" aca="1" ref="H101" ca="1">_xlfn.IFS(Table1[[#This Row],[Age]]&lt;10,"0-9",Table1[[#This Row],[Age]]&lt;20,"10-19",Table1[[#This Row],[Age]]&lt;30,"20-29",Table1[[#This Row],[Age]]&lt;40,"30-39",Table1[[#This Row],[Age]]&lt;50,"40-49",Table1[[#This Row],[Age]]&lt;60,"50-59",Table1[[#This Row],[Age]]&lt;70,"60-69",Table1[[#This Row],[Age]]&lt;80,"70-79",Table1[[#This Row],[Age]]&lt;90,"80-89")</f>
        <v>60-69</v>
      </c>
      <c r="I101" t="s">
        <v>1028</v>
      </c>
      <c r="J101" t="s">
        <v>1128</v>
      </c>
      <c r="K101" t="str">
        <f>LEFT(Table1[[#This Row],[Postcode]],2)</f>
        <v>G3</v>
      </c>
      <c r="L101" t="s">
        <v>1628</v>
      </c>
      <c r="M101" s="1">
        <v>44920</v>
      </c>
      <c r="N101" s="1">
        <v>44920</v>
      </c>
      <c r="O101" s="11" t="str">
        <f ca="1">DATEDIF(Table1[[#This Row],[Referral_Date]],TODAY(),"d")-DATEDIF(Table1[[#This Row],[First_Seen_Date]],TODAY(),"d") &amp;" "&amp;"days"</f>
        <v>0 days</v>
      </c>
      <c r="P101" s="1">
        <v>44924</v>
      </c>
      <c r="Q101" s="1">
        <v>44927</v>
      </c>
      <c r="R101" s="1">
        <v>44929</v>
      </c>
      <c r="S101" s="11">
        <f ca="1">DATEDIF(Table1[[#This Row],[Decision_to_Treat_Date]],TODAY(),"d")-DATEDIF(Table1[[#This Row],[Treatment_Start_Date]],TODAY(),"d")</f>
        <v>2</v>
      </c>
      <c r="T101" s="11" t="str" cm="1">
        <f t="array" aca="1" ref="T101" ca="1">_xlfn.IFS(Table1[[#This Row],[Treatment_Waiting Time]]&lt;10,"Very Short Wait",Table1[[#This Row],[Treatment_Waiting Time]]&lt;20,"Short Wait",Table1[[#This Row],[Treatment_Waiting Time]]&lt;30,"Moderate Delay",Table1[[#This Row],[Treatment_Waiting Time]]&lt;40,"Long Delay")</f>
        <v>Very Short Wait</v>
      </c>
      <c r="U101" t="s">
        <v>2016</v>
      </c>
      <c r="V101" t="s">
        <v>2022</v>
      </c>
      <c r="W101" t="s">
        <v>2025</v>
      </c>
      <c r="X101" t="s">
        <v>2030</v>
      </c>
      <c r="Y101" t="s">
        <v>2033</v>
      </c>
      <c r="Z101" t="s">
        <v>2038</v>
      </c>
      <c r="AA101" t="s">
        <v>2044</v>
      </c>
      <c r="AB101" t="s">
        <v>2049</v>
      </c>
      <c r="AC101" t="s">
        <v>2052</v>
      </c>
      <c r="AD101" t="s">
        <v>2152</v>
      </c>
      <c r="AE101" t="s">
        <v>2553</v>
      </c>
      <c r="AF101" t="b">
        <v>1</v>
      </c>
      <c r="AG101" s="1">
        <v>45151</v>
      </c>
      <c r="AH101" t="s">
        <v>2555</v>
      </c>
      <c r="AI101" s="1">
        <v>45764</v>
      </c>
      <c r="AN101" t="str">
        <v>KA</v>
      </c>
    </row>
    <row r="102" spans="1:40">
      <c r="A102" t="str">
        <f>LEFT(Table1[[#This Row],[Postcode]],2)</f>
        <v>BR</v>
      </c>
      <c r="B102" s="13" t="str" cm="1">
        <f t="array" ref="B102">_xlfn.IFS(
OR(LEFT(A102,2)="EC",LEFT(A102,1)="E",LEFT(A102,1)="N",LEFT(A102,2)="NW",LEFT(A102,2)="SE",LEFT(A102,2)="SW",LEFT(A102,1)="W",LEFT(A102,2)="WC"),"London",
OR(LEFT(A102,2)="CR",LEFT(A102,2)="DA",LEFT(A102,2)="GU",LEFT(A102,2)="KT",LEFT(A102,2)="ME",LEFT(A102,2)="PO",LEFT(A102,2)="RG",LEFT(A102,2)="RH",LEFT(A102,2)="SL",LEFT(A102,2)="SO",LEFT(A102,2)="TN"),"South East",
OR(LEFT(A102,2)="BA",LEFT(A102,2)="BS",LEFT(A102,2)="EX",LEFT(A102,2)="GL",LEFT(A102,2)="PL",LEFT(A102,2)="TA",LEFT(A102,2)="TQ",LEFT(A102,2)="TR"),"South West",
OR(LEFT(A102,1)="B",LEFT(A102,2)="CV",LEFT(A102,2)="DE",LEFT(A102,2)="LE",LEFT(A102,2)="NG",LEFT(A102,2)="NN",LEFT(A102,2)="ST",LEFT(A102,2)="WS",LEFT(A102,2)="WV"),"Midlands",
OR(LEFT(A102,1)="M",LEFT(A102,1)="L",LEFT(A102,2)="CH",LEFT(A102,2)="WA",LEFT(A102,2)="WN",LEFT(A102,2)="PR",LEFT(A102,2)="FY",LEFT(A102,2)="BB",LEFT(A102,2)="BL",LEFT(A102,2)="OL",LEFT(A102,2)="SK"),"North West",
OR(LEFT(A102,2)="NE",LEFT(A102,2)="DH",LEFT(A102,2)="SR",LEFT(A102,2)="TS",LEFT(A102,2)="DL"),"North East",
OR(LEFT(A102,2)="LS",LEFT(A102,1)="S",LEFT(A102,2)="DN",LEFT(A102,2)="HU",LEFT(A102,2)="BD",LEFT(A102,2)="HX",LEFT(A102,2)="WF",LEFT(A102,2)="HD"),"Yorkshire &amp; Humber",
OR(LEFT(A102,2)="CB",LEFT(A102,2)="CO",LEFT(A102,2)="IP",LEFT(A102,2)="NR",LEFT(A102,2)="PE",LEFT(A102,2)="SG",LEFT(A102,2)="CM"),"East of England",
OR(LEFT(A102,2)="AB",LEFT(A102,2)="DD",LEFT(A102,2)="EH",LEFT(A102,2)="FK",LEFT(A102,1)="G",LEFT(A102,2)="KA",LEFT(A102,2)="KY",LEFT(A102,2)="PA",LEFT(A102,2)="PH",LEFT(A102,2)="DG",LEFT(A102,2)="ML"),"Scotland",
OR(LEFT(A102,2)="CF",LEFT(A102,2)="SA",LEFT(A102,2)="NP",LEFT(A102,2)="LL",LEFT(A102,2)="LD"),"Wales"
)</f>
        <v>Midlands</v>
      </c>
      <c r="C102" t="s">
        <v>127</v>
      </c>
      <c r="D102" t="s">
        <v>627</v>
      </c>
      <c r="E102" s="1">
        <v>33374</v>
      </c>
      <c r="F102" s="1">
        <v>43428</v>
      </c>
      <c r="G102" s="11">
        <f ca="1">DATEDIF(Table1[[#This Row],[Date_of_Birth]],TODAY(),"Y")-DATEDIF(Table1[[#This Row],[Primary_Diagnosis_Date]],TODAY(),"Y")</f>
        <v>28</v>
      </c>
      <c r="H102" s="11" t="str" cm="1">
        <f t="array" aca="1" ref="H102" ca="1">_xlfn.IFS(Table1[[#This Row],[Age]]&lt;10,"0-9",Table1[[#This Row],[Age]]&lt;20,"10-19",Table1[[#This Row],[Age]]&lt;30,"20-29",Table1[[#This Row],[Age]]&lt;40,"30-39",Table1[[#This Row],[Age]]&lt;50,"40-49",Table1[[#This Row],[Age]]&lt;60,"50-59",Table1[[#This Row],[Age]]&lt;70,"60-69",Table1[[#This Row],[Age]]&lt;80,"70-79",Table1[[#This Row],[Age]]&lt;90,"80-89")</f>
        <v>20-29</v>
      </c>
      <c r="I102" t="s">
        <v>1028</v>
      </c>
      <c r="J102" t="s">
        <v>1129</v>
      </c>
      <c r="K102" t="str">
        <f>LEFT(Table1[[#This Row],[Postcode]],2)</f>
        <v>BR</v>
      </c>
      <c r="L102" t="s">
        <v>1629</v>
      </c>
      <c r="M102" s="1">
        <v>43415</v>
      </c>
      <c r="N102" s="1">
        <v>43419</v>
      </c>
      <c r="O102" s="11" t="str">
        <f ca="1">DATEDIF(Table1[[#This Row],[Referral_Date]],TODAY(),"d")-DATEDIF(Table1[[#This Row],[First_Seen_Date]],TODAY(),"d") &amp;" "&amp;"days"</f>
        <v>4 days</v>
      </c>
      <c r="P102" s="1">
        <v>43420</v>
      </c>
      <c r="Q102" s="1">
        <v>43432</v>
      </c>
      <c r="R102" s="1">
        <v>43455</v>
      </c>
      <c r="S102" s="11">
        <f ca="1">DATEDIF(Table1[[#This Row],[Decision_to_Treat_Date]],TODAY(),"d")-DATEDIF(Table1[[#This Row],[Treatment_Start_Date]],TODAY(),"d")</f>
        <v>23</v>
      </c>
      <c r="T102" s="11" t="str" cm="1">
        <f t="array" aca="1" ref="T102" ca="1">_xlfn.IFS(Table1[[#This Row],[Treatment_Waiting Time]]&lt;10,"Very Short Wait",Table1[[#This Row],[Treatment_Waiting Time]]&lt;20,"Short Wait",Table1[[#This Row],[Treatment_Waiting Time]]&lt;30,"Moderate Delay",Table1[[#This Row],[Treatment_Waiting Time]]&lt;40,"Long Delay")</f>
        <v>Moderate Delay</v>
      </c>
      <c r="U102" t="s">
        <v>2015</v>
      </c>
      <c r="V102" t="s">
        <v>2018</v>
      </c>
      <c r="W102" t="s">
        <v>2028</v>
      </c>
      <c r="X102" t="s">
        <v>2032</v>
      </c>
      <c r="Y102" t="s">
        <v>2036</v>
      </c>
      <c r="Z102" t="s">
        <v>2041</v>
      </c>
      <c r="AA102" t="s">
        <v>2044</v>
      </c>
      <c r="AB102" t="s">
        <v>2047</v>
      </c>
      <c r="AC102" t="s">
        <v>2041</v>
      </c>
      <c r="AD102" t="s">
        <v>2153</v>
      </c>
      <c r="AE102" t="s">
        <v>2551</v>
      </c>
      <c r="AF102" t="b">
        <v>0</v>
      </c>
      <c r="AH102" t="s">
        <v>2555</v>
      </c>
      <c r="AI102" s="1">
        <v>44446</v>
      </c>
      <c r="AN102" t="str">
        <v>G8</v>
      </c>
    </row>
    <row r="103" spans="1:40">
      <c r="A103" t="str">
        <f>LEFT(Table1[[#This Row],[Postcode]],2)</f>
        <v>GY</v>
      </c>
      <c r="B103" s="13" t="str" cm="1">
        <f t="array" ref="B103">_xlfn.IFS(
OR(LEFT(A103,2)="EC",LEFT(A103,1)="E",LEFT(A103,1)="N",LEFT(A103,2)="NW",LEFT(A103,2)="SE",LEFT(A103,2)="SW",LEFT(A103,1)="W",LEFT(A103,2)="WC"),"London",
OR(LEFT(A103,2)="CR",LEFT(A103,2)="DA",LEFT(A103,2)="GU",LEFT(A103,2)="KT",LEFT(A103,2)="ME",LEFT(A103,2)="PO",LEFT(A103,2)="RG",LEFT(A103,2)="RH",LEFT(A103,2)="SL",LEFT(A103,2)="SO",LEFT(A103,2)="TN"),"South East",
OR(LEFT(A103,2)="BA",LEFT(A103,2)="BS",LEFT(A103,2)="EX",LEFT(A103,2)="GL",LEFT(A103,2)="PL",LEFT(A103,2)="TA",LEFT(A103,2)="TQ",LEFT(A103,2)="TR"),"South West",
OR(LEFT(A103,1)="B",LEFT(A103,2)="CV",LEFT(A103,2)="DE",LEFT(A103,2)="LE",LEFT(A103,2)="NG",LEFT(A103,2)="NN",LEFT(A103,2)="ST",LEFT(A103,2)="WS",LEFT(A103,2)="WV"),"Midlands",
OR(LEFT(A103,1)="M",LEFT(A103,1)="L",LEFT(A103,2)="CH",LEFT(A103,2)="WA",LEFT(A103,2)="WN",LEFT(A103,2)="PR",LEFT(A103,2)="FY",LEFT(A103,2)="BB",LEFT(A103,2)="BL",LEFT(A103,2)="OL",LEFT(A103,2)="SK"),"North West",
OR(LEFT(A103,2)="NE",LEFT(A103,2)="DH",LEFT(A103,2)="SR",LEFT(A103,2)="TS",LEFT(A103,2)="DL"),"North East",
OR(LEFT(A103,2)="LS",LEFT(A103,1)="S",LEFT(A103,2)="DN",LEFT(A103,2)="HU",LEFT(A103,2)="BD",LEFT(A103,2)="HX",LEFT(A103,2)="WF",LEFT(A103,2)="HD"),"Yorkshire &amp; Humber",
OR(LEFT(A103,2)="CB",LEFT(A103,2)="CO",LEFT(A103,2)="IP",LEFT(A103,2)="NR",LEFT(A103,2)="PE",LEFT(A103,2)="SG",LEFT(A103,2)="CM"),"East of England",
OR(LEFT(A103,2)="AB",LEFT(A103,2)="DD",LEFT(A103,2)="EH",LEFT(A103,2)="FK",LEFT(A103,1)="G",LEFT(A103,2)="KA",LEFT(A103,2)="KY",LEFT(A103,2)="PA",LEFT(A103,2)="PH",LEFT(A103,2)="DG",LEFT(A103,2)="ML"),"Scotland",
OR(LEFT(A103,2)="CF",LEFT(A103,2)="SA",LEFT(A103,2)="NP",LEFT(A103,2)="LL",LEFT(A103,2)="LD"),"Wales"
)</f>
        <v>Scotland</v>
      </c>
      <c r="C103" t="s">
        <v>128</v>
      </c>
      <c r="D103" t="s">
        <v>628</v>
      </c>
      <c r="E103" s="1">
        <v>31593</v>
      </c>
      <c r="F103" s="1">
        <v>45638</v>
      </c>
      <c r="G103" s="11">
        <f ca="1">DATEDIF(Table1[[#This Row],[Date_of_Birth]],TODAY(),"Y")-DATEDIF(Table1[[#This Row],[Primary_Diagnosis_Date]],TODAY(),"Y")</f>
        <v>38</v>
      </c>
      <c r="H103" s="11" t="str" cm="1">
        <f t="array" aca="1" ref="H103" ca="1">_xlfn.IFS(Table1[[#This Row],[Age]]&lt;10,"0-9",Table1[[#This Row],[Age]]&lt;20,"10-19",Table1[[#This Row],[Age]]&lt;30,"20-29",Table1[[#This Row],[Age]]&lt;40,"30-39",Table1[[#This Row],[Age]]&lt;50,"40-49",Table1[[#This Row],[Age]]&lt;60,"50-59",Table1[[#This Row],[Age]]&lt;70,"60-69",Table1[[#This Row],[Age]]&lt;80,"70-79",Table1[[#This Row],[Age]]&lt;90,"80-89")</f>
        <v>30-39</v>
      </c>
      <c r="I103" t="s">
        <v>1027</v>
      </c>
      <c r="J103" t="s">
        <v>1130</v>
      </c>
      <c r="K103" t="str">
        <f>LEFT(Table1[[#This Row],[Postcode]],2)</f>
        <v>GY</v>
      </c>
      <c r="L103" t="s">
        <v>1630</v>
      </c>
      <c r="M103" s="1">
        <v>45621</v>
      </c>
      <c r="N103" s="1">
        <v>45622</v>
      </c>
      <c r="O103" s="11" t="str">
        <f ca="1">DATEDIF(Table1[[#This Row],[Referral_Date]],TODAY(),"d")-DATEDIF(Table1[[#This Row],[First_Seen_Date]],TODAY(),"d") &amp;" "&amp;"days"</f>
        <v>1 days</v>
      </c>
      <c r="P103" s="1">
        <v>45628</v>
      </c>
      <c r="Q103" s="1">
        <v>45637</v>
      </c>
      <c r="R103" s="1">
        <v>45648</v>
      </c>
      <c r="S103" s="11">
        <f ca="1">DATEDIF(Table1[[#This Row],[Decision_to_Treat_Date]],TODAY(),"d")-DATEDIF(Table1[[#This Row],[Treatment_Start_Date]],TODAY(),"d")</f>
        <v>11</v>
      </c>
      <c r="T103" s="11" t="str" cm="1">
        <f t="array" aca="1" ref="T103" ca="1">_xlfn.IFS(Table1[[#This Row],[Treatment_Waiting Time]]&lt;10,"Very Short Wait",Table1[[#This Row],[Treatment_Waiting Time]]&lt;20,"Short Wait",Table1[[#This Row],[Treatment_Waiting Time]]&lt;30,"Moderate Delay",Table1[[#This Row],[Treatment_Waiting Time]]&lt;40,"Long Delay")</f>
        <v>Short Wait</v>
      </c>
      <c r="U103" t="s">
        <v>2013</v>
      </c>
      <c r="V103" t="s">
        <v>2020</v>
      </c>
      <c r="W103" t="s">
        <v>2024</v>
      </c>
      <c r="X103" t="s">
        <v>2032</v>
      </c>
      <c r="Y103" t="s">
        <v>2035</v>
      </c>
      <c r="Z103" t="s">
        <v>2040</v>
      </c>
      <c r="AA103" t="s">
        <v>2043</v>
      </c>
      <c r="AB103" t="s">
        <v>2048</v>
      </c>
      <c r="AC103" t="s">
        <v>2053</v>
      </c>
      <c r="AD103" t="s">
        <v>2154</v>
      </c>
      <c r="AE103" t="s">
        <v>2553</v>
      </c>
      <c r="AF103" t="b">
        <v>0</v>
      </c>
      <c r="AH103" t="s">
        <v>2555</v>
      </c>
      <c r="AI103" s="1">
        <v>46058</v>
      </c>
      <c r="AN103" t="str">
        <v>G5</v>
      </c>
    </row>
    <row r="104" spans="1:40">
      <c r="A104" t="str">
        <f>LEFT(Table1[[#This Row],[Postcode]],2)</f>
        <v>W9</v>
      </c>
      <c r="B104" s="13" t="str" cm="1">
        <f t="array" ref="B104">_xlfn.IFS(
OR(LEFT(A104,2)="EC",LEFT(A104,1)="E",LEFT(A104,1)="N",LEFT(A104,2)="NW",LEFT(A104,2)="SE",LEFT(A104,2)="SW",LEFT(A104,1)="W",LEFT(A104,2)="WC"),"London",
OR(LEFT(A104,2)="CR",LEFT(A104,2)="DA",LEFT(A104,2)="GU",LEFT(A104,2)="KT",LEFT(A104,2)="ME",LEFT(A104,2)="PO",LEFT(A104,2)="RG",LEFT(A104,2)="RH",LEFT(A104,2)="SL",LEFT(A104,2)="SO",LEFT(A104,2)="TN"),"South East",
OR(LEFT(A104,2)="BA",LEFT(A104,2)="BS",LEFT(A104,2)="EX",LEFT(A104,2)="GL",LEFT(A104,2)="PL",LEFT(A104,2)="TA",LEFT(A104,2)="TQ",LEFT(A104,2)="TR"),"South West",
OR(LEFT(A104,1)="B",LEFT(A104,2)="CV",LEFT(A104,2)="DE",LEFT(A104,2)="LE",LEFT(A104,2)="NG",LEFT(A104,2)="NN",LEFT(A104,2)="ST",LEFT(A104,2)="WS",LEFT(A104,2)="WV"),"Midlands",
OR(LEFT(A104,1)="M",LEFT(A104,1)="L",LEFT(A104,2)="CH",LEFT(A104,2)="WA",LEFT(A104,2)="WN",LEFT(A104,2)="PR",LEFT(A104,2)="FY",LEFT(A104,2)="BB",LEFT(A104,2)="BL",LEFT(A104,2)="OL",LEFT(A104,2)="SK"),"North West",
OR(LEFT(A104,2)="NE",LEFT(A104,2)="DH",LEFT(A104,2)="SR",LEFT(A104,2)="TS",LEFT(A104,2)="DL"),"North East",
OR(LEFT(A104,2)="LS",LEFT(A104,1)="S",LEFT(A104,2)="DN",LEFT(A104,2)="HU",LEFT(A104,2)="BD",LEFT(A104,2)="HX",LEFT(A104,2)="WF",LEFT(A104,2)="HD"),"Yorkshire &amp; Humber",
OR(LEFT(A104,2)="CB",LEFT(A104,2)="CO",LEFT(A104,2)="IP",LEFT(A104,2)="NR",LEFT(A104,2)="PE",LEFT(A104,2)="SG",LEFT(A104,2)="CM"),"East of England",
OR(LEFT(A104,2)="AB",LEFT(A104,2)="DD",LEFT(A104,2)="EH",LEFT(A104,2)="FK",LEFT(A104,1)="G",LEFT(A104,2)="KA",LEFT(A104,2)="KY",LEFT(A104,2)="PA",LEFT(A104,2)="PH",LEFT(A104,2)="DG",LEFT(A104,2)="ML"),"Scotland",
OR(LEFT(A104,2)="CF",LEFT(A104,2)="SA",LEFT(A104,2)="NP",LEFT(A104,2)="LL",LEFT(A104,2)="LD"),"Wales"
)</f>
        <v>London</v>
      </c>
      <c r="C104" t="s">
        <v>129</v>
      </c>
      <c r="D104" t="s">
        <v>629</v>
      </c>
      <c r="E104" s="1">
        <v>29583</v>
      </c>
      <c r="F104" s="1">
        <v>45023</v>
      </c>
      <c r="G104" s="11">
        <f ca="1">DATEDIF(Table1[[#This Row],[Date_of_Birth]],TODAY(),"Y")-DATEDIF(Table1[[#This Row],[Primary_Diagnosis_Date]],TODAY(),"Y")</f>
        <v>42</v>
      </c>
      <c r="H104" s="11" t="str" cm="1">
        <f t="array" aca="1" ref="H104" ca="1">_xlfn.IFS(Table1[[#This Row],[Age]]&lt;10,"0-9",Table1[[#This Row],[Age]]&lt;20,"10-19",Table1[[#This Row],[Age]]&lt;30,"20-29",Table1[[#This Row],[Age]]&lt;40,"30-39",Table1[[#This Row],[Age]]&lt;50,"40-49",Table1[[#This Row],[Age]]&lt;60,"50-59",Table1[[#This Row],[Age]]&lt;70,"60-69",Table1[[#This Row],[Age]]&lt;80,"70-79",Table1[[#This Row],[Age]]&lt;90,"80-89")</f>
        <v>40-49</v>
      </c>
      <c r="I104" t="s">
        <v>1027</v>
      </c>
      <c r="J104" t="s">
        <v>1131</v>
      </c>
      <c r="K104" t="str">
        <f>LEFT(Table1[[#This Row],[Postcode]],2)</f>
        <v>W9</v>
      </c>
      <c r="L104" t="s">
        <v>1631</v>
      </c>
      <c r="M104" s="1">
        <v>45004</v>
      </c>
      <c r="N104" s="1">
        <v>45011</v>
      </c>
      <c r="O104" s="11" t="str">
        <f ca="1">DATEDIF(Table1[[#This Row],[Referral_Date]],TODAY(),"d")-DATEDIF(Table1[[#This Row],[First_Seen_Date]],TODAY(),"d") &amp;" "&amp;"days"</f>
        <v>7 days</v>
      </c>
      <c r="P104" s="1">
        <v>45011</v>
      </c>
      <c r="Q104" s="1">
        <v>45022</v>
      </c>
      <c r="R104" s="1">
        <v>45044</v>
      </c>
      <c r="S104" s="11">
        <f ca="1">DATEDIF(Table1[[#This Row],[Decision_to_Treat_Date]],TODAY(),"d")-DATEDIF(Table1[[#This Row],[Treatment_Start_Date]],TODAY(),"d")</f>
        <v>22</v>
      </c>
      <c r="T104" s="11" t="str" cm="1">
        <f t="array" aca="1" ref="T104" ca="1">_xlfn.IFS(Table1[[#This Row],[Treatment_Waiting Time]]&lt;10,"Very Short Wait",Table1[[#This Row],[Treatment_Waiting Time]]&lt;20,"Short Wait",Table1[[#This Row],[Treatment_Waiting Time]]&lt;30,"Moderate Delay",Table1[[#This Row],[Treatment_Waiting Time]]&lt;40,"Long Delay")</f>
        <v>Moderate Delay</v>
      </c>
      <c r="U104" t="s">
        <v>2012</v>
      </c>
      <c r="V104" t="s">
        <v>2018</v>
      </c>
      <c r="W104" t="s">
        <v>2024</v>
      </c>
      <c r="X104" t="s">
        <v>2031</v>
      </c>
      <c r="Y104" t="s">
        <v>2033</v>
      </c>
      <c r="Z104" t="s">
        <v>2038</v>
      </c>
      <c r="AA104" t="s">
        <v>2041</v>
      </c>
      <c r="AB104" t="s">
        <v>2047</v>
      </c>
      <c r="AC104" t="s">
        <v>2052</v>
      </c>
      <c r="AD104" t="s">
        <v>2155</v>
      </c>
      <c r="AE104" t="s">
        <v>2550</v>
      </c>
      <c r="AF104" t="b">
        <v>0</v>
      </c>
      <c r="AH104" t="s">
        <v>2555</v>
      </c>
      <c r="AI104" s="1">
        <v>45361</v>
      </c>
      <c r="AN104" t="str">
        <v>BT</v>
      </c>
    </row>
    <row r="105" spans="1:40">
      <c r="A105" t="str">
        <f>LEFT(Table1[[#This Row],[Postcode]],2)</f>
        <v>PH</v>
      </c>
      <c r="B105" s="13" t="str" cm="1">
        <f t="array" ref="B105">_xlfn.IFS(
OR(LEFT(A105,2)="EC",LEFT(A105,1)="E",LEFT(A105,1)="N",LEFT(A105,2)="NW",LEFT(A105,2)="SE",LEFT(A105,2)="SW",LEFT(A105,1)="W",LEFT(A105,2)="WC"),"London",
OR(LEFT(A105,2)="CR",LEFT(A105,2)="DA",LEFT(A105,2)="GU",LEFT(A105,2)="KT",LEFT(A105,2)="ME",LEFT(A105,2)="PO",LEFT(A105,2)="RG",LEFT(A105,2)="RH",LEFT(A105,2)="SL",LEFT(A105,2)="SO",LEFT(A105,2)="TN"),"South East",
OR(LEFT(A105,2)="BA",LEFT(A105,2)="BS",LEFT(A105,2)="EX",LEFT(A105,2)="GL",LEFT(A105,2)="PL",LEFT(A105,2)="TA",LEFT(A105,2)="TQ",LEFT(A105,2)="TR"),"South West",
OR(LEFT(A105,1)="B",LEFT(A105,2)="CV",LEFT(A105,2)="DE",LEFT(A105,2)="LE",LEFT(A105,2)="NG",LEFT(A105,2)="NN",LEFT(A105,2)="ST",LEFT(A105,2)="WS",LEFT(A105,2)="WV"),"Midlands",
OR(LEFT(A105,1)="M",LEFT(A105,1)="L",LEFT(A105,2)="CH",LEFT(A105,2)="WA",LEFT(A105,2)="WN",LEFT(A105,2)="PR",LEFT(A105,2)="FY",LEFT(A105,2)="BB",LEFT(A105,2)="BL",LEFT(A105,2)="OL",LEFT(A105,2)="SK"),"North West",
OR(LEFT(A105,2)="NE",LEFT(A105,2)="DH",LEFT(A105,2)="SR",LEFT(A105,2)="TS",LEFT(A105,2)="DL"),"North East",
OR(LEFT(A105,2)="LS",LEFT(A105,1)="S",LEFT(A105,2)="DN",LEFT(A105,2)="HU",LEFT(A105,2)="BD",LEFT(A105,2)="HX",LEFT(A105,2)="WF",LEFT(A105,2)="HD"),"Yorkshire &amp; Humber",
OR(LEFT(A105,2)="CB",LEFT(A105,2)="CO",LEFT(A105,2)="IP",LEFT(A105,2)="NR",LEFT(A105,2)="PE",LEFT(A105,2)="SG",LEFT(A105,2)="CM"),"East of England",
OR(LEFT(A105,2)="AB",LEFT(A105,2)="DD",LEFT(A105,2)="EH",LEFT(A105,2)="FK",LEFT(A105,1)="G",LEFT(A105,2)="KA",LEFT(A105,2)="KY",LEFT(A105,2)="PA",LEFT(A105,2)="PH",LEFT(A105,2)="DG",LEFT(A105,2)="ML"),"Scotland",
OR(LEFT(A105,2)="CF",LEFT(A105,2)="SA",LEFT(A105,2)="NP",LEFT(A105,2)="LL",LEFT(A105,2)="LD"),"Wales"
)</f>
        <v>Scotland</v>
      </c>
      <c r="C105" t="s">
        <v>130</v>
      </c>
      <c r="D105" t="s">
        <v>630</v>
      </c>
      <c r="E105" s="1">
        <v>31444</v>
      </c>
      <c r="F105" s="1">
        <v>45101</v>
      </c>
      <c r="G105" s="11">
        <f ca="1">DATEDIF(Table1[[#This Row],[Date_of_Birth]],TODAY(),"Y")-DATEDIF(Table1[[#This Row],[Primary_Diagnosis_Date]],TODAY(),"Y")</f>
        <v>38</v>
      </c>
      <c r="H105" s="11" t="str" cm="1">
        <f t="array" aca="1" ref="H105" ca="1">_xlfn.IFS(Table1[[#This Row],[Age]]&lt;10,"0-9",Table1[[#This Row],[Age]]&lt;20,"10-19",Table1[[#This Row],[Age]]&lt;30,"20-29",Table1[[#This Row],[Age]]&lt;40,"30-39",Table1[[#This Row],[Age]]&lt;50,"40-49",Table1[[#This Row],[Age]]&lt;60,"50-59",Table1[[#This Row],[Age]]&lt;70,"60-69",Table1[[#This Row],[Age]]&lt;80,"70-79",Table1[[#This Row],[Age]]&lt;90,"80-89")</f>
        <v>30-39</v>
      </c>
      <c r="I105" t="s">
        <v>1027</v>
      </c>
      <c r="J105" t="s">
        <v>1132</v>
      </c>
      <c r="K105" t="str">
        <f>LEFT(Table1[[#This Row],[Postcode]],2)</f>
        <v>PH</v>
      </c>
      <c r="L105" t="s">
        <v>1632</v>
      </c>
      <c r="M105" s="1">
        <v>45090</v>
      </c>
      <c r="N105" s="1">
        <v>45093</v>
      </c>
      <c r="O105" s="11" t="str">
        <f ca="1">DATEDIF(Table1[[#This Row],[Referral_Date]],TODAY(),"d")-DATEDIF(Table1[[#This Row],[First_Seen_Date]],TODAY(),"d") &amp;" "&amp;"days"</f>
        <v>3 days</v>
      </c>
      <c r="P105" s="1">
        <v>45105</v>
      </c>
      <c r="Q105" s="1">
        <v>45115</v>
      </c>
      <c r="R105" s="1">
        <v>45138</v>
      </c>
      <c r="S105" s="11">
        <f ca="1">DATEDIF(Table1[[#This Row],[Decision_to_Treat_Date]],TODAY(),"d")-DATEDIF(Table1[[#This Row],[Treatment_Start_Date]],TODAY(),"d")</f>
        <v>23</v>
      </c>
      <c r="T105" s="11" t="str" cm="1">
        <f t="array" aca="1" ref="T105" ca="1">_xlfn.IFS(Table1[[#This Row],[Treatment_Waiting Time]]&lt;10,"Very Short Wait",Table1[[#This Row],[Treatment_Waiting Time]]&lt;20,"Short Wait",Table1[[#This Row],[Treatment_Waiting Time]]&lt;30,"Moderate Delay",Table1[[#This Row],[Treatment_Waiting Time]]&lt;40,"Long Delay")</f>
        <v>Moderate Delay</v>
      </c>
      <c r="U105" t="s">
        <v>2012</v>
      </c>
      <c r="V105" t="s">
        <v>2018</v>
      </c>
      <c r="W105" t="s">
        <v>2024</v>
      </c>
      <c r="X105" t="s">
        <v>2030</v>
      </c>
      <c r="Y105" t="s">
        <v>2037</v>
      </c>
      <c r="Z105" t="s">
        <v>2042</v>
      </c>
      <c r="AA105" t="s">
        <v>2043</v>
      </c>
      <c r="AB105" t="s">
        <v>2046</v>
      </c>
      <c r="AC105" t="s">
        <v>2053</v>
      </c>
      <c r="AD105" t="s">
        <v>2156</v>
      </c>
      <c r="AE105" t="s">
        <v>2551</v>
      </c>
      <c r="AF105" t="b">
        <v>0</v>
      </c>
      <c r="AH105" t="s">
        <v>2554</v>
      </c>
      <c r="AN105" t="str">
        <v>NN</v>
      </c>
    </row>
    <row r="106" spans="1:40">
      <c r="A106" t="str">
        <f>LEFT(Table1[[#This Row],[Postcode]],2)</f>
        <v>CR</v>
      </c>
      <c r="B106" s="13" t="str" cm="1">
        <f t="array" ref="B106">_xlfn.IFS(
OR(LEFT(A106,2)="EC",LEFT(A106,1)="E",LEFT(A106,1)="N",LEFT(A106,2)="NW",LEFT(A106,2)="SE",LEFT(A106,2)="SW",LEFT(A106,1)="W",LEFT(A106,2)="WC"),"London",
OR(LEFT(A106,2)="CR",LEFT(A106,2)="DA",LEFT(A106,2)="GU",LEFT(A106,2)="KT",LEFT(A106,2)="ME",LEFT(A106,2)="PO",LEFT(A106,2)="RG",LEFT(A106,2)="RH",LEFT(A106,2)="SL",LEFT(A106,2)="SO",LEFT(A106,2)="TN"),"South East",
OR(LEFT(A106,2)="BA",LEFT(A106,2)="BS",LEFT(A106,2)="EX",LEFT(A106,2)="GL",LEFT(A106,2)="PL",LEFT(A106,2)="TA",LEFT(A106,2)="TQ",LEFT(A106,2)="TR"),"South West",
OR(LEFT(A106,1)="B",LEFT(A106,2)="CV",LEFT(A106,2)="DE",LEFT(A106,2)="LE",LEFT(A106,2)="NG",LEFT(A106,2)="NN",LEFT(A106,2)="ST",LEFT(A106,2)="WS",LEFT(A106,2)="WV"),"Midlands",
OR(LEFT(A106,1)="M",LEFT(A106,1)="L",LEFT(A106,2)="CH",LEFT(A106,2)="WA",LEFT(A106,2)="WN",LEFT(A106,2)="PR",LEFT(A106,2)="FY",LEFT(A106,2)="BB",LEFT(A106,2)="BL",LEFT(A106,2)="OL",LEFT(A106,2)="SK"),"North West",
OR(LEFT(A106,2)="NE",LEFT(A106,2)="DH",LEFT(A106,2)="SR",LEFT(A106,2)="TS",LEFT(A106,2)="DL"),"North East",
OR(LEFT(A106,2)="LS",LEFT(A106,1)="S",LEFT(A106,2)="DN",LEFT(A106,2)="HU",LEFT(A106,2)="BD",LEFT(A106,2)="HX",LEFT(A106,2)="WF",LEFT(A106,2)="HD"),"Yorkshire &amp; Humber",
OR(LEFT(A106,2)="CB",LEFT(A106,2)="CO",LEFT(A106,2)="IP",LEFT(A106,2)="NR",LEFT(A106,2)="PE",LEFT(A106,2)="SG",LEFT(A106,2)="CM"),"East of England",
OR(LEFT(A106,2)="AB",LEFT(A106,2)="DD",LEFT(A106,2)="EH",LEFT(A106,2)="FK",LEFT(A106,1)="G",LEFT(A106,2)="KA",LEFT(A106,2)="KY",LEFT(A106,2)="PA",LEFT(A106,2)="PH",LEFT(A106,2)="DG",LEFT(A106,2)="ML"),"Scotland",
OR(LEFT(A106,2)="CF",LEFT(A106,2)="SA",LEFT(A106,2)="NP",LEFT(A106,2)="LL",LEFT(A106,2)="LD"),"Wales"
)</f>
        <v>South East</v>
      </c>
      <c r="C106" t="s">
        <v>131</v>
      </c>
      <c r="D106" t="s">
        <v>631</v>
      </c>
      <c r="E106" s="1">
        <v>23636</v>
      </c>
      <c r="F106" s="1">
        <v>44180</v>
      </c>
      <c r="G106" s="11">
        <f ca="1">DATEDIF(Table1[[#This Row],[Date_of_Birth]],TODAY(),"Y")-DATEDIF(Table1[[#This Row],[Primary_Diagnosis_Date]],TODAY(),"Y")</f>
        <v>56</v>
      </c>
      <c r="H106" s="11" t="str" cm="1">
        <f t="array" aca="1" ref="H106" ca="1">_xlfn.IFS(Table1[[#This Row],[Age]]&lt;10,"0-9",Table1[[#This Row],[Age]]&lt;20,"10-19",Table1[[#This Row],[Age]]&lt;30,"20-29",Table1[[#This Row],[Age]]&lt;40,"30-39",Table1[[#This Row],[Age]]&lt;50,"40-49",Table1[[#This Row],[Age]]&lt;60,"50-59",Table1[[#This Row],[Age]]&lt;70,"60-69",Table1[[#This Row],[Age]]&lt;80,"70-79",Table1[[#This Row],[Age]]&lt;90,"80-89")</f>
        <v>50-59</v>
      </c>
      <c r="I106" t="s">
        <v>1028</v>
      </c>
      <c r="J106" t="s">
        <v>1133</v>
      </c>
      <c r="K106" t="str">
        <f>LEFT(Table1[[#This Row],[Postcode]],2)</f>
        <v>CR</v>
      </c>
      <c r="L106" t="s">
        <v>1633</v>
      </c>
      <c r="M106" s="1">
        <v>44150</v>
      </c>
      <c r="N106" s="1">
        <v>44155</v>
      </c>
      <c r="O106" s="11" t="str">
        <f ca="1">DATEDIF(Table1[[#This Row],[Referral_Date]],TODAY(),"d")-DATEDIF(Table1[[#This Row],[First_Seen_Date]],TODAY(),"d") &amp;" "&amp;"days"</f>
        <v>5 days</v>
      </c>
      <c r="P106" s="1">
        <v>44165</v>
      </c>
      <c r="Q106" s="1">
        <v>44169</v>
      </c>
      <c r="R106" s="1">
        <v>44184</v>
      </c>
      <c r="S106" s="11">
        <f ca="1">DATEDIF(Table1[[#This Row],[Decision_to_Treat_Date]],TODAY(),"d")-DATEDIF(Table1[[#This Row],[Treatment_Start_Date]],TODAY(),"d")</f>
        <v>15</v>
      </c>
      <c r="T106" s="11" t="str" cm="1">
        <f t="array" aca="1" ref="T106" ca="1">_xlfn.IFS(Table1[[#This Row],[Treatment_Waiting Time]]&lt;10,"Very Short Wait",Table1[[#This Row],[Treatment_Waiting Time]]&lt;20,"Short Wait",Table1[[#This Row],[Treatment_Waiting Time]]&lt;30,"Moderate Delay",Table1[[#This Row],[Treatment_Waiting Time]]&lt;40,"Long Delay")</f>
        <v>Short Wait</v>
      </c>
      <c r="U106" t="s">
        <v>2011</v>
      </c>
      <c r="V106" t="s">
        <v>2018</v>
      </c>
      <c r="W106" t="s">
        <v>2027</v>
      </c>
      <c r="X106" t="s">
        <v>2029</v>
      </c>
      <c r="Y106" t="s">
        <v>2036</v>
      </c>
      <c r="Z106" t="s">
        <v>2039</v>
      </c>
      <c r="AA106" t="s">
        <v>2041</v>
      </c>
      <c r="AB106" t="s">
        <v>2050</v>
      </c>
      <c r="AC106" t="s">
        <v>2041</v>
      </c>
      <c r="AD106" t="s">
        <v>2157</v>
      </c>
      <c r="AE106" t="s">
        <v>2553</v>
      </c>
      <c r="AF106" t="b">
        <v>1</v>
      </c>
      <c r="AG106" s="1">
        <v>44390</v>
      </c>
      <c r="AH106" t="s">
        <v>2554</v>
      </c>
      <c r="AN106" t="str">
        <v>W0</v>
      </c>
    </row>
    <row r="107" spans="1:40">
      <c r="A107" t="str">
        <f>LEFT(Table1[[#This Row],[Postcode]],2)</f>
        <v>L0</v>
      </c>
      <c r="B107" s="13" t="str" cm="1">
        <f t="array" ref="B107">_xlfn.IFS(
OR(LEFT(A107,2)="EC",LEFT(A107,1)="E",LEFT(A107,1)="N",LEFT(A107,2)="NW",LEFT(A107,2)="SE",LEFT(A107,2)="SW",LEFT(A107,1)="W",LEFT(A107,2)="WC"),"London",
OR(LEFT(A107,2)="CR",LEFT(A107,2)="DA",LEFT(A107,2)="GU",LEFT(A107,2)="KT",LEFT(A107,2)="ME",LEFT(A107,2)="PO",LEFT(A107,2)="RG",LEFT(A107,2)="RH",LEFT(A107,2)="SL",LEFT(A107,2)="SO",LEFT(A107,2)="TN"),"South East",
OR(LEFT(A107,2)="BA",LEFT(A107,2)="BS",LEFT(A107,2)="EX",LEFT(A107,2)="GL",LEFT(A107,2)="PL",LEFT(A107,2)="TA",LEFT(A107,2)="TQ",LEFT(A107,2)="TR"),"South West",
OR(LEFT(A107,1)="B",LEFT(A107,2)="CV",LEFT(A107,2)="DE",LEFT(A107,2)="LE",LEFT(A107,2)="NG",LEFT(A107,2)="NN",LEFT(A107,2)="ST",LEFT(A107,2)="WS",LEFT(A107,2)="WV"),"Midlands",
OR(LEFT(A107,1)="M",LEFT(A107,1)="L",LEFT(A107,2)="CH",LEFT(A107,2)="WA",LEFT(A107,2)="WN",LEFT(A107,2)="PR",LEFT(A107,2)="FY",LEFT(A107,2)="BB",LEFT(A107,2)="BL",LEFT(A107,2)="OL",LEFT(A107,2)="SK"),"North West",
OR(LEFT(A107,2)="NE",LEFT(A107,2)="DH",LEFT(A107,2)="SR",LEFT(A107,2)="TS",LEFT(A107,2)="DL"),"North East",
OR(LEFT(A107,2)="LS",LEFT(A107,1)="S",LEFT(A107,2)="DN",LEFT(A107,2)="HU",LEFT(A107,2)="BD",LEFT(A107,2)="HX",LEFT(A107,2)="WF",LEFT(A107,2)="HD"),"Yorkshire &amp; Humber",
OR(LEFT(A107,2)="CB",LEFT(A107,2)="CO",LEFT(A107,2)="IP",LEFT(A107,2)="NR",LEFT(A107,2)="PE",LEFT(A107,2)="SG",LEFT(A107,2)="CM"),"East of England",
OR(LEFT(A107,2)="AB",LEFT(A107,2)="DD",LEFT(A107,2)="EH",LEFT(A107,2)="FK",LEFT(A107,1)="G",LEFT(A107,2)="KA",LEFT(A107,2)="KY",LEFT(A107,2)="PA",LEFT(A107,2)="PH",LEFT(A107,2)="DG",LEFT(A107,2)="ML"),"Scotland",
OR(LEFT(A107,2)="CF",LEFT(A107,2)="SA",LEFT(A107,2)="NP",LEFT(A107,2)="LL",LEFT(A107,2)="LD"),"Wales"
)</f>
        <v>North West</v>
      </c>
      <c r="C107" t="s">
        <v>132</v>
      </c>
      <c r="D107" t="s">
        <v>632</v>
      </c>
      <c r="E107" s="1">
        <v>20879</v>
      </c>
      <c r="F107" s="1">
        <v>43910</v>
      </c>
      <c r="G107" s="11">
        <f ca="1">DATEDIF(Table1[[#This Row],[Date_of_Birth]],TODAY(),"Y")-DATEDIF(Table1[[#This Row],[Primary_Diagnosis_Date]],TODAY(),"Y")</f>
        <v>63</v>
      </c>
      <c r="H107" s="11" t="str" cm="1">
        <f t="array" aca="1" ref="H107" ca="1">_xlfn.IFS(Table1[[#This Row],[Age]]&lt;10,"0-9",Table1[[#This Row],[Age]]&lt;20,"10-19",Table1[[#This Row],[Age]]&lt;30,"20-29",Table1[[#This Row],[Age]]&lt;40,"30-39",Table1[[#This Row],[Age]]&lt;50,"40-49",Table1[[#This Row],[Age]]&lt;60,"50-59",Table1[[#This Row],[Age]]&lt;70,"60-69",Table1[[#This Row],[Age]]&lt;80,"70-79",Table1[[#This Row],[Age]]&lt;90,"80-89")</f>
        <v>60-69</v>
      </c>
      <c r="I107" t="s">
        <v>1028</v>
      </c>
      <c r="J107" t="s">
        <v>1134</v>
      </c>
      <c r="K107" t="str">
        <f>LEFT(Table1[[#This Row],[Postcode]],2)</f>
        <v>L0</v>
      </c>
      <c r="L107" t="s">
        <v>1634</v>
      </c>
      <c r="M107" s="1">
        <v>43907</v>
      </c>
      <c r="N107" s="1">
        <v>43918</v>
      </c>
      <c r="O107" s="11" t="str">
        <f ca="1">DATEDIF(Table1[[#This Row],[Referral_Date]],TODAY(),"d")-DATEDIF(Table1[[#This Row],[First_Seen_Date]],TODAY(),"d") &amp;" "&amp;"days"</f>
        <v>11 days</v>
      </c>
      <c r="P107" s="1">
        <v>43932</v>
      </c>
      <c r="Q107" s="1">
        <v>43939</v>
      </c>
      <c r="R107" s="1">
        <v>43951</v>
      </c>
      <c r="S107" s="11">
        <f ca="1">DATEDIF(Table1[[#This Row],[Decision_to_Treat_Date]],TODAY(),"d")-DATEDIF(Table1[[#This Row],[Treatment_Start_Date]],TODAY(),"d")</f>
        <v>12</v>
      </c>
      <c r="T107" s="11" t="str" cm="1">
        <f t="array" aca="1" ref="T107" ca="1">_xlfn.IFS(Table1[[#This Row],[Treatment_Waiting Time]]&lt;10,"Very Short Wait",Table1[[#This Row],[Treatment_Waiting Time]]&lt;20,"Short Wait",Table1[[#This Row],[Treatment_Waiting Time]]&lt;30,"Moderate Delay",Table1[[#This Row],[Treatment_Waiting Time]]&lt;40,"Long Delay")</f>
        <v>Short Wait</v>
      </c>
      <c r="U107" t="s">
        <v>2017</v>
      </c>
      <c r="V107" t="s">
        <v>2020</v>
      </c>
      <c r="W107" t="s">
        <v>2028</v>
      </c>
      <c r="X107" t="s">
        <v>2030</v>
      </c>
      <c r="Y107" t="s">
        <v>2033</v>
      </c>
      <c r="Z107" t="s">
        <v>2041</v>
      </c>
      <c r="AA107" t="s">
        <v>2044</v>
      </c>
      <c r="AB107" t="s">
        <v>2049</v>
      </c>
      <c r="AC107" t="s">
        <v>2052</v>
      </c>
      <c r="AD107" t="s">
        <v>2158</v>
      </c>
      <c r="AE107" t="s">
        <v>2552</v>
      </c>
      <c r="AF107" t="b">
        <v>1</v>
      </c>
      <c r="AG107" s="1">
        <v>44206</v>
      </c>
      <c r="AH107" t="s">
        <v>2555</v>
      </c>
      <c r="AI107" s="1">
        <v>44504</v>
      </c>
      <c r="AN107" t="str">
        <v>HU</v>
      </c>
    </row>
    <row r="108" spans="1:40">
      <c r="A108" t="str">
        <f>LEFT(Table1[[#This Row],[Postcode]],2)</f>
        <v>WV</v>
      </c>
      <c r="B108" s="13" t="str" cm="1">
        <f t="array" ref="B108">_xlfn.IFS(
OR(LEFT(A108,2)="EC",LEFT(A108,1)="E",LEFT(A108,1)="N",LEFT(A108,2)="NW",LEFT(A108,2)="SE",LEFT(A108,2)="SW",LEFT(A108,1)="W",LEFT(A108,2)="WC"),"London",
OR(LEFT(A108,2)="CR",LEFT(A108,2)="DA",LEFT(A108,2)="GU",LEFT(A108,2)="KT",LEFT(A108,2)="ME",LEFT(A108,2)="PO",LEFT(A108,2)="RG",LEFT(A108,2)="RH",LEFT(A108,2)="SL",LEFT(A108,2)="SO",LEFT(A108,2)="TN"),"South East",
OR(LEFT(A108,2)="BA",LEFT(A108,2)="BS",LEFT(A108,2)="EX",LEFT(A108,2)="GL",LEFT(A108,2)="PL",LEFT(A108,2)="TA",LEFT(A108,2)="TQ",LEFT(A108,2)="TR"),"South West",
OR(LEFT(A108,1)="B",LEFT(A108,2)="CV",LEFT(A108,2)="DE",LEFT(A108,2)="LE",LEFT(A108,2)="NG",LEFT(A108,2)="NN",LEFT(A108,2)="ST",LEFT(A108,2)="WS",LEFT(A108,2)="WV"),"Midlands",
OR(LEFT(A108,1)="M",LEFT(A108,1)="L",LEFT(A108,2)="CH",LEFT(A108,2)="WA",LEFT(A108,2)="WN",LEFT(A108,2)="PR",LEFT(A108,2)="FY",LEFT(A108,2)="BB",LEFT(A108,2)="BL",LEFT(A108,2)="OL",LEFT(A108,2)="SK"),"North West",
OR(LEFT(A108,2)="NE",LEFT(A108,2)="DH",LEFT(A108,2)="SR",LEFT(A108,2)="TS",LEFT(A108,2)="DL"),"North East",
OR(LEFT(A108,2)="LS",LEFT(A108,1)="S",LEFT(A108,2)="DN",LEFT(A108,2)="HU",LEFT(A108,2)="BD",LEFT(A108,2)="HX",LEFT(A108,2)="WF",LEFT(A108,2)="HD"),"Yorkshire &amp; Humber",
OR(LEFT(A108,2)="CB",LEFT(A108,2)="CO",LEFT(A108,2)="IP",LEFT(A108,2)="NR",LEFT(A108,2)="PE",LEFT(A108,2)="SG",LEFT(A108,2)="CM"),"East of England",
OR(LEFT(A108,2)="AB",LEFT(A108,2)="DD",LEFT(A108,2)="EH",LEFT(A108,2)="FK",LEFT(A108,1)="G",LEFT(A108,2)="KA",LEFT(A108,2)="KY",LEFT(A108,2)="PA",LEFT(A108,2)="PH",LEFT(A108,2)="DG",LEFT(A108,2)="ML"),"Scotland",
OR(LEFT(A108,2)="CF",LEFT(A108,2)="SA",LEFT(A108,2)="NP",LEFT(A108,2)="LL",LEFT(A108,2)="LD"),"Wales"
)</f>
        <v>London</v>
      </c>
      <c r="C108" t="s">
        <v>133</v>
      </c>
      <c r="D108" t="s">
        <v>633</v>
      </c>
      <c r="E108" s="1">
        <v>31912</v>
      </c>
      <c r="F108" s="1">
        <v>43963</v>
      </c>
      <c r="G108" s="11">
        <f ca="1">DATEDIF(Table1[[#This Row],[Date_of_Birth]],TODAY(),"Y")-DATEDIF(Table1[[#This Row],[Primary_Diagnosis_Date]],TODAY(),"Y")</f>
        <v>33</v>
      </c>
      <c r="H108" s="11" t="str" cm="1">
        <f t="array" aca="1" ref="H108" ca="1">_xlfn.IFS(Table1[[#This Row],[Age]]&lt;10,"0-9",Table1[[#This Row],[Age]]&lt;20,"10-19",Table1[[#This Row],[Age]]&lt;30,"20-29",Table1[[#This Row],[Age]]&lt;40,"30-39",Table1[[#This Row],[Age]]&lt;50,"40-49",Table1[[#This Row],[Age]]&lt;60,"50-59",Table1[[#This Row],[Age]]&lt;70,"60-69",Table1[[#This Row],[Age]]&lt;80,"70-79",Table1[[#This Row],[Age]]&lt;90,"80-89")</f>
        <v>30-39</v>
      </c>
      <c r="I108" t="s">
        <v>1027</v>
      </c>
      <c r="J108" t="s">
        <v>1135</v>
      </c>
      <c r="K108" t="str">
        <f>LEFT(Table1[[#This Row],[Postcode]],2)</f>
        <v>WV</v>
      </c>
      <c r="L108" t="s">
        <v>1635</v>
      </c>
      <c r="M108" s="1">
        <v>43960</v>
      </c>
      <c r="N108" s="1">
        <v>43972</v>
      </c>
      <c r="O108" s="11" t="str">
        <f ca="1">DATEDIF(Table1[[#This Row],[Referral_Date]],TODAY(),"d")-DATEDIF(Table1[[#This Row],[First_Seen_Date]],TODAY(),"d") &amp;" "&amp;"days"</f>
        <v>12 days</v>
      </c>
      <c r="P108" s="1">
        <v>43977</v>
      </c>
      <c r="Q108" s="1">
        <v>43985</v>
      </c>
      <c r="R108" s="1">
        <v>43999</v>
      </c>
      <c r="S108" s="11">
        <f ca="1">DATEDIF(Table1[[#This Row],[Decision_to_Treat_Date]],TODAY(),"d")-DATEDIF(Table1[[#This Row],[Treatment_Start_Date]],TODAY(),"d")</f>
        <v>14</v>
      </c>
      <c r="T108" s="11" t="str" cm="1">
        <f t="array" aca="1" ref="T108" ca="1">_xlfn.IFS(Table1[[#This Row],[Treatment_Waiting Time]]&lt;10,"Very Short Wait",Table1[[#This Row],[Treatment_Waiting Time]]&lt;20,"Short Wait",Table1[[#This Row],[Treatment_Waiting Time]]&lt;30,"Moderate Delay",Table1[[#This Row],[Treatment_Waiting Time]]&lt;40,"Long Delay")</f>
        <v>Short Wait</v>
      </c>
      <c r="U108" t="s">
        <v>2016</v>
      </c>
      <c r="V108" t="s">
        <v>2018</v>
      </c>
      <c r="W108" t="s">
        <v>2023</v>
      </c>
      <c r="X108" t="s">
        <v>2030</v>
      </c>
      <c r="Y108" t="s">
        <v>2035</v>
      </c>
      <c r="Z108" t="s">
        <v>2041</v>
      </c>
      <c r="AA108" t="s">
        <v>2044</v>
      </c>
      <c r="AB108" t="s">
        <v>2051</v>
      </c>
      <c r="AC108" t="s">
        <v>2041</v>
      </c>
      <c r="AD108" t="s">
        <v>2159</v>
      </c>
      <c r="AE108" t="s">
        <v>2552</v>
      </c>
      <c r="AF108" t="b">
        <v>1</v>
      </c>
      <c r="AG108" s="1">
        <v>44990</v>
      </c>
      <c r="AH108" t="s">
        <v>2554</v>
      </c>
      <c r="AN108" t="str">
        <v>MK</v>
      </c>
    </row>
    <row r="109" spans="1:40">
      <c r="A109" t="str">
        <f>LEFT(Table1[[#This Row],[Postcode]],2)</f>
        <v>E4</v>
      </c>
      <c r="B109" s="13" t="str" cm="1">
        <f t="array" ref="B109">_xlfn.IFS(
OR(LEFT(A109,2)="EC",LEFT(A109,1)="E",LEFT(A109,1)="N",LEFT(A109,2)="NW",LEFT(A109,2)="SE",LEFT(A109,2)="SW",LEFT(A109,1)="W",LEFT(A109,2)="WC"),"London",
OR(LEFT(A109,2)="CR",LEFT(A109,2)="DA",LEFT(A109,2)="GU",LEFT(A109,2)="KT",LEFT(A109,2)="ME",LEFT(A109,2)="PO",LEFT(A109,2)="RG",LEFT(A109,2)="RH",LEFT(A109,2)="SL",LEFT(A109,2)="SO",LEFT(A109,2)="TN"),"South East",
OR(LEFT(A109,2)="BA",LEFT(A109,2)="BS",LEFT(A109,2)="EX",LEFT(A109,2)="GL",LEFT(A109,2)="PL",LEFT(A109,2)="TA",LEFT(A109,2)="TQ",LEFT(A109,2)="TR"),"South West",
OR(LEFT(A109,1)="B",LEFT(A109,2)="CV",LEFT(A109,2)="DE",LEFT(A109,2)="LE",LEFT(A109,2)="NG",LEFT(A109,2)="NN",LEFT(A109,2)="ST",LEFT(A109,2)="WS",LEFT(A109,2)="WV"),"Midlands",
OR(LEFT(A109,1)="M",LEFT(A109,1)="L",LEFT(A109,2)="CH",LEFT(A109,2)="WA",LEFT(A109,2)="WN",LEFT(A109,2)="PR",LEFT(A109,2)="FY",LEFT(A109,2)="BB",LEFT(A109,2)="BL",LEFT(A109,2)="OL",LEFT(A109,2)="SK"),"North West",
OR(LEFT(A109,2)="NE",LEFT(A109,2)="DH",LEFT(A109,2)="SR",LEFT(A109,2)="TS",LEFT(A109,2)="DL"),"North East",
OR(LEFT(A109,2)="LS",LEFT(A109,1)="S",LEFT(A109,2)="DN",LEFT(A109,2)="HU",LEFT(A109,2)="BD",LEFT(A109,2)="HX",LEFT(A109,2)="WF",LEFT(A109,2)="HD"),"Yorkshire &amp; Humber",
OR(LEFT(A109,2)="CB",LEFT(A109,2)="CO",LEFT(A109,2)="IP",LEFT(A109,2)="NR",LEFT(A109,2)="PE",LEFT(A109,2)="SG",LEFT(A109,2)="CM"),"East of England",
OR(LEFT(A109,2)="AB",LEFT(A109,2)="DD",LEFT(A109,2)="EH",LEFT(A109,2)="FK",LEFT(A109,1)="G",LEFT(A109,2)="KA",LEFT(A109,2)="KY",LEFT(A109,2)="PA",LEFT(A109,2)="PH",LEFT(A109,2)="DG",LEFT(A109,2)="ML"),"Scotland",
OR(LEFT(A109,2)="CF",LEFT(A109,2)="SA",LEFT(A109,2)="NP",LEFT(A109,2)="LL",LEFT(A109,2)="LD"),"Wales"
)</f>
        <v>London</v>
      </c>
      <c r="C109" t="s">
        <v>134</v>
      </c>
      <c r="D109" t="s">
        <v>634</v>
      </c>
      <c r="E109" s="1">
        <v>34748</v>
      </c>
      <c r="F109" s="1">
        <v>42779</v>
      </c>
      <c r="G109" s="11">
        <f ca="1">DATEDIF(Table1[[#This Row],[Date_of_Birth]],TODAY(),"Y")-DATEDIF(Table1[[#This Row],[Primary_Diagnosis_Date]],TODAY(),"Y")</f>
        <v>22</v>
      </c>
      <c r="H109" s="11" t="str" cm="1">
        <f t="array" aca="1" ref="H109" ca="1">_xlfn.IFS(Table1[[#This Row],[Age]]&lt;10,"0-9",Table1[[#This Row],[Age]]&lt;20,"10-19",Table1[[#This Row],[Age]]&lt;30,"20-29",Table1[[#This Row],[Age]]&lt;40,"30-39",Table1[[#This Row],[Age]]&lt;50,"40-49",Table1[[#This Row],[Age]]&lt;60,"50-59",Table1[[#This Row],[Age]]&lt;70,"60-69",Table1[[#This Row],[Age]]&lt;80,"70-79",Table1[[#This Row],[Age]]&lt;90,"80-89")</f>
        <v>20-29</v>
      </c>
      <c r="I109" t="s">
        <v>1028</v>
      </c>
      <c r="J109" t="s">
        <v>1136</v>
      </c>
      <c r="K109" t="str">
        <f>LEFT(Table1[[#This Row],[Postcode]],2)</f>
        <v>E4</v>
      </c>
      <c r="L109" t="s">
        <v>1636</v>
      </c>
      <c r="M109" s="1">
        <v>42770</v>
      </c>
      <c r="N109" s="1">
        <v>42779</v>
      </c>
      <c r="O109" s="11" t="str">
        <f ca="1">DATEDIF(Table1[[#This Row],[Referral_Date]],TODAY(),"d")-DATEDIF(Table1[[#This Row],[First_Seen_Date]],TODAY(),"d") &amp;" "&amp;"days"</f>
        <v>9 days</v>
      </c>
      <c r="P109" s="1">
        <v>42793</v>
      </c>
      <c r="Q109" s="1">
        <v>42794</v>
      </c>
      <c r="R109" s="1">
        <v>42798</v>
      </c>
      <c r="S109" s="11">
        <f ca="1">DATEDIF(Table1[[#This Row],[Decision_to_Treat_Date]],TODAY(),"d")-DATEDIF(Table1[[#This Row],[Treatment_Start_Date]],TODAY(),"d")</f>
        <v>4</v>
      </c>
      <c r="T109" s="11" t="str" cm="1">
        <f t="array" aca="1" ref="T109" ca="1">_xlfn.IFS(Table1[[#This Row],[Treatment_Waiting Time]]&lt;10,"Very Short Wait",Table1[[#This Row],[Treatment_Waiting Time]]&lt;20,"Short Wait",Table1[[#This Row],[Treatment_Waiting Time]]&lt;30,"Moderate Delay",Table1[[#This Row],[Treatment_Waiting Time]]&lt;40,"Long Delay")</f>
        <v>Very Short Wait</v>
      </c>
      <c r="U109" t="s">
        <v>2016</v>
      </c>
      <c r="V109" t="s">
        <v>2018</v>
      </c>
      <c r="W109" t="s">
        <v>2027</v>
      </c>
      <c r="X109" t="s">
        <v>2029</v>
      </c>
      <c r="Y109" t="s">
        <v>2034</v>
      </c>
      <c r="Z109" t="s">
        <v>2039</v>
      </c>
      <c r="AA109" t="s">
        <v>2045</v>
      </c>
      <c r="AB109" t="s">
        <v>2051</v>
      </c>
      <c r="AC109" t="s">
        <v>2053</v>
      </c>
      <c r="AD109" t="s">
        <v>2160</v>
      </c>
      <c r="AE109" t="s">
        <v>2041</v>
      </c>
      <c r="AF109" t="b">
        <v>0</v>
      </c>
      <c r="AH109" t="s">
        <v>2555</v>
      </c>
      <c r="AI109" s="1">
        <v>44074</v>
      </c>
      <c r="AN109" t="str">
        <v>HS</v>
      </c>
    </row>
    <row r="110" spans="1:40">
      <c r="A110" t="str">
        <f>LEFT(Table1[[#This Row],[Postcode]],2)</f>
        <v>S7</v>
      </c>
      <c r="B110" s="13" t="str" cm="1">
        <f t="array" ref="B110">_xlfn.IFS(
OR(LEFT(A110,2)="EC",LEFT(A110,1)="E",LEFT(A110,1)="N",LEFT(A110,2)="NW",LEFT(A110,2)="SE",LEFT(A110,2)="SW",LEFT(A110,1)="W",LEFT(A110,2)="WC"),"London",
OR(LEFT(A110,2)="CR",LEFT(A110,2)="DA",LEFT(A110,2)="GU",LEFT(A110,2)="KT",LEFT(A110,2)="ME",LEFT(A110,2)="PO",LEFT(A110,2)="RG",LEFT(A110,2)="RH",LEFT(A110,2)="SL",LEFT(A110,2)="SO",LEFT(A110,2)="TN"),"South East",
OR(LEFT(A110,2)="BA",LEFT(A110,2)="BS",LEFT(A110,2)="EX",LEFT(A110,2)="GL",LEFT(A110,2)="PL",LEFT(A110,2)="TA",LEFT(A110,2)="TQ",LEFT(A110,2)="TR"),"South West",
OR(LEFT(A110,1)="B",LEFT(A110,2)="CV",LEFT(A110,2)="DE",LEFT(A110,2)="LE",LEFT(A110,2)="NG",LEFT(A110,2)="NN",LEFT(A110,2)="ST",LEFT(A110,2)="WS",LEFT(A110,2)="WV"),"Midlands",
OR(LEFT(A110,1)="M",LEFT(A110,1)="L",LEFT(A110,2)="CH",LEFT(A110,2)="WA",LEFT(A110,2)="WN",LEFT(A110,2)="PR",LEFT(A110,2)="FY",LEFT(A110,2)="BB",LEFT(A110,2)="BL",LEFT(A110,2)="OL",LEFT(A110,2)="SK"),"North West",
OR(LEFT(A110,2)="NE",LEFT(A110,2)="DH",LEFT(A110,2)="SR",LEFT(A110,2)="TS",LEFT(A110,2)="DL"),"North East",
OR(LEFT(A110,2)="LS",LEFT(A110,1)="S",LEFT(A110,2)="DN",LEFT(A110,2)="HU",LEFT(A110,2)="BD",LEFT(A110,2)="HX",LEFT(A110,2)="WF",LEFT(A110,2)="HD"),"Yorkshire &amp; Humber",
OR(LEFT(A110,2)="CB",LEFT(A110,2)="CO",LEFT(A110,2)="IP",LEFT(A110,2)="NR",LEFT(A110,2)="PE",LEFT(A110,2)="SG",LEFT(A110,2)="CM"),"East of England",
OR(LEFT(A110,2)="AB",LEFT(A110,2)="DD",LEFT(A110,2)="EH",LEFT(A110,2)="FK",LEFT(A110,1)="G",LEFT(A110,2)="KA",LEFT(A110,2)="KY",LEFT(A110,2)="PA",LEFT(A110,2)="PH",LEFT(A110,2)="DG",LEFT(A110,2)="ML"),"Scotland",
OR(LEFT(A110,2)="CF",LEFT(A110,2)="SA",LEFT(A110,2)="NP",LEFT(A110,2)="LL",LEFT(A110,2)="LD"),"Wales"
)</f>
        <v>Yorkshire &amp; Humber</v>
      </c>
      <c r="C110" t="s">
        <v>135</v>
      </c>
      <c r="D110" t="s">
        <v>635</v>
      </c>
      <c r="E110" s="1">
        <v>23906</v>
      </c>
      <c r="F110" s="1">
        <v>45667</v>
      </c>
      <c r="G110" s="11">
        <f ca="1">DATEDIF(Table1[[#This Row],[Date_of_Birth]],TODAY(),"Y")-DATEDIF(Table1[[#This Row],[Primary_Diagnosis_Date]],TODAY(),"Y")</f>
        <v>60</v>
      </c>
      <c r="H110" s="11" t="str" cm="1">
        <f t="array" aca="1" ref="H110" ca="1">_xlfn.IFS(Table1[[#This Row],[Age]]&lt;10,"0-9",Table1[[#This Row],[Age]]&lt;20,"10-19",Table1[[#This Row],[Age]]&lt;30,"20-29",Table1[[#This Row],[Age]]&lt;40,"30-39",Table1[[#This Row],[Age]]&lt;50,"40-49",Table1[[#This Row],[Age]]&lt;60,"50-59",Table1[[#This Row],[Age]]&lt;70,"60-69",Table1[[#This Row],[Age]]&lt;80,"70-79",Table1[[#This Row],[Age]]&lt;90,"80-89")</f>
        <v>60-69</v>
      </c>
      <c r="I110" t="s">
        <v>1027</v>
      </c>
      <c r="J110" t="s">
        <v>1137</v>
      </c>
      <c r="K110" t="str">
        <f>LEFT(Table1[[#This Row],[Postcode]],2)</f>
        <v>S7</v>
      </c>
      <c r="L110" t="s">
        <v>1637</v>
      </c>
      <c r="M110" s="1">
        <v>45643</v>
      </c>
      <c r="N110" s="1">
        <v>45648</v>
      </c>
      <c r="O110" s="11" t="str">
        <f ca="1">DATEDIF(Table1[[#This Row],[Referral_Date]],TODAY(),"d")-DATEDIF(Table1[[#This Row],[First_Seen_Date]],TODAY(),"d") &amp;" "&amp;"days"</f>
        <v>5 days</v>
      </c>
      <c r="P110" s="1">
        <v>45650</v>
      </c>
      <c r="Q110" s="1">
        <v>45664</v>
      </c>
      <c r="R110" s="1">
        <v>45675</v>
      </c>
      <c r="S110" s="11">
        <f ca="1">DATEDIF(Table1[[#This Row],[Decision_to_Treat_Date]],TODAY(),"d")-DATEDIF(Table1[[#This Row],[Treatment_Start_Date]],TODAY(),"d")</f>
        <v>11</v>
      </c>
      <c r="T110" s="11" t="str" cm="1">
        <f t="array" aca="1" ref="T110" ca="1">_xlfn.IFS(Table1[[#This Row],[Treatment_Waiting Time]]&lt;10,"Very Short Wait",Table1[[#This Row],[Treatment_Waiting Time]]&lt;20,"Short Wait",Table1[[#This Row],[Treatment_Waiting Time]]&lt;30,"Moderate Delay",Table1[[#This Row],[Treatment_Waiting Time]]&lt;40,"Long Delay")</f>
        <v>Short Wait</v>
      </c>
      <c r="U110" t="s">
        <v>2011</v>
      </c>
      <c r="V110" t="s">
        <v>2021</v>
      </c>
      <c r="W110" t="s">
        <v>2024</v>
      </c>
      <c r="X110" t="s">
        <v>2031</v>
      </c>
      <c r="Y110" t="s">
        <v>2034</v>
      </c>
      <c r="Z110" t="s">
        <v>2039</v>
      </c>
      <c r="AA110" t="s">
        <v>2043</v>
      </c>
      <c r="AB110" t="s">
        <v>2049</v>
      </c>
      <c r="AC110" t="s">
        <v>2041</v>
      </c>
      <c r="AD110" t="s">
        <v>2161</v>
      </c>
      <c r="AE110" t="s">
        <v>2553</v>
      </c>
      <c r="AF110" t="b">
        <v>1</v>
      </c>
      <c r="AG110" s="1">
        <v>46298</v>
      </c>
      <c r="AH110" t="s">
        <v>2554</v>
      </c>
      <c r="AN110" t="str">
        <v>DG</v>
      </c>
    </row>
    <row r="111" spans="1:40">
      <c r="A111" t="str">
        <f>LEFT(Table1[[#This Row],[Postcode]],2)</f>
        <v>WD</v>
      </c>
      <c r="B111" s="13" t="str" cm="1">
        <f t="array" ref="B111">_xlfn.IFS(
OR(LEFT(A111,2)="EC",LEFT(A111,1)="E",LEFT(A111,1)="N",LEFT(A111,2)="NW",LEFT(A111,2)="SE",LEFT(A111,2)="SW",LEFT(A111,1)="W",LEFT(A111,2)="WC"),"London",
OR(LEFT(A111,2)="CR",LEFT(A111,2)="DA",LEFT(A111,2)="GU",LEFT(A111,2)="KT",LEFT(A111,2)="ME",LEFT(A111,2)="PO",LEFT(A111,2)="RG",LEFT(A111,2)="RH",LEFT(A111,2)="SL",LEFT(A111,2)="SO",LEFT(A111,2)="TN"),"South East",
OR(LEFT(A111,2)="BA",LEFT(A111,2)="BS",LEFT(A111,2)="EX",LEFT(A111,2)="GL",LEFT(A111,2)="PL",LEFT(A111,2)="TA",LEFT(A111,2)="TQ",LEFT(A111,2)="TR"),"South West",
OR(LEFT(A111,1)="B",LEFT(A111,2)="CV",LEFT(A111,2)="DE",LEFT(A111,2)="LE",LEFT(A111,2)="NG",LEFT(A111,2)="NN",LEFT(A111,2)="ST",LEFT(A111,2)="WS",LEFT(A111,2)="WV"),"Midlands",
OR(LEFT(A111,1)="M",LEFT(A111,1)="L",LEFT(A111,2)="CH",LEFT(A111,2)="WA",LEFT(A111,2)="WN",LEFT(A111,2)="PR",LEFT(A111,2)="FY",LEFT(A111,2)="BB",LEFT(A111,2)="BL",LEFT(A111,2)="OL",LEFT(A111,2)="SK"),"North West",
OR(LEFT(A111,2)="NE",LEFT(A111,2)="DH",LEFT(A111,2)="SR",LEFT(A111,2)="TS",LEFT(A111,2)="DL"),"North East",
OR(LEFT(A111,2)="LS",LEFT(A111,1)="S",LEFT(A111,2)="DN",LEFT(A111,2)="HU",LEFT(A111,2)="BD",LEFT(A111,2)="HX",LEFT(A111,2)="WF",LEFT(A111,2)="HD"),"Yorkshire &amp; Humber",
OR(LEFT(A111,2)="CB",LEFT(A111,2)="CO",LEFT(A111,2)="IP",LEFT(A111,2)="NR",LEFT(A111,2)="PE",LEFT(A111,2)="SG",LEFT(A111,2)="CM"),"East of England",
OR(LEFT(A111,2)="AB",LEFT(A111,2)="DD",LEFT(A111,2)="EH",LEFT(A111,2)="FK",LEFT(A111,1)="G",LEFT(A111,2)="KA",LEFT(A111,2)="KY",LEFT(A111,2)="PA",LEFT(A111,2)="PH",LEFT(A111,2)="DG",LEFT(A111,2)="ML"),"Scotland",
OR(LEFT(A111,2)="CF",LEFT(A111,2)="SA",LEFT(A111,2)="NP",LEFT(A111,2)="LL",LEFT(A111,2)="LD"),"Wales"
)</f>
        <v>London</v>
      </c>
      <c r="C111" t="s">
        <v>136</v>
      </c>
      <c r="D111" t="s">
        <v>636</v>
      </c>
      <c r="E111" s="1">
        <v>29897</v>
      </c>
      <c r="F111" s="1">
        <v>43823</v>
      </c>
      <c r="G111" s="11">
        <f ca="1">DATEDIF(Table1[[#This Row],[Date_of_Birth]],TODAY(),"Y")-DATEDIF(Table1[[#This Row],[Primary_Diagnosis_Date]],TODAY(),"Y")</f>
        <v>38</v>
      </c>
      <c r="H111" s="11" t="str" cm="1">
        <f t="array" aca="1" ref="H111" ca="1">_xlfn.IFS(Table1[[#This Row],[Age]]&lt;10,"0-9",Table1[[#This Row],[Age]]&lt;20,"10-19",Table1[[#This Row],[Age]]&lt;30,"20-29",Table1[[#This Row],[Age]]&lt;40,"30-39",Table1[[#This Row],[Age]]&lt;50,"40-49",Table1[[#This Row],[Age]]&lt;60,"50-59",Table1[[#This Row],[Age]]&lt;70,"60-69",Table1[[#This Row],[Age]]&lt;80,"70-79",Table1[[#This Row],[Age]]&lt;90,"80-89")</f>
        <v>30-39</v>
      </c>
      <c r="I111" t="s">
        <v>1028</v>
      </c>
      <c r="J111" t="s">
        <v>1138</v>
      </c>
      <c r="K111" t="str">
        <f>LEFT(Table1[[#This Row],[Postcode]],2)</f>
        <v>WD</v>
      </c>
      <c r="L111" t="s">
        <v>1638</v>
      </c>
      <c r="M111" s="1">
        <v>43803</v>
      </c>
      <c r="N111" s="1">
        <v>43816</v>
      </c>
      <c r="O111" s="11" t="str">
        <f ca="1">DATEDIF(Table1[[#This Row],[Referral_Date]],TODAY(),"d")-DATEDIF(Table1[[#This Row],[First_Seen_Date]],TODAY(),"d") &amp;" "&amp;"days"</f>
        <v>13 days</v>
      </c>
      <c r="P111" s="1">
        <v>43817</v>
      </c>
      <c r="Q111" s="1">
        <v>43821</v>
      </c>
      <c r="R111" s="1">
        <v>43833</v>
      </c>
      <c r="S111" s="11">
        <f ca="1">DATEDIF(Table1[[#This Row],[Decision_to_Treat_Date]],TODAY(),"d")-DATEDIF(Table1[[#This Row],[Treatment_Start_Date]],TODAY(),"d")</f>
        <v>12</v>
      </c>
      <c r="T111" s="11" t="str" cm="1">
        <f t="array" aca="1" ref="T111" ca="1">_xlfn.IFS(Table1[[#This Row],[Treatment_Waiting Time]]&lt;10,"Very Short Wait",Table1[[#This Row],[Treatment_Waiting Time]]&lt;20,"Short Wait",Table1[[#This Row],[Treatment_Waiting Time]]&lt;30,"Moderate Delay",Table1[[#This Row],[Treatment_Waiting Time]]&lt;40,"Long Delay")</f>
        <v>Short Wait</v>
      </c>
      <c r="U111" t="s">
        <v>2011</v>
      </c>
      <c r="V111" t="s">
        <v>2022</v>
      </c>
      <c r="W111" t="s">
        <v>2023</v>
      </c>
      <c r="X111" t="s">
        <v>2031</v>
      </c>
      <c r="Y111" t="s">
        <v>2035</v>
      </c>
      <c r="Z111" t="s">
        <v>2041</v>
      </c>
      <c r="AA111" t="s">
        <v>2043</v>
      </c>
      <c r="AB111" t="s">
        <v>2050</v>
      </c>
      <c r="AC111" t="s">
        <v>2041</v>
      </c>
      <c r="AD111" t="s">
        <v>2162</v>
      </c>
      <c r="AE111" t="s">
        <v>2041</v>
      </c>
      <c r="AF111" t="b">
        <v>0</v>
      </c>
      <c r="AH111" t="s">
        <v>2554</v>
      </c>
      <c r="AN111" t="str">
        <v>G9</v>
      </c>
    </row>
    <row r="112" spans="1:40">
      <c r="A112" t="str">
        <f>LEFT(Table1[[#This Row],[Postcode]],2)</f>
        <v>NG</v>
      </c>
      <c r="B112" s="13" t="str" cm="1">
        <f t="array" ref="B112">_xlfn.IFS(
OR(LEFT(A112,2)="EC",LEFT(A112,1)="E",LEFT(A112,1)="N",LEFT(A112,2)="NW",LEFT(A112,2)="SE",LEFT(A112,2)="SW",LEFT(A112,1)="W",LEFT(A112,2)="WC"),"London",
OR(LEFT(A112,2)="CR",LEFT(A112,2)="DA",LEFT(A112,2)="GU",LEFT(A112,2)="KT",LEFT(A112,2)="ME",LEFT(A112,2)="PO",LEFT(A112,2)="RG",LEFT(A112,2)="RH",LEFT(A112,2)="SL",LEFT(A112,2)="SO",LEFT(A112,2)="TN"),"South East",
OR(LEFT(A112,2)="BA",LEFT(A112,2)="BS",LEFT(A112,2)="EX",LEFT(A112,2)="GL",LEFT(A112,2)="PL",LEFT(A112,2)="TA",LEFT(A112,2)="TQ",LEFT(A112,2)="TR"),"South West",
OR(LEFT(A112,1)="B",LEFT(A112,2)="CV",LEFT(A112,2)="DE",LEFT(A112,2)="LE",LEFT(A112,2)="NG",LEFT(A112,2)="NN",LEFT(A112,2)="ST",LEFT(A112,2)="WS",LEFT(A112,2)="WV"),"Midlands",
OR(LEFT(A112,1)="M",LEFT(A112,1)="L",LEFT(A112,2)="CH",LEFT(A112,2)="WA",LEFT(A112,2)="WN",LEFT(A112,2)="PR",LEFT(A112,2)="FY",LEFT(A112,2)="BB",LEFT(A112,2)="BL",LEFT(A112,2)="OL",LEFT(A112,2)="SK"),"North West",
OR(LEFT(A112,2)="NE",LEFT(A112,2)="DH",LEFT(A112,2)="SR",LEFT(A112,2)="TS",LEFT(A112,2)="DL"),"North East",
OR(LEFT(A112,2)="LS",LEFT(A112,1)="S",LEFT(A112,2)="DN",LEFT(A112,2)="HU",LEFT(A112,2)="BD",LEFT(A112,2)="HX",LEFT(A112,2)="WF",LEFT(A112,2)="HD"),"Yorkshire &amp; Humber",
OR(LEFT(A112,2)="CB",LEFT(A112,2)="CO",LEFT(A112,2)="IP",LEFT(A112,2)="NR",LEFT(A112,2)="PE",LEFT(A112,2)="SG",LEFT(A112,2)="CM"),"East of England",
OR(LEFT(A112,2)="AB",LEFT(A112,2)="DD",LEFT(A112,2)="EH",LEFT(A112,2)="FK",LEFT(A112,1)="G",LEFT(A112,2)="KA",LEFT(A112,2)="KY",LEFT(A112,2)="PA",LEFT(A112,2)="PH",LEFT(A112,2)="DG",LEFT(A112,2)="ML"),"Scotland",
OR(LEFT(A112,2)="CF",LEFT(A112,2)="SA",LEFT(A112,2)="NP",LEFT(A112,2)="LL",LEFT(A112,2)="LD"),"Wales"
)</f>
        <v>London</v>
      </c>
      <c r="C112" t="s">
        <v>137</v>
      </c>
      <c r="D112" t="s">
        <v>637</v>
      </c>
      <c r="E112" s="1">
        <v>21957</v>
      </c>
      <c r="F112" s="1">
        <v>43107</v>
      </c>
      <c r="G112" s="11">
        <f ca="1">DATEDIF(Table1[[#This Row],[Date_of_Birth]],TODAY(),"Y")-DATEDIF(Table1[[#This Row],[Primary_Diagnosis_Date]],TODAY(),"Y")</f>
        <v>58</v>
      </c>
      <c r="H112" s="11" t="str" cm="1">
        <f t="array" aca="1" ref="H112" ca="1">_xlfn.IFS(Table1[[#This Row],[Age]]&lt;10,"0-9",Table1[[#This Row],[Age]]&lt;20,"10-19",Table1[[#This Row],[Age]]&lt;30,"20-29",Table1[[#This Row],[Age]]&lt;40,"30-39",Table1[[#This Row],[Age]]&lt;50,"40-49",Table1[[#This Row],[Age]]&lt;60,"50-59",Table1[[#This Row],[Age]]&lt;70,"60-69",Table1[[#This Row],[Age]]&lt;80,"70-79",Table1[[#This Row],[Age]]&lt;90,"80-89")</f>
        <v>50-59</v>
      </c>
      <c r="I112" t="s">
        <v>1027</v>
      </c>
      <c r="J112" t="s">
        <v>1139</v>
      </c>
      <c r="K112" t="str">
        <f>LEFT(Table1[[#This Row],[Postcode]],2)</f>
        <v>NG</v>
      </c>
      <c r="L112" t="s">
        <v>1639</v>
      </c>
      <c r="M112" s="1">
        <v>43081</v>
      </c>
      <c r="N112" s="1">
        <v>43092</v>
      </c>
      <c r="O112" s="11" t="str">
        <f ca="1">DATEDIF(Table1[[#This Row],[Referral_Date]],TODAY(),"d")-DATEDIF(Table1[[#This Row],[First_Seen_Date]],TODAY(),"d") &amp;" "&amp;"days"</f>
        <v>11 days</v>
      </c>
      <c r="P112" s="1">
        <v>43106</v>
      </c>
      <c r="Q112" s="1">
        <v>43115</v>
      </c>
      <c r="R112" s="1">
        <v>43136</v>
      </c>
      <c r="S112" s="11">
        <f ca="1">DATEDIF(Table1[[#This Row],[Decision_to_Treat_Date]],TODAY(),"d")-DATEDIF(Table1[[#This Row],[Treatment_Start_Date]],TODAY(),"d")</f>
        <v>21</v>
      </c>
      <c r="T112" s="11" t="str" cm="1">
        <f t="array" aca="1" ref="T112" ca="1">_xlfn.IFS(Table1[[#This Row],[Treatment_Waiting Time]]&lt;10,"Very Short Wait",Table1[[#This Row],[Treatment_Waiting Time]]&lt;20,"Short Wait",Table1[[#This Row],[Treatment_Waiting Time]]&lt;30,"Moderate Delay",Table1[[#This Row],[Treatment_Waiting Time]]&lt;40,"Long Delay")</f>
        <v>Moderate Delay</v>
      </c>
      <c r="U112" t="s">
        <v>2012</v>
      </c>
      <c r="V112" t="s">
        <v>2022</v>
      </c>
      <c r="W112" t="s">
        <v>2024</v>
      </c>
      <c r="X112" t="s">
        <v>2031</v>
      </c>
      <c r="Y112" t="s">
        <v>2035</v>
      </c>
      <c r="Z112" t="s">
        <v>2040</v>
      </c>
      <c r="AA112" t="s">
        <v>2045</v>
      </c>
      <c r="AB112" t="s">
        <v>2051</v>
      </c>
      <c r="AC112" t="s">
        <v>2041</v>
      </c>
      <c r="AD112" t="s">
        <v>2163</v>
      </c>
      <c r="AE112" t="s">
        <v>2041</v>
      </c>
      <c r="AF112" t="b">
        <v>1</v>
      </c>
      <c r="AG112" s="1">
        <v>43345</v>
      </c>
      <c r="AH112" t="s">
        <v>2554</v>
      </c>
      <c r="AN112" t="str">
        <v>HD</v>
      </c>
    </row>
    <row r="113" spans="1:40">
      <c r="A113" t="str">
        <f>LEFT(Table1[[#This Row],[Postcode]],2)</f>
        <v>B5</v>
      </c>
      <c r="B113" s="13" t="str" cm="1">
        <f t="array" ref="B113">_xlfn.IFS(
OR(LEFT(A113,2)="EC",LEFT(A113,1)="E",LEFT(A113,1)="N",LEFT(A113,2)="NW",LEFT(A113,2)="SE",LEFT(A113,2)="SW",LEFT(A113,1)="W",LEFT(A113,2)="WC"),"London",
OR(LEFT(A113,2)="CR",LEFT(A113,2)="DA",LEFT(A113,2)="GU",LEFT(A113,2)="KT",LEFT(A113,2)="ME",LEFT(A113,2)="PO",LEFT(A113,2)="RG",LEFT(A113,2)="RH",LEFT(A113,2)="SL",LEFT(A113,2)="SO",LEFT(A113,2)="TN"),"South East",
OR(LEFT(A113,2)="BA",LEFT(A113,2)="BS",LEFT(A113,2)="EX",LEFT(A113,2)="GL",LEFT(A113,2)="PL",LEFT(A113,2)="TA",LEFT(A113,2)="TQ",LEFT(A113,2)="TR"),"South West",
OR(LEFT(A113,1)="B",LEFT(A113,2)="CV",LEFT(A113,2)="DE",LEFT(A113,2)="LE",LEFT(A113,2)="NG",LEFT(A113,2)="NN",LEFT(A113,2)="ST",LEFT(A113,2)="WS",LEFT(A113,2)="WV"),"Midlands",
OR(LEFT(A113,1)="M",LEFT(A113,1)="L",LEFT(A113,2)="CH",LEFT(A113,2)="WA",LEFT(A113,2)="WN",LEFT(A113,2)="PR",LEFT(A113,2)="FY",LEFT(A113,2)="BB",LEFT(A113,2)="BL",LEFT(A113,2)="OL",LEFT(A113,2)="SK"),"North West",
OR(LEFT(A113,2)="NE",LEFT(A113,2)="DH",LEFT(A113,2)="SR",LEFT(A113,2)="TS",LEFT(A113,2)="DL"),"North East",
OR(LEFT(A113,2)="LS",LEFT(A113,1)="S",LEFT(A113,2)="DN",LEFT(A113,2)="HU",LEFT(A113,2)="BD",LEFT(A113,2)="HX",LEFT(A113,2)="WF",LEFT(A113,2)="HD"),"Yorkshire &amp; Humber",
OR(LEFT(A113,2)="CB",LEFT(A113,2)="CO",LEFT(A113,2)="IP",LEFT(A113,2)="NR",LEFT(A113,2)="PE",LEFT(A113,2)="SG",LEFT(A113,2)="CM"),"East of England",
OR(LEFT(A113,2)="AB",LEFT(A113,2)="DD",LEFT(A113,2)="EH",LEFT(A113,2)="FK",LEFT(A113,1)="G",LEFT(A113,2)="KA",LEFT(A113,2)="KY",LEFT(A113,2)="PA",LEFT(A113,2)="PH",LEFT(A113,2)="DG",LEFT(A113,2)="ML"),"Scotland",
OR(LEFT(A113,2)="CF",LEFT(A113,2)="SA",LEFT(A113,2)="NP",LEFT(A113,2)="LL",LEFT(A113,2)="LD"),"Wales"
)</f>
        <v>Midlands</v>
      </c>
      <c r="C113" t="s">
        <v>138</v>
      </c>
      <c r="D113" t="s">
        <v>638</v>
      </c>
      <c r="E113" s="1">
        <v>33640</v>
      </c>
      <c r="F113" s="1">
        <v>44568</v>
      </c>
      <c r="G113" s="11">
        <f ca="1">DATEDIF(Table1[[#This Row],[Date_of_Birth]],TODAY(),"Y")-DATEDIF(Table1[[#This Row],[Primary_Diagnosis_Date]],TODAY(),"Y")</f>
        <v>30</v>
      </c>
      <c r="H113" s="11" t="str" cm="1">
        <f t="array" aca="1" ref="H113" ca="1">_xlfn.IFS(Table1[[#This Row],[Age]]&lt;10,"0-9",Table1[[#This Row],[Age]]&lt;20,"10-19",Table1[[#This Row],[Age]]&lt;30,"20-29",Table1[[#This Row],[Age]]&lt;40,"30-39",Table1[[#This Row],[Age]]&lt;50,"40-49",Table1[[#This Row],[Age]]&lt;60,"50-59",Table1[[#This Row],[Age]]&lt;70,"60-69",Table1[[#This Row],[Age]]&lt;80,"70-79",Table1[[#This Row],[Age]]&lt;90,"80-89")</f>
        <v>30-39</v>
      </c>
      <c r="I113" t="s">
        <v>1027</v>
      </c>
      <c r="J113" t="s">
        <v>1140</v>
      </c>
      <c r="K113" t="str">
        <f>LEFT(Table1[[#This Row],[Postcode]],2)</f>
        <v>B5</v>
      </c>
      <c r="L113" t="s">
        <v>1640</v>
      </c>
      <c r="M113" s="1">
        <v>44561</v>
      </c>
      <c r="N113" s="1">
        <v>44565</v>
      </c>
      <c r="O113" s="11" t="str">
        <f ca="1">DATEDIF(Table1[[#This Row],[Referral_Date]],TODAY(),"d")-DATEDIF(Table1[[#This Row],[First_Seen_Date]],TODAY(),"d") &amp;" "&amp;"days"</f>
        <v>4 days</v>
      </c>
      <c r="P113" s="1">
        <v>44575</v>
      </c>
      <c r="Q113" s="1">
        <v>44579</v>
      </c>
      <c r="R113" s="1">
        <v>44609</v>
      </c>
      <c r="S113" s="11">
        <f ca="1">DATEDIF(Table1[[#This Row],[Decision_to_Treat_Date]],TODAY(),"d")-DATEDIF(Table1[[#This Row],[Treatment_Start_Date]],TODAY(),"d")</f>
        <v>30</v>
      </c>
      <c r="T113" s="11" t="str" cm="1">
        <f t="array" aca="1" ref="T113" ca="1">_xlfn.IFS(Table1[[#This Row],[Treatment_Waiting Time]]&lt;10,"Very Short Wait",Table1[[#This Row],[Treatment_Waiting Time]]&lt;20,"Short Wait",Table1[[#This Row],[Treatment_Waiting Time]]&lt;30,"Moderate Delay",Table1[[#This Row],[Treatment_Waiting Time]]&lt;40,"Long Delay")</f>
        <v>Long Delay</v>
      </c>
      <c r="U113" t="s">
        <v>2012</v>
      </c>
      <c r="V113" t="s">
        <v>2019</v>
      </c>
      <c r="W113" t="s">
        <v>2026</v>
      </c>
      <c r="X113" t="s">
        <v>2032</v>
      </c>
      <c r="Y113" t="s">
        <v>2037</v>
      </c>
      <c r="Z113" t="s">
        <v>2040</v>
      </c>
      <c r="AA113" t="s">
        <v>2041</v>
      </c>
      <c r="AB113" t="s">
        <v>2050</v>
      </c>
      <c r="AC113" t="s">
        <v>2053</v>
      </c>
      <c r="AD113" t="s">
        <v>2164</v>
      </c>
      <c r="AE113" t="s">
        <v>2041</v>
      </c>
      <c r="AF113" t="b">
        <v>0</v>
      </c>
      <c r="AH113" t="s">
        <v>2555</v>
      </c>
      <c r="AI113" s="1">
        <v>45737</v>
      </c>
      <c r="AN113" t="str">
        <v>M3</v>
      </c>
    </row>
    <row r="114" spans="1:40">
      <c r="A114" t="str">
        <f>LEFT(Table1[[#This Row],[Postcode]],2)</f>
        <v>DE</v>
      </c>
      <c r="B114" s="13" t="str" cm="1">
        <f t="array" ref="B114">_xlfn.IFS(
OR(LEFT(A114,2)="EC",LEFT(A114,1)="E",LEFT(A114,1)="N",LEFT(A114,2)="NW",LEFT(A114,2)="SE",LEFT(A114,2)="SW",LEFT(A114,1)="W",LEFT(A114,2)="WC"),"London",
OR(LEFT(A114,2)="CR",LEFT(A114,2)="DA",LEFT(A114,2)="GU",LEFT(A114,2)="KT",LEFT(A114,2)="ME",LEFT(A114,2)="PO",LEFT(A114,2)="RG",LEFT(A114,2)="RH",LEFT(A114,2)="SL",LEFT(A114,2)="SO",LEFT(A114,2)="TN"),"South East",
OR(LEFT(A114,2)="BA",LEFT(A114,2)="BS",LEFT(A114,2)="EX",LEFT(A114,2)="GL",LEFT(A114,2)="PL",LEFT(A114,2)="TA",LEFT(A114,2)="TQ",LEFT(A114,2)="TR"),"South West",
OR(LEFT(A114,1)="B",LEFT(A114,2)="CV",LEFT(A114,2)="DE",LEFT(A114,2)="LE",LEFT(A114,2)="NG",LEFT(A114,2)="NN",LEFT(A114,2)="ST",LEFT(A114,2)="WS",LEFT(A114,2)="WV"),"Midlands",
OR(LEFT(A114,1)="M",LEFT(A114,1)="L",LEFT(A114,2)="CH",LEFT(A114,2)="WA",LEFT(A114,2)="WN",LEFT(A114,2)="PR",LEFT(A114,2)="FY",LEFT(A114,2)="BB",LEFT(A114,2)="BL",LEFT(A114,2)="OL",LEFT(A114,2)="SK"),"North West",
OR(LEFT(A114,2)="NE",LEFT(A114,2)="DH",LEFT(A114,2)="SR",LEFT(A114,2)="TS",LEFT(A114,2)="DL"),"North East",
OR(LEFT(A114,2)="LS",LEFT(A114,1)="S",LEFT(A114,2)="DN",LEFT(A114,2)="HU",LEFT(A114,2)="BD",LEFT(A114,2)="HX",LEFT(A114,2)="WF",LEFT(A114,2)="HD"),"Yorkshire &amp; Humber",
OR(LEFT(A114,2)="CB",LEFT(A114,2)="CO",LEFT(A114,2)="IP",LEFT(A114,2)="NR",LEFT(A114,2)="PE",LEFT(A114,2)="SG",LEFT(A114,2)="CM"),"East of England",
OR(LEFT(A114,2)="AB",LEFT(A114,2)="DD",LEFT(A114,2)="EH",LEFT(A114,2)="FK",LEFT(A114,1)="G",LEFT(A114,2)="KA",LEFT(A114,2)="KY",LEFT(A114,2)="PA",LEFT(A114,2)="PH",LEFT(A114,2)="DG",LEFT(A114,2)="ML"),"Scotland",
OR(LEFT(A114,2)="CF",LEFT(A114,2)="SA",LEFT(A114,2)="NP",LEFT(A114,2)="LL",LEFT(A114,2)="LD"),"Wales"
)</f>
        <v>Midlands</v>
      </c>
      <c r="C114" t="s">
        <v>139</v>
      </c>
      <c r="D114" t="s">
        <v>639</v>
      </c>
      <c r="E114" s="1">
        <v>36538</v>
      </c>
      <c r="F114" s="1">
        <v>43936</v>
      </c>
      <c r="G114" s="11">
        <f ca="1">DATEDIF(Table1[[#This Row],[Date_of_Birth]],TODAY(),"Y")-DATEDIF(Table1[[#This Row],[Primary_Diagnosis_Date]],TODAY(),"Y")</f>
        <v>20</v>
      </c>
      <c r="H114" s="11" t="str" cm="1">
        <f t="array" aca="1" ref="H114" ca="1">_xlfn.IFS(Table1[[#This Row],[Age]]&lt;10,"0-9",Table1[[#This Row],[Age]]&lt;20,"10-19",Table1[[#This Row],[Age]]&lt;30,"20-29",Table1[[#This Row],[Age]]&lt;40,"30-39",Table1[[#This Row],[Age]]&lt;50,"40-49",Table1[[#This Row],[Age]]&lt;60,"50-59",Table1[[#This Row],[Age]]&lt;70,"60-69",Table1[[#This Row],[Age]]&lt;80,"70-79",Table1[[#This Row],[Age]]&lt;90,"80-89")</f>
        <v>20-29</v>
      </c>
      <c r="I114" t="s">
        <v>1028</v>
      </c>
      <c r="J114" t="s">
        <v>1141</v>
      </c>
      <c r="K114" t="str">
        <f>LEFT(Table1[[#This Row],[Postcode]],2)</f>
        <v>DE</v>
      </c>
      <c r="L114" t="s">
        <v>1641</v>
      </c>
      <c r="M114" s="1">
        <v>43913</v>
      </c>
      <c r="N114" s="1">
        <v>43915</v>
      </c>
      <c r="O114" s="11" t="str">
        <f ca="1">DATEDIF(Table1[[#This Row],[Referral_Date]],TODAY(),"d")-DATEDIF(Table1[[#This Row],[First_Seen_Date]],TODAY(),"d") &amp;" "&amp;"days"</f>
        <v>2 days</v>
      </c>
      <c r="P114" s="1">
        <v>43920</v>
      </c>
      <c r="Q114" s="1">
        <v>43933</v>
      </c>
      <c r="R114" s="1">
        <v>43953</v>
      </c>
      <c r="S114" s="11">
        <f ca="1">DATEDIF(Table1[[#This Row],[Decision_to_Treat_Date]],TODAY(),"d")-DATEDIF(Table1[[#This Row],[Treatment_Start_Date]],TODAY(),"d")</f>
        <v>20</v>
      </c>
      <c r="T114" s="11" t="str" cm="1">
        <f t="array" aca="1" ref="T114" ca="1">_xlfn.IFS(Table1[[#This Row],[Treatment_Waiting Time]]&lt;10,"Very Short Wait",Table1[[#This Row],[Treatment_Waiting Time]]&lt;20,"Short Wait",Table1[[#This Row],[Treatment_Waiting Time]]&lt;30,"Moderate Delay",Table1[[#This Row],[Treatment_Waiting Time]]&lt;40,"Long Delay")</f>
        <v>Moderate Delay</v>
      </c>
      <c r="U114" t="s">
        <v>2011</v>
      </c>
      <c r="V114" t="s">
        <v>2022</v>
      </c>
      <c r="W114" t="s">
        <v>2023</v>
      </c>
      <c r="X114" t="s">
        <v>2030</v>
      </c>
      <c r="Y114" t="s">
        <v>2034</v>
      </c>
      <c r="Z114" t="s">
        <v>2040</v>
      </c>
      <c r="AA114" t="s">
        <v>2045</v>
      </c>
      <c r="AB114" t="s">
        <v>2049</v>
      </c>
      <c r="AC114" t="s">
        <v>2053</v>
      </c>
      <c r="AD114" t="s">
        <v>2165</v>
      </c>
      <c r="AE114" t="s">
        <v>2552</v>
      </c>
      <c r="AF114" t="b">
        <v>0</v>
      </c>
      <c r="AH114" t="s">
        <v>2555</v>
      </c>
      <c r="AI114" s="1">
        <v>44420</v>
      </c>
      <c r="AN114" t="str">
        <v>LN</v>
      </c>
    </row>
    <row r="115" spans="1:40">
      <c r="A115" t="str">
        <f>LEFT(Table1[[#This Row],[Postcode]],2)</f>
        <v>BS</v>
      </c>
      <c r="B115" s="13" t="str" cm="1">
        <f t="array" ref="B115">_xlfn.IFS(
OR(LEFT(A115,2)="EC",LEFT(A115,1)="E",LEFT(A115,1)="N",LEFT(A115,2)="NW",LEFT(A115,2)="SE",LEFT(A115,2)="SW",LEFT(A115,1)="W",LEFT(A115,2)="WC"),"London",
OR(LEFT(A115,2)="CR",LEFT(A115,2)="DA",LEFT(A115,2)="GU",LEFT(A115,2)="KT",LEFT(A115,2)="ME",LEFT(A115,2)="PO",LEFT(A115,2)="RG",LEFT(A115,2)="RH",LEFT(A115,2)="SL",LEFT(A115,2)="SO",LEFT(A115,2)="TN"),"South East",
OR(LEFT(A115,2)="BA",LEFT(A115,2)="BS",LEFT(A115,2)="EX",LEFT(A115,2)="GL",LEFT(A115,2)="PL",LEFT(A115,2)="TA",LEFT(A115,2)="TQ",LEFT(A115,2)="TR"),"South West",
OR(LEFT(A115,1)="B",LEFT(A115,2)="CV",LEFT(A115,2)="DE",LEFT(A115,2)="LE",LEFT(A115,2)="NG",LEFT(A115,2)="NN",LEFT(A115,2)="ST",LEFT(A115,2)="WS",LEFT(A115,2)="WV"),"Midlands",
OR(LEFT(A115,1)="M",LEFT(A115,1)="L",LEFT(A115,2)="CH",LEFT(A115,2)="WA",LEFT(A115,2)="WN",LEFT(A115,2)="PR",LEFT(A115,2)="FY",LEFT(A115,2)="BB",LEFT(A115,2)="BL",LEFT(A115,2)="OL",LEFT(A115,2)="SK"),"North West",
OR(LEFT(A115,2)="NE",LEFT(A115,2)="DH",LEFT(A115,2)="SR",LEFT(A115,2)="TS",LEFT(A115,2)="DL"),"North East",
OR(LEFT(A115,2)="LS",LEFT(A115,1)="S",LEFT(A115,2)="DN",LEFT(A115,2)="HU",LEFT(A115,2)="BD",LEFT(A115,2)="HX",LEFT(A115,2)="WF",LEFT(A115,2)="HD"),"Yorkshire &amp; Humber",
OR(LEFT(A115,2)="CB",LEFT(A115,2)="CO",LEFT(A115,2)="IP",LEFT(A115,2)="NR",LEFT(A115,2)="PE",LEFT(A115,2)="SG",LEFT(A115,2)="CM"),"East of England",
OR(LEFT(A115,2)="AB",LEFT(A115,2)="DD",LEFT(A115,2)="EH",LEFT(A115,2)="FK",LEFT(A115,1)="G",LEFT(A115,2)="KA",LEFT(A115,2)="KY",LEFT(A115,2)="PA",LEFT(A115,2)="PH",LEFT(A115,2)="DG",LEFT(A115,2)="ML"),"Scotland",
OR(LEFT(A115,2)="CF",LEFT(A115,2)="SA",LEFT(A115,2)="NP",LEFT(A115,2)="LL",LEFT(A115,2)="LD"),"Wales"
)</f>
        <v>South West</v>
      </c>
      <c r="C115" t="s">
        <v>140</v>
      </c>
      <c r="D115" t="s">
        <v>640</v>
      </c>
      <c r="E115" s="1">
        <v>16116</v>
      </c>
      <c r="F115" s="1">
        <v>45221</v>
      </c>
      <c r="G115" s="11">
        <f ca="1">DATEDIF(Table1[[#This Row],[Date_of_Birth]],TODAY(),"Y")-DATEDIF(Table1[[#This Row],[Primary_Diagnosis_Date]],TODAY(),"Y")</f>
        <v>80</v>
      </c>
      <c r="H115" s="11" t="str" cm="1">
        <f t="array" aca="1" ref="H115" ca="1">_xlfn.IFS(Table1[[#This Row],[Age]]&lt;10,"0-9",Table1[[#This Row],[Age]]&lt;20,"10-19",Table1[[#This Row],[Age]]&lt;30,"20-29",Table1[[#This Row],[Age]]&lt;40,"30-39",Table1[[#This Row],[Age]]&lt;50,"40-49",Table1[[#This Row],[Age]]&lt;60,"50-59",Table1[[#This Row],[Age]]&lt;70,"60-69",Table1[[#This Row],[Age]]&lt;80,"70-79",Table1[[#This Row],[Age]]&lt;90,"80-89")</f>
        <v>80-89</v>
      </c>
      <c r="I115" t="s">
        <v>1027</v>
      </c>
      <c r="J115" t="s">
        <v>1142</v>
      </c>
      <c r="K115" t="str">
        <f>LEFT(Table1[[#This Row],[Postcode]],2)</f>
        <v>BS</v>
      </c>
      <c r="L115" t="s">
        <v>1642</v>
      </c>
      <c r="M115" s="1">
        <v>45191</v>
      </c>
      <c r="N115" s="1">
        <v>45193</v>
      </c>
      <c r="O115" s="11" t="str">
        <f ca="1">DATEDIF(Table1[[#This Row],[Referral_Date]],TODAY(),"d")-DATEDIF(Table1[[#This Row],[First_Seen_Date]],TODAY(),"d") &amp;" "&amp;"days"</f>
        <v>2 days</v>
      </c>
      <c r="P115" s="1">
        <v>45194</v>
      </c>
      <c r="Q115" s="1">
        <v>45194</v>
      </c>
      <c r="R115" s="1">
        <v>45212</v>
      </c>
      <c r="S115" s="11">
        <f ca="1">DATEDIF(Table1[[#This Row],[Decision_to_Treat_Date]],TODAY(),"d")-DATEDIF(Table1[[#This Row],[Treatment_Start_Date]],TODAY(),"d")</f>
        <v>18</v>
      </c>
      <c r="T115" s="11" t="str" cm="1">
        <f t="array" aca="1" ref="T115" ca="1">_xlfn.IFS(Table1[[#This Row],[Treatment_Waiting Time]]&lt;10,"Very Short Wait",Table1[[#This Row],[Treatment_Waiting Time]]&lt;20,"Short Wait",Table1[[#This Row],[Treatment_Waiting Time]]&lt;30,"Moderate Delay",Table1[[#This Row],[Treatment_Waiting Time]]&lt;40,"Long Delay")</f>
        <v>Short Wait</v>
      </c>
      <c r="U115" t="s">
        <v>2016</v>
      </c>
      <c r="V115" t="s">
        <v>2020</v>
      </c>
      <c r="W115" t="s">
        <v>2027</v>
      </c>
      <c r="X115" t="s">
        <v>2030</v>
      </c>
      <c r="Y115" t="s">
        <v>2034</v>
      </c>
      <c r="Z115" t="s">
        <v>2038</v>
      </c>
      <c r="AA115" t="s">
        <v>2041</v>
      </c>
      <c r="AB115" t="s">
        <v>2046</v>
      </c>
      <c r="AC115" t="s">
        <v>2053</v>
      </c>
      <c r="AD115" t="s">
        <v>2166</v>
      </c>
      <c r="AE115" t="s">
        <v>2551</v>
      </c>
      <c r="AF115" t="b">
        <v>0</v>
      </c>
      <c r="AH115" t="s">
        <v>2555</v>
      </c>
      <c r="AI115" s="1">
        <v>45920</v>
      </c>
      <c r="AN115" t="str">
        <v>PA</v>
      </c>
    </row>
    <row r="116" spans="1:40">
      <c r="A116" t="str">
        <f>LEFT(Table1[[#This Row],[Postcode]],2)</f>
        <v>NG</v>
      </c>
      <c r="B116" s="13" t="str" cm="1">
        <f t="array" ref="B116">_xlfn.IFS(
OR(LEFT(A116,2)="EC",LEFT(A116,1)="E",LEFT(A116,1)="N",LEFT(A116,2)="NW",LEFT(A116,2)="SE",LEFT(A116,2)="SW",LEFT(A116,1)="W",LEFT(A116,2)="WC"),"London",
OR(LEFT(A116,2)="CR",LEFT(A116,2)="DA",LEFT(A116,2)="GU",LEFT(A116,2)="KT",LEFT(A116,2)="ME",LEFT(A116,2)="PO",LEFT(A116,2)="RG",LEFT(A116,2)="RH",LEFT(A116,2)="SL",LEFT(A116,2)="SO",LEFT(A116,2)="TN"),"South East",
OR(LEFT(A116,2)="BA",LEFT(A116,2)="BS",LEFT(A116,2)="EX",LEFT(A116,2)="GL",LEFT(A116,2)="PL",LEFT(A116,2)="TA",LEFT(A116,2)="TQ",LEFT(A116,2)="TR"),"South West",
OR(LEFT(A116,1)="B",LEFT(A116,2)="CV",LEFT(A116,2)="DE",LEFT(A116,2)="LE",LEFT(A116,2)="NG",LEFT(A116,2)="NN",LEFT(A116,2)="ST",LEFT(A116,2)="WS",LEFT(A116,2)="WV"),"Midlands",
OR(LEFT(A116,1)="M",LEFT(A116,1)="L",LEFT(A116,2)="CH",LEFT(A116,2)="WA",LEFT(A116,2)="WN",LEFT(A116,2)="PR",LEFT(A116,2)="FY",LEFT(A116,2)="BB",LEFT(A116,2)="BL",LEFT(A116,2)="OL",LEFT(A116,2)="SK"),"North West",
OR(LEFT(A116,2)="NE",LEFT(A116,2)="DH",LEFT(A116,2)="SR",LEFT(A116,2)="TS",LEFT(A116,2)="DL"),"North East",
OR(LEFT(A116,2)="LS",LEFT(A116,1)="S",LEFT(A116,2)="DN",LEFT(A116,2)="HU",LEFT(A116,2)="BD",LEFT(A116,2)="HX",LEFT(A116,2)="WF",LEFT(A116,2)="HD"),"Yorkshire &amp; Humber",
OR(LEFT(A116,2)="CB",LEFT(A116,2)="CO",LEFT(A116,2)="IP",LEFT(A116,2)="NR",LEFT(A116,2)="PE",LEFT(A116,2)="SG",LEFT(A116,2)="CM"),"East of England",
OR(LEFT(A116,2)="AB",LEFT(A116,2)="DD",LEFT(A116,2)="EH",LEFT(A116,2)="FK",LEFT(A116,1)="G",LEFT(A116,2)="KA",LEFT(A116,2)="KY",LEFT(A116,2)="PA",LEFT(A116,2)="PH",LEFT(A116,2)="DG",LEFT(A116,2)="ML"),"Scotland",
OR(LEFT(A116,2)="CF",LEFT(A116,2)="SA",LEFT(A116,2)="NP",LEFT(A116,2)="LL",LEFT(A116,2)="LD"),"Wales"
)</f>
        <v>London</v>
      </c>
      <c r="C116" t="s">
        <v>141</v>
      </c>
      <c r="D116" t="s">
        <v>641</v>
      </c>
      <c r="E116" s="1">
        <v>32934</v>
      </c>
      <c r="F116" s="1">
        <v>43314</v>
      </c>
      <c r="G116" s="11">
        <f ca="1">DATEDIF(Table1[[#This Row],[Date_of_Birth]],TODAY(),"Y")-DATEDIF(Table1[[#This Row],[Primary_Diagnosis_Date]],TODAY(),"Y")</f>
        <v>29</v>
      </c>
      <c r="H116" s="11" t="str" cm="1">
        <f t="array" aca="1" ref="H116" ca="1">_xlfn.IFS(Table1[[#This Row],[Age]]&lt;10,"0-9",Table1[[#This Row],[Age]]&lt;20,"10-19",Table1[[#This Row],[Age]]&lt;30,"20-29",Table1[[#This Row],[Age]]&lt;40,"30-39",Table1[[#This Row],[Age]]&lt;50,"40-49",Table1[[#This Row],[Age]]&lt;60,"50-59",Table1[[#This Row],[Age]]&lt;70,"60-69",Table1[[#This Row],[Age]]&lt;80,"70-79",Table1[[#This Row],[Age]]&lt;90,"80-89")</f>
        <v>20-29</v>
      </c>
      <c r="I116" t="s">
        <v>1027</v>
      </c>
      <c r="J116" t="s">
        <v>1143</v>
      </c>
      <c r="K116" t="str">
        <f>LEFT(Table1[[#This Row],[Postcode]],2)</f>
        <v>NG</v>
      </c>
      <c r="L116" t="s">
        <v>1643</v>
      </c>
      <c r="M116" s="1">
        <v>43312</v>
      </c>
      <c r="N116" s="1">
        <v>43326</v>
      </c>
      <c r="O116" s="11" t="str">
        <f ca="1">DATEDIF(Table1[[#This Row],[Referral_Date]],TODAY(),"d")-DATEDIF(Table1[[#This Row],[First_Seen_Date]],TODAY(),"d") &amp;" "&amp;"days"</f>
        <v>14 days</v>
      </c>
      <c r="P116" s="1">
        <v>43330</v>
      </c>
      <c r="Q116" s="1">
        <v>43337</v>
      </c>
      <c r="R116" s="1">
        <v>43338</v>
      </c>
      <c r="S116" s="11">
        <f ca="1">DATEDIF(Table1[[#This Row],[Decision_to_Treat_Date]],TODAY(),"d")-DATEDIF(Table1[[#This Row],[Treatment_Start_Date]],TODAY(),"d")</f>
        <v>1</v>
      </c>
      <c r="T116" s="11" t="str" cm="1">
        <f t="array" aca="1" ref="T116" ca="1">_xlfn.IFS(Table1[[#This Row],[Treatment_Waiting Time]]&lt;10,"Very Short Wait",Table1[[#This Row],[Treatment_Waiting Time]]&lt;20,"Short Wait",Table1[[#This Row],[Treatment_Waiting Time]]&lt;30,"Moderate Delay",Table1[[#This Row],[Treatment_Waiting Time]]&lt;40,"Long Delay")</f>
        <v>Very Short Wait</v>
      </c>
      <c r="U116" t="s">
        <v>2011</v>
      </c>
      <c r="V116" t="s">
        <v>2020</v>
      </c>
      <c r="W116" t="s">
        <v>2023</v>
      </c>
      <c r="X116" t="s">
        <v>2029</v>
      </c>
      <c r="Y116" t="s">
        <v>2036</v>
      </c>
      <c r="Z116" t="s">
        <v>2040</v>
      </c>
      <c r="AA116" t="s">
        <v>2041</v>
      </c>
      <c r="AB116" t="s">
        <v>2049</v>
      </c>
      <c r="AC116" t="s">
        <v>2041</v>
      </c>
      <c r="AD116" t="s">
        <v>2167</v>
      </c>
      <c r="AE116" t="s">
        <v>2550</v>
      </c>
      <c r="AF116" t="b">
        <v>0</v>
      </c>
      <c r="AH116" t="s">
        <v>2555</v>
      </c>
      <c r="AI116" s="1">
        <v>44031</v>
      </c>
      <c r="AN116" t="str">
        <v>M1</v>
      </c>
    </row>
    <row r="117" spans="1:40">
      <c r="A117" t="str">
        <f>LEFT(Table1[[#This Row],[Postcode]],2)</f>
        <v>CA</v>
      </c>
      <c r="B117" s="13" t="e" cm="1">
        <f t="array" ref="B117">_xlfn.IFS(
OR(LEFT(A117,2)="EC",LEFT(A117,1)="E",LEFT(A117,1)="N",LEFT(A117,2)="NW",LEFT(A117,2)="SE",LEFT(A117,2)="SW",LEFT(A117,1)="W",LEFT(A117,2)="WC"),"London",
OR(LEFT(A117,2)="CR",LEFT(A117,2)="DA",LEFT(A117,2)="GU",LEFT(A117,2)="KT",LEFT(A117,2)="ME",LEFT(A117,2)="PO",LEFT(A117,2)="RG",LEFT(A117,2)="RH",LEFT(A117,2)="SL",LEFT(A117,2)="SO",LEFT(A117,2)="TN"),"South East",
OR(LEFT(A117,2)="BA",LEFT(A117,2)="BS",LEFT(A117,2)="EX",LEFT(A117,2)="GL",LEFT(A117,2)="PL",LEFT(A117,2)="TA",LEFT(A117,2)="TQ",LEFT(A117,2)="TR"),"South West",
OR(LEFT(A117,1)="B",LEFT(A117,2)="CV",LEFT(A117,2)="DE",LEFT(A117,2)="LE",LEFT(A117,2)="NG",LEFT(A117,2)="NN",LEFT(A117,2)="ST",LEFT(A117,2)="WS",LEFT(A117,2)="WV"),"Midlands",
OR(LEFT(A117,1)="M",LEFT(A117,1)="L",LEFT(A117,2)="CH",LEFT(A117,2)="WA",LEFT(A117,2)="WN",LEFT(A117,2)="PR",LEFT(A117,2)="FY",LEFT(A117,2)="BB",LEFT(A117,2)="BL",LEFT(A117,2)="OL",LEFT(A117,2)="SK"),"North West",
OR(LEFT(A117,2)="NE",LEFT(A117,2)="DH",LEFT(A117,2)="SR",LEFT(A117,2)="TS",LEFT(A117,2)="DL"),"North East",
OR(LEFT(A117,2)="LS",LEFT(A117,1)="S",LEFT(A117,2)="DN",LEFT(A117,2)="HU",LEFT(A117,2)="BD",LEFT(A117,2)="HX",LEFT(A117,2)="WF",LEFT(A117,2)="HD"),"Yorkshire &amp; Humber",
OR(LEFT(A117,2)="CB",LEFT(A117,2)="CO",LEFT(A117,2)="IP",LEFT(A117,2)="NR",LEFT(A117,2)="PE",LEFT(A117,2)="SG",LEFT(A117,2)="CM"),"East of England",
OR(LEFT(A117,2)="AB",LEFT(A117,2)="DD",LEFT(A117,2)="EH",LEFT(A117,2)="FK",LEFT(A117,1)="G",LEFT(A117,2)="KA",LEFT(A117,2)="KY",LEFT(A117,2)="PA",LEFT(A117,2)="PH",LEFT(A117,2)="DG",LEFT(A117,2)="ML"),"Scotland",
OR(LEFT(A117,2)="CF",LEFT(A117,2)="SA",LEFT(A117,2)="NP",LEFT(A117,2)="LL",LEFT(A117,2)="LD"),"Wales"
)</f>
        <v>#N/A</v>
      </c>
      <c r="C117" t="s">
        <v>142</v>
      </c>
      <c r="D117" t="s">
        <v>642</v>
      </c>
      <c r="E117" s="1">
        <v>33102</v>
      </c>
      <c r="F117" s="1">
        <v>45520</v>
      </c>
      <c r="G117" s="11">
        <f ca="1">DATEDIF(Table1[[#This Row],[Date_of_Birth]],TODAY(),"Y")-DATEDIF(Table1[[#This Row],[Primary_Diagnosis_Date]],TODAY(),"Y")</f>
        <v>34</v>
      </c>
      <c r="H117" s="11" t="str" cm="1">
        <f t="array" aca="1" ref="H117" ca="1">_xlfn.IFS(Table1[[#This Row],[Age]]&lt;10,"0-9",Table1[[#This Row],[Age]]&lt;20,"10-19",Table1[[#This Row],[Age]]&lt;30,"20-29",Table1[[#This Row],[Age]]&lt;40,"30-39",Table1[[#This Row],[Age]]&lt;50,"40-49",Table1[[#This Row],[Age]]&lt;60,"50-59",Table1[[#This Row],[Age]]&lt;70,"60-69",Table1[[#This Row],[Age]]&lt;80,"70-79",Table1[[#This Row],[Age]]&lt;90,"80-89")</f>
        <v>30-39</v>
      </c>
      <c r="I117" t="s">
        <v>1028</v>
      </c>
      <c r="J117" t="s">
        <v>1144</v>
      </c>
      <c r="K117" t="str">
        <f>LEFT(Table1[[#This Row],[Postcode]],2)</f>
        <v>CA</v>
      </c>
      <c r="L117" t="s">
        <v>1644</v>
      </c>
      <c r="M117" s="1">
        <v>45492</v>
      </c>
      <c r="N117" s="1">
        <v>45505</v>
      </c>
      <c r="O117" s="11" t="str">
        <f ca="1">DATEDIF(Table1[[#This Row],[Referral_Date]],TODAY(),"d")-DATEDIF(Table1[[#This Row],[First_Seen_Date]],TODAY(),"d") &amp;" "&amp;"days"</f>
        <v>13 days</v>
      </c>
      <c r="P117" s="1">
        <v>45506</v>
      </c>
      <c r="Q117" s="1">
        <v>45512</v>
      </c>
      <c r="R117" s="1">
        <v>45520</v>
      </c>
      <c r="S117" s="11">
        <f ca="1">DATEDIF(Table1[[#This Row],[Decision_to_Treat_Date]],TODAY(),"d")-DATEDIF(Table1[[#This Row],[Treatment_Start_Date]],TODAY(),"d")</f>
        <v>8</v>
      </c>
      <c r="T117" s="11" t="str" cm="1">
        <f t="array" aca="1" ref="T117" ca="1">_xlfn.IFS(Table1[[#This Row],[Treatment_Waiting Time]]&lt;10,"Very Short Wait",Table1[[#This Row],[Treatment_Waiting Time]]&lt;20,"Short Wait",Table1[[#This Row],[Treatment_Waiting Time]]&lt;30,"Moderate Delay",Table1[[#This Row],[Treatment_Waiting Time]]&lt;40,"Long Delay")</f>
        <v>Very Short Wait</v>
      </c>
      <c r="U117" t="s">
        <v>2017</v>
      </c>
      <c r="V117" t="s">
        <v>2018</v>
      </c>
      <c r="W117" t="s">
        <v>2023</v>
      </c>
      <c r="X117" t="s">
        <v>2031</v>
      </c>
      <c r="Y117" t="s">
        <v>2036</v>
      </c>
      <c r="Z117" t="s">
        <v>2041</v>
      </c>
      <c r="AA117" t="s">
        <v>2044</v>
      </c>
      <c r="AB117" t="s">
        <v>2047</v>
      </c>
      <c r="AC117" t="s">
        <v>2053</v>
      </c>
      <c r="AD117" t="s">
        <v>2168</v>
      </c>
      <c r="AE117" t="s">
        <v>2041</v>
      </c>
      <c r="AF117" t="b">
        <v>0</v>
      </c>
      <c r="AH117" t="s">
        <v>2555</v>
      </c>
      <c r="AI117" s="1">
        <v>46545</v>
      </c>
      <c r="AN117" t="str">
        <v>G1</v>
      </c>
    </row>
    <row r="118" spans="1:40">
      <c r="A118" t="str">
        <f>LEFT(Table1[[#This Row],[Postcode]],2)</f>
        <v>S2</v>
      </c>
      <c r="B118" s="13" t="str" cm="1">
        <f t="array" ref="B118">_xlfn.IFS(
OR(LEFT(A118,2)="EC",LEFT(A118,1)="E",LEFT(A118,1)="N",LEFT(A118,2)="NW",LEFT(A118,2)="SE",LEFT(A118,2)="SW",LEFT(A118,1)="W",LEFT(A118,2)="WC"),"London",
OR(LEFT(A118,2)="CR",LEFT(A118,2)="DA",LEFT(A118,2)="GU",LEFT(A118,2)="KT",LEFT(A118,2)="ME",LEFT(A118,2)="PO",LEFT(A118,2)="RG",LEFT(A118,2)="RH",LEFT(A118,2)="SL",LEFT(A118,2)="SO",LEFT(A118,2)="TN"),"South East",
OR(LEFT(A118,2)="BA",LEFT(A118,2)="BS",LEFT(A118,2)="EX",LEFT(A118,2)="GL",LEFT(A118,2)="PL",LEFT(A118,2)="TA",LEFT(A118,2)="TQ",LEFT(A118,2)="TR"),"South West",
OR(LEFT(A118,1)="B",LEFT(A118,2)="CV",LEFT(A118,2)="DE",LEFT(A118,2)="LE",LEFT(A118,2)="NG",LEFT(A118,2)="NN",LEFT(A118,2)="ST",LEFT(A118,2)="WS",LEFT(A118,2)="WV"),"Midlands",
OR(LEFT(A118,1)="M",LEFT(A118,1)="L",LEFT(A118,2)="CH",LEFT(A118,2)="WA",LEFT(A118,2)="WN",LEFT(A118,2)="PR",LEFT(A118,2)="FY",LEFT(A118,2)="BB",LEFT(A118,2)="BL",LEFT(A118,2)="OL",LEFT(A118,2)="SK"),"North West",
OR(LEFT(A118,2)="NE",LEFT(A118,2)="DH",LEFT(A118,2)="SR",LEFT(A118,2)="TS",LEFT(A118,2)="DL"),"North East",
OR(LEFT(A118,2)="LS",LEFT(A118,1)="S",LEFT(A118,2)="DN",LEFT(A118,2)="HU",LEFT(A118,2)="BD",LEFT(A118,2)="HX",LEFT(A118,2)="WF",LEFT(A118,2)="HD"),"Yorkshire &amp; Humber",
OR(LEFT(A118,2)="CB",LEFT(A118,2)="CO",LEFT(A118,2)="IP",LEFT(A118,2)="NR",LEFT(A118,2)="PE",LEFT(A118,2)="SG",LEFT(A118,2)="CM"),"East of England",
OR(LEFT(A118,2)="AB",LEFT(A118,2)="DD",LEFT(A118,2)="EH",LEFT(A118,2)="FK",LEFT(A118,1)="G",LEFT(A118,2)="KA",LEFT(A118,2)="KY",LEFT(A118,2)="PA",LEFT(A118,2)="PH",LEFT(A118,2)="DG",LEFT(A118,2)="ML"),"Scotland",
OR(LEFT(A118,2)="CF",LEFT(A118,2)="SA",LEFT(A118,2)="NP",LEFT(A118,2)="LL",LEFT(A118,2)="LD"),"Wales"
)</f>
        <v>Yorkshire &amp; Humber</v>
      </c>
      <c r="C118" t="s">
        <v>143</v>
      </c>
      <c r="D118" t="s">
        <v>643</v>
      </c>
      <c r="E118" s="1">
        <v>16435</v>
      </c>
      <c r="F118" s="1">
        <v>44564</v>
      </c>
      <c r="G118" s="11">
        <f ca="1">DATEDIF(Table1[[#This Row],[Date_of_Birth]],TODAY(),"Y")-DATEDIF(Table1[[#This Row],[Primary_Diagnosis_Date]],TODAY(),"Y")</f>
        <v>77</v>
      </c>
      <c r="H118" s="11" t="str" cm="1">
        <f t="array" aca="1" ref="H118" ca="1">_xlfn.IFS(Table1[[#This Row],[Age]]&lt;10,"0-9",Table1[[#This Row],[Age]]&lt;20,"10-19",Table1[[#This Row],[Age]]&lt;30,"20-29",Table1[[#This Row],[Age]]&lt;40,"30-39",Table1[[#This Row],[Age]]&lt;50,"40-49",Table1[[#This Row],[Age]]&lt;60,"50-59",Table1[[#This Row],[Age]]&lt;70,"60-69",Table1[[#This Row],[Age]]&lt;80,"70-79",Table1[[#This Row],[Age]]&lt;90,"80-89")</f>
        <v>70-79</v>
      </c>
      <c r="I118" t="s">
        <v>1028</v>
      </c>
      <c r="J118" t="s">
        <v>1145</v>
      </c>
      <c r="K118" t="str">
        <f>LEFT(Table1[[#This Row],[Postcode]],2)</f>
        <v>S2</v>
      </c>
      <c r="L118" t="s">
        <v>1645</v>
      </c>
      <c r="M118" s="1">
        <v>44538</v>
      </c>
      <c r="N118" s="1">
        <v>44545</v>
      </c>
      <c r="O118" s="11" t="str">
        <f ca="1">DATEDIF(Table1[[#This Row],[Referral_Date]],TODAY(),"d")-DATEDIF(Table1[[#This Row],[First_Seen_Date]],TODAY(),"d") &amp;" "&amp;"days"</f>
        <v>7 days</v>
      </c>
      <c r="P118" s="1">
        <v>44557</v>
      </c>
      <c r="Q118" s="1">
        <v>44565</v>
      </c>
      <c r="R118" s="1">
        <v>44582</v>
      </c>
      <c r="S118" s="11">
        <f ca="1">DATEDIF(Table1[[#This Row],[Decision_to_Treat_Date]],TODAY(),"d")-DATEDIF(Table1[[#This Row],[Treatment_Start_Date]],TODAY(),"d")</f>
        <v>17</v>
      </c>
      <c r="T118" s="11" t="str" cm="1">
        <f t="array" aca="1" ref="T118" ca="1">_xlfn.IFS(Table1[[#This Row],[Treatment_Waiting Time]]&lt;10,"Very Short Wait",Table1[[#This Row],[Treatment_Waiting Time]]&lt;20,"Short Wait",Table1[[#This Row],[Treatment_Waiting Time]]&lt;30,"Moderate Delay",Table1[[#This Row],[Treatment_Waiting Time]]&lt;40,"Long Delay")</f>
        <v>Short Wait</v>
      </c>
      <c r="U118" t="s">
        <v>2013</v>
      </c>
      <c r="V118" t="s">
        <v>2020</v>
      </c>
      <c r="W118" t="s">
        <v>2027</v>
      </c>
      <c r="X118" t="s">
        <v>2030</v>
      </c>
      <c r="Y118" t="s">
        <v>2034</v>
      </c>
      <c r="Z118" t="s">
        <v>2038</v>
      </c>
      <c r="AA118" t="s">
        <v>2041</v>
      </c>
      <c r="AB118" t="s">
        <v>2046</v>
      </c>
      <c r="AC118" t="s">
        <v>2052</v>
      </c>
      <c r="AD118" t="s">
        <v>2169</v>
      </c>
      <c r="AE118" t="s">
        <v>2550</v>
      </c>
      <c r="AF118" t="b">
        <v>1</v>
      </c>
      <c r="AG118" s="1">
        <v>44893</v>
      </c>
      <c r="AH118" t="s">
        <v>2554</v>
      </c>
      <c r="AN118" t="str">
        <v>TR</v>
      </c>
    </row>
    <row r="119" spans="1:40">
      <c r="A119" t="str">
        <f>LEFT(Table1[[#This Row],[Postcode]],2)</f>
        <v>RH</v>
      </c>
      <c r="B119" s="13" t="str" cm="1">
        <f t="array" ref="B119">_xlfn.IFS(
OR(LEFT(A119,2)="EC",LEFT(A119,1)="E",LEFT(A119,1)="N",LEFT(A119,2)="NW",LEFT(A119,2)="SE",LEFT(A119,2)="SW",LEFT(A119,1)="W",LEFT(A119,2)="WC"),"London",
OR(LEFT(A119,2)="CR",LEFT(A119,2)="DA",LEFT(A119,2)="GU",LEFT(A119,2)="KT",LEFT(A119,2)="ME",LEFT(A119,2)="PO",LEFT(A119,2)="RG",LEFT(A119,2)="RH",LEFT(A119,2)="SL",LEFT(A119,2)="SO",LEFT(A119,2)="TN"),"South East",
OR(LEFT(A119,2)="BA",LEFT(A119,2)="BS",LEFT(A119,2)="EX",LEFT(A119,2)="GL",LEFT(A119,2)="PL",LEFT(A119,2)="TA",LEFT(A119,2)="TQ",LEFT(A119,2)="TR"),"South West",
OR(LEFT(A119,1)="B",LEFT(A119,2)="CV",LEFT(A119,2)="DE",LEFT(A119,2)="LE",LEFT(A119,2)="NG",LEFT(A119,2)="NN",LEFT(A119,2)="ST",LEFT(A119,2)="WS",LEFT(A119,2)="WV"),"Midlands",
OR(LEFT(A119,1)="M",LEFT(A119,1)="L",LEFT(A119,2)="CH",LEFT(A119,2)="WA",LEFT(A119,2)="WN",LEFT(A119,2)="PR",LEFT(A119,2)="FY",LEFT(A119,2)="BB",LEFT(A119,2)="BL",LEFT(A119,2)="OL",LEFT(A119,2)="SK"),"North West",
OR(LEFT(A119,2)="NE",LEFT(A119,2)="DH",LEFT(A119,2)="SR",LEFT(A119,2)="TS",LEFT(A119,2)="DL"),"North East",
OR(LEFT(A119,2)="LS",LEFT(A119,1)="S",LEFT(A119,2)="DN",LEFT(A119,2)="HU",LEFT(A119,2)="BD",LEFT(A119,2)="HX",LEFT(A119,2)="WF",LEFT(A119,2)="HD"),"Yorkshire &amp; Humber",
OR(LEFT(A119,2)="CB",LEFT(A119,2)="CO",LEFT(A119,2)="IP",LEFT(A119,2)="NR",LEFT(A119,2)="PE",LEFT(A119,2)="SG",LEFT(A119,2)="CM"),"East of England",
OR(LEFT(A119,2)="AB",LEFT(A119,2)="DD",LEFT(A119,2)="EH",LEFT(A119,2)="FK",LEFT(A119,1)="G",LEFT(A119,2)="KA",LEFT(A119,2)="KY",LEFT(A119,2)="PA",LEFT(A119,2)="PH",LEFT(A119,2)="DG",LEFT(A119,2)="ML"),"Scotland",
OR(LEFT(A119,2)="CF",LEFT(A119,2)="SA",LEFT(A119,2)="NP",LEFT(A119,2)="LL",LEFT(A119,2)="LD"),"Wales"
)</f>
        <v>South East</v>
      </c>
      <c r="C119" t="s">
        <v>144</v>
      </c>
      <c r="D119" t="s">
        <v>644</v>
      </c>
      <c r="E119" s="1">
        <v>34186</v>
      </c>
      <c r="F119" s="1">
        <v>45211</v>
      </c>
      <c r="G119" s="11">
        <f ca="1">DATEDIF(Table1[[#This Row],[Date_of_Birth]],TODAY(),"Y")-DATEDIF(Table1[[#This Row],[Primary_Diagnosis_Date]],TODAY(),"Y")</f>
        <v>30</v>
      </c>
      <c r="H119" s="11" t="str" cm="1">
        <f t="array" aca="1" ref="H119" ca="1">_xlfn.IFS(Table1[[#This Row],[Age]]&lt;10,"0-9",Table1[[#This Row],[Age]]&lt;20,"10-19",Table1[[#This Row],[Age]]&lt;30,"20-29",Table1[[#This Row],[Age]]&lt;40,"30-39",Table1[[#This Row],[Age]]&lt;50,"40-49",Table1[[#This Row],[Age]]&lt;60,"50-59",Table1[[#This Row],[Age]]&lt;70,"60-69",Table1[[#This Row],[Age]]&lt;80,"70-79",Table1[[#This Row],[Age]]&lt;90,"80-89")</f>
        <v>30-39</v>
      </c>
      <c r="I119" t="s">
        <v>1027</v>
      </c>
      <c r="J119" t="s">
        <v>1146</v>
      </c>
      <c r="K119" t="str">
        <f>LEFT(Table1[[#This Row],[Postcode]],2)</f>
        <v>RH</v>
      </c>
      <c r="L119" t="s">
        <v>1646</v>
      </c>
      <c r="M119" s="1">
        <v>45186</v>
      </c>
      <c r="N119" s="1">
        <v>45186</v>
      </c>
      <c r="O119" s="11" t="str">
        <f ca="1">DATEDIF(Table1[[#This Row],[Referral_Date]],TODAY(),"d")-DATEDIF(Table1[[#This Row],[First_Seen_Date]],TODAY(),"d") &amp;" "&amp;"days"</f>
        <v>0 days</v>
      </c>
      <c r="P119" s="1">
        <v>45188</v>
      </c>
      <c r="Q119" s="1">
        <v>45199</v>
      </c>
      <c r="R119" s="1">
        <v>45220</v>
      </c>
      <c r="S119" s="11">
        <f ca="1">DATEDIF(Table1[[#This Row],[Decision_to_Treat_Date]],TODAY(),"d")-DATEDIF(Table1[[#This Row],[Treatment_Start_Date]],TODAY(),"d")</f>
        <v>21</v>
      </c>
      <c r="T119" s="11" t="str" cm="1">
        <f t="array" aca="1" ref="T119" ca="1">_xlfn.IFS(Table1[[#This Row],[Treatment_Waiting Time]]&lt;10,"Very Short Wait",Table1[[#This Row],[Treatment_Waiting Time]]&lt;20,"Short Wait",Table1[[#This Row],[Treatment_Waiting Time]]&lt;30,"Moderate Delay",Table1[[#This Row],[Treatment_Waiting Time]]&lt;40,"Long Delay")</f>
        <v>Moderate Delay</v>
      </c>
      <c r="U119" t="s">
        <v>2013</v>
      </c>
      <c r="V119" t="s">
        <v>2022</v>
      </c>
      <c r="W119" t="s">
        <v>2024</v>
      </c>
      <c r="X119" t="s">
        <v>2031</v>
      </c>
      <c r="Y119" t="s">
        <v>2037</v>
      </c>
      <c r="Z119" t="s">
        <v>2041</v>
      </c>
      <c r="AA119" t="s">
        <v>2044</v>
      </c>
      <c r="AB119" t="s">
        <v>2046</v>
      </c>
      <c r="AC119" t="s">
        <v>2053</v>
      </c>
      <c r="AD119" t="s">
        <v>2170</v>
      </c>
      <c r="AE119" t="s">
        <v>2041</v>
      </c>
      <c r="AF119" t="b">
        <v>0</v>
      </c>
      <c r="AH119" t="s">
        <v>2555</v>
      </c>
      <c r="AI119" s="1">
        <v>45725</v>
      </c>
      <c r="AN119" t="str">
        <v>M4</v>
      </c>
    </row>
    <row r="120" spans="1:40">
      <c r="A120" t="str">
        <f>LEFT(Table1[[#This Row],[Postcode]],2)</f>
        <v>SR</v>
      </c>
      <c r="B120" s="13" t="str" cm="1">
        <f t="array" ref="B120">_xlfn.IFS(
OR(LEFT(A120,2)="EC",LEFT(A120,1)="E",LEFT(A120,1)="N",LEFT(A120,2)="NW",LEFT(A120,2)="SE",LEFT(A120,2)="SW",LEFT(A120,1)="W",LEFT(A120,2)="WC"),"London",
OR(LEFT(A120,2)="CR",LEFT(A120,2)="DA",LEFT(A120,2)="GU",LEFT(A120,2)="KT",LEFT(A120,2)="ME",LEFT(A120,2)="PO",LEFT(A120,2)="RG",LEFT(A120,2)="RH",LEFT(A120,2)="SL",LEFT(A120,2)="SO",LEFT(A120,2)="TN"),"South East",
OR(LEFT(A120,2)="BA",LEFT(A120,2)="BS",LEFT(A120,2)="EX",LEFT(A120,2)="GL",LEFT(A120,2)="PL",LEFT(A120,2)="TA",LEFT(A120,2)="TQ",LEFT(A120,2)="TR"),"South West",
OR(LEFT(A120,1)="B",LEFT(A120,2)="CV",LEFT(A120,2)="DE",LEFT(A120,2)="LE",LEFT(A120,2)="NG",LEFT(A120,2)="NN",LEFT(A120,2)="ST",LEFT(A120,2)="WS",LEFT(A120,2)="WV"),"Midlands",
OR(LEFT(A120,1)="M",LEFT(A120,1)="L",LEFT(A120,2)="CH",LEFT(A120,2)="WA",LEFT(A120,2)="WN",LEFT(A120,2)="PR",LEFT(A120,2)="FY",LEFT(A120,2)="BB",LEFT(A120,2)="BL",LEFT(A120,2)="OL",LEFT(A120,2)="SK"),"North West",
OR(LEFT(A120,2)="NE",LEFT(A120,2)="DH",LEFT(A120,2)="SR",LEFT(A120,2)="TS",LEFT(A120,2)="DL"),"North East",
OR(LEFT(A120,2)="LS",LEFT(A120,1)="S",LEFT(A120,2)="DN",LEFT(A120,2)="HU",LEFT(A120,2)="BD",LEFT(A120,2)="HX",LEFT(A120,2)="WF",LEFT(A120,2)="HD"),"Yorkshire &amp; Humber",
OR(LEFT(A120,2)="CB",LEFT(A120,2)="CO",LEFT(A120,2)="IP",LEFT(A120,2)="NR",LEFT(A120,2)="PE",LEFT(A120,2)="SG",LEFT(A120,2)="CM"),"East of England",
OR(LEFT(A120,2)="AB",LEFT(A120,2)="DD",LEFT(A120,2)="EH",LEFT(A120,2)="FK",LEFT(A120,1)="G",LEFT(A120,2)="KA",LEFT(A120,2)="KY",LEFT(A120,2)="PA",LEFT(A120,2)="PH",LEFT(A120,2)="DG",LEFT(A120,2)="ML"),"Scotland",
OR(LEFT(A120,2)="CF",LEFT(A120,2)="SA",LEFT(A120,2)="NP",LEFT(A120,2)="LL",LEFT(A120,2)="LD"),"Wales"
)</f>
        <v>North East</v>
      </c>
      <c r="C120" t="s">
        <v>145</v>
      </c>
      <c r="D120" t="s">
        <v>645</v>
      </c>
      <c r="E120" s="1">
        <v>21990</v>
      </c>
      <c r="F120" s="1">
        <v>42936</v>
      </c>
      <c r="G120" s="11">
        <f ca="1">DATEDIF(Table1[[#This Row],[Date_of_Birth]],TODAY(),"Y")-DATEDIF(Table1[[#This Row],[Primary_Diagnosis_Date]],TODAY(),"Y")</f>
        <v>58</v>
      </c>
      <c r="H120" s="11" t="str" cm="1">
        <f t="array" aca="1" ref="H120" ca="1">_xlfn.IFS(Table1[[#This Row],[Age]]&lt;10,"0-9",Table1[[#This Row],[Age]]&lt;20,"10-19",Table1[[#This Row],[Age]]&lt;30,"20-29",Table1[[#This Row],[Age]]&lt;40,"30-39",Table1[[#This Row],[Age]]&lt;50,"40-49",Table1[[#This Row],[Age]]&lt;60,"50-59",Table1[[#This Row],[Age]]&lt;70,"60-69",Table1[[#This Row],[Age]]&lt;80,"70-79",Table1[[#This Row],[Age]]&lt;90,"80-89")</f>
        <v>50-59</v>
      </c>
      <c r="I120" t="s">
        <v>1028</v>
      </c>
      <c r="J120" t="s">
        <v>1147</v>
      </c>
      <c r="K120" t="str">
        <f>LEFT(Table1[[#This Row],[Postcode]],2)</f>
        <v>SR</v>
      </c>
      <c r="L120" t="s">
        <v>1647</v>
      </c>
      <c r="M120" s="1">
        <v>42914</v>
      </c>
      <c r="N120" s="1">
        <v>42927</v>
      </c>
      <c r="O120" s="11" t="str">
        <f ca="1">DATEDIF(Table1[[#This Row],[Referral_Date]],TODAY(),"d")-DATEDIF(Table1[[#This Row],[First_Seen_Date]],TODAY(),"d") &amp;" "&amp;"days"</f>
        <v>13 days</v>
      </c>
      <c r="P120" s="1">
        <v>42935</v>
      </c>
      <c r="Q120" s="1">
        <v>42943</v>
      </c>
      <c r="R120" s="1">
        <v>42974</v>
      </c>
      <c r="S120" s="11">
        <f ca="1">DATEDIF(Table1[[#This Row],[Decision_to_Treat_Date]],TODAY(),"d")-DATEDIF(Table1[[#This Row],[Treatment_Start_Date]],TODAY(),"d")</f>
        <v>31</v>
      </c>
      <c r="T120" s="11" t="str" cm="1">
        <f t="array" aca="1" ref="T120" ca="1">_xlfn.IFS(Table1[[#This Row],[Treatment_Waiting Time]]&lt;10,"Very Short Wait",Table1[[#This Row],[Treatment_Waiting Time]]&lt;20,"Short Wait",Table1[[#This Row],[Treatment_Waiting Time]]&lt;30,"Moderate Delay",Table1[[#This Row],[Treatment_Waiting Time]]&lt;40,"Long Delay")</f>
        <v>Long Delay</v>
      </c>
      <c r="U120" t="s">
        <v>2013</v>
      </c>
      <c r="V120" t="s">
        <v>2019</v>
      </c>
      <c r="W120" t="s">
        <v>2025</v>
      </c>
      <c r="X120" t="s">
        <v>2030</v>
      </c>
      <c r="Y120" t="s">
        <v>2033</v>
      </c>
      <c r="Z120" t="s">
        <v>2041</v>
      </c>
      <c r="AA120" t="s">
        <v>2041</v>
      </c>
      <c r="AB120" t="s">
        <v>2049</v>
      </c>
      <c r="AC120" t="s">
        <v>2041</v>
      </c>
      <c r="AD120" t="s">
        <v>2171</v>
      </c>
      <c r="AE120" t="s">
        <v>2041</v>
      </c>
      <c r="AF120" t="b">
        <v>0</v>
      </c>
      <c r="AH120" t="s">
        <v>2555</v>
      </c>
      <c r="AI120" s="1">
        <v>43208</v>
      </c>
      <c r="AN120" t="str">
        <v>SA</v>
      </c>
    </row>
    <row r="121" spans="1:40">
      <c r="A121" t="str">
        <f>LEFT(Table1[[#This Row],[Postcode]],2)</f>
        <v>CH</v>
      </c>
      <c r="B121" s="13" t="str" cm="1">
        <f t="array" ref="B121">_xlfn.IFS(
OR(LEFT(A121,2)="EC",LEFT(A121,1)="E",LEFT(A121,1)="N",LEFT(A121,2)="NW",LEFT(A121,2)="SE",LEFT(A121,2)="SW",LEFT(A121,1)="W",LEFT(A121,2)="WC"),"London",
OR(LEFT(A121,2)="CR",LEFT(A121,2)="DA",LEFT(A121,2)="GU",LEFT(A121,2)="KT",LEFT(A121,2)="ME",LEFT(A121,2)="PO",LEFT(A121,2)="RG",LEFT(A121,2)="RH",LEFT(A121,2)="SL",LEFT(A121,2)="SO",LEFT(A121,2)="TN"),"South East",
OR(LEFT(A121,2)="BA",LEFT(A121,2)="BS",LEFT(A121,2)="EX",LEFT(A121,2)="GL",LEFT(A121,2)="PL",LEFT(A121,2)="TA",LEFT(A121,2)="TQ",LEFT(A121,2)="TR"),"South West",
OR(LEFT(A121,1)="B",LEFT(A121,2)="CV",LEFT(A121,2)="DE",LEFT(A121,2)="LE",LEFT(A121,2)="NG",LEFT(A121,2)="NN",LEFT(A121,2)="ST",LEFT(A121,2)="WS",LEFT(A121,2)="WV"),"Midlands",
OR(LEFT(A121,1)="M",LEFT(A121,1)="L",LEFT(A121,2)="CH",LEFT(A121,2)="WA",LEFT(A121,2)="WN",LEFT(A121,2)="PR",LEFT(A121,2)="FY",LEFT(A121,2)="BB",LEFT(A121,2)="BL",LEFT(A121,2)="OL",LEFT(A121,2)="SK"),"North West",
OR(LEFT(A121,2)="NE",LEFT(A121,2)="DH",LEFT(A121,2)="SR",LEFT(A121,2)="TS",LEFT(A121,2)="DL"),"North East",
OR(LEFT(A121,2)="LS",LEFT(A121,1)="S",LEFT(A121,2)="DN",LEFT(A121,2)="HU",LEFT(A121,2)="BD",LEFT(A121,2)="HX",LEFT(A121,2)="WF",LEFT(A121,2)="HD"),"Yorkshire &amp; Humber",
OR(LEFT(A121,2)="CB",LEFT(A121,2)="CO",LEFT(A121,2)="IP",LEFT(A121,2)="NR",LEFT(A121,2)="PE",LEFT(A121,2)="SG",LEFT(A121,2)="CM"),"East of England",
OR(LEFT(A121,2)="AB",LEFT(A121,2)="DD",LEFT(A121,2)="EH",LEFT(A121,2)="FK",LEFT(A121,1)="G",LEFT(A121,2)="KA",LEFT(A121,2)="KY",LEFT(A121,2)="PA",LEFT(A121,2)="PH",LEFT(A121,2)="DG",LEFT(A121,2)="ML"),"Scotland",
OR(LEFT(A121,2)="CF",LEFT(A121,2)="SA",LEFT(A121,2)="NP",LEFT(A121,2)="LL",LEFT(A121,2)="LD"),"Wales"
)</f>
        <v>North West</v>
      </c>
      <c r="C121" t="s">
        <v>146</v>
      </c>
      <c r="D121" t="s">
        <v>646</v>
      </c>
      <c r="E121" s="1">
        <v>22893</v>
      </c>
      <c r="F121" s="1">
        <v>44070</v>
      </c>
      <c r="G121" s="11">
        <f ca="1">DATEDIF(Table1[[#This Row],[Date_of_Birth]],TODAY(),"Y")-DATEDIF(Table1[[#This Row],[Primary_Diagnosis_Date]],TODAY(),"Y")</f>
        <v>58</v>
      </c>
      <c r="H121" s="11" t="str" cm="1">
        <f t="array" aca="1" ref="H121" ca="1">_xlfn.IFS(Table1[[#This Row],[Age]]&lt;10,"0-9",Table1[[#This Row],[Age]]&lt;20,"10-19",Table1[[#This Row],[Age]]&lt;30,"20-29",Table1[[#This Row],[Age]]&lt;40,"30-39",Table1[[#This Row],[Age]]&lt;50,"40-49",Table1[[#This Row],[Age]]&lt;60,"50-59",Table1[[#This Row],[Age]]&lt;70,"60-69",Table1[[#This Row],[Age]]&lt;80,"70-79",Table1[[#This Row],[Age]]&lt;90,"80-89")</f>
        <v>50-59</v>
      </c>
      <c r="I121" t="s">
        <v>1028</v>
      </c>
      <c r="J121" t="s">
        <v>1148</v>
      </c>
      <c r="K121" t="str">
        <f>LEFT(Table1[[#This Row],[Postcode]],2)</f>
        <v>CH</v>
      </c>
      <c r="L121" t="s">
        <v>1648</v>
      </c>
      <c r="M121" s="1">
        <v>44052</v>
      </c>
      <c r="N121" s="1">
        <v>44061</v>
      </c>
      <c r="O121" s="11" t="str">
        <f ca="1">DATEDIF(Table1[[#This Row],[Referral_Date]],TODAY(),"d")-DATEDIF(Table1[[#This Row],[First_Seen_Date]],TODAY(),"d") &amp;" "&amp;"days"</f>
        <v>9 days</v>
      </c>
      <c r="P121" s="1">
        <v>44064</v>
      </c>
      <c r="Q121" s="1">
        <v>44075</v>
      </c>
      <c r="R121" s="1">
        <v>44078</v>
      </c>
      <c r="S121" s="11">
        <f ca="1">DATEDIF(Table1[[#This Row],[Decision_to_Treat_Date]],TODAY(),"d")-DATEDIF(Table1[[#This Row],[Treatment_Start_Date]],TODAY(),"d")</f>
        <v>3</v>
      </c>
      <c r="T121" s="11" t="str" cm="1">
        <f t="array" aca="1" ref="T121" ca="1">_xlfn.IFS(Table1[[#This Row],[Treatment_Waiting Time]]&lt;10,"Very Short Wait",Table1[[#This Row],[Treatment_Waiting Time]]&lt;20,"Short Wait",Table1[[#This Row],[Treatment_Waiting Time]]&lt;30,"Moderate Delay",Table1[[#This Row],[Treatment_Waiting Time]]&lt;40,"Long Delay")</f>
        <v>Very Short Wait</v>
      </c>
      <c r="U121" t="s">
        <v>2015</v>
      </c>
      <c r="V121" t="s">
        <v>2021</v>
      </c>
      <c r="W121" t="s">
        <v>2023</v>
      </c>
      <c r="X121" t="s">
        <v>2029</v>
      </c>
      <c r="Y121" t="s">
        <v>2034</v>
      </c>
      <c r="Z121" t="s">
        <v>2042</v>
      </c>
      <c r="AA121" t="s">
        <v>2041</v>
      </c>
      <c r="AB121" t="s">
        <v>2049</v>
      </c>
      <c r="AC121" t="s">
        <v>2053</v>
      </c>
      <c r="AD121" t="s">
        <v>2172</v>
      </c>
      <c r="AE121" t="s">
        <v>2552</v>
      </c>
      <c r="AF121" t="b">
        <v>0</v>
      </c>
      <c r="AH121" t="s">
        <v>2554</v>
      </c>
      <c r="AN121" t="str">
        <v>W7</v>
      </c>
    </row>
    <row r="122" spans="1:40">
      <c r="A122" t="str">
        <f>LEFT(Table1[[#This Row],[Postcode]],2)</f>
        <v>CH</v>
      </c>
      <c r="B122" s="13" t="str" cm="1">
        <f t="array" ref="B122">_xlfn.IFS(
OR(LEFT(A122,2)="EC",LEFT(A122,1)="E",LEFT(A122,1)="N",LEFT(A122,2)="NW",LEFT(A122,2)="SE",LEFT(A122,2)="SW",LEFT(A122,1)="W",LEFT(A122,2)="WC"),"London",
OR(LEFT(A122,2)="CR",LEFT(A122,2)="DA",LEFT(A122,2)="GU",LEFT(A122,2)="KT",LEFT(A122,2)="ME",LEFT(A122,2)="PO",LEFT(A122,2)="RG",LEFT(A122,2)="RH",LEFT(A122,2)="SL",LEFT(A122,2)="SO",LEFT(A122,2)="TN"),"South East",
OR(LEFT(A122,2)="BA",LEFT(A122,2)="BS",LEFT(A122,2)="EX",LEFT(A122,2)="GL",LEFT(A122,2)="PL",LEFT(A122,2)="TA",LEFT(A122,2)="TQ",LEFT(A122,2)="TR"),"South West",
OR(LEFT(A122,1)="B",LEFT(A122,2)="CV",LEFT(A122,2)="DE",LEFT(A122,2)="LE",LEFT(A122,2)="NG",LEFT(A122,2)="NN",LEFT(A122,2)="ST",LEFT(A122,2)="WS",LEFT(A122,2)="WV"),"Midlands",
OR(LEFT(A122,1)="M",LEFT(A122,1)="L",LEFT(A122,2)="CH",LEFT(A122,2)="WA",LEFT(A122,2)="WN",LEFT(A122,2)="PR",LEFT(A122,2)="FY",LEFT(A122,2)="BB",LEFT(A122,2)="BL",LEFT(A122,2)="OL",LEFT(A122,2)="SK"),"North West",
OR(LEFT(A122,2)="NE",LEFT(A122,2)="DH",LEFT(A122,2)="SR",LEFT(A122,2)="TS",LEFT(A122,2)="DL"),"North East",
OR(LEFT(A122,2)="LS",LEFT(A122,1)="S",LEFT(A122,2)="DN",LEFT(A122,2)="HU",LEFT(A122,2)="BD",LEFT(A122,2)="HX",LEFT(A122,2)="WF",LEFT(A122,2)="HD"),"Yorkshire &amp; Humber",
OR(LEFT(A122,2)="CB",LEFT(A122,2)="CO",LEFT(A122,2)="IP",LEFT(A122,2)="NR",LEFT(A122,2)="PE",LEFT(A122,2)="SG",LEFT(A122,2)="CM"),"East of England",
OR(LEFT(A122,2)="AB",LEFT(A122,2)="DD",LEFT(A122,2)="EH",LEFT(A122,2)="FK",LEFT(A122,1)="G",LEFT(A122,2)="KA",LEFT(A122,2)="KY",LEFT(A122,2)="PA",LEFT(A122,2)="PH",LEFT(A122,2)="DG",LEFT(A122,2)="ML"),"Scotland",
OR(LEFT(A122,2)="CF",LEFT(A122,2)="SA",LEFT(A122,2)="NP",LEFT(A122,2)="LL",LEFT(A122,2)="LD"),"Wales"
)</f>
        <v>North West</v>
      </c>
      <c r="C122" t="s">
        <v>147</v>
      </c>
      <c r="D122" t="s">
        <v>647</v>
      </c>
      <c r="E122" s="1">
        <v>30152</v>
      </c>
      <c r="F122" s="1">
        <v>43765</v>
      </c>
      <c r="G122" s="11">
        <f ca="1">DATEDIF(Table1[[#This Row],[Date_of_Birth]],TODAY(),"Y")-DATEDIF(Table1[[#This Row],[Primary_Diagnosis_Date]],TODAY(),"Y")</f>
        <v>37</v>
      </c>
      <c r="H122" s="11" t="str" cm="1">
        <f t="array" aca="1" ref="H122" ca="1">_xlfn.IFS(Table1[[#This Row],[Age]]&lt;10,"0-9",Table1[[#This Row],[Age]]&lt;20,"10-19",Table1[[#This Row],[Age]]&lt;30,"20-29",Table1[[#This Row],[Age]]&lt;40,"30-39",Table1[[#This Row],[Age]]&lt;50,"40-49",Table1[[#This Row],[Age]]&lt;60,"50-59",Table1[[#This Row],[Age]]&lt;70,"60-69",Table1[[#This Row],[Age]]&lt;80,"70-79",Table1[[#This Row],[Age]]&lt;90,"80-89")</f>
        <v>30-39</v>
      </c>
      <c r="I122" t="s">
        <v>1027</v>
      </c>
      <c r="J122" t="s">
        <v>1149</v>
      </c>
      <c r="K122" t="str">
        <f>LEFT(Table1[[#This Row],[Postcode]],2)</f>
        <v>CH</v>
      </c>
      <c r="L122" t="s">
        <v>1649</v>
      </c>
      <c r="M122" s="1">
        <v>43749</v>
      </c>
      <c r="N122" s="1">
        <v>43755</v>
      </c>
      <c r="O122" s="11" t="str">
        <f ca="1">DATEDIF(Table1[[#This Row],[Referral_Date]],TODAY(),"d")-DATEDIF(Table1[[#This Row],[First_Seen_Date]],TODAY(),"d") &amp;" "&amp;"days"</f>
        <v>6 days</v>
      </c>
      <c r="P122" s="1">
        <v>43766</v>
      </c>
      <c r="Q122" s="1">
        <v>43769</v>
      </c>
      <c r="R122" s="1">
        <v>43795</v>
      </c>
      <c r="S122" s="11">
        <f ca="1">DATEDIF(Table1[[#This Row],[Decision_to_Treat_Date]],TODAY(),"d")-DATEDIF(Table1[[#This Row],[Treatment_Start_Date]],TODAY(),"d")</f>
        <v>26</v>
      </c>
      <c r="T122" s="11" t="str" cm="1">
        <f t="array" aca="1" ref="T122" ca="1">_xlfn.IFS(Table1[[#This Row],[Treatment_Waiting Time]]&lt;10,"Very Short Wait",Table1[[#This Row],[Treatment_Waiting Time]]&lt;20,"Short Wait",Table1[[#This Row],[Treatment_Waiting Time]]&lt;30,"Moderate Delay",Table1[[#This Row],[Treatment_Waiting Time]]&lt;40,"Long Delay")</f>
        <v>Moderate Delay</v>
      </c>
      <c r="U122" t="s">
        <v>2011</v>
      </c>
      <c r="V122" t="s">
        <v>2021</v>
      </c>
      <c r="W122" t="s">
        <v>2027</v>
      </c>
      <c r="X122" t="s">
        <v>2030</v>
      </c>
      <c r="Y122" t="s">
        <v>2037</v>
      </c>
      <c r="Z122" t="s">
        <v>2041</v>
      </c>
      <c r="AA122" t="s">
        <v>2041</v>
      </c>
      <c r="AB122" t="s">
        <v>2049</v>
      </c>
      <c r="AC122" t="s">
        <v>2052</v>
      </c>
      <c r="AD122" t="s">
        <v>2173</v>
      </c>
      <c r="AE122" t="s">
        <v>2551</v>
      </c>
      <c r="AF122" t="b">
        <v>0</v>
      </c>
      <c r="AH122" t="s">
        <v>2554</v>
      </c>
      <c r="AN122" t="str">
        <v>W2</v>
      </c>
    </row>
    <row r="123" spans="1:40">
      <c r="A123" t="str">
        <f>LEFT(Table1[[#This Row],[Postcode]],2)</f>
        <v>DN</v>
      </c>
      <c r="B123" s="13" t="str" cm="1">
        <f t="array" ref="B123">_xlfn.IFS(
OR(LEFT(A123,2)="EC",LEFT(A123,1)="E",LEFT(A123,1)="N",LEFT(A123,2)="NW",LEFT(A123,2)="SE",LEFT(A123,2)="SW",LEFT(A123,1)="W",LEFT(A123,2)="WC"),"London",
OR(LEFT(A123,2)="CR",LEFT(A123,2)="DA",LEFT(A123,2)="GU",LEFT(A123,2)="KT",LEFT(A123,2)="ME",LEFT(A123,2)="PO",LEFT(A123,2)="RG",LEFT(A123,2)="RH",LEFT(A123,2)="SL",LEFT(A123,2)="SO",LEFT(A123,2)="TN"),"South East",
OR(LEFT(A123,2)="BA",LEFT(A123,2)="BS",LEFT(A123,2)="EX",LEFT(A123,2)="GL",LEFT(A123,2)="PL",LEFT(A123,2)="TA",LEFT(A123,2)="TQ",LEFT(A123,2)="TR"),"South West",
OR(LEFT(A123,1)="B",LEFT(A123,2)="CV",LEFT(A123,2)="DE",LEFT(A123,2)="LE",LEFT(A123,2)="NG",LEFT(A123,2)="NN",LEFT(A123,2)="ST",LEFT(A123,2)="WS",LEFT(A123,2)="WV"),"Midlands",
OR(LEFT(A123,1)="M",LEFT(A123,1)="L",LEFT(A123,2)="CH",LEFT(A123,2)="WA",LEFT(A123,2)="WN",LEFT(A123,2)="PR",LEFT(A123,2)="FY",LEFT(A123,2)="BB",LEFT(A123,2)="BL",LEFT(A123,2)="OL",LEFT(A123,2)="SK"),"North West",
OR(LEFT(A123,2)="NE",LEFT(A123,2)="DH",LEFT(A123,2)="SR",LEFT(A123,2)="TS",LEFT(A123,2)="DL"),"North East",
OR(LEFT(A123,2)="LS",LEFT(A123,1)="S",LEFT(A123,2)="DN",LEFT(A123,2)="HU",LEFT(A123,2)="BD",LEFT(A123,2)="HX",LEFT(A123,2)="WF",LEFT(A123,2)="HD"),"Yorkshire &amp; Humber",
OR(LEFT(A123,2)="CB",LEFT(A123,2)="CO",LEFT(A123,2)="IP",LEFT(A123,2)="NR",LEFT(A123,2)="PE",LEFT(A123,2)="SG",LEFT(A123,2)="CM"),"East of England",
OR(LEFT(A123,2)="AB",LEFT(A123,2)="DD",LEFT(A123,2)="EH",LEFT(A123,2)="FK",LEFT(A123,1)="G",LEFT(A123,2)="KA",LEFT(A123,2)="KY",LEFT(A123,2)="PA",LEFT(A123,2)="PH",LEFT(A123,2)="DG",LEFT(A123,2)="ML"),"Scotland",
OR(LEFT(A123,2)="CF",LEFT(A123,2)="SA",LEFT(A123,2)="NP",LEFT(A123,2)="LL",LEFT(A123,2)="LD"),"Wales"
)</f>
        <v>Yorkshire &amp; Humber</v>
      </c>
      <c r="C123" t="s">
        <v>148</v>
      </c>
      <c r="D123" t="s">
        <v>648</v>
      </c>
      <c r="E123" s="1">
        <v>24494</v>
      </c>
      <c r="F123" s="1">
        <v>42870</v>
      </c>
      <c r="G123" s="11">
        <f ca="1">DATEDIF(Table1[[#This Row],[Date_of_Birth]],TODAY(),"Y")-DATEDIF(Table1[[#This Row],[Primary_Diagnosis_Date]],TODAY(),"Y")</f>
        <v>50</v>
      </c>
      <c r="H123" s="11" t="str" cm="1">
        <f t="array" aca="1" ref="H123" ca="1">_xlfn.IFS(Table1[[#This Row],[Age]]&lt;10,"0-9",Table1[[#This Row],[Age]]&lt;20,"10-19",Table1[[#This Row],[Age]]&lt;30,"20-29",Table1[[#This Row],[Age]]&lt;40,"30-39",Table1[[#This Row],[Age]]&lt;50,"40-49",Table1[[#This Row],[Age]]&lt;60,"50-59",Table1[[#This Row],[Age]]&lt;70,"60-69",Table1[[#This Row],[Age]]&lt;80,"70-79",Table1[[#This Row],[Age]]&lt;90,"80-89")</f>
        <v>50-59</v>
      </c>
      <c r="I123" t="s">
        <v>1027</v>
      </c>
      <c r="J123" t="s">
        <v>1150</v>
      </c>
      <c r="K123" t="str">
        <f>LEFT(Table1[[#This Row],[Postcode]],2)</f>
        <v>DN</v>
      </c>
      <c r="L123" t="s">
        <v>1650</v>
      </c>
      <c r="M123" s="1">
        <v>42849</v>
      </c>
      <c r="N123" s="1">
        <v>42863</v>
      </c>
      <c r="O123" s="11" t="str">
        <f ca="1">DATEDIF(Table1[[#This Row],[Referral_Date]],TODAY(),"d")-DATEDIF(Table1[[#This Row],[First_Seen_Date]],TODAY(),"d") &amp;" "&amp;"days"</f>
        <v>14 days</v>
      </c>
      <c r="P123" s="1">
        <v>42871</v>
      </c>
      <c r="Q123" s="1">
        <v>42876</v>
      </c>
      <c r="R123" s="1">
        <v>42898</v>
      </c>
      <c r="S123" s="11">
        <f ca="1">DATEDIF(Table1[[#This Row],[Decision_to_Treat_Date]],TODAY(),"d")-DATEDIF(Table1[[#This Row],[Treatment_Start_Date]],TODAY(),"d")</f>
        <v>22</v>
      </c>
      <c r="T123" s="11" t="str" cm="1">
        <f t="array" aca="1" ref="T123" ca="1">_xlfn.IFS(Table1[[#This Row],[Treatment_Waiting Time]]&lt;10,"Very Short Wait",Table1[[#This Row],[Treatment_Waiting Time]]&lt;20,"Short Wait",Table1[[#This Row],[Treatment_Waiting Time]]&lt;30,"Moderate Delay",Table1[[#This Row],[Treatment_Waiting Time]]&lt;40,"Long Delay")</f>
        <v>Moderate Delay</v>
      </c>
      <c r="U123" t="s">
        <v>2013</v>
      </c>
      <c r="V123" t="s">
        <v>2022</v>
      </c>
      <c r="W123" t="s">
        <v>2024</v>
      </c>
      <c r="X123" t="s">
        <v>2031</v>
      </c>
      <c r="Y123" t="s">
        <v>2036</v>
      </c>
      <c r="Z123" t="s">
        <v>2039</v>
      </c>
      <c r="AA123" t="s">
        <v>2043</v>
      </c>
      <c r="AB123" t="s">
        <v>2048</v>
      </c>
      <c r="AC123" t="s">
        <v>2041</v>
      </c>
      <c r="AD123" t="s">
        <v>2174</v>
      </c>
      <c r="AE123" t="s">
        <v>2551</v>
      </c>
      <c r="AF123" t="b">
        <v>0</v>
      </c>
      <c r="AH123" t="s">
        <v>2555</v>
      </c>
      <c r="AI123" s="1">
        <v>43491</v>
      </c>
      <c r="AN123" t="str">
        <v>NR</v>
      </c>
    </row>
    <row r="124" spans="1:40">
      <c r="A124" t="str">
        <f>LEFT(Table1[[#This Row],[Postcode]],2)</f>
        <v>PE</v>
      </c>
      <c r="B124" s="13" t="str" cm="1">
        <f t="array" ref="B124">_xlfn.IFS(
OR(LEFT(A124,2)="EC",LEFT(A124,1)="E",LEFT(A124,1)="N",LEFT(A124,2)="NW",LEFT(A124,2)="SE",LEFT(A124,2)="SW",LEFT(A124,1)="W",LEFT(A124,2)="WC"),"London",
OR(LEFT(A124,2)="CR",LEFT(A124,2)="DA",LEFT(A124,2)="GU",LEFT(A124,2)="KT",LEFT(A124,2)="ME",LEFT(A124,2)="PO",LEFT(A124,2)="RG",LEFT(A124,2)="RH",LEFT(A124,2)="SL",LEFT(A124,2)="SO",LEFT(A124,2)="TN"),"South East",
OR(LEFT(A124,2)="BA",LEFT(A124,2)="BS",LEFT(A124,2)="EX",LEFT(A124,2)="GL",LEFT(A124,2)="PL",LEFT(A124,2)="TA",LEFT(A124,2)="TQ",LEFT(A124,2)="TR"),"South West",
OR(LEFT(A124,1)="B",LEFT(A124,2)="CV",LEFT(A124,2)="DE",LEFT(A124,2)="LE",LEFT(A124,2)="NG",LEFT(A124,2)="NN",LEFT(A124,2)="ST",LEFT(A124,2)="WS",LEFT(A124,2)="WV"),"Midlands",
OR(LEFT(A124,1)="M",LEFT(A124,1)="L",LEFT(A124,2)="CH",LEFT(A124,2)="WA",LEFT(A124,2)="WN",LEFT(A124,2)="PR",LEFT(A124,2)="FY",LEFT(A124,2)="BB",LEFT(A124,2)="BL",LEFT(A124,2)="OL",LEFT(A124,2)="SK"),"North West",
OR(LEFT(A124,2)="NE",LEFT(A124,2)="DH",LEFT(A124,2)="SR",LEFT(A124,2)="TS",LEFT(A124,2)="DL"),"North East",
OR(LEFT(A124,2)="LS",LEFT(A124,1)="S",LEFT(A124,2)="DN",LEFT(A124,2)="HU",LEFT(A124,2)="BD",LEFT(A124,2)="HX",LEFT(A124,2)="WF",LEFT(A124,2)="HD"),"Yorkshire &amp; Humber",
OR(LEFT(A124,2)="CB",LEFT(A124,2)="CO",LEFT(A124,2)="IP",LEFT(A124,2)="NR",LEFT(A124,2)="PE",LEFT(A124,2)="SG",LEFT(A124,2)="CM"),"East of England",
OR(LEFT(A124,2)="AB",LEFT(A124,2)="DD",LEFT(A124,2)="EH",LEFT(A124,2)="FK",LEFT(A124,1)="G",LEFT(A124,2)="KA",LEFT(A124,2)="KY",LEFT(A124,2)="PA",LEFT(A124,2)="PH",LEFT(A124,2)="DG",LEFT(A124,2)="ML"),"Scotland",
OR(LEFT(A124,2)="CF",LEFT(A124,2)="SA",LEFT(A124,2)="NP",LEFT(A124,2)="LL",LEFT(A124,2)="LD"),"Wales"
)</f>
        <v>East of England</v>
      </c>
      <c r="C124" t="s">
        <v>149</v>
      </c>
      <c r="D124" t="s">
        <v>649</v>
      </c>
      <c r="E124" s="1">
        <v>34355</v>
      </c>
      <c r="F124" s="1">
        <v>43156</v>
      </c>
      <c r="G124" s="11">
        <f ca="1">DATEDIF(Table1[[#This Row],[Date_of_Birth]],TODAY(),"Y")-DATEDIF(Table1[[#This Row],[Primary_Diagnosis_Date]],TODAY(),"Y")</f>
        <v>24</v>
      </c>
      <c r="H124" s="11" t="str" cm="1">
        <f t="array" aca="1" ref="H124" ca="1">_xlfn.IFS(Table1[[#This Row],[Age]]&lt;10,"0-9",Table1[[#This Row],[Age]]&lt;20,"10-19",Table1[[#This Row],[Age]]&lt;30,"20-29",Table1[[#This Row],[Age]]&lt;40,"30-39",Table1[[#This Row],[Age]]&lt;50,"40-49",Table1[[#This Row],[Age]]&lt;60,"50-59",Table1[[#This Row],[Age]]&lt;70,"60-69",Table1[[#This Row],[Age]]&lt;80,"70-79",Table1[[#This Row],[Age]]&lt;90,"80-89")</f>
        <v>20-29</v>
      </c>
      <c r="I124" t="s">
        <v>1028</v>
      </c>
      <c r="J124" t="s">
        <v>1151</v>
      </c>
      <c r="K124" t="str">
        <f>LEFT(Table1[[#This Row],[Postcode]],2)</f>
        <v>PE</v>
      </c>
      <c r="L124" t="s">
        <v>1651</v>
      </c>
      <c r="M124" s="1">
        <v>43147</v>
      </c>
      <c r="N124" s="1">
        <v>43152</v>
      </c>
      <c r="O124" s="11" t="str">
        <f ca="1">DATEDIF(Table1[[#This Row],[Referral_Date]],TODAY(),"d")-DATEDIF(Table1[[#This Row],[First_Seen_Date]],TODAY(),"d") &amp;" "&amp;"days"</f>
        <v>5 days</v>
      </c>
      <c r="P124" s="1">
        <v>43159</v>
      </c>
      <c r="Q124" s="1">
        <v>43164</v>
      </c>
      <c r="R124" s="1">
        <v>43181</v>
      </c>
      <c r="S124" s="11">
        <f ca="1">DATEDIF(Table1[[#This Row],[Decision_to_Treat_Date]],TODAY(),"d")-DATEDIF(Table1[[#This Row],[Treatment_Start_Date]],TODAY(),"d")</f>
        <v>17</v>
      </c>
      <c r="T124" s="11" t="str" cm="1">
        <f t="array" aca="1" ref="T124" ca="1">_xlfn.IFS(Table1[[#This Row],[Treatment_Waiting Time]]&lt;10,"Very Short Wait",Table1[[#This Row],[Treatment_Waiting Time]]&lt;20,"Short Wait",Table1[[#This Row],[Treatment_Waiting Time]]&lt;30,"Moderate Delay",Table1[[#This Row],[Treatment_Waiting Time]]&lt;40,"Long Delay")</f>
        <v>Short Wait</v>
      </c>
      <c r="U124" t="s">
        <v>2016</v>
      </c>
      <c r="V124" t="s">
        <v>2021</v>
      </c>
      <c r="W124" t="s">
        <v>2024</v>
      </c>
      <c r="X124" t="s">
        <v>2029</v>
      </c>
      <c r="Y124" t="s">
        <v>2036</v>
      </c>
      <c r="Z124" t="s">
        <v>2042</v>
      </c>
      <c r="AA124" t="s">
        <v>2044</v>
      </c>
      <c r="AB124" t="s">
        <v>2051</v>
      </c>
      <c r="AC124" t="s">
        <v>2041</v>
      </c>
      <c r="AD124" t="s">
        <v>2175</v>
      </c>
      <c r="AE124" t="s">
        <v>2553</v>
      </c>
      <c r="AF124" t="b">
        <v>1</v>
      </c>
      <c r="AG124" s="1">
        <v>43948</v>
      </c>
      <c r="AH124" t="s">
        <v>2555</v>
      </c>
      <c r="AI124" s="1">
        <v>44189</v>
      </c>
      <c r="AN124" t="str">
        <v>AB</v>
      </c>
    </row>
    <row r="125" spans="1:40">
      <c r="A125" t="str">
        <f>LEFT(Table1[[#This Row],[Postcode]],2)</f>
        <v>RH</v>
      </c>
      <c r="B125" s="13" t="str" cm="1">
        <f t="array" ref="B125">_xlfn.IFS(
OR(LEFT(A125,2)="EC",LEFT(A125,1)="E",LEFT(A125,1)="N",LEFT(A125,2)="NW",LEFT(A125,2)="SE",LEFT(A125,2)="SW",LEFT(A125,1)="W",LEFT(A125,2)="WC"),"London",
OR(LEFT(A125,2)="CR",LEFT(A125,2)="DA",LEFT(A125,2)="GU",LEFT(A125,2)="KT",LEFT(A125,2)="ME",LEFT(A125,2)="PO",LEFT(A125,2)="RG",LEFT(A125,2)="RH",LEFT(A125,2)="SL",LEFT(A125,2)="SO",LEFT(A125,2)="TN"),"South East",
OR(LEFT(A125,2)="BA",LEFT(A125,2)="BS",LEFT(A125,2)="EX",LEFT(A125,2)="GL",LEFT(A125,2)="PL",LEFT(A125,2)="TA",LEFT(A125,2)="TQ",LEFT(A125,2)="TR"),"South West",
OR(LEFT(A125,1)="B",LEFT(A125,2)="CV",LEFT(A125,2)="DE",LEFT(A125,2)="LE",LEFT(A125,2)="NG",LEFT(A125,2)="NN",LEFT(A125,2)="ST",LEFT(A125,2)="WS",LEFT(A125,2)="WV"),"Midlands",
OR(LEFT(A125,1)="M",LEFT(A125,1)="L",LEFT(A125,2)="CH",LEFT(A125,2)="WA",LEFT(A125,2)="WN",LEFT(A125,2)="PR",LEFT(A125,2)="FY",LEFT(A125,2)="BB",LEFT(A125,2)="BL",LEFT(A125,2)="OL",LEFT(A125,2)="SK"),"North West",
OR(LEFT(A125,2)="NE",LEFT(A125,2)="DH",LEFT(A125,2)="SR",LEFT(A125,2)="TS",LEFT(A125,2)="DL"),"North East",
OR(LEFT(A125,2)="LS",LEFT(A125,1)="S",LEFT(A125,2)="DN",LEFT(A125,2)="HU",LEFT(A125,2)="BD",LEFT(A125,2)="HX",LEFT(A125,2)="WF",LEFT(A125,2)="HD"),"Yorkshire &amp; Humber",
OR(LEFT(A125,2)="CB",LEFT(A125,2)="CO",LEFT(A125,2)="IP",LEFT(A125,2)="NR",LEFT(A125,2)="PE",LEFT(A125,2)="SG",LEFT(A125,2)="CM"),"East of England",
OR(LEFT(A125,2)="AB",LEFT(A125,2)="DD",LEFT(A125,2)="EH",LEFT(A125,2)="FK",LEFT(A125,1)="G",LEFT(A125,2)="KA",LEFT(A125,2)="KY",LEFT(A125,2)="PA",LEFT(A125,2)="PH",LEFT(A125,2)="DG",LEFT(A125,2)="ML"),"Scotland",
OR(LEFT(A125,2)="CF",LEFT(A125,2)="SA",LEFT(A125,2)="NP",LEFT(A125,2)="LL",LEFT(A125,2)="LD"),"Wales"
)</f>
        <v>South East</v>
      </c>
      <c r="C125" t="s">
        <v>150</v>
      </c>
      <c r="D125" t="s">
        <v>650</v>
      </c>
      <c r="E125" s="1">
        <v>26982</v>
      </c>
      <c r="F125" s="1">
        <v>44817</v>
      </c>
      <c r="G125" s="11">
        <f ca="1">DATEDIF(Table1[[#This Row],[Date_of_Birth]],TODAY(),"Y")-DATEDIF(Table1[[#This Row],[Primary_Diagnosis_Date]],TODAY(),"Y")</f>
        <v>49</v>
      </c>
      <c r="H125" s="11" t="str" cm="1">
        <f t="array" aca="1" ref="H125" ca="1">_xlfn.IFS(Table1[[#This Row],[Age]]&lt;10,"0-9",Table1[[#This Row],[Age]]&lt;20,"10-19",Table1[[#This Row],[Age]]&lt;30,"20-29",Table1[[#This Row],[Age]]&lt;40,"30-39",Table1[[#This Row],[Age]]&lt;50,"40-49",Table1[[#This Row],[Age]]&lt;60,"50-59",Table1[[#This Row],[Age]]&lt;70,"60-69",Table1[[#This Row],[Age]]&lt;80,"70-79",Table1[[#This Row],[Age]]&lt;90,"80-89")</f>
        <v>40-49</v>
      </c>
      <c r="I125" t="s">
        <v>1027</v>
      </c>
      <c r="J125" t="s">
        <v>1152</v>
      </c>
      <c r="K125" t="str">
        <f>LEFT(Table1[[#This Row],[Postcode]],2)</f>
        <v>RH</v>
      </c>
      <c r="L125" t="s">
        <v>1652</v>
      </c>
      <c r="M125" s="1">
        <v>44791</v>
      </c>
      <c r="N125" s="1">
        <v>44802</v>
      </c>
      <c r="O125" s="11" t="str">
        <f ca="1">DATEDIF(Table1[[#This Row],[Referral_Date]],TODAY(),"d")-DATEDIF(Table1[[#This Row],[First_Seen_Date]],TODAY(),"d") &amp;" "&amp;"days"</f>
        <v>11 days</v>
      </c>
      <c r="P125" s="1">
        <v>44809</v>
      </c>
      <c r="Q125" s="1">
        <v>44812</v>
      </c>
      <c r="R125" s="1">
        <v>44824</v>
      </c>
      <c r="S125" s="11">
        <f ca="1">DATEDIF(Table1[[#This Row],[Decision_to_Treat_Date]],TODAY(),"d")-DATEDIF(Table1[[#This Row],[Treatment_Start_Date]],TODAY(),"d")</f>
        <v>12</v>
      </c>
      <c r="T125" s="11" t="str" cm="1">
        <f t="array" aca="1" ref="T125" ca="1">_xlfn.IFS(Table1[[#This Row],[Treatment_Waiting Time]]&lt;10,"Very Short Wait",Table1[[#This Row],[Treatment_Waiting Time]]&lt;20,"Short Wait",Table1[[#This Row],[Treatment_Waiting Time]]&lt;30,"Moderate Delay",Table1[[#This Row],[Treatment_Waiting Time]]&lt;40,"Long Delay")</f>
        <v>Short Wait</v>
      </c>
      <c r="U125" t="s">
        <v>2011</v>
      </c>
      <c r="V125" t="s">
        <v>2022</v>
      </c>
      <c r="W125" t="s">
        <v>2026</v>
      </c>
      <c r="X125" t="s">
        <v>2031</v>
      </c>
      <c r="Y125" t="s">
        <v>2033</v>
      </c>
      <c r="Z125" t="s">
        <v>2041</v>
      </c>
      <c r="AA125" t="s">
        <v>2043</v>
      </c>
      <c r="AB125" t="s">
        <v>2048</v>
      </c>
      <c r="AC125" t="s">
        <v>2052</v>
      </c>
      <c r="AD125" t="s">
        <v>2176</v>
      </c>
      <c r="AE125" t="s">
        <v>2550</v>
      </c>
      <c r="AF125" t="b">
        <v>0</v>
      </c>
      <c r="AH125" t="s">
        <v>2555</v>
      </c>
      <c r="AI125" s="1">
        <v>45305</v>
      </c>
      <c r="AN125" t="str">
        <v>CF</v>
      </c>
    </row>
    <row r="126" spans="1:40">
      <c r="A126" t="str">
        <f>LEFT(Table1[[#This Row],[Postcode]],2)</f>
        <v>GL</v>
      </c>
      <c r="B126" s="13" t="str" cm="1">
        <f t="array" ref="B126">_xlfn.IFS(
OR(LEFT(A126,2)="EC",LEFT(A126,1)="E",LEFT(A126,1)="N",LEFT(A126,2)="NW",LEFT(A126,2)="SE",LEFT(A126,2)="SW",LEFT(A126,1)="W",LEFT(A126,2)="WC"),"London",
OR(LEFT(A126,2)="CR",LEFT(A126,2)="DA",LEFT(A126,2)="GU",LEFT(A126,2)="KT",LEFT(A126,2)="ME",LEFT(A126,2)="PO",LEFT(A126,2)="RG",LEFT(A126,2)="RH",LEFT(A126,2)="SL",LEFT(A126,2)="SO",LEFT(A126,2)="TN"),"South East",
OR(LEFT(A126,2)="BA",LEFT(A126,2)="BS",LEFT(A126,2)="EX",LEFT(A126,2)="GL",LEFT(A126,2)="PL",LEFT(A126,2)="TA",LEFT(A126,2)="TQ",LEFT(A126,2)="TR"),"South West",
OR(LEFT(A126,1)="B",LEFT(A126,2)="CV",LEFT(A126,2)="DE",LEFT(A126,2)="LE",LEFT(A126,2)="NG",LEFT(A126,2)="NN",LEFT(A126,2)="ST",LEFT(A126,2)="WS",LEFT(A126,2)="WV"),"Midlands",
OR(LEFT(A126,1)="M",LEFT(A126,1)="L",LEFT(A126,2)="CH",LEFT(A126,2)="WA",LEFT(A126,2)="WN",LEFT(A126,2)="PR",LEFT(A126,2)="FY",LEFT(A126,2)="BB",LEFT(A126,2)="BL",LEFT(A126,2)="OL",LEFT(A126,2)="SK"),"North West",
OR(LEFT(A126,2)="NE",LEFT(A126,2)="DH",LEFT(A126,2)="SR",LEFT(A126,2)="TS",LEFT(A126,2)="DL"),"North East",
OR(LEFT(A126,2)="LS",LEFT(A126,1)="S",LEFT(A126,2)="DN",LEFT(A126,2)="HU",LEFT(A126,2)="BD",LEFT(A126,2)="HX",LEFT(A126,2)="WF",LEFT(A126,2)="HD"),"Yorkshire &amp; Humber",
OR(LEFT(A126,2)="CB",LEFT(A126,2)="CO",LEFT(A126,2)="IP",LEFT(A126,2)="NR",LEFT(A126,2)="PE",LEFT(A126,2)="SG",LEFT(A126,2)="CM"),"East of England",
OR(LEFT(A126,2)="AB",LEFT(A126,2)="DD",LEFT(A126,2)="EH",LEFT(A126,2)="FK",LEFT(A126,1)="G",LEFT(A126,2)="KA",LEFT(A126,2)="KY",LEFT(A126,2)="PA",LEFT(A126,2)="PH",LEFT(A126,2)="DG",LEFT(A126,2)="ML"),"Scotland",
OR(LEFT(A126,2)="CF",LEFT(A126,2)="SA",LEFT(A126,2)="NP",LEFT(A126,2)="LL",LEFT(A126,2)="LD"),"Wales"
)</f>
        <v>South West</v>
      </c>
      <c r="C126" t="s">
        <v>151</v>
      </c>
      <c r="D126" t="s">
        <v>651</v>
      </c>
      <c r="E126" s="1">
        <v>29531</v>
      </c>
      <c r="F126" s="1">
        <v>44337</v>
      </c>
      <c r="G126" s="11">
        <f ca="1">DATEDIF(Table1[[#This Row],[Date_of_Birth]],TODAY(),"Y")-DATEDIF(Table1[[#This Row],[Primary_Diagnosis_Date]],TODAY(),"Y")</f>
        <v>40</v>
      </c>
      <c r="H126" s="11" t="str" cm="1">
        <f t="array" aca="1" ref="H126" ca="1">_xlfn.IFS(Table1[[#This Row],[Age]]&lt;10,"0-9",Table1[[#This Row],[Age]]&lt;20,"10-19",Table1[[#This Row],[Age]]&lt;30,"20-29",Table1[[#This Row],[Age]]&lt;40,"30-39",Table1[[#This Row],[Age]]&lt;50,"40-49",Table1[[#This Row],[Age]]&lt;60,"50-59",Table1[[#This Row],[Age]]&lt;70,"60-69",Table1[[#This Row],[Age]]&lt;80,"70-79",Table1[[#This Row],[Age]]&lt;90,"80-89")</f>
        <v>40-49</v>
      </c>
      <c r="I126" t="s">
        <v>1028</v>
      </c>
      <c r="J126" t="s">
        <v>1153</v>
      </c>
      <c r="K126" t="str">
        <f>LEFT(Table1[[#This Row],[Postcode]],2)</f>
        <v>GL</v>
      </c>
      <c r="L126" t="s">
        <v>1653</v>
      </c>
      <c r="M126" s="1">
        <v>44334</v>
      </c>
      <c r="N126" s="1">
        <v>44335</v>
      </c>
      <c r="O126" s="11" t="str">
        <f ca="1">DATEDIF(Table1[[#This Row],[Referral_Date]],TODAY(),"d")-DATEDIF(Table1[[#This Row],[First_Seen_Date]],TODAY(),"d") &amp;" "&amp;"days"</f>
        <v>1 days</v>
      </c>
      <c r="P126" s="1">
        <v>44341</v>
      </c>
      <c r="Q126" s="1">
        <v>44346</v>
      </c>
      <c r="R126" s="1">
        <v>44376</v>
      </c>
      <c r="S126" s="11">
        <f ca="1">DATEDIF(Table1[[#This Row],[Decision_to_Treat_Date]],TODAY(),"d")-DATEDIF(Table1[[#This Row],[Treatment_Start_Date]],TODAY(),"d")</f>
        <v>30</v>
      </c>
      <c r="T126" s="11" t="str" cm="1">
        <f t="array" aca="1" ref="T126" ca="1">_xlfn.IFS(Table1[[#This Row],[Treatment_Waiting Time]]&lt;10,"Very Short Wait",Table1[[#This Row],[Treatment_Waiting Time]]&lt;20,"Short Wait",Table1[[#This Row],[Treatment_Waiting Time]]&lt;30,"Moderate Delay",Table1[[#This Row],[Treatment_Waiting Time]]&lt;40,"Long Delay")</f>
        <v>Long Delay</v>
      </c>
      <c r="U126" t="s">
        <v>2012</v>
      </c>
      <c r="V126" t="s">
        <v>2018</v>
      </c>
      <c r="W126" t="s">
        <v>2025</v>
      </c>
      <c r="X126" t="s">
        <v>2031</v>
      </c>
      <c r="Y126" t="s">
        <v>2036</v>
      </c>
      <c r="Z126" t="s">
        <v>2039</v>
      </c>
      <c r="AA126" t="s">
        <v>2044</v>
      </c>
      <c r="AB126" t="s">
        <v>2048</v>
      </c>
      <c r="AC126" t="s">
        <v>2052</v>
      </c>
      <c r="AD126" t="s">
        <v>2177</v>
      </c>
      <c r="AE126" t="s">
        <v>2550</v>
      </c>
      <c r="AF126" t="b">
        <v>1</v>
      </c>
      <c r="AG126" s="1">
        <v>44561</v>
      </c>
      <c r="AH126" t="s">
        <v>2554</v>
      </c>
      <c r="AN126" t="str">
        <v>B1</v>
      </c>
    </row>
    <row r="127" spans="1:40">
      <c r="A127" t="str">
        <f>LEFT(Table1[[#This Row],[Postcode]],2)</f>
        <v>B4</v>
      </c>
      <c r="B127" s="13" t="str" cm="1">
        <f t="array" ref="B127">_xlfn.IFS(
OR(LEFT(A127,2)="EC",LEFT(A127,1)="E",LEFT(A127,1)="N",LEFT(A127,2)="NW",LEFT(A127,2)="SE",LEFT(A127,2)="SW",LEFT(A127,1)="W",LEFT(A127,2)="WC"),"London",
OR(LEFT(A127,2)="CR",LEFT(A127,2)="DA",LEFT(A127,2)="GU",LEFT(A127,2)="KT",LEFT(A127,2)="ME",LEFT(A127,2)="PO",LEFT(A127,2)="RG",LEFT(A127,2)="RH",LEFT(A127,2)="SL",LEFT(A127,2)="SO",LEFT(A127,2)="TN"),"South East",
OR(LEFT(A127,2)="BA",LEFT(A127,2)="BS",LEFT(A127,2)="EX",LEFT(A127,2)="GL",LEFT(A127,2)="PL",LEFT(A127,2)="TA",LEFT(A127,2)="TQ",LEFT(A127,2)="TR"),"South West",
OR(LEFT(A127,1)="B",LEFT(A127,2)="CV",LEFT(A127,2)="DE",LEFT(A127,2)="LE",LEFT(A127,2)="NG",LEFT(A127,2)="NN",LEFT(A127,2)="ST",LEFT(A127,2)="WS",LEFT(A127,2)="WV"),"Midlands",
OR(LEFT(A127,1)="M",LEFT(A127,1)="L",LEFT(A127,2)="CH",LEFT(A127,2)="WA",LEFT(A127,2)="WN",LEFT(A127,2)="PR",LEFT(A127,2)="FY",LEFT(A127,2)="BB",LEFT(A127,2)="BL",LEFT(A127,2)="OL",LEFT(A127,2)="SK"),"North West",
OR(LEFT(A127,2)="NE",LEFT(A127,2)="DH",LEFT(A127,2)="SR",LEFT(A127,2)="TS",LEFT(A127,2)="DL"),"North East",
OR(LEFT(A127,2)="LS",LEFT(A127,1)="S",LEFT(A127,2)="DN",LEFT(A127,2)="HU",LEFT(A127,2)="BD",LEFT(A127,2)="HX",LEFT(A127,2)="WF",LEFT(A127,2)="HD"),"Yorkshire &amp; Humber",
OR(LEFT(A127,2)="CB",LEFT(A127,2)="CO",LEFT(A127,2)="IP",LEFT(A127,2)="NR",LEFT(A127,2)="PE",LEFT(A127,2)="SG",LEFT(A127,2)="CM"),"East of England",
OR(LEFT(A127,2)="AB",LEFT(A127,2)="DD",LEFT(A127,2)="EH",LEFT(A127,2)="FK",LEFT(A127,1)="G",LEFT(A127,2)="KA",LEFT(A127,2)="KY",LEFT(A127,2)="PA",LEFT(A127,2)="PH",LEFT(A127,2)="DG",LEFT(A127,2)="ML"),"Scotland",
OR(LEFT(A127,2)="CF",LEFT(A127,2)="SA",LEFT(A127,2)="NP",LEFT(A127,2)="LL",LEFT(A127,2)="LD"),"Wales"
)</f>
        <v>Midlands</v>
      </c>
      <c r="C127" t="s">
        <v>152</v>
      </c>
      <c r="D127" t="s">
        <v>652</v>
      </c>
      <c r="E127" s="1">
        <v>38666</v>
      </c>
      <c r="F127" s="1">
        <v>43038</v>
      </c>
      <c r="G127" s="11">
        <f ca="1">DATEDIF(Table1[[#This Row],[Date_of_Birth]],TODAY(),"Y")-DATEDIF(Table1[[#This Row],[Primary_Diagnosis_Date]],TODAY(),"Y")</f>
        <v>12</v>
      </c>
      <c r="H127" s="11" t="str" cm="1">
        <f t="array" aca="1" ref="H127" ca="1">_xlfn.IFS(Table1[[#This Row],[Age]]&lt;10,"0-9",Table1[[#This Row],[Age]]&lt;20,"10-19",Table1[[#This Row],[Age]]&lt;30,"20-29",Table1[[#This Row],[Age]]&lt;40,"30-39",Table1[[#This Row],[Age]]&lt;50,"40-49",Table1[[#This Row],[Age]]&lt;60,"50-59",Table1[[#This Row],[Age]]&lt;70,"60-69",Table1[[#This Row],[Age]]&lt;80,"70-79",Table1[[#This Row],[Age]]&lt;90,"80-89")</f>
        <v>10-19</v>
      </c>
      <c r="I127" t="s">
        <v>1027</v>
      </c>
      <c r="J127" t="s">
        <v>1154</v>
      </c>
      <c r="K127" t="str">
        <f>LEFT(Table1[[#This Row],[Postcode]],2)</f>
        <v>B4</v>
      </c>
      <c r="L127" t="s">
        <v>1654</v>
      </c>
      <c r="M127" s="1">
        <v>43009</v>
      </c>
      <c r="N127" s="1">
        <v>43019</v>
      </c>
      <c r="O127" s="11" t="str">
        <f ca="1">DATEDIF(Table1[[#This Row],[Referral_Date]],TODAY(),"d")-DATEDIF(Table1[[#This Row],[First_Seen_Date]],TODAY(),"d") &amp;" "&amp;"days"</f>
        <v>10 days</v>
      </c>
      <c r="P127" s="1">
        <v>43028</v>
      </c>
      <c r="Q127" s="1">
        <v>43031</v>
      </c>
      <c r="R127" s="1">
        <v>43033</v>
      </c>
      <c r="S127" s="11">
        <f ca="1">DATEDIF(Table1[[#This Row],[Decision_to_Treat_Date]],TODAY(),"d")-DATEDIF(Table1[[#This Row],[Treatment_Start_Date]],TODAY(),"d")</f>
        <v>2</v>
      </c>
      <c r="T127" s="11" t="str" cm="1">
        <f t="array" aca="1" ref="T127" ca="1">_xlfn.IFS(Table1[[#This Row],[Treatment_Waiting Time]]&lt;10,"Very Short Wait",Table1[[#This Row],[Treatment_Waiting Time]]&lt;20,"Short Wait",Table1[[#This Row],[Treatment_Waiting Time]]&lt;30,"Moderate Delay",Table1[[#This Row],[Treatment_Waiting Time]]&lt;40,"Long Delay")</f>
        <v>Very Short Wait</v>
      </c>
      <c r="U127" t="s">
        <v>2016</v>
      </c>
      <c r="V127" t="s">
        <v>2018</v>
      </c>
      <c r="W127" t="s">
        <v>2025</v>
      </c>
      <c r="X127" t="s">
        <v>2031</v>
      </c>
      <c r="Y127" t="s">
        <v>2036</v>
      </c>
      <c r="Z127" t="s">
        <v>2042</v>
      </c>
      <c r="AA127" t="s">
        <v>2045</v>
      </c>
      <c r="AB127" t="s">
        <v>2049</v>
      </c>
      <c r="AC127" t="s">
        <v>2041</v>
      </c>
      <c r="AD127" t="s">
        <v>2178</v>
      </c>
      <c r="AE127" t="s">
        <v>2041</v>
      </c>
      <c r="AF127" t="b">
        <v>1</v>
      </c>
      <c r="AG127" s="1">
        <v>43640</v>
      </c>
      <c r="AH127" t="s">
        <v>2554</v>
      </c>
      <c r="AN127" t="str">
        <v>W3</v>
      </c>
    </row>
    <row r="128" spans="1:40">
      <c r="A128" t="str">
        <f>LEFT(Table1[[#This Row],[Postcode]],2)</f>
        <v>E2</v>
      </c>
      <c r="B128" s="13" t="str" cm="1">
        <f t="array" ref="B128">_xlfn.IFS(
OR(LEFT(A128,2)="EC",LEFT(A128,1)="E",LEFT(A128,1)="N",LEFT(A128,2)="NW",LEFT(A128,2)="SE",LEFT(A128,2)="SW",LEFT(A128,1)="W",LEFT(A128,2)="WC"),"London",
OR(LEFT(A128,2)="CR",LEFT(A128,2)="DA",LEFT(A128,2)="GU",LEFT(A128,2)="KT",LEFT(A128,2)="ME",LEFT(A128,2)="PO",LEFT(A128,2)="RG",LEFT(A128,2)="RH",LEFT(A128,2)="SL",LEFT(A128,2)="SO",LEFT(A128,2)="TN"),"South East",
OR(LEFT(A128,2)="BA",LEFT(A128,2)="BS",LEFT(A128,2)="EX",LEFT(A128,2)="GL",LEFT(A128,2)="PL",LEFT(A128,2)="TA",LEFT(A128,2)="TQ",LEFT(A128,2)="TR"),"South West",
OR(LEFT(A128,1)="B",LEFT(A128,2)="CV",LEFT(A128,2)="DE",LEFT(A128,2)="LE",LEFT(A128,2)="NG",LEFT(A128,2)="NN",LEFT(A128,2)="ST",LEFT(A128,2)="WS",LEFT(A128,2)="WV"),"Midlands",
OR(LEFT(A128,1)="M",LEFT(A128,1)="L",LEFT(A128,2)="CH",LEFT(A128,2)="WA",LEFT(A128,2)="WN",LEFT(A128,2)="PR",LEFT(A128,2)="FY",LEFT(A128,2)="BB",LEFT(A128,2)="BL",LEFT(A128,2)="OL",LEFT(A128,2)="SK"),"North West",
OR(LEFT(A128,2)="NE",LEFT(A128,2)="DH",LEFT(A128,2)="SR",LEFT(A128,2)="TS",LEFT(A128,2)="DL"),"North East",
OR(LEFT(A128,2)="LS",LEFT(A128,1)="S",LEFT(A128,2)="DN",LEFT(A128,2)="HU",LEFT(A128,2)="BD",LEFT(A128,2)="HX",LEFT(A128,2)="WF",LEFT(A128,2)="HD"),"Yorkshire &amp; Humber",
OR(LEFT(A128,2)="CB",LEFT(A128,2)="CO",LEFT(A128,2)="IP",LEFT(A128,2)="NR",LEFT(A128,2)="PE",LEFT(A128,2)="SG",LEFT(A128,2)="CM"),"East of England",
OR(LEFT(A128,2)="AB",LEFT(A128,2)="DD",LEFT(A128,2)="EH",LEFT(A128,2)="FK",LEFT(A128,1)="G",LEFT(A128,2)="KA",LEFT(A128,2)="KY",LEFT(A128,2)="PA",LEFT(A128,2)="PH",LEFT(A128,2)="DG",LEFT(A128,2)="ML"),"Scotland",
OR(LEFT(A128,2)="CF",LEFT(A128,2)="SA",LEFT(A128,2)="NP",LEFT(A128,2)="LL",LEFT(A128,2)="LD"),"Wales"
)</f>
        <v>London</v>
      </c>
      <c r="C128" t="s">
        <v>153</v>
      </c>
      <c r="D128" t="s">
        <v>653</v>
      </c>
      <c r="E128" s="1">
        <v>22198</v>
      </c>
      <c r="F128" s="1">
        <v>42948</v>
      </c>
      <c r="G128" s="11">
        <f ca="1">DATEDIF(Table1[[#This Row],[Date_of_Birth]],TODAY(),"Y")-DATEDIF(Table1[[#This Row],[Primary_Diagnosis_Date]],TODAY(),"Y")</f>
        <v>57</v>
      </c>
      <c r="H128" s="11" t="str" cm="1">
        <f t="array" aca="1" ref="H128" ca="1">_xlfn.IFS(Table1[[#This Row],[Age]]&lt;10,"0-9",Table1[[#This Row],[Age]]&lt;20,"10-19",Table1[[#This Row],[Age]]&lt;30,"20-29",Table1[[#This Row],[Age]]&lt;40,"30-39",Table1[[#This Row],[Age]]&lt;50,"40-49",Table1[[#This Row],[Age]]&lt;60,"50-59",Table1[[#This Row],[Age]]&lt;70,"60-69",Table1[[#This Row],[Age]]&lt;80,"70-79",Table1[[#This Row],[Age]]&lt;90,"80-89")</f>
        <v>50-59</v>
      </c>
      <c r="I128" t="s">
        <v>1028</v>
      </c>
      <c r="J128" t="s">
        <v>1155</v>
      </c>
      <c r="K128" t="str">
        <f>LEFT(Table1[[#This Row],[Postcode]],2)</f>
        <v>E2</v>
      </c>
      <c r="L128" t="s">
        <v>1655</v>
      </c>
      <c r="M128" s="1">
        <v>42934</v>
      </c>
      <c r="N128" s="1">
        <v>42935</v>
      </c>
      <c r="O128" s="11" t="str">
        <f ca="1">DATEDIF(Table1[[#This Row],[Referral_Date]],TODAY(),"d")-DATEDIF(Table1[[#This Row],[First_Seen_Date]],TODAY(),"d") &amp;" "&amp;"days"</f>
        <v>1 days</v>
      </c>
      <c r="P128" s="1">
        <v>42949</v>
      </c>
      <c r="Q128" s="1">
        <v>42954</v>
      </c>
      <c r="R128" s="1">
        <v>42972</v>
      </c>
      <c r="S128" s="11">
        <f ca="1">DATEDIF(Table1[[#This Row],[Decision_to_Treat_Date]],TODAY(),"d")-DATEDIF(Table1[[#This Row],[Treatment_Start_Date]],TODAY(),"d")</f>
        <v>18</v>
      </c>
      <c r="T128" s="11" t="str" cm="1">
        <f t="array" aca="1" ref="T128" ca="1">_xlfn.IFS(Table1[[#This Row],[Treatment_Waiting Time]]&lt;10,"Very Short Wait",Table1[[#This Row],[Treatment_Waiting Time]]&lt;20,"Short Wait",Table1[[#This Row],[Treatment_Waiting Time]]&lt;30,"Moderate Delay",Table1[[#This Row],[Treatment_Waiting Time]]&lt;40,"Long Delay")</f>
        <v>Short Wait</v>
      </c>
      <c r="U128" t="s">
        <v>2013</v>
      </c>
      <c r="V128" t="s">
        <v>2021</v>
      </c>
      <c r="W128" t="s">
        <v>2023</v>
      </c>
      <c r="X128" t="s">
        <v>2030</v>
      </c>
      <c r="Y128" t="s">
        <v>2034</v>
      </c>
      <c r="Z128" t="s">
        <v>2040</v>
      </c>
      <c r="AA128" t="s">
        <v>2044</v>
      </c>
      <c r="AB128" t="s">
        <v>2048</v>
      </c>
      <c r="AC128" t="s">
        <v>2052</v>
      </c>
      <c r="AD128" t="s">
        <v>2179</v>
      </c>
      <c r="AE128" t="s">
        <v>2550</v>
      </c>
      <c r="AF128" t="b">
        <v>0</v>
      </c>
      <c r="AH128" t="s">
        <v>2554</v>
      </c>
      <c r="AN128" t="str">
        <v>SE</v>
      </c>
    </row>
    <row r="129" spans="1:40">
      <c r="A129" t="str">
        <f>LEFT(Table1[[#This Row],[Postcode]],2)</f>
        <v>G6</v>
      </c>
      <c r="B129" s="13" t="str" cm="1">
        <f t="array" ref="B129">_xlfn.IFS(
OR(LEFT(A129,2)="EC",LEFT(A129,1)="E",LEFT(A129,1)="N",LEFT(A129,2)="NW",LEFT(A129,2)="SE",LEFT(A129,2)="SW",LEFT(A129,1)="W",LEFT(A129,2)="WC"),"London",
OR(LEFT(A129,2)="CR",LEFT(A129,2)="DA",LEFT(A129,2)="GU",LEFT(A129,2)="KT",LEFT(A129,2)="ME",LEFT(A129,2)="PO",LEFT(A129,2)="RG",LEFT(A129,2)="RH",LEFT(A129,2)="SL",LEFT(A129,2)="SO",LEFT(A129,2)="TN"),"South East",
OR(LEFT(A129,2)="BA",LEFT(A129,2)="BS",LEFT(A129,2)="EX",LEFT(A129,2)="GL",LEFT(A129,2)="PL",LEFT(A129,2)="TA",LEFT(A129,2)="TQ",LEFT(A129,2)="TR"),"South West",
OR(LEFT(A129,1)="B",LEFT(A129,2)="CV",LEFT(A129,2)="DE",LEFT(A129,2)="LE",LEFT(A129,2)="NG",LEFT(A129,2)="NN",LEFT(A129,2)="ST",LEFT(A129,2)="WS",LEFT(A129,2)="WV"),"Midlands",
OR(LEFT(A129,1)="M",LEFT(A129,1)="L",LEFT(A129,2)="CH",LEFT(A129,2)="WA",LEFT(A129,2)="WN",LEFT(A129,2)="PR",LEFT(A129,2)="FY",LEFT(A129,2)="BB",LEFT(A129,2)="BL",LEFT(A129,2)="OL",LEFT(A129,2)="SK"),"North West",
OR(LEFT(A129,2)="NE",LEFT(A129,2)="DH",LEFT(A129,2)="SR",LEFT(A129,2)="TS",LEFT(A129,2)="DL"),"North East",
OR(LEFT(A129,2)="LS",LEFT(A129,1)="S",LEFT(A129,2)="DN",LEFT(A129,2)="HU",LEFT(A129,2)="BD",LEFT(A129,2)="HX",LEFT(A129,2)="WF",LEFT(A129,2)="HD"),"Yorkshire &amp; Humber",
OR(LEFT(A129,2)="CB",LEFT(A129,2)="CO",LEFT(A129,2)="IP",LEFT(A129,2)="NR",LEFT(A129,2)="PE",LEFT(A129,2)="SG",LEFT(A129,2)="CM"),"East of England",
OR(LEFT(A129,2)="AB",LEFT(A129,2)="DD",LEFT(A129,2)="EH",LEFT(A129,2)="FK",LEFT(A129,1)="G",LEFT(A129,2)="KA",LEFT(A129,2)="KY",LEFT(A129,2)="PA",LEFT(A129,2)="PH",LEFT(A129,2)="DG",LEFT(A129,2)="ML"),"Scotland",
OR(LEFT(A129,2)="CF",LEFT(A129,2)="SA",LEFT(A129,2)="NP",LEFT(A129,2)="LL",LEFT(A129,2)="LD"),"Wales"
)</f>
        <v>Scotland</v>
      </c>
      <c r="C129" t="s">
        <v>154</v>
      </c>
      <c r="D129" t="s">
        <v>654</v>
      </c>
      <c r="E129" s="1">
        <v>34180</v>
      </c>
      <c r="F129" s="1">
        <v>44211</v>
      </c>
      <c r="G129" s="11">
        <f ca="1">DATEDIF(Table1[[#This Row],[Date_of_Birth]],TODAY(),"Y")-DATEDIF(Table1[[#This Row],[Primary_Diagnosis_Date]],TODAY(),"Y")</f>
        <v>27</v>
      </c>
      <c r="H129" s="11" t="str" cm="1">
        <f t="array" aca="1" ref="H129" ca="1">_xlfn.IFS(Table1[[#This Row],[Age]]&lt;10,"0-9",Table1[[#This Row],[Age]]&lt;20,"10-19",Table1[[#This Row],[Age]]&lt;30,"20-29",Table1[[#This Row],[Age]]&lt;40,"30-39",Table1[[#This Row],[Age]]&lt;50,"40-49",Table1[[#This Row],[Age]]&lt;60,"50-59",Table1[[#This Row],[Age]]&lt;70,"60-69",Table1[[#This Row],[Age]]&lt;80,"70-79",Table1[[#This Row],[Age]]&lt;90,"80-89")</f>
        <v>20-29</v>
      </c>
      <c r="I129" t="s">
        <v>1028</v>
      </c>
      <c r="J129" t="s">
        <v>1156</v>
      </c>
      <c r="K129" t="str">
        <f>LEFT(Table1[[#This Row],[Postcode]],2)</f>
        <v>G6</v>
      </c>
      <c r="L129" t="s">
        <v>1656</v>
      </c>
      <c r="M129" s="1">
        <v>44193</v>
      </c>
      <c r="N129" s="1">
        <v>44204</v>
      </c>
      <c r="O129" s="11" t="str">
        <f ca="1">DATEDIF(Table1[[#This Row],[Referral_Date]],TODAY(),"d")-DATEDIF(Table1[[#This Row],[First_Seen_Date]],TODAY(),"d") &amp;" "&amp;"days"</f>
        <v>11 days</v>
      </c>
      <c r="P129" s="1">
        <v>44209</v>
      </c>
      <c r="Q129" s="1">
        <v>44221</v>
      </c>
      <c r="R129" s="1">
        <v>44239</v>
      </c>
      <c r="S129" s="11">
        <f ca="1">DATEDIF(Table1[[#This Row],[Decision_to_Treat_Date]],TODAY(),"d")-DATEDIF(Table1[[#This Row],[Treatment_Start_Date]],TODAY(),"d")</f>
        <v>18</v>
      </c>
      <c r="T129" s="11" t="str" cm="1">
        <f t="array" aca="1" ref="T129" ca="1">_xlfn.IFS(Table1[[#This Row],[Treatment_Waiting Time]]&lt;10,"Very Short Wait",Table1[[#This Row],[Treatment_Waiting Time]]&lt;20,"Short Wait",Table1[[#This Row],[Treatment_Waiting Time]]&lt;30,"Moderate Delay",Table1[[#This Row],[Treatment_Waiting Time]]&lt;40,"Long Delay")</f>
        <v>Short Wait</v>
      </c>
      <c r="U129" t="s">
        <v>2017</v>
      </c>
      <c r="V129" t="s">
        <v>2018</v>
      </c>
      <c r="W129" t="s">
        <v>2028</v>
      </c>
      <c r="X129" t="s">
        <v>2029</v>
      </c>
      <c r="Y129" t="s">
        <v>2034</v>
      </c>
      <c r="Z129" t="s">
        <v>2038</v>
      </c>
      <c r="AA129" t="s">
        <v>2041</v>
      </c>
      <c r="AB129" t="s">
        <v>2049</v>
      </c>
      <c r="AC129" t="s">
        <v>2052</v>
      </c>
      <c r="AD129" t="s">
        <v>2180</v>
      </c>
      <c r="AE129" t="s">
        <v>2550</v>
      </c>
      <c r="AF129" t="b">
        <v>1</v>
      </c>
      <c r="AG129" s="1">
        <v>44598</v>
      </c>
      <c r="AH129" t="s">
        <v>2555</v>
      </c>
      <c r="AI129" s="1">
        <v>45314</v>
      </c>
      <c r="AN129" t="str">
        <v>ME</v>
      </c>
    </row>
    <row r="130" spans="1:40">
      <c r="A130" t="str">
        <f>LEFT(Table1[[#This Row],[Postcode]],2)</f>
        <v>CM</v>
      </c>
      <c r="B130" s="13" t="str" cm="1">
        <f t="array" ref="B130">_xlfn.IFS(
OR(LEFT(A130,2)="EC",LEFT(A130,1)="E",LEFT(A130,1)="N",LEFT(A130,2)="NW",LEFT(A130,2)="SE",LEFT(A130,2)="SW",LEFT(A130,1)="W",LEFT(A130,2)="WC"),"London",
OR(LEFT(A130,2)="CR",LEFT(A130,2)="DA",LEFT(A130,2)="GU",LEFT(A130,2)="KT",LEFT(A130,2)="ME",LEFT(A130,2)="PO",LEFT(A130,2)="RG",LEFT(A130,2)="RH",LEFT(A130,2)="SL",LEFT(A130,2)="SO",LEFT(A130,2)="TN"),"South East",
OR(LEFT(A130,2)="BA",LEFT(A130,2)="BS",LEFT(A130,2)="EX",LEFT(A130,2)="GL",LEFT(A130,2)="PL",LEFT(A130,2)="TA",LEFT(A130,2)="TQ",LEFT(A130,2)="TR"),"South West",
OR(LEFT(A130,1)="B",LEFT(A130,2)="CV",LEFT(A130,2)="DE",LEFT(A130,2)="LE",LEFT(A130,2)="NG",LEFT(A130,2)="NN",LEFT(A130,2)="ST",LEFT(A130,2)="WS",LEFT(A130,2)="WV"),"Midlands",
OR(LEFT(A130,1)="M",LEFT(A130,1)="L",LEFT(A130,2)="CH",LEFT(A130,2)="WA",LEFT(A130,2)="WN",LEFT(A130,2)="PR",LEFT(A130,2)="FY",LEFT(A130,2)="BB",LEFT(A130,2)="BL",LEFT(A130,2)="OL",LEFT(A130,2)="SK"),"North West",
OR(LEFT(A130,2)="NE",LEFT(A130,2)="DH",LEFT(A130,2)="SR",LEFT(A130,2)="TS",LEFT(A130,2)="DL"),"North East",
OR(LEFT(A130,2)="LS",LEFT(A130,1)="S",LEFT(A130,2)="DN",LEFT(A130,2)="HU",LEFT(A130,2)="BD",LEFT(A130,2)="HX",LEFT(A130,2)="WF",LEFT(A130,2)="HD"),"Yorkshire &amp; Humber",
OR(LEFT(A130,2)="CB",LEFT(A130,2)="CO",LEFT(A130,2)="IP",LEFT(A130,2)="NR",LEFT(A130,2)="PE",LEFT(A130,2)="SG",LEFT(A130,2)="CM"),"East of England",
OR(LEFT(A130,2)="AB",LEFT(A130,2)="DD",LEFT(A130,2)="EH",LEFT(A130,2)="FK",LEFT(A130,1)="G",LEFT(A130,2)="KA",LEFT(A130,2)="KY",LEFT(A130,2)="PA",LEFT(A130,2)="PH",LEFT(A130,2)="DG",LEFT(A130,2)="ML"),"Scotland",
OR(LEFT(A130,2)="CF",LEFT(A130,2)="SA",LEFT(A130,2)="NP",LEFT(A130,2)="LL",LEFT(A130,2)="LD"),"Wales"
)</f>
        <v>East of England</v>
      </c>
      <c r="C130" t="s">
        <v>155</v>
      </c>
      <c r="D130" t="s">
        <v>655</v>
      </c>
      <c r="E130" s="1">
        <v>29160</v>
      </c>
      <c r="F130" s="1">
        <v>43794</v>
      </c>
      <c r="G130" s="11">
        <f ca="1">DATEDIF(Table1[[#This Row],[Date_of_Birth]],TODAY(),"Y")-DATEDIF(Table1[[#This Row],[Primary_Diagnosis_Date]],TODAY(),"Y")</f>
        <v>40</v>
      </c>
      <c r="H130" s="11" t="str" cm="1">
        <f t="array" aca="1" ref="H130" ca="1">_xlfn.IFS(Table1[[#This Row],[Age]]&lt;10,"0-9",Table1[[#This Row],[Age]]&lt;20,"10-19",Table1[[#This Row],[Age]]&lt;30,"20-29",Table1[[#This Row],[Age]]&lt;40,"30-39",Table1[[#This Row],[Age]]&lt;50,"40-49",Table1[[#This Row],[Age]]&lt;60,"50-59",Table1[[#This Row],[Age]]&lt;70,"60-69",Table1[[#This Row],[Age]]&lt;80,"70-79",Table1[[#This Row],[Age]]&lt;90,"80-89")</f>
        <v>40-49</v>
      </c>
      <c r="I130" t="s">
        <v>1027</v>
      </c>
      <c r="J130" t="s">
        <v>1157</v>
      </c>
      <c r="K130" t="str">
        <f>LEFT(Table1[[#This Row],[Postcode]],2)</f>
        <v>CM</v>
      </c>
      <c r="L130" t="s">
        <v>1657</v>
      </c>
      <c r="M130" s="1">
        <v>43770</v>
      </c>
      <c r="N130" s="1">
        <v>43774</v>
      </c>
      <c r="O130" s="11" t="str">
        <f ca="1">DATEDIF(Table1[[#This Row],[Referral_Date]],TODAY(),"d")-DATEDIF(Table1[[#This Row],[First_Seen_Date]],TODAY(),"d") &amp;" "&amp;"days"</f>
        <v>4 days</v>
      </c>
      <c r="P130" s="1">
        <v>43780</v>
      </c>
      <c r="Q130" s="1">
        <v>43783</v>
      </c>
      <c r="R130" s="1">
        <v>43811</v>
      </c>
      <c r="S130" s="11">
        <f ca="1">DATEDIF(Table1[[#This Row],[Decision_to_Treat_Date]],TODAY(),"d")-DATEDIF(Table1[[#This Row],[Treatment_Start_Date]],TODAY(),"d")</f>
        <v>28</v>
      </c>
      <c r="T130" s="11" t="str" cm="1">
        <f t="array" aca="1" ref="T130" ca="1">_xlfn.IFS(Table1[[#This Row],[Treatment_Waiting Time]]&lt;10,"Very Short Wait",Table1[[#This Row],[Treatment_Waiting Time]]&lt;20,"Short Wait",Table1[[#This Row],[Treatment_Waiting Time]]&lt;30,"Moderate Delay",Table1[[#This Row],[Treatment_Waiting Time]]&lt;40,"Long Delay")</f>
        <v>Moderate Delay</v>
      </c>
      <c r="U130" t="s">
        <v>2013</v>
      </c>
      <c r="V130" t="s">
        <v>2020</v>
      </c>
      <c r="W130" t="s">
        <v>2028</v>
      </c>
      <c r="X130" t="s">
        <v>2031</v>
      </c>
      <c r="Y130" t="s">
        <v>2033</v>
      </c>
      <c r="Z130" t="s">
        <v>2042</v>
      </c>
      <c r="AA130" t="s">
        <v>2041</v>
      </c>
      <c r="AB130" t="s">
        <v>2049</v>
      </c>
      <c r="AC130" t="s">
        <v>2052</v>
      </c>
      <c r="AD130" t="s">
        <v>2181</v>
      </c>
      <c r="AE130" t="s">
        <v>2551</v>
      </c>
      <c r="AF130" t="b">
        <v>0</v>
      </c>
      <c r="AH130" t="s">
        <v>2555</v>
      </c>
      <c r="AI130" s="1">
        <v>44629</v>
      </c>
      <c r="AN130" t="str">
        <v>B7</v>
      </c>
    </row>
    <row r="131" spans="1:40">
      <c r="A131" t="str">
        <f>LEFT(Table1[[#This Row],[Postcode]],2)</f>
        <v>B6</v>
      </c>
      <c r="B131" s="13" t="str" cm="1">
        <f t="array" ref="B131">_xlfn.IFS(
OR(LEFT(A131,2)="EC",LEFT(A131,1)="E",LEFT(A131,1)="N",LEFT(A131,2)="NW",LEFT(A131,2)="SE",LEFT(A131,2)="SW",LEFT(A131,1)="W",LEFT(A131,2)="WC"),"London",
OR(LEFT(A131,2)="CR",LEFT(A131,2)="DA",LEFT(A131,2)="GU",LEFT(A131,2)="KT",LEFT(A131,2)="ME",LEFT(A131,2)="PO",LEFT(A131,2)="RG",LEFT(A131,2)="RH",LEFT(A131,2)="SL",LEFT(A131,2)="SO",LEFT(A131,2)="TN"),"South East",
OR(LEFT(A131,2)="BA",LEFT(A131,2)="BS",LEFT(A131,2)="EX",LEFT(A131,2)="GL",LEFT(A131,2)="PL",LEFT(A131,2)="TA",LEFT(A131,2)="TQ",LEFT(A131,2)="TR"),"South West",
OR(LEFT(A131,1)="B",LEFT(A131,2)="CV",LEFT(A131,2)="DE",LEFT(A131,2)="LE",LEFT(A131,2)="NG",LEFT(A131,2)="NN",LEFT(A131,2)="ST",LEFT(A131,2)="WS",LEFT(A131,2)="WV"),"Midlands",
OR(LEFT(A131,1)="M",LEFT(A131,1)="L",LEFT(A131,2)="CH",LEFT(A131,2)="WA",LEFT(A131,2)="WN",LEFT(A131,2)="PR",LEFT(A131,2)="FY",LEFT(A131,2)="BB",LEFT(A131,2)="BL",LEFT(A131,2)="OL",LEFT(A131,2)="SK"),"North West",
OR(LEFT(A131,2)="NE",LEFT(A131,2)="DH",LEFT(A131,2)="SR",LEFT(A131,2)="TS",LEFT(A131,2)="DL"),"North East",
OR(LEFT(A131,2)="LS",LEFT(A131,1)="S",LEFT(A131,2)="DN",LEFT(A131,2)="HU",LEFT(A131,2)="BD",LEFT(A131,2)="HX",LEFT(A131,2)="WF",LEFT(A131,2)="HD"),"Yorkshire &amp; Humber",
OR(LEFT(A131,2)="CB",LEFT(A131,2)="CO",LEFT(A131,2)="IP",LEFT(A131,2)="NR",LEFT(A131,2)="PE",LEFT(A131,2)="SG",LEFT(A131,2)="CM"),"East of England",
OR(LEFT(A131,2)="AB",LEFT(A131,2)="DD",LEFT(A131,2)="EH",LEFT(A131,2)="FK",LEFT(A131,1)="G",LEFT(A131,2)="KA",LEFT(A131,2)="KY",LEFT(A131,2)="PA",LEFT(A131,2)="PH",LEFT(A131,2)="DG",LEFT(A131,2)="ML"),"Scotland",
OR(LEFT(A131,2)="CF",LEFT(A131,2)="SA",LEFT(A131,2)="NP",LEFT(A131,2)="LL",LEFT(A131,2)="LD"),"Wales"
)</f>
        <v>Midlands</v>
      </c>
      <c r="C131" t="s">
        <v>156</v>
      </c>
      <c r="D131" t="s">
        <v>656</v>
      </c>
      <c r="E131" s="1">
        <v>24945</v>
      </c>
      <c r="F131" s="1">
        <v>43737</v>
      </c>
      <c r="G131" s="11">
        <f ca="1">DATEDIF(Table1[[#This Row],[Date_of_Birth]],TODAY(),"Y")-DATEDIF(Table1[[#This Row],[Primary_Diagnosis_Date]],TODAY(),"Y")</f>
        <v>52</v>
      </c>
      <c r="H131" s="11" t="str" cm="1">
        <f t="array" aca="1" ref="H131" ca="1">_xlfn.IFS(Table1[[#This Row],[Age]]&lt;10,"0-9",Table1[[#This Row],[Age]]&lt;20,"10-19",Table1[[#This Row],[Age]]&lt;30,"20-29",Table1[[#This Row],[Age]]&lt;40,"30-39",Table1[[#This Row],[Age]]&lt;50,"40-49",Table1[[#This Row],[Age]]&lt;60,"50-59",Table1[[#This Row],[Age]]&lt;70,"60-69",Table1[[#This Row],[Age]]&lt;80,"70-79",Table1[[#This Row],[Age]]&lt;90,"80-89")</f>
        <v>50-59</v>
      </c>
      <c r="I131" t="s">
        <v>1027</v>
      </c>
      <c r="J131" t="s">
        <v>1158</v>
      </c>
      <c r="K131" t="str">
        <f>LEFT(Table1[[#This Row],[Postcode]],2)</f>
        <v>B6</v>
      </c>
      <c r="L131" t="s">
        <v>1631</v>
      </c>
      <c r="M131" s="1">
        <v>43715</v>
      </c>
      <c r="N131" s="1">
        <v>43725</v>
      </c>
      <c r="O131" s="11" t="str">
        <f ca="1">DATEDIF(Table1[[#This Row],[Referral_Date]],TODAY(),"d")-DATEDIF(Table1[[#This Row],[First_Seen_Date]],TODAY(),"d") &amp;" "&amp;"days"</f>
        <v>10 days</v>
      </c>
      <c r="P131" s="1">
        <v>43733</v>
      </c>
      <c r="Q131" s="1">
        <v>43747</v>
      </c>
      <c r="R131" s="1">
        <v>43766</v>
      </c>
      <c r="S131" s="11">
        <f ca="1">DATEDIF(Table1[[#This Row],[Decision_to_Treat_Date]],TODAY(),"d")-DATEDIF(Table1[[#This Row],[Treatment_Start_Date]],TODAY(),"d")</f>
        <v>19</v>
      </c>
      <c r="T131" s="11" t="str" cm="1">
        <f t="array" aca="1" ref="T131" ca="1">_xlfn.IFS(Table1[[#This Row],[Treatment_Waiting Time]]&lt;10,"Very Short Wait",Table1[[#This Row],[Treatment_Waiting Time]]&lt;20,"Short Wait",Table1[[#This Row],[Treatment_Waiting Time]]&lt;30,"Moderate Delay",Table1[[#This Row],[Treatment_Waiting Time]]&lt;40,"Long Delay")</f>
        <v>Short Wait</v>
      </c>
      <c r="U131" t="s">
        <v>2015</v>
      </c>
      <c r="V131" t="s">
        <v>2021</v>
      </c>
      <c r="W131" t="s">
        <v>2025</v>
      </c>
      <c r="X131" t="s">
        <v>2031</v>
      </c>
      <c r="Y131" t="s">
        <v>2037</v>
      </c>
      <c r="Z131" t="s">
        <v>2041</v>
      </c>
      <c r="AA131" t="s">
        <v>2044</v>
      </c>
      <c r="AB131" t="s">
        <v>2051</v>
      </c>
      <c r="AC131" t="s">
        <v>2041</v>
      </c>
      <c r="AD131" t="s">
        <v>2182</v>
      </c>
      <c r="AE131" t="s">
        <v>2041</v>
      </c>
      <c r="AF131" t="b">
        <v>1</v>
      </c>
      <c r="AG131" s="1">
        <v>44600</v>
      </c>
      <c r="AH131" t="s">
        <v>2555</v>
      </c>
      <c r="AI131" s="1">
        <v>44718</v>
      </c>
      <c r="AN131" t="str">
        <v>YO</v>
      </c>
    </row>
    <row r="132" spans="1:40">
      <c r="A132" t="str">
        <f>LEFT(Table1[[#This Row],[Postcode]],2)</f>
        <v>KA</v>
      </c>
      <c r="B132" s="13" t="str" cm="1">
        <f t="array" ref="B132">_xlfn.IFS(
OR(LEFT(A132,2)="EC",LEFT(A132,1)="E",LEFT(A132,1)="N",LEFT(A132,2)="NW",LEFT(A132,2)="SE",LEFT(A132,2)="SW",LEFT(A132,1)="W",LEFT(A132,2)="WC"),"London",
OR(LEFT(A132,2)="CR",LEFT(A132,2)="DA",LEFT(A132,2)="GU",LEFT(A132,2)="KT",LEFT(A132,2)="ME",LEFT(A132,2)="PO",LEFT(A132,2)="RG",LEFT(A132,2)="RH",LEFT(A132,2)="SL",LEFT(A132,2)="SO",LEFT(A132,2)="TN"),"South East",
OR(LEFT(A132,2)="BA",LEFT(A132,2)="BS",LEFT(A132,2)="EX",LEFT(A132,2)="GL",LEFT(A132,2)="PL",LEFT(A132,2)="TA",LEFT(A132,2)="TQ",LEFT(A132,2)="TR"),"South West",
OR(LEFT(A132,1)="B",LEFT(A132,2)="CV",LEFT(A132,2)="DE",LEFT(A132,2)="LE",LEFT(A132,2)="NG",LEFT(A132,2)="NN",LEFT(A132,2)="ST",LEFT(A132,2)="WS",LEFT(A132,2)="WV"),"Midlands",
OR(LEFT(A132,1)="M",LEFT(A132,1)="L",LEFT(A132,2)="CH",LEFT(A132,2)="WA",LEFT(A132,2)="WN",LEFT(A132,2)="PR",LEFT(A132,2)="FY",LEFT(A132,2)="BB",LEFT(A132,2)="BL",LEFT(A132,2)="OL",LEFT(A132,2)="SK"),"North West",
OR(LEFT(A132,2)="NE",LEFT(A132,2)="DH",LEFT(A132,2)="SR",LEFT(A132,2)="TS",LEFT(A132,2)="DL"),"North East",
OR(LEFT(A132,2)="LS",LEFT(A132,1)="S",LEFT(A132,2)="DN",LEFT(A132,2)="HU",LEFT(A132,2)="BD",LEFT(A132,2)="HX",LEFT(A132,2)="WF",LEFT(A132,2)="HD"),"Yorkshire &amp; Humber",
OR(LEFT(A132,2)="CB",LEFT(A132,2)="CO",LEFT(A132,2)="IP",LEFT(A132,2)="NR",LEFT(A132,2)="PE",LEFT(A132,2)="SG",LEFT(A132,2)="CM"),"East of England",
OR(LEFT(A132,2)="AB",LEFT(A132,2)="DD",LEFT(A132,2)="EH",LEFT(A132,2)="FK",LEFT(A132,1)="G",LEFT(A132,2)="KA",LEFT(A132,2)="KY",LEFT(A132,2)="PA",LEFT(A132,2)="PH",LEFT(A132,2)="DG",LEFT(A132,2)="ML"),"Scotland",
OR(LEFT(A132,2)="CF",LEFT(A132,2)="SA",LEFT(A132,2)="NP",LEFT(A132,2)="LL",LEFT(A132,2)="LD"),"Wales"
)</f>
        <v>Scotland</v>
      </c>
      <c r="C132" t="s">
        <v>157</v>
      </c>
      <c r="D132" t="s">
        <v>657</v>
      </c>
      <c r="E132" s="1">
        <v>17842</v>
      </c>
      <c r="F132" s="1">
        <v>45941</v>
      </c>
      <c r="G132" s="11">
        <f ca="1">DATEDIF(Table1[[#This Row],[Date_of_Birth]],TODAY(),"Y")-DATEDIF(Table1[[#This Row],[Primary_Diagnosis_Date]],TODAY(),"Y")</f>
        <v>77</v>
      </c>
      <c r="H132" s="11" t="str" cm="1">
        <f t="array" aca="1" ref="H132" ca="1">_xlfn.IFS(Table1[[#This Row],[Age]]&lt;10,"0-9",Table1[[#This Row],[Age]]&lt;20,"10-19",Table1[[#This Row],[Age]]&lt;30,"20-29",Table1[[#This Row],[Age]]&lt;40,"30-39",Table1[[#This Row],[Age]]&lt;50,"40-49",Table1[[#This Row],[Age]]&lt;60,"50-59",Table1[[#This Row],[Age]]&lt;70,"60-69",Table1[[#This Row],[Age]]&lt;80,"70-79",Table1[[#This Row],[Age]]&lt;90,"80-89")</f>
        <v>70-79</v>
      </c>
      <c r="I132" t="s">
        <v>1028</v>
      </c>
      <c r="J132" t="s">
        <v>1159</v>
      </c>
      <c r="K132" t="str">
        <f>LEFT(Table1[[#This Row],[Postcode]],2)</f>
        <v>KA</v>
      </c>
      <c r="L132" t="s">
        <v>1658</v>
      </c>
      <c r="M132" s="1">
        <v>45917</v>
      </c>
      <c r="N132" s="1">
        <v>45931</v>
      </c>
      <c r="O132" s="11" t="str">
        <f ca="1">DATEDIF(Table1[[#This Row],[Referral_Date]],TODAY(),"d")-DATEDIF(Table1[[#This Row],[First_Seen_Date]],TODAY(),"d") &amp;" "&amp;"days"</f>
        <v>14 days</v>
      </c>
      <c r="P132" s="1">
        <v>45938</v>
      </c>
      <c r="Q132" s="1">
        <v>45950</v>
      </c>
      <c r="R132" s="1">
        <v>45963</v>
      </c>
      <c r="S132" s="11">
        <f ca="1">DATEDIF(Table1[[#This Row],[Decision_to_Treat_Date]],TODAY(),"d")-DATEDIF(Table1[[#This Row],[Treatment_Start_Date]],TODAY(),"d")</f>
        <v>13</v>
      </c>
      <c r="T132" s="11" t="str" cm="1">
        <f t="array" aca="1" ref="T132" ca="1">_xlfn.IFS(Table1[[#This Row],[Treatment_Waiting Time]]&lt;10,"Very Short Wait",Table1[[#This Row],[Treatment_Waiting Time]]&lt;20,"Short Wait",Table1[[#This Row],[Treatment_Waiting Time]]&lt;30,"Moderate Delay",Table1[[#This Row],[Treatment_Waiting Time]]&lt;40,"Long Delay")</f>
        <v>Short Wait</v>
      </c>
      <c r="U132" t="s">
        <v>2011</v>
      </c>
      <c r="V132" t="s">
        <v>2020</v>
      </c>
      <c r="W132" t="s">
        <v>2023</v>
      </c>
      <c r="X132" t="s">
        <v>2029</v>
      </c>
      <c r="Y132" t="s">
        <v>2033</v>
      </c>
      <c r="Z132" t="s">
        <v>2041</v>
      </c>
      <c r="AA132" t="s">
        <v>2043</v>
      </c>
      <c r="AB132" t="s">
        <v>2046</v>
      </c>
      <c r="AC132" t="s">
        <v>2041</v>
      </c>
      <c r="AD132" t="s">
        <v>2183</v>
      </c>
      <c r="AE132" t="s">
        <v>2552</v>
      </c>
      <c r="AF132" t="b">
        <v>1</v>
      </c>
      <c r="AG132" s="1">
        <v>46839</v>
      </c>
      <c r="AH132" t="s">
        <v>2554</v>
      </c>
      <c r="AN132" t="str">
        <v>SM</v>
      </c>
    </row>
    <row r="133" spans="1:40">
      <c r="A133" t="str">
        <f>LEFT(Table1[[#This Row],[Postcode]],2)</f>
        <v>G8</v>
      </c>
      <c r="B133" s="13" t="str" cm="1">
        <f t="array" ref="B133">_xlfn.IFS(
OR(LEFT(A133,2)="EC",LEFT(A133,1)="E",LEFT(A133,1)="N",LEFT(A133,2)="NW",LEFT(A133,2)="SE",LEFT(A133,2)="SW",LEFT(A133,1)="W",LEFT(A133,2)="WC"),"London",
OR(LEFT(A133,2)="CR",LEFT(A133,2)="DA",LEFT(A133,2)="GU",LEFT(A133,2)="KT",LEFT(A133,2)="ME",LEFT(A133,2)="PO",LEFT(A133,2)="RG",LEFT(A133,2)="RH",LEFT(A133,2)="SL",LEFT(A133,2)="SO",LEFT(A133,2)="TN"),"South East",
OR(LEFT(A133,2)="BA",LEFT(A133,2)="BS",LEFT(A133,2)="EX",LEFT(A133,2)="GL",LEFT(A133,2)="PL",LEFT(A133,2)="TA",LEFT(A133,2)="TQ",LEFT(A133,2)="TR"),"South West",
OR(LEFT(A133,1)="B",LEFT(A133,2)="CV",LEFT(A133,2)="DE",LEFT(A133,2)="LE",LEFT(A133,2)="NG",LEFT(A133,2)="NN",LEFT(A133,2)="ST",LEFT(A133,2)="WS",LEFT(A133,2)="WV"),"Midlands",
OR(LEFT(A133,1)="M",LEFT(A133,1)="L",LEFT(A133,2)="CH",LEFT(A133,2)="WA",LEFT(A133,2)="WN",LEFT(A133,2)="PR",LEFT(A133,2)="FY",LEFT(A133,2)="BB",LEFT(A133,2)="BL",LEFT(A133,2)="OL",LEFT(A133,2)="SK"),"North West",
OR(LEFT(A133,2)="NE",LEFT(A133,2)="DH",LEFT(A133,2)="SR",LEFT(A133,2)="TS",LEFT(A133,2)="DL"),"North East",
OR(LEFT(A133,2)="LS",LEFT(A133,1)="S",LEFT(A133,2)="DN",LEFT(A133,2)="HU",LEFT(A133,2)="BD",LEFT(A133,2)="HX",LEFT(A133,2)="WF",LEFT(A133,2)="HD"),"Yorkshire &amp; Humber",
OR(LEFT(A133,2)="CB",LEFT(A133,2)="CO",LEFT(A133,2)="IP",LEFT(A133,2)="NR",LEFT(A133,2)="PE",LEFT(A133,2)="SG",LEFT(A133,2)="CM"),"East of England",
OR(LEFT(A133,2)="AB",LEFT(A133,2)="DD",LEFT(A133,2)="EH",LEFT(A133,2)="FK",LEFT(A133,1)="G",LEFT(A133,2)="KA",LEFT(A133,2)="KY",LEFT(A133,2)="PA",LEFT(A133,2)="PH",LEFT(A133,2)="DG",LEFT(A133,2)="ML"),"Scotland",
OR(LEFT(A133,2)="CF",LEFT(A133,2)="SA",LEFT(A133,2)="NP",LEFT(A133,2)="LL",LEFT(A133,2)="LD"),"Wales"
)</f>
        <v>Scotland</v>
      </c>
      <c r="C133" t="s">
        <v>158</v>
      </c>
      <c r="D133" t="s">
        <v>658</v>
      </c>
      <c r="E133" s="1">
        <v>29557</v>
      </c>
      <c r="F133" s="1">
        <v>42763</v>
      </c>
      <c r="G133" s="11">
        <f ca="1">DATEDIF(Table1[[#This Row],[Date_of_Birth]],TODAY(),"Y")-DATEDIF(Table1[[#This Row],[Primary_Diagnosis_Date]],TODAY(),"Y")</f>
        <v>36</v>
      </c>
      <c r="H133" s="11" t="str" cm="1">
        <f t="array" aca="1" ref="H133" ca="1">_xlfn.IFS(Table1[[#This Row],[Age]]&lt;10,"0-9",Table1[[#This Row],[Age]]&lt;20,"10-19",Table1[[#This Row],[Age]]&lt;30,"20-29",Table1[[#This Row],[Age]]&lt;40,"30-39",Table1[[#This Row],[Age]]&lt;50,"40-49",Table1[[#This Row],[Age]]&lt;60,"50-59",Table1[[#This Row],[Age]]&lt;70,"60-69",Table1[[#This Row],[Age]]&lt;80,"70-79",Table1[[#This Row],[Age]]&lt;90,"80-89")</f>
        <v>30-39</v>
      </c>
      <c r="I133" t="s">
        <v>1028</v>
      </c>
      <c r="J133" t="s">
        <v>1160</v>
      </c>
      <c r="K133" t="str">
        <f>LEFT(Table1[[#This Row],[Postcode]],2)</f>
        <v>G8</v>
      </c>
      <c r="L133" t="s">
        <v>1659</v>
      </c>
      <c r="M133" s="1">
        <v>42760</v>
      </c>
      <c r="N133" s="1">
        <v>42762</v>
      </c>
      <c r="O133" s="11" t="str">
        <f ca="1">DATEDIF(Table1[[#This Row],[Referral_Date]],TODAY(),"d")-DATEDIF(Table1[[#This Row],[First_Seen_Date]],TODAY(),"d") &amp;" "&amp;"days"</f>
        <v>2 days</v>
      </c>
      <c r="P133" s="1">
        <v>42767</v>
      </c>
      <c r="Q133" s="1">
        <v>42780</v>
      </c>
      <c r="R133" s="1">
        <v>42808</v>
      </c>
      <c r="S133" s="11">
        <f ca="1">DATEDIF(Table1[[#This Row],[Decision_to_Treat_Date]],TODAY(),"d")-DATEDIF(Table1[[#This Row],[Treatment_Start_Date]],TODAY(),"d")</f>
        <v>28</v>
      </c>
      <c r="T133" s="11" t="str" cm="1">
        <f t="array" aca="1" ref="T133" ca="1">_xlfn.IFS(Table1[[#This Row],[Treatment_Waiting Time]]&lt;10,"Very Short Wait",Table1[[#This Row],[Treatment_Waiting Time]]&lt;20,"Short Wait",Table1[[#This Row],[Treatment_Waiting Time]]&lt;30,"Moderate Delay",Table1[[#This Row],[Treatment_Waiting Time]]&lt;40,"Long Delay")</f>
        <v>Moderate Delay</v>
      </c>
      <c r="U133" t="s">
        <v>2016</v>
      </c>
      <c r="V133" t="s">
        <v>2019</v>
      </c>
      <c r="W133" t="s">
        <v>2025</v>
      </c>
      <c r="X133" t="s">
        <v>2031</v>
      </c>
      <c r="Y133" t="s">
        <v>2035</v>
      </c>
      <c r="Z133" t="s">
        <v>2040</v>
      </c>
      <c r="AA133" t="s">
        <v>2041</v>
      </c>
      <c r="AB133" t="s">
        <v>2046</v>
      </c>
      <c r="AC133" t="s">
        <v>2052</v>
      </c>
      <c r="AD133" t="s">
        <v>2184</v>
      </c>
      <c r="AE133" t="s">
        <v>2041</v>
      </c>
      <c r="AF133" t="b">
        <v>1</v>
      </c>
      <c r="AG133" s="1">
        <v>43722</v>
      </c>
      <c r="AH133" t="s">
        <v>2555</v>
      </c>
      <c r="AI133" s="1">
        <v>43194</v>
      </c>
      <c r="AN133" t="str">
        <v>LL</v>
      </c>
    </row>
    <row r="134" spans="1:40">
      <c r="A134" t="str">
        <f>LEFT(Table1[[#This Row],[Postcode]],2)</f>
        <v>G5</v>
      </c>
      <c r="B134" s="13" t="str" cm="1">
        <f t="array" ref="B134">_xlfn.IFS(
OR(LEFT(A134,2)="EC",LEFT(A134,1)="E",LEFT(A134,1)="N",LEFT(A134,2)="NW",LEFT(A134,2)="SE",LEFT(A134,2)="SW",LEFT(A134,1)="W",LEFT(A134,2)="WC"),"London",
OR(LEFT(A134,2)="CR",LEFT(A134,2)="DA",LEFT(A134,2)="GU",LEFT(A134,2)="KT",LEFT(A134,2)="ME",LEFT(A134,2)="PO",LEFT(A134,2)="RG",LEFT(A134,2)="RH",LEFT(A134,2)="SL",LEFT(A134,2)="SO",LEFT(A134,2)="TN"),"South East",
OR(LEFT(A134,2)="BA",LEFT(A134,2)="BS",LEFT(A134,2)="EX",LEFT(A134,2)="GL",LEFT(A134,2)="PL",LEFT(A134,2)="TA",LEFT(A134,2)="TQ",LEFT(A134,2)="TR"),"South West",
OR(LEFT(A134,1)="B",LEFT(A134,2)="CV",LEFT(A134,2)="DE",LEFT(A134,2)="LE",LEFT(A134,2)="NG",LEFT(A134,2)="NN",LEFT(A134,2)="ST",LEFT(A134,2)="WS",LEFT(A134,2)="WV"),"Midlands",
OR(LEFT(A134,1)="M",LEFT(A134,1)="L",LEFT(A134,2)="CH",LEFT(A134,2)="WA",LEFT(A134,2)="WN",LEFT(A134,2)="PR",LEFT(A134,2)="FY",LEFT(A134,2)="BB",LEFT(A134,2)="BL",LEFT(A134,2)="OL",LEFT(A134,2)="SK"),"North West",
OR(LEFT(A134,2)="NE",LEFT(A134,2)="DH",LEFT(A134,2)="SR",LEFT(A134,2)="TS",LEFT(A134,2)="DL"),"North East",
OR(LEFT(A134,2)="LS",LEFT(A134,1)="S",LEFT(A134,2)="DN",LEFT(A134,2)="HU",LEFT(A134,2)="BD",LEFT(A134,2)="HX",LEFT(A134,2)="WF",LEFT(A134,2)="HD"),"Yorkshire &amp; Humber",
OR(LEFT(A134,2)="CB",LEFT(A134,2)="CO",LEFT(A134,2)="IP",LEFT(A134,2)="NR",LEFT(A134,2)="PE",LEFT(A134,2)="SG",LEFT(A134,2)="CM"),"East of England",
OR(LEFT(A134,2)="AB",LEFT(A134,2)="DD",LEFT(A134,2)="EH",LEFT(A134,2)="FK",LEFT(A134,1)="G",LEFT(A134,2)="KA",LEFT(A134,2)="KY",LEFT(A134,2)="PA",LEFT(A134,2)="PH",LEFT(A134,2)="DG",LEFT(A134,2)="ML"),"Scotland",
OR(LEFT(A134,2)="CF",LEFT(A134,2)="SA",LEFT(A134,2)="NP",LEFT(A134,2)="LL",LEFT(A134,2)="LD"),"Wales"
)</f>
        <v>Scotland</v>
      </c>
      <c r="C134" t="s">
        <v>159</v>
      </c>
      <c r="D134" t="s">
        <v>659</v>
      </c>
      <c r="E134" s="1">
        <v>18594</v>
      </c>
      <c r="F134" s="1">
        <v>44830</v>
      </c>
      <c r="G134" s="11">
        <f ca="1">DATEDIF(Table1[[#This Row],[Date_of_Birth]],TODAY(),"Y")-DATEDIF(Table1[[#This Row],[Primary_Diagnosis_Date]],TODAY(),"Y")</f>
        <v>72</v>
      </c>
      <c r="H134" s="11" t="str" cm="1">
        <f t="array" aca="1" ref="H134" ca="1">_xlfn.IFS(Table1[[#This Row],[Age]]&lt;10,"0-9",Table1[[#This Row],[Age]]&lt;20,"10-19",Table1[[#This Row],[Age]]&lt;30,"20-29",Table1[[#This Row],[Age]]&lt;40,"30-39",Table1[[#This Row],[Age]]&lt;50,"40-49",Table1[[#This Row],[Age]]&lt;60,"50-59",Table1[[#This Row],[Age]]&lt;70,"60-69",Table1[[#This Row],[Age]]&lt;80,"70-79",Table1[[#This Row],[Age]]&lt;90,"80-89")</f>
        <v>70-79</v>
      </c>
      <c r="I134" t="s">
        <v>1027</v>
      </c>
      <c r="J134" t="s">
        <v>1161</v>
      </c>
      <c r="K134" t="str">
        <f>LEFT(Table1[[#This Row],[Postcode]],2)</f>
        <v>G5</v>
      </c>
      <c r="L134" t="s">
        <v>1660</v>
      </c>
      <c r="M134" s="1">
        <v>44807</v>
      </c>
      <c r="N134" s="1">
        <v>44814</v>
      </c>
      <c r="O134" s="11" t="str">
        <f ca="1">DATEDIF(Table1[[#This Row],[Referral_Date]],TODAY(),"d")-DATEDIF(Table1[[#This Row],[First_Seen_Date]],TODAY(),"d") &amp;" "&amp;"days"</f>
        <v>7 days</v>
      </c>
      <c r="P134" s="1">
        <v>44824</v>
      </c>
      <c r="Q134" s="1">
        <v>44836</v>
      </c>
      <c r="R134" s="1">
        <v>44855</v>
      </c>
      <c r="S134" s="11">
        <f ca="1">DATEDIF(Table1[[#This Row],[Decision_to_Treat_Date]],TODAY(),"d")-DATEDIF(Table1[[#This Row],[Treatment_Start_Date]],TODAY(),"d")</f>
        <v>19</v>
      </c>
      <c r="T134" s="11" t="str" cm="1">
        <f t="array" aca="1" ref="T134" ca="1">_xlfn.IFS(Table1[[#This Row],[Treatment_Waiting Time]]&lt;10,"Very Short Wait",Table1[[#This Row],[Treatment_Waiting Time]]&lt;20,"Short Wait",Table1[[#This Row],[Treatment_Waiting Time]]&lt;30,"Moderate Delay",Table1[[#This Row],[Treatment_Waiting Time]]&lt;40,"Long Delay")</f>
        <v>Short Wait</v>
      </c>
      <c r="U134" t="s">
        <v>2011</v>
      </c>
      <c r="V134" t="s">
        <v>2019</v>
      </c>
      <c r="W134" t="s">
        <v>2023</v>
      </c>
      <c r="X134" t="s">
        <v>2032</v>
      </c>
      <c r="Y134" t="s">
        <v>2036</v>
      </c>
      <c r="Z134" t="s">
        <v>2042</v>
      </c>
      <c r="AA134" t="s">
        <v>2045</v>
      </c>
      <c r="AB134" t="s">
        <v>2047</v>
      </c>
      <c r="AC134" t="s">
        <v>2053</v>
      </c>
      <c r="AD134" t="s">
        <v>2185</v>
      </c>
      <c r="AE134" t="s">
        <v>2550</v>
      </c>
      <c r="AF134" t="b">
        <v>1</v>
      </c>
      <c r="AG134" s="1">
        <v>45440</v>
      </c>
      <c r="AH134" t="s">
        <v>2555</v>
      </c>
      <c r="AI134" s="1">
        <v>45061</v>
      </c>
      <c r="AN134" t="str">
        <v>M5</v>
      </c>
    </row>
    <row r="135" spans="1:40">
      <c r="A135" t="str">
        <f>LEFT(Table1[[#This Row],[Postcode]],2)</f>
        <v>BD</v>
      </c>
      <c r="B135" s="13" t="str" cm="1">
        <f t="array" ref="B135">_xlfn.IFS(
OR(LEFT(A135,2)="EC",LEFT(A135,1)="E",LEFT(A135,1)="N",LEFT(A135,2)="NW",LEFT(A135,2)="SE",LEFT(A135,2)="SW",LEFT(A135,1)="W",LEFT(A135,2)="WC"),"London",
OR(LEFT(A135,2)="CR",LEFT(A135,2)="DA",LEFT(A135,2)="GU",LEFT(A135,2)="KT",LEFT(A135,2)="ME",LEFT(A135,2)="PO",LEFT(A135,2)="RG",LEFT(A135,2)="RH",LEFT(A135,2)="SL",LEFT(A135,2)="SO",LEFT(A135,2)="TN"),"South East",
OR(LEFT(A135,2)="BA",LEFT(A135,2)="BS",LEFT(A135,2)="EX",LEFT(A135,2)="GL",LEFT(A135,2)="PL",LEFT(A135,2)="TA",LEFT(A135,2)="TQ",LEFT(A135,2)="TR"),"South West",
OR(LEFT(A135,1)="B",LEFT(A135,2)="CV",LEFT(A135,2)="DE",LEFT(A135,2)="LE",LEFT(A135,2)="NG",LEFT(A135,2)="NN",LEFT(A135,2)="ST",LEFT(A135,2)="WS",LEFT(A135,2)="WV"),"Midlands",
OR(LEFT(A135,1)="M",LEFT(A135,1)="L",LEFT(A135,2)="CH",LEFT(A135,2)="WA",LEFT(A135,2)="WN",LEFT(A135,2)="PR",LEFT(A135,2)="FY",LEFT(A135,2)="BB",LEFT(A135,2)="BL",LEFT(A135,2)="OL",LEFT(A135,2)="SK"),"North West",
OR(LEFT(A135,2)="NE",LEFT(A135,2)="DH",LEFT(A135,2)="SR",LEFT(A135,2)="TS",LEFT(A135,2)="DL"),"North East",
OR(LEFT(A135,2)="LS",LEFT(A135,1)="S",LEFT(A135,2)="DN",LEFT(A135,2)="HU",LEFT(A135,2)="BD",LEFT(A135,2)="HX",LEFT(A135,2)="WF",LEFT(A135,2)="HD"),"Yorkshire &amp; Humber",
OR(LEFT(A135,2)="CB",LEFT(A135,2)="CO",LEFT(A135,2)="IP",LEFT(A135,2)="NR",LEFT(A135,2)="PE",LEFT(A135,2)="SG",LEFT(A135,2)="CM"),"East of England",
OR(LEFT(A135,2)="AB",LEFT(A135,2)="DD",LEFT(A135,2)="EH",LEFT(A135,2)="FK",LEFT(A135,1)="G",LEFT(A135,2)="KA",LEFT(A135,2)="KY",LEFT(A135,2)="PA",LEFT(A135,2)="PH",LEFT(A135,2)="DG",LEFT(A135,2)="ML"),"Scotland",
OR(LEFT(A135,2)="CF",LEFT(A135,2)="SA",LEFT(A135,2)="NP",LEFT(A135,2)="LL",LEFT(A135,2)="LD"),"Wales"
)</f>
        <v>Midlands</v>
      </c>
      <c r="C135" t="s">
        <v>160</v>
      </c>
      <c r="D135" t="s">
        <v>660</v>
      </c>
      <c r="E135" s="1">
        <v>29457</v>
      </c>
      <c r="F135" s="1">
        <v>44669</v>
      </c>
      <c r="G135" s="11">
        <f ca="1">DATEDIF(Table1[[#This Row],[Date_of_Birth]],TODAY(),"Y")-DATEDIF(Table1[[#This Row],[Primary_Diagnosis_Date]],TODAY(),"Y")</f>
        <v>41</v>
      </c>
      <c r="H135" s="11" t="str" cm="1">
        <f t="array" aca="1" ref="H135" ca="1">_xlfn.IFS(Table1[[#This Row],[Age]]&lt;10,"0-9",Table1[[#This Row],[Age]]&lt;20,"10-19",Table1[[#This Row],[Age]]&lt;30,"20-29",Table1[[#This Row],[Age]]&lt;40,"30-39",Table1[[#This Row],[Age]]&lt;50,"40-49",Table1[[#This Row],[Age]]&lt;60,"50-59",Table1[[#This Row],[Age]]&lt;70,"60-69",Table1[[#This Row],[Age]]&lt;80,"70-79",Table1[[#This Row],[Age]]&lt;90,"80-89")</f>
        <v>40-49</v>
      </c>
      <c r="I135" t="s">
        <v>1028</v>
      </c>
      <c r="J135" t="s">
        <v>1162</v>
      </c>
      <c r="K135" t="str">
        <f>LEFT(Table1[[#This Row],[Postcode]],2)</f>
        <v>BD</v>
      </c>
      <c r="L135" t="s">
        <v>1661</v>
      </c>
      <c r="M135" s="1">
        <v>44645</v>
      </c>
      <c r="N135" s="1">
        <v>44649</v>
      </c>
      <c r="O135" s="11" t="str">
        <f ca="1">DATEDIF(Table1[[#This Row],[Referral_Date]],TODAY(),"d")-DATEDIF(Table1[[#This Row],[First_Seen_Date]],TODAY(),"d") &amp;" "&amp;"days"</f>
        <v>4 days</v>
      </c>
      <c r="P135" s="1">
        <v>44655</v>
      </c>
      <c r="Q135" s="1">
        <v>44657</v>
      </c>
      <c r="R135" s="1">
        <v>44665</v>
      </c>
      <c r="S135" s="11">
        <f ca="1">DATEDIF(Table1[[#This Row],[Decision_to_Treat_Date]],TODAY(),"d")-DATEDIF(Table1[[#This Row],[Treatment_Start_Date]],TODAY(),"d")</f>
        <v>8</v>
      </c>
      <c r="T135" s="11" t="str" cm="1">
        <f t="array" aca="1" ref="T135" ca="1">_xlfn.IFS(Table1[[#This Row],[Treatment_Waiting Time]]&lt;10,"Very Short Wait",Table1[[#This Row],[Treatment_Waiting Time]]&lt;20,"Short Wait",Table1[[#This Row],[Treatment_Waiting Time]]&lt;30,"Moderate Delay",Table1[[#This Row],[Treatment_Waiting Time]]&lt;40,"Long Delay")</f>
        <v>Very Short Wait</v>
      </c>
      <c r="U135" t="s">
        <v>2016</v>
      </c>
      <c r="V135" t="s">
        <v>2018</v>
      </c>
      <c r="W135" t="s">
        <v>2025</v>
      </c>
      <c r="X135" t="s">
        <v>2029</v>
      </c>
      <c r="Y135" t="s">
        <v>2035</v>
      </c>
      <c r="Z135" t="s">
        <v>2038</v>
      </c>
      <c r="AA135" t="s">
        <v>2044</v>
      </c>
      <c r="AB135" t="s">
        <v>2047</v>
      </c>
      <c r="AC135" t="s">
        <v>2052</v>
      </c>
      <c r="AD135" t="s">
        <v>2186</v>
      </c>
      <c r="AE135" t="s">
        <v>2041</v>
      </c>
      <c r="AF135" t="b">
        <v>0</v>
      </c>
      <c r="AH135" t="s">
        <v>2555</v>
      </c>
      <c r="AI135" s="1">
        <v>45648</v>
      </c>
      <c r="AN135" t="str">
        <v>B2</v>
      </c>
    </row>
    <row r="136" spans="1:40">
      <c r="A136" t="str">
        <f>LEFT(Table1[[#This Row],[Postcode]],2)</f>
        <v>BT</v>
      </c>
      <c r="B136" s="13" t="str" cm="1">
        <f t="array" ref="B136">_xlfn.IFS(
OR(LEFT(A136,2)="EC",LEFT(A136,1)="E",LEFT(A136,1)="N",LEFT(A136,2)="NW",LEFT(A136,2)="SE",LEFT(A136,2)="SW",LEFT(A136,1)="W",LEFT(A136,2)="WC"),"London",
OR(LEFT(A136,2)="CR",LEFT(A136,2)="DA",LEFT(A136,2)="GU",LEFT(A136,2)="KT",LEFT(A136,2)="ME",LEFT(A136,2)="PO",LEFT(A136,2)="RG",LEFT(A136,2)="RH",LEFT(A136,2)="SL",LEFT(A136,2)="SO",LEFT(A136,2)="TN"),"South East",
OR(LEFT(A136,2)="BA",LEFT(A136,2)="BS",LEFT(A136,2)="EX",LEFT(A136,2)="GL",LEFT(A136,2)="PL",LEFT(A136,2)="TA",LEFT(A136,2)="TQ",LEFT(A136,2)="TR"),"South West",
OR(LEFT(A136,1)="B",LEFT(A136,2)="CV",LEFT(A136,2)="DE",LEFT(A136,2)="LE",LEFT(A136,2)="NG",LEFT(A136,2)="NN",LEFT(A136,2)="ST",LEFT(A136,2)="WS",LEFT(A136,2)="WV"),"Midlands",
OR(LEFT(A136,1)="M",LEFT(A136,1)="L",LEFT(A136,2)="CH",LEFT(A136,2)="WA",LEFT(A136,2)="WN",LEFT(A136,2)="PR",LEFT(A136,2)="FY",LEFT(A136,2)="BB",LEFT(A136,2)="BL",LEFT(A136,2)="OL",LEFT(A136,2)="SK"),"North West",
OR(LEFT(A136,2)="NE",LEFT(A136,2)="DH",LEFT(A136,2)="SR",LEFT(A136,2)="TS",LEFT(A136,2)="DL"),"North East",
OR(LEFT(A136,2)="LS",LEFT(A136,1)="S",LEFT(A136,2)="DN",LEFT(A136,2)="HU",LEFT(A136,2)="BD",LEFT(A136,2)="HX",LEFT(A136,2)="WF",LEFT(A136,2)="HD"),"Yorkshire &amp; Humber",
OR(LEFT(A136,2)="CB",LEFT(A136,2)="CO",LEFT(A136,2)="IP",LEFT(A136,2)="NR",LEFT(A136,2)="PE",LEFT(A136,2)="SG",LEFT(A136,2)="CM"),"East of England",
OR(LEFT(A136,2)="AB",LEFT(A136,2)="DD",LEFT(A136,2)="EH",LEFT(A136,2)="FK",LEFT(A136,1)="G",LEFT(A136,2)="KA",LEFT(A136,2)="KY",LEFT(A136,2)="PA",LEFT(A136,2)="PH",LEFT(A136,2)="DG",LEFT(A136,2)="ML"),"Scotland",
OR(LEFT(A136,2)="CF",LEFT(A136,2)="SA",LEFT(A136,2)="NP",LEFT(A136,2)="LL",LEFT(A136,2)="LD"),"Wales"
)</f>
        <v>Midlands</v>
      </c>
      <c r="C136" t="s">
        <v>161</v>
      </c>
      <c r="D136" t="s">
        <v>661</v>
      </c>
      <c r="E136" s="1">
        <v>22725</v>
      </c>
      <c r="F136" s="1">
        <v>43494</v>
      </c>
      <c r="G136" s="11">
        <f ca="1">DATEDIF(Table1[[#This Row],[Date_of_Birth]],TODAY(),"Y")-DATEDIF(Table1[[#This Row],[Primary_Diagnosis_Date]],TODAY(),"Y")</f>
        <v>57</v>
      </c>
      <c r="H136" s="11" t="str" cm="1">
        <f t="array" aca="1" ref="H136" ca="1">_xlfn.IFS(Table1[[#This Row],[Age]]&lt;10,"0-9",Table1[[#This Row],[Age]]&lt;20,"10-19",Table1[[#This Row],[Age]]&lt;30,"20-29",Table1[[#This Row],[Age]]&lt;40,"30-39",Table1[[#This Row],[Age]]&lt;50,"40-49",Table1[[#This Row],[Age]]&lt;60,"50-59",Table1[[#This Row],[Age]]&lt;70,"60-69",Table1[[#This Row],[Age]]&lt;80,"70-79",Table1[[#This Row],[Age]]&lt;90,"80-89")</f>
        <v>50-59</v>
      </c>
      <c r="I136" t="s">
        <v>1028</v>
      </c>
      <c r="J136" t="s">
        <v>1163</v>
      </c>
      <c r="K136" t="str">
        <f>LEFT(Table1[[#This Row],[Postcode]],2)</f>
        <v>BT</v>
      </c>
      <c r="L136" t="s">
        <v>1662</v>
      </c>
      <c r="M136" s="1">
        <v>43468</v>
      </c>
      <c r="N136" s="1">
        <v>43474</v>
      </c>
      <c r="O136" s="11" t="str">
        <f ca="1">DATEDIF(Table1[[#This Row],[Referral_Date]],TODAY(),"d")-DATEDIF(Table1[[#This Row],[First_Seen_Date]],TODAY(),"d") &amp;" "&amp;"days"</f>
        <v>6 days</v>
      </c>
      <c r="P136" s="1">
        <v>43482</v>
      </c>
      <c r="Q136" s="1">
        <v>43484</v>
      </c>
      <c r="R136" s="1">
        <v>43498</v>
      </c>
      <c r="S136" s="11">
        <f ca="1">DATEDIF(Table1[[#This Row],[Decision_to_Treat_Date]],TODAY(),"d")-DATEDIF(Table1[[#This Row],[Treatment_Start_Date]],TODAY(),"d")</f>
        <v>14</v>
      </c>
      <c r="T136" s="11" t="str" cm="1">
        <f t="array" aca="1" ref="T136" ca="1">_xlfn.IFS(Table1[[#This Row],[Treatment_Waiting Time]]&lt;10,"Very Short Wait",Table1[[#This Row],[Treatment_Waiting Time]]&lt;20,"Short Wait",Table1[[#This Row],[Treatment_Waiting Time]]&lt;30,"Moderate Delay",Table1[[#This Row],[Treatment_Waiting Time]]&lt;40,"Long Delay")</f>
        <v>Short Wait</v>
      </c>
      <c r="U136" t="s">
        <v>2014</v>
      </c>
      <c r="V136" t="s">
        <v>2022</v>
      </c>
      <c r="W136" t="s">
        <v>2025</v>
      </c>
      <c r="X136" t="s">
        <v>2032</v>
      </c>
      <c r="Y136" t="s">
        <v>2034</v>
      </c>
      <c r="Z136" t="s">
        <v>2038</v>
      </c>
      <c r="AA136" t="s">
        <v>2041</v>
      </c>
      <c r="AB136" t="s">
        <v>2049</v>
      </c>
      <c r="AC136" t="s">
        <v>2052</v>
      </c>
      <c r="AD136" t="s">
        <v>2187</v>
      </c>
      <c r="AE136" t="s">
        <v>2553</v>
      </c>
      <c r="AF136" t="b">
        <v>1</v>
      </c>
      <c r="AG136" s="1">
        <v>44452</v>
      </c>
      <c r="AH136" t="s">
        <v>2554</v>
      </c>
      <c r="AN136" t="str">
        <v>B3</v>
      </c>
    </row>
    <row r="137" spans="1:40">
      <c r="A137" t="str">
        <f>LEFT(Table1[[#This Row],[Postcode]],2)</f>
        <v>G6</v>
      </c>
      <c r="B137" s="13" t="str" cm="1">
        <f t="array" ref="B137">_xlfn.IFS(
OR(LEFT(A137,2)="EC",LEFT(A137,1)="E",LEFT(A137,1)="N",LEFT(A137,2)="NW",LEFT(A137,2)="SE",LEFT(A137,2)="SW",LEFT(A137,1)="W",LEFT(A137,2)="WC"),"London",
OR(LEFT(A137,2)="CR",LEFT(A137,2)="DA",LEFT(A137,2)="GU",LEFT(A137,2)="KT",LEFT(A137,2)="ME",LEFT(A137,2)="PO",LEFT(A137,2)="RG",LEFT(A137,2)="RH",LEFT(A137,2)="SL",LEFT(A137,2)="SO",LEFT(A137,2)="TN"),"South East",
OR(LEFT(A137,2)="BA",LEFT(A137,2)="BS",LEFT(A137,2)="EX",LEFT(A137,2)="GL",LEFT(A137,2)="PL",LEFT(A137,2)="TA",LEFT(A137,2)="TQ",LEFT(A137,2)="TR"),"South West",
OR(LEFT(A137,1)="B",LEFT(A137,2)="CV",LEFT(A137,2)="DE",LEFT(A137,2)="LE",LEFT(A137,2)="NG",LEFT(A137,2)="NN",LEFT(A137,2)="ST",LEFT(A137,2)="WS",LEFT(A137,2)="WV"),"Midlands",
OR(LEFT(A137,1)="M",LEFT(A137,1)="L",LEFT(A137,2)="CH",LEFT(A137,2)="WA",LEFT(A137,2)="WN",LEFT(A137,2)="PR",LEFT(A137,2)="FY",LEFT(A137,2)="BB",LEFT(A137,2)="BL",LEFT(A137,2)="OL",LEFT(A137,2)="SK"),"North West",
OR(LEFT(A137,2)="NE",LEFT(A137,2)="DH",LEFT(A137,2)="SR",LEFT(A137,2)="TS",LEFT(A137,2)="DL"),"North East",
OR(LEFT(A137,2)="LS",LEFT(A137,1)="S",LEFT(A137,2)="DN",LEFT(A137,2)="HU",LEFT(A137,2)="BD",LEFT(A137,2)="HX",LEFT(A137,2)="WF",LEFT(A137,2)="HD"),"Yorkshire &amp; Humber",
OR(LEFT(A137,2)="CB",LEFT(A137,2)="CO",LEFT(A137,2)="IP",LEFT(A137,2)="NR",LEFT(A137,2)="PE",LEFT(A137,2)="SG",LEFT(A137,2)="CM"),"East of England",
OR(LEFT(A137,2)="AB",LEFT(A137,2)="DD",LEFT(A137,2)="EH",LEFT(A137,2)="FK",LEFT(A137,1)="G",LEFT(A137,2)="KA",LEFT(A137,2)="KY",LEFT(A137,2)="PA",LEFT(A137,2)="PH",LEFT(A137,2)="DG",LEFT(A137,2)="ML"),"Scotland",
OR(LEFT(A137,2)="CF",LEFT(A137,2)="SA",LEFT(A137,2)="NP",LEFT(A137,2)="LL",LEFT(A137,2)="LD"),"Wales"
)</f>
        <v>Scotland</v>
      </c>
      <c r="C137" t="s">
        <v>162</v>
      </c>
      <c r="D137" t="s">
        <v>662</v>
      </c>
      <c r="E137" s="1">
        <v>27458</v>
      </c>
      <c r="F137" s="1">
        <v>45638</v>
      </c>
      <c r="G137" s="11">
        <f ca="1">DATEDIF(Table1[[#This Row],[Date_of_Birth]],TODAY(),"Y")-DATEDIF(Table1[[#This Row],[Primary_Diagnosis_Date]],TODAY(),"Y")</f>
        <v>50</v>
      </c>
      <c r="H137" s="11" t="str" cm="1">
        <f t="array" aca="1" ref="H137" ca="1">_xlfn.IFS(Table1[[#This Row],[Age]]&lt;10,"0-9",Table1[[#This Row],[Age]]&lt;20,"10-19",Table1[[#This Row],[Age]]&lt;30,"20-29",Table1[[#This Row],[Age]]&lt;40,"30-39",Table1[[#This Row],[Age]]&lt;50,"40-49",Table1[[#This Row],[Age]]&lt;60,"50-59",Table1[[#This Row],[Age]]&lt;70,"60-69",Table1[[#This Row],[Age]]&lt;80,"70-79",Table1[[#This Row],[Age]]&lt;90,"80-89")</f>
        <v>50-59</v>
      </c>
      <c r="I137" t="s">
        <v>1027</v>
      </c>
      <c r="J137" t="s">
        <v>1164</v>
      </c>
      <c r="K137" t="str">
        <f>LEFT(Table1[[#This Row],[Postcode]],2)</f>
        <v>G6</v>
      </c>
      <c r="L137" t="s">
        <v>1663</v>
      </c>
      <c r="M137" s="1">
        <v>45637</v>
      </c>
      <c r="N137" s="1">
        <v>45640</v>
      </c>
      <c r="O137" s="11" t="str">
        <f ca="1">DATEDIF(Table1[[#This Row],[Referral_Date]],TODAY(),"d")-DATEDIF(Table1[[#This Row],[First_Seen_Date]],TODAY(),"d") &amp;" "&amp;"days"</f>
        <v>3 days</v>
      </c>
      <c r="P137" s="1">
        <v>45654</v>
      </c>
      <c r="Q137" s="1">
        <v>45668</v>
      </c>
      <c r="R137" s="1">
        <v>45675</v>
      </c>
      <c r="S137" s="11">
        <f ca="1">DATEDIF(Table1[[#This Row],[Decision_to_Treat_Date]],TODAY(),"d")-DATEDIF(Table1[[#This Row],[Treatment_Start_Date]],TODAY(),"d")</f>
        <v>7</v>
      </c>
      <c r="T137" s="11" t="str" cm="1">
        <f t="array" aca="1" ref="T137" ca="1">_xlfn.IFS(Table1[[#This Row],[Treatment_Waiting Time]]&lt;10,"Very Short Wait",Table1[[#This Row],[Treatment_Waiting Time]]&lt;20,"Short Wait",Table1[[#This Row],[Treatment_Waiting Time]]&lt;30,"Moderate Delay",Table1[[#This Row],[Treatment_Waiting Time]]&lt;40,"Long Delay")</f>
        <v>Very Short Wait</v>
      </c>
      <c r="U137" t="s">
        <v>2015</v>
      </c>
      <c r="V137" t="s">
        <v>2019</v>
      </c>
      <c r="W137" t="s">
        <v>2023</v>
      </c>
      <c r="X137" t="s">
        <v>2029</v>
      </c>
      <c r="Y137" t="s">
        <v>2037</v>
      </c>
      <c r="Z137" t="s">
        <v>2041</v>
      </c>
      <c r="AA137" t="s">
        <v>2045</v>
      </c>
      <c r="AB137" t="s">
        <v>2050</v>
      </c>
      <c r="AC137" t="s">
        <v>2041</v>
      </c>
      <c r="AD137" t="s">
        <v>2188</v>
      </c>
      <c r="AE137" t="s">
        <v>2550</v>
      </c>
      <c r="AF137" t="b">
        <v>0</v>
      </c>
      <c r="AH137" t="s">
        <v>2554</v>
      </c>
      <c r="AN137" t="str">
        <v>OL</v>
      </c>
    </row>
    <row r="138" spans="1:40">
      <c r="A138" t="str">
        <f>LEFT(Table1[[#This Row],[Postcode]],2)</f>
        <v>PH</v>
      </c>
      <c r="B138" s="13" t="str" cm="1">
        <f t="array" ref="B138">_xlfn.IFS(
OR(LEFT(A138,2)="EC",LEFT(A138,1)="E",LEFT(A138,1)="N",LEFT(A138,2)="NW",LEFT(A138,2)="SE",LEFT(A138,2)="SW",LEFT(A138,1)="W",LEFT(A138,2)="WC"),"London",
OR(LEFT(A138,2)="CR",LEFT(A138,2)="DA",LEFT(A138,2)="GU",LEFT(A138,2)="KT",LEFT(A138,2)="ME",LEFT(A138,2)="PO",LEFT(A138,2)="RG",LEFT(A138,2)="RH",LEFT(A138,2)="SL",LEFT(A138,2)="SO",LEFT(A138,2)="TN"),"South East",
OR(LEFT(A138,2)="BA",LEFT(A138,2)="BS",LEFT(A138,2)="EX",LEFT(A138,2)="GL",LEFT(A138,2)="PL",LEFT(A138,2)="TA",LEFT(A138,2)="TQ",LEFT(A138,2)="TR"),"South West",
OR(LEFT(A138,1)="B",LEFT(A138,2)="CV",LEFT(A138,2)="DE",LEFT(A138,2)="LE",LEFT(A138,2)="NG",LEFT(A138,2)="NN",LEFT(A138,2)="ST",LEFT(A138,2)="WS",LEFT(A138,2)="WV"),"Midlands",
OR(LEFT(A138,1)="M",LEFT(A138,1)="L",LEFT(A138,2)="CH",LEFT(A138,2)="WA",LEFT(A138,2)="WN",LEFT(A138,2)="PR",LEFT(A138,2)="FY",LEFT(A138,2)="BB",LEFT(A138,2)="BL",LEFT(A138,2)="OL",LEFT(A138,2)="SK"),"North West",
OR(LEFT(A138,2)="NE",LEFT(A138,2)="DH",LEFT(A138,2)="SR",LEFT(A138,2)="TS",LEFT(A138,2)="DL"),"North East",
OR(LEFT(A138,2)="LS",LEFT(A138,1)="S",LEFT(A138,2)="DN",LEFT(A138,2)="HU",LEFT(A138,2)="BD",LEFT(A138,2)="HX",LEFT(A138,2)="WF",LEFT(A138,2)="HD"),"Yorkshire &amp; Humber",
OR(LEFT(A138,2)="CB",LEFT(A138,2)="CO",LEFT(A138,2)="IP",LEFT(A138,2)="NR",LEFT(A138,2)="PE",LEFT(A138,2)="SG",LEFT(A138,2)="CM"),"East of England",
OR(LEFT(A138,2)="AB",LEFT(A138,2)="DD",LEFT(A138,2)="EH",LEFT(A138,2)="FK",LEFT(A138,1)="G",LEFT(A138,2)="KA",LEFT(A138,2)="KY",LEFT(A138,2)="PA",LEFT(A138,2)="PH",LEFT(A138,2)="DG",LEFT(A138,2)="ML"),"Scotland",
OR(LEFT(A138,2)="CF",LEFT(A138,2)="SA",LEFT(A138,2)="NP",LEFT(A138,2)="LL",LEFT(A138,2)="LD"),"Wales"
)</f>
        <v>Scotland</v>
      </c>
      <c r="C138" t="s">
        <v>163</v>
      </c>
      <c r="D138" t="s">
        <v>663</v>
      </c>
      <c r="E138" s="1">
        <v>17053</v>
      </c>
      <c r="F138" s="1">
        <v>43873</v>
      </c>
      <c r="G138" s="11">
        <f ca="1">DATEDIF(Table1[[#This Row],[Date_of_Birth]],TODAY(),"Y")-DATEDIF(Table1[[#This Row],[Primary_Diagnosis_Date]],TODAY(),"Y")</f>
        <v>73</v>
      </c>
      <c r="H138" s="11" t="str" cm="1">
        <f t="array" aca="1" ref="H138" ca="1">_xlfn.IFS(Table1[[#This Row],[Age]]&lt;10,"0-9",Table1[[#This Row],[Age]]&lt;20,"10-19",Table1[[#This Row],[Age]]&lt;30,"20-29",Table1[[#This Row],[Age]]&lt;40,"30-39",Table1[[#This Row],[Age]]&lt;50,"40-49",Table1[[#This Row],[Age]]&lt;60,"50-59",Table1[[#This Row],[Age]]&lt;70,"60-69",Table1[[#This Row],[Age]]&lt;80,"70-79",Table1[[#This Row],[Age]]&lt;90,"80-89")</f>
        <v>70-79</v>
      </c>
      <c r="I138" t="s">
        <v>1028</v>
      </c>
      <c r="J138" t="s">
        <v>1165</v>
      </c>
      <c r="K138" t="str">
        <f>LEFT(Table1[[#This Row],[Postcode]],2)</f>
        <v>PH</v>
      </c>
      <c r="L138" t="s">
        <v>1664</v>
      </c>
      <c r="M138" s="1">
        <v>43849</v>
      </c>
      <c r="N138" s="1">
        <v>43855</v>
      </c>
      <c r="O138" s="11" t="str">
        <f ca="1">DATEDIF(Table1[[#This Row],[Referral_Date]],TODAY(),"d")-DATEDIF(Table1[[#This Row],[First_Seen_Date]],TODAY(),"d") &amp;" "&amp;"days"</f>
        <v>6 days</v>
      </c>
      <c r="P138" s="1">
        <v>43862</v>
      </c>
      <c r="Q138" s="1">
        <v>43865</v>
      </c>
      <c r="R138" s="1">
        <v>43878</v>
      </c>
      <c r="S138" s="11">
        <f ca="1">DATEDIF(Table1[[#This Row],[Decision_to_Treat_Date]],TODAY(),"d")-DATEDIF(Table1[[#This Row],[Treatment_Start_Date]],TODAY(),"d")</f>
        <v>13</v>
      </c>
      <c r="T138" s="11" t="str" cm="1">
        <f t="array" aca="1" ref="T138" ca="1">_xlfn.IFS(Table1[[#This Row],[Treatment_Waiting Time]]&lt;10,"Very Short Wait",Table1[[#This Row],[Treatment_Waiting Time]]&lt;20,"Short Wait",Table1[[#This Row],[Treatment_Waiting Time]]&lt;30,"Moderate Delay",Table1[[#This Row],[Treatment_Waiting Time]]&lt;40,"Long Delay")</f>
        <v>Short Wait</v>
      </c>
      <c r="U138" t="s">
        <v>2011</v>
      </c>
      <c r="V138" t="s">
        <v>2022</v>
      </c>
      <c r="W138" t="s">
        <v>2028</v>
      </c>
      <c r="X138" t="s">
        <v>2030</v>
      </c>
      <c r="Y138" t="s">
        <v>2034</v>
      </c>
      <c r="Z138" t="s">
        <v>2039</v>
      </c>
      <c r="AA138" t="s">
        <v>2043</v>
      </c>
      <c r="AB138" t="s">
        <v>2048</v>
      </c>
      <c r="AC138" t="s">
        <v>2041</v>
      </c>
      <c r="AD138" t="s">
        <v>2189</v>
      </c>
      <c r="AE138" t="s">
        <v>2552</v>
      </c>
      <c r="AF138" t="b">
        <v>1</v>
      </c>
      <c r="AG138" s="1">
        <v>44201</v>
      </c>
      <c r="AH138" t="s">
        <v>2555</v>
      </c>
      <c r="AI138" s="1">
        <v>44557</v>
      </c>
      <c r="AN138" t="str">
        <v>LE</v>
      </c>
    </row>
    <row r="139" spans="1:40">
      <c r="A139" t="str">
        <f>LEFT(Table1[[#This Row],[Postcode]],2)</f>
        <v>NN</v>
      </c>
      <c r="B139" s="13" t="str" cm="1">
        <f t="array" ref="B139">_xlfn.IFS(
OR(LEFT(A139,2)="EC",LEFT(A139,1)="E",LEFT(A139,1)="N",LEFT(A139,2)="NW",LEFT(A139,2)="SE",LEFT(A139,2)="SW",LEFT(A139,1)="W",LEFT(A139,2)="WC"),"London",
OR(LEFT(A139,2)="CR",LEFT(A139,2)="DA",LEFT(A139,2)="GU",LEFT(A139,2)="KT",LEFT(A139,2)="ME",LEFT(A139,2)="PO",LEFT(A139,2)="RG",LEFT(A139,2)="RH",LEFT(A139,2)="SL",LEFT(A139,2)="SO",LEFT(A139,2)="TN"),"South East",
OR(LEFT(A139,2)="BA",LEFT(A139,2)="BS",LEFT(A139,2)="EX",LEFT(A139,2)="GL",LEFT(A139,2)="PL",LEFT(A139,2)="TA",LEFT(A139,2)="TQ",LEFT(A139,2)="TR"),"South West",
OR(LEFT(A139,1)="B",LEFT(A139,2)="CV",LEFT(A139,2)="DE",LEFT(A139,2)="LE",LEFT(A139,2)="NG",LEFT(A139,2)="NN",LEFT(A139,2)="ST",LEFT(A139,2)="WS",LEFT(A139,2)="WV"),"Midlands",
OR(LEFT(A139,1)="M",LEFT(A139,1)="L",LEFT(A139,2)="CH",LEFT(A139,2)="WA",LEFT(A139,2)="WN",LEFT(A139,2)="PR",LEFT(A139,2)="FY",LEFT(A139,2)="BB",LEFT(A139,2)="BL",LEFT(A139,2)="OL",LEFT(A139,2)="SK"),"North West",
OR(LEFT(A139,2)="NE",LEFT(A139,2)="DH",LEFT(A139,2)="SR",LEFT(A139,2)="TS",LEFT(A139,2)="DL"),"North East",
OR(LEFT(A139,2)="LS",LEFT(A139,1)="S",LEFT(A139,2)="DN",LEFT(A139,2)="HU",LEFT(A139,2)="BD",LEFT(A139,2)="HX",LEFT(A139,2)="WF",LEFT(A139,2)="HD"),"Yorkshire &amp; Humber",
OR(LEFT(A139,2)="CB",LEFT(A139,2)="CO",LEFT(A139,2)="IP",LEFT(A139,2)="NR",LEFT(A139,2)="PE",LEFT(A139,2)="SG",LEFT(A139,2)="CM"),"East of England",
OR(LEFT(A139,2)="AB",LEFT(A139,2)="DD",LEFT(A139,2)="EH",LEFT(A139,2)="FK",LEFT(A139,1)="G",LEFT(A139,2)="KA",LEFT(A139,2)="KY",LEFT(A139,2)="PA",LEFT(A139,2)="PH",LEFT(A139,2)="DG",LEFT(A139,2)="ML"),"Scotland",
OR(LEFT(A139,2)="CF",LEFT(A139,2)="SA",LEFT(A139,2)="NP",LEFT(A139,2)="LL",LEFT(A139,2)="LD"),"Wales"
)</f>
        <v>London</v>
      </c>
      <c r="C139" t="s">
        <v>164</v>
      </c>
      <c r="D139" t="s">
        <v>664</v>
      </c>
      <c r="E139" s="1">
        <v>29407</v>
      </c>
      <c r="F139" s="1">
        <v>44203</v>
      </c>
      <c r="G139" s="11">
        <f ca="1">DATEDIF(Table1[[#This Row],[Date_of_Birth]],TODAY(),"Y")-DATEDIF(Table1[[#This Row],[Primary_Diagnosis_Date]],TODAY(),"Y")</f>
        <v>40</v>
      </c>
      <c r="H139" s="11" t="str" cm="1">
        <f t="array" aca="1" ref="H139" ca="1">_xlfn.IFS(Table1[[#This Row],[Age]]&lt;10,"0-9",Table1[[#This Row],[Age]]&lt;20,"10-19",Table1[[#This Row],[Age]]&lt;30,"20-29",Table1[[#This Row],[Age]]&lt;40,"30-39",Table1[[#This Row],[Age]]&lt;50,"40-49",Table1[[#This Row],[Age]]&lt;60,"50-59",Table1[[#This Row],[Age]]&lt;70,"60-69",Table1[[#This Row],[Age]]&lt;80,"70-79",Table1[[#This Row],[Age]]&lt;90,"80-89")</f>
        <v>40-49</v>
      </c>
      <c r="I139" t="s">
        <v>1028</v>
      </c>
      <c r="J139" t="s">
        <v>1166</v>
      </c>
      <c r="K139" t="str">
        <f>LEFT(Table1[[#This Row],[Postcode]],2)</f>
        <v>NN</v>
      </c>
      <c r="L139" t="s">
        <v>1665</v>
      </c>
      <c r="M139" s="1">
        <v>44186</v>
      </c>
      <c r="N139" s="1">
        <v>44192</v>
      </c>
      <c r="O139" s="11" t="str">
        <f ca="1">DATEDIF(Table1[[#This Row],[Referral_Date]],TODAY(),"d")-DATEDIF(Table1[[#This Row],[First_Seen_Date]],TODAY(),"d") &amp;" "&amp;"days"</f>
        <v>6 days</v>
      </c>
      <c r="P139" s="1">
        <v>44196</v>
      </c>
      <c r="Q139" s="1">
        <v>44200</v>
      </c>
      <c r="R139" s="1">
        <v>44203</v>
      </c>
      <c r="S139" s="11">
        <f ca="1">DATEDIF(Table1[[#This Row],[Decision_to_Treat_Date]],TODAY(),"d")-DATEDIF(Table1[[#This Row],[Treatment_Start_Date]],TODAY(),"d")</f>
        <v>3</v>
      </c>
      <c r="T139" s="11" t="str" cm="1">
        <f t="array" aca="1" ref="T139" ca="1">_xlfn.IFS(Table1[[#This Row],[Treatment_Waiting Time]]&lt;10,"Very Short Wait",Table1[[#This Row],[Treatment_Waiting Time]]&lt;20,"Short Wait",Table1[[#This Row],[Treatment_Waiting Time]]&lt;30,"Moderate Delay",Table1[[#This Row],[Treatment_Waiting Time]]&lt;40,"Long Delay")</f>
        <v>Very Short Wait</v>
      </c>
      <c r="U139" t="s">
        <v>2017</v>
      </c>
      <c r="V139" t="s">
        <v>2020</v>
      </c>
      <c r="W139" t="s">
        <v>2028</v>
      </c>
      <c r="X139" t="s">
        <v>2032</v>
      </c>
      <c r="Y139" t="s">
        <v>2035</v>
      </c>
      <c r="Z139" t="s">
        <v>2039</v>
      </c>
      <c r="AA139" t="s">
        <v>2041</v>
      </c>
      <c r="AB139" t="s">
        <v>2051</v>
      </c>
      <c r="AC139" t="s">
        <v>2052</v>
      </c>
      <c r="AD139" t="s">
        <v>2190</v>
      </c>
      <c r="AE139" t="s">
        <v>2553</v>
      </c>
      <c r="AF139" t="b">
        <v>1</v>
      </c>
      <c r="AG139" s="1">
        <v>45024</v>
      </c>
      <c r="AH139" t="s">
        <v>2555</v>
      </c>
      <c r="AI139" s="1">
        <v>45541</v>
      </c>
      <c r="AN139" t="str">
        <v>TD</v>
      </c>
    </row>
    <row r="140" spans="1:40">
      <c r="A140" t="str">
        <f>LEFT(Table1[[#This Row],[Postcode]],2)</f>
        <v>G2</v>
      </c>
      <c r="B140" s="13" t="str" cm="1">
        <f t="array" ref="B140">_xlfn.IFS(
OR(LEFT(A140,2)="EC",LEFT(A140,1)="E",LEFT(A140,1)="N",LEFT(A140,2)="NW",LEFT(A140,2)="SE",LEFT(A140,2)="SW",LEFT(A140,1)="W",LEFT(A140,2)="WC"),"London",
OR(LEFT(A140,2)="CR",LEFT(A140,2)="DA",LEFT(A140,2)="GU",LEFT(A140,2)="KT",LEFT(A140,2)="ME",LEFT(A140,2)="PO",LEFT(A140,2)="RG",LEFT(A140,2)="RH",LEFT(A140,2)="SL",LEFT(A140,2)="SO",LEFT(A140,2)="TN"),"South East",
OR(LEFT(A140,2)="BA",LEFT(A140,2)="BS",LEFT(A140,2)="EX",LEFT(A140,2)="GL",LEFT(A140,2)="PL",LEFT(A140,2)="TA",LEFT(A140,2)="TQ",LEFT(A140,2)="TR"),"South West",
OR(LEFT(A140,1)="B",LEFT(A140,2)="CV",LEFT(A140,2)="DE",LEFT(A140,2)="LE",LEFT(A140,2)="NG",LEFT(A140,2)="NN",LEFT(A140,2)="ST",LEFT(A140,2)="WS",LEFT(A140,2)="WV"),"Midlands",
OR(LEFT(A140,1)="M",LEFT(A140,1)="L",LEFT(A140,2)="CH",LEFT(A140,2)="WA",LEFT(A140,2)="WN",LEFT(A140,2)="PR",LEFT(A140,2)="FY",LEFT(A140,2)="BB",LEFT(A140,2)="BL",LEFT(A140,2)="OL",LEFT(A140,2)="SK"),"North West",
OR(LEFT(A140,2)="NE",LEFT(A140,2)="DH",LEFT(A140,2)="SR",LEFT(A140,2)="TS",LEFT(A140,2)="DL"),"North East",
OR(LEFT(A140,2)="LS",LEFT(A140,1)="S",LEFT(A140,2)="DN",LEFT(A140,2)="HU",LEFT(A140,2)="BD",LEFT(A140,2)="HX",LEFT(A140,2)="WF",LEFT(A140,2)="HD"),"Yorkshire &amp; Humber",
OR(LEFT(A140,2)="CB",LEFT(A140,2)="CO",LEFT(A140,2)="IP",LEFT(A140,2)="NR",LEFT(A140,2)="PE",LEFT(A140,2)="SG",LEFT(A140,2)="CM"),"East of England",
OR(LEFT(A140,2)="AB",LEFT(A140,2)="DD",LEFT(A140,2)="EH",LEFT(A140,2)="FK",LEFT(A140,1)="G",LEFT(A140,2)="KA",LEFT(A140,2)="KY",LEFT(A140,2)="PA",LEFT(A140,2)="PH",LEFT(A140,2)="DG",LEFT(A140,2)="ML"),"Scotland",
OR(LEFT(A140,2)="CF",LEFT(A140,2)="SA",LEFT(A140,2)="NP",LEFT(A140,2)="LL",LEFT(A140,2)="LD"),"Wales"
)</f>
        <v>Scotland</v>
      </c>
      <c r="C140" t="s">
        <v>165</v>
      </c>
      <c r="D140" t="s">
        <v>665</v>
      </c>
      <c r="E140" s="1">
        <v>27245</v>
      </c>
      <c r="F140" s="1">
        <v>42487</v>
      </c>
      <c r="G140" s="11">
        <f ca="1">DATEDIF(Table1[[#This Row],[Date_of_Birth]],TODAY(),"Y")-DATEDIF(Table1[[#This Row],[Primary_Diagnosis_Date]],TODAY(),"Y")</f>
        <v>41</v>
      </c>
      <c r="H140" s="11" t="str" cm="1">
        <f t="array" aca="1" ref="H140" ca="1">_xlfn.IFS(Table1[[#This Row],[Age]]&lt;10,"0-9",Table1[[#This Row],[Age]]&lt;20,"10-19",Table1[[#This Row],[Age]]&lt;30,"20-29",Table1[[#This Row],[Age]]&lt;40,"30-39",Table1[[#This Row],[Age]]&lt;50,"40-49",Table1[[#This Row],[Age]]&lt;60,"50-59",Table1[[#This Row],[Age]]&lt;70,"60-69",Table1[[#This Row],[Age]]&lt;80,"70-79",Table1[[#This Row],[Age]]&lt;90,"80-89")</f>
        <v>40-49</v>
      </c>
      <c r="I140" t="s">
        <v>1028</v>
      </c>
      <c r="J140" t="s">
        <v>1167</v>
      </c>
      <c r="K140" t="str">
        <f>LEFT(Table1[[#This Row],[Postcode]],2)</f>
        <v>G2</v>
      </c>
      <c r="L140" t="s">
        <v>1666</v>
      </c>
      <c r="M140" s="1">
        <v>42480</v>
      </c>
      <c r="N140" s="1">
        <v>42486</v>
      </c>
      <c r="O140" s="11" t="str">
        <f ca="1">DATEDIF(Table1[[#This Row],[Referral_Date]],TODAY(),"d")-DATEDIF(Table1[[#This Row],[First_Seen_Date]],TODAY(),"d") &amp;" "&amp;"days"</f>
        <v>6 days</v>
      </c>
      <c r="P140" s="1">
        <v>42488</v>
      </c>
      <c r="Q140" s="1">
        <v>42500</v>
      </c>
      <c r="R140" s="1">
        <v>42530</v>
      </c>
      <c r="S140" s="11">
        <f ca="1">DATEDIF(Table1[[#This Row],[Decision_to_Treat_Date]],TODAY(),"d")-DATEDIF(Table1[[#This Row],[Treatment_Start_Date]],TODAY(),"d")</f>
        <v>30</v>
      </c>
      <c r="T140" s="11" t="str" cm="1">
        <f t="array" aca="1" ref="T140" ca="1">_xlfn.IFS(Table1[[#This Row],[Treatment_Waiting Time]]&lt;10,"Very Short Wait",Table1[[#This Row],[Treatment_Waiting Time]]&lt;20,"Short Wait",Table1[[#This Row],[Treatment_Waiting Time]]&lt;30,"Moderate Delay",Table1[[#This Row],[Treatment_Waiting Time]]&lt;40,"Long Delay")</f>
        <v>Long Delay</v>
      </c>
      <c r="U140" t="s">
        <v>2017</v>
      </c>
      <c r="V140" t="s">
        <v>2022</v>
      </c>
      <c r="W140" t="s">
        <v>2025</v>
      </c>
      <c r="X140" t="s">
        <v>2032</v>
      </c>
      <c r="Y140" t="s">
        <v>2035</v>
      </c>
      <c r="Z140" t="s">
        <v>2041</v>
      </c>
      <c r="AA140" t="s">
        <v>2043</v>
      </c>
      <c r="AB140" t="s">
        <v>2051</v>
      </c>
      <c r="AC140" t="s">
        <v>2052</v>
      </c>
      <c r="AD140" t="s">
        <v>2191</v>
      </c>
      <c r="AE140" t="s">
        <v>2553</v>
      </c>
      <c r="AF140" t="b">
        <v>1</v>
      </c>
      <c r="AG140" s="1">
        <v>43017</v>
      </c>
      <c r="AH140" t="s">
        <v>2554</v>
      </c>
      <c r="AN140" t="str">
        <v>E8</v>
      </c>
    </row>
    <row r="141" spans="1:40">
      <c r="A141" t="str">
        <f>LEFT(Table1[[#This Row],[Postcode]],2)</f>
        <v>L3</v>
      </c>
      <c r="B141" s="13" t="str" cm="1">
        <f t="array" ref="B141">_xlfn.IFS(
OR(LEFT(A141,2)="EC",LEFT(A141,1)="E",LEFT(A141,1)="N",LEFT(A141,2)="NW",LEFT(A141,2)="SE",LEFT(A141,2)="SW",LEFT(A141,1)="W",LEFT(A141,2)="WC"),"London",
OR(LEFT(A141,2)="CR",LEFT(A141,2)="DA",LEFT(A141,2)="GU",LEFT(A141,2)="KT",LEFT(A141,2)="ME",LEFT(A141,2)="PO",LEFT(A141,2)="RG",LEFT(A141,2)="RH",LEFT(A141,2)="SL",LEFT(A141,2)="SO",LEFT(A141,2)="TN"),"South East",
OR(LEFT(A141,2)="BA",LEFT(A141,2)="BS",LEFT(A141,2)="EX",LEFT(A141,2)="GL",LEFT(A141,2)="PL",LEFT(A141,2)="TA",LEFT(A141,2)="TQ",LEFT(A141,2)="TR"),"South West",
OR(LEFT(A141,1)="B",LEFT(A141,2)="CV",LEFT(A141,2)="DE",LEFT(A141,2)="LE",LEFT(A141,2)="NG",LEFT(A141,2)="NN",LEFT(A141,2)="ST",LEFT(A141,2)="WS",LEFT(A141,2)="WV"),"Midlands",
OR(LEFT(A141,1)="M",LEFT(A141,1)="L",LEFT(A141,2)="CH",LEFT(A141,2)="WA",LEFT(A141,2)="WN",LEFT(A141,2)="PR",LEFT(A141,2)="FY",LEFT(A141,2)="BB",LEFT(A141,2)="BL",LEFT(A141,2)="OL",LEFT(A141,2)="SK"),"North West",
OR(LEFT(A141,2)="NE",LEFT(A141,2)="DH",LEFT(A141,2)="SR",LEFT(A141,2)="TS",LEFT(A141,2)="DL"),"North East",
OR(LEFT(A141,2)="LS",LEFT(A141,1)="S",LEFT(A141,2)="DN",LEFT(A141,2)="HU",LEFT(A141,2)="BD",LEFT(A141,2)="HX",LEFT(A141,2)="WF",LEFT(A141,2)="HD"),"Yorkshire &amp; Humber",
OR(LEFT(A141,2)="CB",LEFT(A141,2)="CO",LEFT(A141,2)="IP",LEFT(A141,2)="NR",LEFT(A141,2)="PE",LEFT(A141,2)="SG",LEFT(A141,2)="CM"),"East of England",
OR(LEFT(A141,2)="AB",LEFT(A141,2)="DD",LEFT(A141,2)="EH",LEFT(A141,2)="FK",LEFT(A141,1)="G",LEFT(A141,2)="KA",LEFT(A141,2)="KY",LEFT(A141,2)="PA",LEFT(A141,2)="PH",LEFT(A141,2)="DG",LEFT(A141,2)="ML"),"Scotland",
OR(LEFT(A141,2)="CF",LEFT(A141,2)="SA",LEFT(A141,2)="NP",LEFT(A141,2)="LL",LEFT(A141,2)="LD"),"Wales"
)</f>
        <v>North West</v>
      </c>
      <c r="C141" t="s">
        <v>166</v>
      </c>
      <c r="D141" t="s">
        <v>666</v>
      </c>
      <c r="E141" s="1">
        <v>36480</v>
      </c>
      <c r="F141" s="1">
        <v>44216</v>
      </c>
      <c r="G141" s="11">
        <f ca="1">DATEDIF(Table1[[#This Row],[Date_of_Birth]],TODAY(),"Y")-DATEDIF(Table1[[#This Row],[Primary_Diagnosis_Date]],TODAY(),"Y")</f>
        <v>21</v>
      </c>
      <c r="H141" s="11" t="str" cm="1">
        <f t="array" aca="1" ref="H141" ca="1">_xlfn.IFS(Table1[[#This Row],[Age]]&lt;10,"0-9",Table1[[#This Row],[Age]]&lt;20,"10-19",Table1[[#This Row],[Age]]&lt;30,"20-29",Table1[[#This Row],[Age]]&lt;40,"30-39",Table1[[#This Row],[Age]]&lt;50,"40-49",Table1[[#This Row],[Age]]&lt;60,"50-59",Table1[[#This Row],[Age]]&lt;70,"60-69",Table1[[#This Row],[Age]]&lt;80,"70-79",Table1[[#This Row],[Age]]&lt;90,"80-89")</f>
        <v>20-29</v>
      </c>
      <c r="I141" t="s">
        <v>1027</v>
      </c>
      <c r="J141" t="s">
        <v>1168</v>
      </c>
      <c r="K141" t="str">
        <f>LEFT(Table1[[#This Row],[Postcode]],2)</f>
        <v>L3</v>
      </c>
      <c r="L141" t="s">
        <v>1667</v>
      </c>
      <c r="M141" s="1">
        <v>44187</v>
      </c>
      <c r="N141" s="1">
        <v>44190</v>
      </c>
      <c r="O141" s="11" t="str">
        <f ca="1">DATEDIF(Table1[[#This Row],[Referral_Date]],TODAY(),"d")-DATEDIF(Table1[[#This Row],[First_Seen_Date]],TODAY(),"d") &amp;" "&amp;"days"</f>
        <v>3 days</v>
      </c>
      <c r="P141" s="1">
        <v>44195</v>
      </c>
      <c r="Q141" s="1">
        <v>44205</v>
      </c>
      <c r="R141" s="1">
        <v>44210</v>
      </c>
      <c r="S141" s="11">
        <f ca="1">DATEDIF(Table1[[#This Row],[Decision_to_Treat_Date]],TODAY(),"d")-DATEDIF(Table1[[#This Row],[Treatment_Start_Date]],TODAY(),"d")</f>
        <v>5</v>
      </c>
      <c r="T141" s="11" t="str" cm="1">
        <f t="array" aca="1" ref="T141" ca="1">_xlfn.IFS(Table1[[#This Row],[Treatment_Waiting Time]]&lt;10,"Very Short Wait",Table1[[#This Row],[Treatment_Waiting Time]]&lt;20,"Short Wait",Table1[[#This Row],[Treatment_Waiting Time]]&lt;30,"Moderate Delay",Table1[[#This Row],[Treatment_Waiting Time]]&lt;40,"Long Delay")</f>
        <v>Very Short Wait</v>
      </c>
      <c r="U141" t="s">
        <v>2017</v>
      </c>
      <c r="V141" t="s">
        <v>2020</v>
      </c>
      <c r="W141" t="s">
        <v>2025</v>
      </c>
      <c r="X141" t="s">
        <v>2029</v>
      </c>
      <c r="Y141" t="s">
        <v>2033</v>
      </c>
      <c r="Z141" t="s">
        <v>2038</v>
      </c>
      <c r="AA141" t="s">
        <v>2043</v>
      </c>
      <c r="AB141" t="s">
        <v>2051</v>
      </c>
      <c r="AC141" t="s">
        <v>2052</v>
      </c>
      <c r="AD141" t="s">
        <v>2192</v>
      </c>
      <c r="AE141" t="s">
        <v>2553</v>
      </c>
      <c r="AF141" t="b">
        <v>0</v>
      </c>
      <c r="AH141" t="s">
        <v>2555</v>
      </c>
      <c r="AI141" s="1">
        <v>44599</v>
      </c>
      <c r="AN141" t="str">
        <v>L5</v>
      </c>
    </row>
    <row r="142" spans="1:40">
      <c r="A142" t="str">
        <f>LEFT(Table1[[#This Row],[Postcode]],2)</f>
        <v>W0</v>
      </c>
      <c r="B142" s="13" t="str" cm="1">
        <f t="array" ref="B142">_xlfn.IFS(
OR(LEFT(A142,2)="EC",LEFT(A142,1)="E",LEFT(A142,1)="N",LEFT(A142,2)="NW",LEFT(A142,2)="SE",LEFT(A142,2)="SW",LEFT(A142,1)="W",LEFT(A142,2)="WC"),"London",
OR(LEFT(A142,2)="CR",LEFT(A142,2)="DA",LEFT(A142,2)="GU",LEFT(A142,2)="KT",LEFT(A142,2)="ME",LEFT(A142,2)="PO",LEFT(A142,2)="RG",LEFT(A142,2)="RH",LEFT(A142,2)="SL",LEFT(A142,2)="SO",LEFT(A142,2)="TN"),"South East",
OR(LEFT(A142,2)="BA",LEFT(A142,2)="BS",LEFT(A142,2)="EX",LEFT(A142,2)="GL",LEFT(A142,2)="PL",LEFT(A142,2)="TA",LEFT(A142,2)="TQ",LEFT(A142,2)="TR"),"South West",
OR(LEFT(A142,1)="B",LEFT(A142,2)="CV",LEFT(A142,2)="DE",LEFT(A142,2)="LE",LEFT(A142,2)="NG",LEFT(A142,2)="NN",LEFT(A142,2)="ST",LEFT(A142,2)="WS",LEFT(A142,2)="WV"),"Midlands",
OR(LEFT(A142,1)="M",LEFT(A142,1)="L",LEFT(A142,2)="CH",LEFT(A142,2)="WA",LEFT(A142,2)="WN",LEFT(A142,2)="PR",LEFT(A142,2)="FY",LEFT(A142,2)="BB",LEFT(A142,2)="BL",LEFT(A142,2)="OL",LEFT(A142,2)="SK"),"North West",
OR(LEFT(A142,2)="NE",LEFT(A142,2)="DH",LEFT(A142,2)="SR",LEFT(A142,2)="TS",LEFT(A142,2)="DL"),"North East",
OR(LEFT(A142,2)="LS",LEFT(A142,1)="S",LEFT(A142,2)="DN",LEFT(A142,2)="HU",LEFT(A142,2)="BD",LEFT(A142,2)="HX",LEFT(A142,2)="WF",LEFT(A142,2)="HD"),"Yorkshire &amp; Humber",
OR(LEFT(A142,2)="CB",LEFT(A142,2)="CO",LEFT(A142,2)="IP",LEFT(A142,2)="NR",LEFT(A142,2)="PE",LEFT(A142,2)="SG",LEFT(A142,2)="CM"),"East of England",
OR(LEFT(A142,2)="AB",LEFT(A142,2)="DD",LEFT(A142,2)="EH",LEFT(A142,2)="FK",LEFT(A142,1)="G",LEFT(A142,2)="KA",LEFT(A142,2)="KY",LEFT(A142,2)="PA",LEFT(A142,2)="PH",LEFT(A142,2)="DG",LEFT(A142,2)="ML"),"Scotland",
OR(LEFT(A142,2)="CF",LEFT(A142,2)="SA",LEFT(A142,2)="NP",LEFT(A142,2)="LL",LEFT(A142,2)="LD"),"Wales"
)</f>
        <v>London</v>
      </c>
      <c r="C142" t="s">
        <v>167</v>
      </c>
      <c r="D142" t="s">
        <v>667</v>
      </c>
      <c r="E142" s="1">
        <v>34966</v>
      </c>
      <c r="F142" s="1">
        <v>44863</v>
      </c>
      <c r="G142" s="11">
        <f ca="1">DATEDIF(Table1[[#This Row],[Date_of_Birth]],TODAY(),"Y")-DATEDIF(Table1[[#This Row],[Primary_Diagnosis_Date]],TODAY(),"Y")</f>
        <v>27</v>
      </c>
      <c r="H142" s="11" t="str" cm="1">
        <f t="array" aca="1" ref="H142" ca="1">_xlfn.IFS(Table1[[#This Row],[Age]]&lt;10,"0-9",Table1[[#This Row],[Age]]&lt;20,"10-19",Table1[[#This Row],[Age]]&lt;30,"20-29",Table1[[#This Row],[Age]]&lt;40,"30-39",Table1[[#This Row],[Age]]&lt;50,"40-49",Table1[[#This Row],[Age]]&lt;60,"50-59",Table1[[#This Row],[Age]]&lt;70,"60-69",Table1[[#This Row],[Age]]&lt;80,"70-79",Table1[[#This Row],[Age]]&lt;90,"80-89")</f>
        <v>20-29</v>
      </c>
      <c r="I142" t="s">
        <v>1028</v>
      </c>
      <c r="J142" t="s">
        <v>1169</v>
      </c>
      <c r="K142" t="str">
        <f>LEFT(Table1[[#This Row],[Postcode]],2)</f>
        <v>W0</v>
      </c>
      <c r="L142" t="s">
        <v>1668</v>
      </c>
      <c r="M142" s="1">
        <v>44834</v>
      </c>
      <c r="N142" s="1">
        <v>44838</v>
      </c>
      <c r="O142" s="11" t="str">
        <f ca="1">DATEDIF(Table1[[#This Row],[Referral_Date]],TODAY(),"d")-DATEDIF(Table1[[#This Row],[First_Seen_Date]],TODAY(),"d") &amp;" "&amp;"days"</f>
        <v>4 days</v>
      </c>
      <c r="P142" s="1">
        <v>44852</v>
      </c>
      <c r="Q142" s="1">
        <v>44852</v>
      </c>
      <c r="R142" s="1">
        <v>44865</v>
      </c>
      <c r="S142" s="11">
        <f ca="1">DATEDIF(Table1[[#This Row],[Decision_to_Treat_Date]],TODAY(),"d")-DATEDIF(Table1[[#This Row],[Treatment_Start_Date]],TODAY(),"d")</f>
        <v>13</v>
      </c>
      <c r="T142" s="11" t="str" cm="1">
        <f t="array" aca="1" ref="T142" ca="1">_xlfn.IFS(Table1[[#This Row],[Treatment_Waiting Time]]&lt;10,"Very Short Wait",Table1[[#This Row],[Treatment_Waiting Time]]&lt;20,"Short Wait",Table1[[#This Row],[Treatment_Waiting Time]]&lt;30,"Moderate Delay",Table1[[#This Row],[Treatment_Waiting Time]]&lt;40,"Long Delay")</f>
        <v>Short Wait</v>
      </c>
      <c r="U142" t="s">
        <v>2015</v>
      </c>
      <c r="V142" t="s">
        <v>2022</v>
      </c>
      <c r="W142" t="s">
        <v>2028</v>
      </c>
      <c r="X142" t="s">
        <v>2031</v>
      </c>
      <c r="Y142" t="s">
        <v>2037</v>
      </c>
      <c r="Z142" t="s">
        <v>2038</v>
      </c>
      <c r="AA142" t="s">
        <v>2044</v>
      </c>
      <c r="AB142" t="s">
        <v>2049</v>
      </c>
      <c r="AC142" t="s">
        <v>2053</v>
      </c>
      <c r="AD142" t="s">
        <v>2193</v>
      </c>
      <c r="AE142" t="s">
        <v>2551</v>
      </c>
      <c r="AF142" t="b">
        <v>1</v>
      </c>
      <c r="AG142" s="1">
        <v>45804</v>
      </c>
      <c r="AH142" t="s">
        <v>2554</v>
      </c>
      <c r="AN142" t="str">
        <v>IG</v>
      </c>
    </row>
    <row r="143" spans="1:40">
      <c r="A143" t="str">
        <f>LEFT(Table1[[#This Row],[Postcode]],2)</f>
        <v>N6</v>
      </c>
      <c r="B143" s="13" t="str" cm="1">
        <f t="array" ref="B143">_xlfn.IFS(
OR(LEFT(A143,2)="EC",LEFT(A143,1)="E",LEFT(A143,1)="N",LEFT(A143,2)="NW",LEFT(A143,2)="SE",LEFT(A143,2)="SW",LEFT(A143,1)="W",LEFT(A143,2)="WC"),"London",
OR(LEFT(A143,2)="CR",LEFT(A143,2)="DA",LEFT(A143,2)="GU",LEFT(A143,2)="KT",LEFT(A143,2)="ME",LEFT(A143,2)="PO",LEFT(A143,2)="RG",LEFT(A143,2)="RH",LEFT(A143,2)="SL",LEFT(A143,2)="SO",LEFT(A143,2)="TN"),"South East",
OR(LEFT(A143,2)="BA",LEFT(A143,2)="BS",LEFT(A143,2)="EX",LEFT(A143,2)="GL",LEFT(A143,2)="PL",LEFT(A143,2)="TA",LEFT(A143,2)="TQ",LEFT(A143,2)="TR"),"South West",
OR(LEFT(A143,1)="B",LEFT(A143,2)="CV",LEFT(A143,2)="DE",LEFT(A143,2)="LE",LEFT(A143,2)="NG",LEFT(A143,2)="NN",LEFT(A143,2)="ST",LEFT(A143,2)="WS",LEFT(A143,2)="WV"),"Midlands",
OR(LEFT(A143,1)="M",LEFT(A143,1)="L",LEFT(A143,2)="CH",LEFT(A143,2)="WA",LEFT(A143,2)="WN",LEFT(A143,2)="PR",LEFT(A143,2)="FY",LEFT(A143,2)="BB",LEFT(A143,2)="BL",LEFT(A143,2)="OL",LEFT(A143,2)="SK"),"North West",
OR(LEFT(A143,2)="NE",LEFT(A143,2)="DH",LEFT(A143,2)="SR",LEFT(A143,2)="TS",LEFT(A143,2)="DL"),"North East",
OR(LEFT(A143,2)="LS",LEFT(A143,1)="S",LEFT(A143,2)="DN",LEFT(A143,2)="HU",LEFT(A143,2)="BD",LEFT(A143,2)="HX",LEFT(A143,2)="WF",LEFT(A143,2)="HD"),"Yorkshire &amp; Humber",
OR(LEFT(A143,2)="CB",LEFT(A143,2)="CO",LEFT(A143,2)="IP",LEFT(A143,2)="NR",LEFT(A143,2)="PE",LEFT(A143,2)="SG",LEFT(A143,2)="CM"),"East of England",
OR(LEFT(A143,2)="AB",LEFT(A143,2)="DD",LEFT(A143,2)="EH",LEFT(A143,2)="FK",LEFT(A143,1)="G",LEFT(A143,2)="KA",LEFT(A143,2)="KY",LEFT(A143,2)="PA",LEFT(A143,2)="PH",LEFT(A143,2)="DG",LEFT(A143,2)="ML"),"Scotland",
OR(LEFT(A143,2)="CF",LEFT(A143,2)="SA",LEFT(A143,2)="NP",LEFT(A143,2)="LL",LEFT(A143,2)="LD"),"Wales"
)</f>
        <v>London</v>
      </c>
      <c r="C143" t="s">
        <v>168</v>
      </c>
      <c r="D143" t="s">
        <v>668</v>
      </c>
      <c r="E143" s="1">
        <v>35589</v>
      </c>
      <c r="F143" s="1">
        <v>43694</v>
      </c>
      <c r="G143" s="11">
        <f ca="1">DATEDIF(Table1[[#This Row],[Date_of_Birth]],TODAY(),"Y")-DATEDIF(Table1[[#This Row],[Primary_Diagnosis_Date]],TODAY(),"Y")</f>
        <v>23</v>
      </c>
      <c r="H143" s="11" t="str" cm="1">
        <f t="array" aca="1" ref="H143" ca="1">_xlfn.IFS(Table1[[#This Row],[Age]]&lt;10,"0-9",Table1[[#This Row],[Age]]&lt;20,"10-19",Table1[[#This Row],[Age]]&lt;30,"20-29",Table1[[#This Row],[Age]]&lt;40,"30-39",Table1[[#This Row],[Age]]&lt;50,"40-49",Table1[[#This Row],[Age]]&lt;60,"50-59",Table1[[#This Row],[Age]]&lt;70,"60-69",Table1[[#This Row],[Age]]&lt;80,"70-79",Table1[[#This Row],[Age]]&lt;90,"80-89")</f>
        <v>20-29</v>
      </c>
      <c r="I143" t="s">
        <v>1027</v>
      </c>
      <c r="J143" t="s">
        <v>1170</v>
      </c>
      <c r="K143" t="str">
        <f>LEFT(Table1[[#This Row],[Postcode]],2)</f>
        <v>N6</v>
      </c>
      <c r="L143" t="s">
        <v>1669</v>
      </c>
      <c r="M143" s="1">
        <v>43686</v>
      </c>
      <c r="N143" s="1">
        <v>43694</v>
      </c>
      <c r="O143" s="11" t="str">
        <f ca="1">DATEDIF(Table1[[#This Row],[Referral_Date]],TODAY(),"d")-DATEDIF(Table1[[#This Row],[First_Seen_Date]],TODAY(),"d") &amp;" "&amp;"days"</f>
        <v>8 days</v>
      </c>
      <c r="P143" s="1">
        <v>43704</v>
      </c>
      <c r="Q143" s="1">
        <v>43709</v>
      </c>
      <c r="R143" s="1">
        <v>43728</v>
      </c>
      <c r="S143" s="11">
        <f ca="1">DATEDIF(Table1[[#This Row],[Decision_to_Treat_Date]],TODAY(),"d")-DATEDIF(Table1[[#This Row],[Treatment_Start_Date]],TODAY(),"d")</f>
        <v>19</v>
      </c>
      <c r="T143" s="11" t="str" cm="1">
        <f t="array" aca="1" ref="T143" ca="1">_xlfn.IFS(Table1[[#This Row],[Treatment_Waiting Time]]&lt;10,"Very Short Wait",Table1[[#This Row],[Treatment_Waiting Time]]&lt;20,"Short Wait",Table1[[#This Row],[Treatment_Waiting Time]]&lt;30,"Moderate Delay",Table1[[#This Row],[Treatment_Waiting Time]]&lt;40,"Long Delay")</f>
        <v>Short Wait</v>
      </c>
      <c r="U143" t="s">
        <v>2016</v>
      </c>
      <c r="V143" t="s">
        <v>2018</v>
      </c>
      <c r="W143" t="s">
        <v>2024</v>
      </c>
      <c r="X143" t="s">
        <v>2031</v>
      </c>
      <c r="Y143" t="s">
        <v>2036</v>
      </c>
      <c r="Z143" t="s">
        <v>2039</v>
      </c>
      <c r="AA143" t="s">
        <v>2041</v>
      </c>
      <c r="AB143" t="s">
        <v>2047</v>
      </c>
      <c r="AC143" t="s">
        <v>2041</v>
      </c>
      <c r="AD143" t="s">
        <v>2194</v>
      </c>
      <c r="AE143" t="s">
        <v>2552</v>
      </c>
      <c r="AF143" t="b">
        <v>0</v>
      </c>
      <c r="AH143" t="s">
        <v>2555</v>
      </c>
      <c r="AI143" s="1">
        <v>44882</v>
      </c>
      <c r="AN143" t="str">
        <v>S9</v>
      </c>
    </row>
    <row r="144" spans="1:40">
      <c r="A144" t="str">
        <f>LEFT(Table1[[#This Row],[Postcode]],2)</f>
        <v>L7</v>
      </c>
      <c r="B144" s="13" t="str" cm="1">
        <f t="array" ref="B144">_xlfn.IFS(
OR(LEFT(A144,2)="EC",LEFT(A144,1)="E",LEFT(A144,1)="N",LEFT(A144,2)="NW",LEFT(A144,2)="SE",LEFT(A144,2)="SW",LEFT(A144,1)="W",LEFT(A144,2)="WC"),"London",
OR(LEFT(A144,2)="CR",LEFT(A144,2)="DA",LEFT(A144,2)="GU",LEFT(A144,2)="KT",LEFT(A144,2)="ME",LEFT(A144,2)="PO",LEFT(A144,2)="RG",LEFT(A144,2)="RH",LEFT(A144,2)="SL",LEFT(A144,2)="SO",LEFT(A144,2)="TN"),"South East",
OR(LEFT(A144,2)="BA",LEFT(A144,2)="BS",LEFT(A144,2)="EX",LEFT(A144,2)="GL",LEFT(A144,2)="PL",LEFT(A144,2)="TA",LEFT(A144,2)="TQ",LEFT(A144,2)="TR"),"South West",
OR(LEFT(A144,1)="B",LEFT(A144,2)="CV",LEFT(A144,2)="DE",LEFT(A144,2)="LE",LEFT(A144,2)="NG",LEFT(A144,2)="NN",LEFT(A144,2)="ST",LEFT(A144,2)="WS",LEFT(A144,2)="WV"),"Midlands",
OR(LEFT(A144,1)="M",LEFT(A144,1)="L",LEFT(A144,2)="CH",LEFT(A144,2)="WA",LEFT(A144,2)="WN",LEFT(A144,2)="PR",LEFT(A144,2)="FY",LEFT(A144,2)="BB",LEFT(A144,2)="BL",LEFT(A144,2)="OL",LEFT(A144,2)="SK"),"North West",
OR(LEFT(A144,2)="NE",LEFT(A144,2)="DH",LEFT(A144,2)="SR",LEFT(A144,2)="TS",LEFT(A144,2)="DL"),"North East",
OR(LEFT(A144,2)="LS",LEFT(A144,1)="S",LEFT(A144,2)="DN",LEFT(A144,2)="HU",LEFT(A144,2)="BD",LEFT(A144,2)="HX",LEFT(A144,2)="WF",LEFT(A144,2)="HD"),"Yorkshire &amp; Humber",
OR(LEFT(A144,2)="CB",LEFT(A144,2)="CO",LEFT(A144,2)="IP",LEFT(A144,2)="NR",LEFT(A144,2)="PE",LEFT(A144,2)="SG",LEFT(A144,2)="CM"),"East of England",
OR(LEFT(A144,2)="AB",LEFT(A144,2)="DD",LEFT(A144,2)="EH",LEFT(A144,2)="FK",LEFT(A144,1)="G",LEFT(A144,2)="KA",LEFT(A144,2)="KY",LEFT(A144,2)="PA",LEFT(A144,2)="PH",LEFT(A144,2)="DG",LEFT(A144,2)="ML"),"Scotland",
OR(LEFT(A144,2)="CF",LEFT(A144,2)="SA",LEFT(A144,2)="NP",LEFT(A144,2)="LL",LEFT(A144,2)="LD"),"Wales"
)</f>
        <v>North West</v>
      </c>
      <c r="C144" t="s">
        <v>169</v>
      </c>
      <c r="D144" t="s">
        <v>669</v>
      </c>
      <c r="E144" s="1">
        <v>32598</v>
      </c>
      <c r="F144" s="1">
        <v>44046</v>
      </c>
      <c r="G144" s="11">
        <f ca="1">DATEDIF(Table1[[#This Row],[Date_of_Birth]],TODAY(),"Y")-DATEDIF(Table1[[#This Row],[Primary_Diagnosis_Date]],TODAY(),"Y")</f>
        <v>32</v>
      </c>
      <c r="H144" s="11" t="str" cm="1">
        <f t="array" aca="1" ref="H144" ca="1">_xlfn.IFS(Table1[[#This Row],[Age]]&lt;10,"0-9",Table1[[#This Row],[Age]]&lt;20,"10-19",Table1[[#This Row],[Age]]&lt;30,"20-29",Table1[[#This Row],[Age]]&lt;40,"30-39",Table1[[#This Row],[Age]]&lt;50,"40-49",Table1[[#This Row],[Age]]&lt;60,"50-59",Table1[[#This Row],[Age]]&lt;70,"60-69",Table1[[#This Row],[Age]]&lt;80,"70-79",Table1[[#This Row],[Age]]&lt;90,"80-89")</f>
        <v>30-39</v>
      </c>
      <c r="I144" t="s">
        <v>1027</v>
      </c>
      <c r="J144" t="s">
        <v>1171</v>
      </c>
      <c r="K144" t="str">
        <f>LEFT(Table1[[#This Row],[Postcode]],2)</f>
        <v>L7</v>
      </c>
      <c r="L144" t="s">
        <v>1670</v>
      </c>
      <c r="M144" s="1">
        <v>44029</v>
      </c>
      <c r="N144" s="1">
        <v>44040</v>
      </c>
      <c r="O144" s="11" t="str">
        <f ca="1">DATEDIF(Table1[[#This Row],[Referral_Date]],TODAY(),"d")-DATEDIF(Table1[[#This Row],[First_Seen_Date]],TODAY(),"d") &amp;" "&amp;"days"</f>
        <v>11 days</v>
      </c>
      <c r="P144" s="1">
        <v>44042</v>
      </c>
      <c r="Q144" s="1">
        <v>44042</v>
      </c>
      <c r="R144" s="1">
        <v>44058</v>
      </c>
      <c r="S144" s="11">
        <f ca="1">DATEDIF(Table1[[#This Row],[Decision_to_Treat_Date]],TODAY(),"d")-DATEDIF(Table1[[#This Row],[Treatment_Start_Date]],TODAY(),"d")</f>
        <v>16</v>
      </c>
      <c r="T144" s="11" t="str" cm="1">
        <f t="array" aca="1" ref="T144" ca="1">_xlfn.IFS(Table1[[#This Row],[Treatment_Waiting Time]]&lt;10,"Very Short Wait",Table1[[#This Row],[Treatment_Waiting Time]]&lt;20,"Short Wait",Table1[[#This Row],[Treatment_Waiting Time]]&lt;30,"Moderate Delay",Table1[[#This Row],[Treatment_Waiting Time]]&lt;40,"Long Delay")</f>
        <v>Short Wait</v>
      </c>
      <c r="U144" t="s">
        <v>2013</v>
      </c>
      <c r="V144" t="s">
        <v>2021</v>
      </c>
      <c r="W144" t="s">
        <v>2025</v>
      </c>
      <c r="X144" t="s">
        <v>2031</v>
      </c>
      <c r="Y144" t="s">
        <v>2037</v>
      </c>
      <c r="Z144" t="s">
        <v>2041</v>
      </c>
      <c r="AA144" t="s">
        <v>2044</v>
      </c>
      <c r="AB144" t="s">
        <v>2049</v>
      </c>
      <c r="AC144" t="s">
        <v>2053</v>
      </c>
      <c r="AD144" t="s">
        <v>2195</v>
      </c>
      <c r="AE144" t="s">
        <v>2551</v>
      </c>
      <c r="AF144" t="b">
        <v>0</v>
      </c>
      <c r="AH144" t="s">
        <v>2555</v>
      </c>
      <c r="AI144" s="1">
        <v>44570</v>
      </c>
      <c r="AN144" t="str">
        <v>EN</v>
      </c>
    </row>
    <row r="145" spans="1:40">
      <c r="A145" t="str">
        <f>LEFT(Table1[[#This Row],[Postcode]],2)</f>
        <v>HA</v>
      </c>
      <c r="B145" s="13" t="e" cm="1">
        <f t="array" ref="B145">_xlfn.IFS(
OR(LEFT(A145,2)="EC",LEFT(A145,1)="E",LEFT(A145,1)="N",LEFT(A145,2)="NW",LEFT(A145,2)="SE",LEFT(A145,2)="SW",LEFT(A145,1)="W",LEFT(A145,2)="WC"),"London",
OR(LEFT(A145,2)="CR",LEFT(A145,2)="DA",LEFT(A145,2)="GU",LEFT(A145,2)="KT",LEFT(A145,2)="ME",LEFT(A145,2)="PO",LEFT(A145,2)="RG",LEFT(A145,2)="RH",LEFT(A145,2)="SL",LEFT(A145,2)="SO",LEFT(A145,2)="TN"),"South East",
OR(LEFT(A145,2)="BA",LEFT(A145,2)="BS",LEFT(A145,2)="EX",LEFT(A145,2)="GL",LEFT(A145,2)="PL",LEFT(A145,2)="TA",LEFT(A145,2)="TQ",LEFT(A145,2)="TR"),"South West",
OR(LEFT(A145,1)="B",LEFT(A145,2)="CV",LEFT(A145,2)="DE",LEFT(A145,2)="LE",LEFT(A145,2)="NG",LEFT(A145,2)="NN",LEFT(A145,2)="ST",LEFT(A145,2)="WS",LEFT(A145,2)="WV"),"Midlands",
OR(LEFT(A145,1)="M",LEFT(A145,1)="L",LEFT(A145,2)="CH",LEFT(A145,2)="WA",LEFT(A145,2)="WN",LEFT(A145,2)="PR",LEFT(A145,2)="FY",LEFT(A145,2)="BB",LEFT(A145,2)="BL",LEFT(A145,2)="OL",LEFT(A145,2)="SK"),"North West",
OR(LEFT(A145,2)="NE",LEFT(A145,2)="DH",LEFT(A145,2)="SR",LEFT(A145,2)="TS",LEFT(A145,2)="DL"),"North East",
OR(LEFT(A145,2)="LS",LEFT(A145,1)="S",LEFT(A145,2)="DN",LEFT(A145,2)="HU",LEFT(A145,2)="BD",LEFT(A145,2)="HX",LEFT(A145,2)="WF",LEFT(A145,2)="HD"),"Yorkshire &amp; Humber",
OR(LEFT(A145,2)="CB",LEFT(A145,2)="CO",LEFT(A145,2)="IP",LEFT(A145,2)="NR",LEFT(A145,2)="PE",LEFT(A145,2)="SG",LEFT(A145,2)="CM"),"East of England",
OR(LEFT(A145,2)="AB",LEFT(A145,2)="DD",LEFT(A145,2)="EH",LEFT(A145,2)="FK",LEFT(A145,1)="G",LEFT(A145,2)="KA",LEFT(A145,2)="KY",LEFT(A145,2)="PA",LEFT(A145,2)="PH",LEFT(A145,2)="DG",LEFT(A145,2)="ML"),"Scotland",
OR(LEFT(A145,2)="CF",LEFT(A145,2)="SA",LEFT(A145,2)="NP",LEFT(A145,2)="LL",LEFT(A145,2)="LD"),"Wales"
)</f>
        <v>#N/A</v>
      </c>
      <c r="C145" t="s">
        <v>170</v>
      </c>
      <c r="D145" t="s">
        <v>670</v>
      </c>
      <c r="E145" s="1">
        <v>38754</v>
      </c>
      <c r="F145" s="1">
        <v>43104</v>
      </c>
      <c r="G145" s="11">
        <f ca="1">DATEDIF(Table1[[#This Row],[Date_of_Birth]],TODAY(),"Y")-DATEDIF(Table1[[#This Row],[Primary_Diagnosis_Date]],TODAY(),"Y")</f>
        <v>12</v>
      </c>
      <c r="H145" s="11" t="str" cm="1">
        <f t="array" aca="1" ref="H145" ca="1">_xlfn.IFS(Table1[[#This Row],[Age]]&lt;10,"0-9",Table1[[#This Row],[Age]]&lt;20,"10-19",Table1[[#This Row],[Age]]&lt;30,"20-29",Table1[[#This Row],[Age]]&lt;40,"30-39",Table1[[#This Row],[Age]]&lt;50,"40-49",Table1[[#This Row],[Age]]&lt;60,"50-59",Table1[[#This Row],[Age]]&lt;70,"60-69",Table1[[#This Row],[Age]]&lt;80,"70-79",Table1[[#This Row],[Age]]&lt;90,"80-89")</f>
        <v>10-19</v>
      </c>
      <c r="I145" t="s">
        <v>1027</v>
      </c>
      <c r="J145" t="s">
        <v>1172</v>
      </c>
      <c r="K145" t="str">
        <f>LEFT(Table1[[#This Row],[Postcode]],2)</f>
        <v>HA</v>
      </c>
      <c r="L145" t="s">
        <v>1671</v>
      </c>
      <c r="M145" s="1">
        <v>43099</v>
      </c>
      <c r="N145" s="1">
        <v>43106</v>
      </c>
      <c r="O145" s="11" t="str">
        <f ca="1">DATEDIF(Table1[[#This Row],[Referral_Date]],TODAY(),"d")-DATEDIF(Table1[[#This Row],[First_Seen_Date]],TODAY(),"d") &amp;" "&amp;"days"</f>
        <v>7 days</v>
      </c>
      <c r="P145" s="1">
        <v>43108</v>
      </c>
      <c r="Q145" s="1">
        <v>43119</v>
      </c>
      <c r="R145" s="1">
        <v>43141</v>
      </c>
      <c r="S145" s="11">
        <f ca="1">DATEDIF(Table1[[#This Row],[Decision_to_Treat_Date]],TODAY(),"d")-DATEDIF(Table1[[#This Row],[Treatment_Start_Date]],TODAY(),"d")</f>
        <v>22</v>
      </c>
      <c r="T145" s="11" t="str" cm="1">
        <f t="array" aca="1" ref="T145" ca="1">_xlfn.IFS(Table1[[#This Row],[Treatment_Waiting Time]]&lt;10,"Very Short Wait",Table1[[#This Row],[Treatment_Waiting Time]]&lt;20,"Short Wait",Table1[[#This Row],[Treatment_Waiting Time]]&lt;30,"Moderate Delay",Table1[[#This Row],[Treatment_Waiting Time]]&lt;40,"Long Delay")</f>
        <v>Moderate Delay</v>
      </c>
      <c r="U145" t="s">
        <v>2011</v>
      </c>
      <c r="V145" t="s">
        <v>2019</v>
      </c>
      <c r="W145" t="s">
        <v>2023</v>
      </c>
      <c r="X145" t="s">
        <v>2029</v>
      </c>
      <c r="Y145" t="s">
        <v>2033</v>
      </c>
      <c r="Z145" t="s">
        <v>2040</v>
      </c>
      <c r="AA145" t="s">
        <v>2043</v>
      </c>
      <c r="AB145" t="s">
        <v>2048</v>
      </c>
      <c r="AC145" t="s">
        <v>2052</v>
      </c>
      <c r="AD145" t="s">
        <v>2196</v>
      </c>
      <c r="AE145" t="s">
        <v>2550</v>
      </c>
      <c r="AF145" t="b">
        <v>1</v>
      </c>
      <c r="AG145" s="1">
        <v>44058</v>
      </c>
      <c r="AH145" t="s">
        <v>2555</v>
      </c>
      <c r="AI145" s="1">
        <v>43717</v>
      </c>
      <c r="AN145" t="str">
        <v>CO</v>
      </c>
    </row>
    <row r="146" spans="1:40">
      <c r="A146" t="str">
        <f>LEFT(Table1[[#This Row],[Postcode]],2)</f>
        <v>HU</v>
      </c>
      <c r="B146" s="13" t="str" cm="1">
        <f t="array" ref="B146">_xlfn.IFS(
OR(LEFT(A146,2)="EC",LEFT(A146,1)="E",LEFT(A146,1)="N",LEFT(A146,2)="NW",LEFT(A146,2)="SE",LEFT(A146,2)="SW",LEFT(A146,1)="W",LEFT(A146,2)="WC"),"London",
OR(LEFT(A146,2)="CR",LEFT(A146,2)="DA",LEFT(A146,2)="GU",LEFT(A146,2)="KT",LEFT(A146,2)="ME",LEFT(A146,2)="PO",LEFT(A146,2)="RG",LEFT(A146,2)="RH",LEFT(A146,2)="SL",LEFT(A146,2)="SO",LEFT(A146,2)="TN"),"South East",
OR(LEFT(A146,2)="BA",LEFT(A146,2)="BS",LEFT(A146,2)="EX",LEFT(A146,2)="GL",LEFT(A146,2)="PL",LEFT(A146,2)="TA",LEFT(A146,2)="TQ",LEFT(A146,2)="TR"),"South West",
OR(LEFT(A146,1)="B",LEFT(A146,2)="CV",LEFT(A146,2)="DE",LEFT(A146,2)="LE",LEFT(A146,2)="NG",LEFT(A146,2)="NN",LEFT(A146,2)="ST",LEFT(A146,2)="WS",LEFT(A146,2)="WV"),"Midlands",
OR(LEFT(A146,1)="M",LEFT(A146,1)="L",LEFT(A146,2)="CH",LEFT(A146,2)="WA",LEFT(A146,2)="WN",LEFT(A146,2)="PR",LEFT(A146,2)="FY",LEFT(A146,2)="BB",LEFT(A146,2)="BL",LEFT(A146,2)="OL",LEFT(A146,2)="SK"),"North West",
OR(LEFT(A146,2)="NE",LEFT(A146,2)="DH",LEFT(A146,2)="SR",LEFT(A146,2)="TS",LEFT(A146,2)="DL"),"North East",
OR(LEFT(A146,2)="LS",LEFT(A146,1)="S",LEFT(A146,2)="DN",LEFT(A146,2)="HU",LEFT(A146,2)="BD",LEFT(A146,2)="HX",LEFT(A146,2)="WF",LEFT(A146,2)="HD"),"Yorkshire &amp; Humber",
OR(LEFT(A146,2)="CB",LEFT(A146,2)="CO",LEFT(A146,2)="IP",LEFT(A146,2)="NR",LEFT(A146,2)="PE",LEFT(A146,2)="SG",LEFT(A146,2)="CM"),"East of England",
OR(LEFT(A146,2)="AB",LEFT(A146,2)="DD",LEFT(A146,2)="EH",LEFT(A146,2)="FK",LEFT(A146,1)="G",LEFT(A146,2)="KA",LEFT(A146,2)="KY",LEFT(A146,2)="PA",LEFT(A146,2)="PH",LEFT(A146,2)="DG",LEFT(A146,2)="ML"),"Scotland",
OR(LEFT(A146,2)="CF",LEFT(A146,2)="SA",LEFT(A146,2)="NP",LEFT(A146,2)="LL",LEFT(A146,2)="LD"),"Wales"
)</f>
        <v>Yorkshire &amp; Humber</v>
      </c>
      <c r="C146" t="s">
        <v>171</v>
      </c>
      <c r="D146" t="s">
        <v>671</v>
      </c>
      <c r="E146" s="1">
        <v>32974</v>
      </c>
      <c r="F146" s="1">
        <v>44852</v>
      </c>
      <c r="G146" s="11">
        <f ca="1">DATEDIF(Table1[[#This Row],[Date_of_Birth]],TODAY(),"Y")-DATEDIF(Table1[[#This Row],[Primary_Diagnosis_Date]],TODAY(),"Y")</f>
        <v>33</v>
      </c>
      <c r="H146" s="11" t="str" cm="1">
        <f t="array" aca="1" ref="H146" ca="1">_xlfn.IFS(Table1[[#This Row],[Age]]&lt;10,"0-9",Table1[[#This Row],[Age]]&lt;20,"10-19",Table1[[#This Row],[Age]]&lt;30,"20-29",Table1[[#This Row],[Age]]&lt;40,"30-39",Table1[[#This Row],[Age]]&lt;50,"40-49",Table1[[#This Row],[Age]]&lt;60,"50-59",Table1[[#This Row],[Age]]&lt;70,"60-69",Table1[[#This Row],[Age]]&lt;80,"70-79",Table1[[#This Row],[Age]]&lt;90,"80-89")</f>
        <v>30-39</v>
      </c>
      <c r="I146" t="s">
        <v>1028</v>
      </c>
      <c r="J146" t="s">
        <v>1173</v>
      </c>
      <c r="K146" t="str">
        <f>LEFT(Table1[[#This Row],[Postcode]],2)</f>
        <v>HU</v>
      </c>
      <c r="L146" t="s">
        <v>1672</v>
      </c>
      <c r="M146" s="1">
        <v>44836</v>
      </c>
      <c r="N146" s="1">
        <v>44847</v>
      </c>
      <c r="O146" s="11" t="str">
        <f ca="1">DATEDIF(Table1[[#This Row],[Referral_Date]],TODAY(),"d")-DATEDIF(Table1[[#This Row],[First_Seen_Date]],TODAY(),"d") &amp;" "&amp;"days"</f>
        <v>11 days</v>
      </c>
      <c r="P146" s="1">
        <v>44849</v>
      </c>
      <c r="Q146" s="1">
        <v>44849</v>
      </c>
      <c r="R146" s="1">
        <v>44862</v>
      </c>
      <c r="S146" s="11">
        <f ca="1">DATEDIF(Table1[[#This Row],[Decision_to_Treat_Date]],TODAY(),"d")-DATEDIF(Table1[[#This Row],[Treatment_Start_Date]],TODAY(),"d")</f>
        <v>13</v>
      </c>
      <c r="T146" s="11" t="str" cm="1">
        <f t="array" aca="1" ref="T146" ca="1">_xlfn.IFS(Table1[[#This Row],[Treatment_Waiting Time]]&lt;10,"Very Short Wait",Table1[[#This Row],[Treatment_Waiting Time]]&lt;20,"Short Wait",Table1[[#This Row],[Treatment_Waiting Time]]&lt;30,"Moderate Delay",Table1[[#This Row],[Treatment_Waiting Time]]&lt;40,"Long Delay")</f>
        <v>Short Wait</v>
      </c>
      <c r="U146" t="s">
        <v>2012</v>
      </c>
      <c r="V146" t="s">
        <v>2018</v>
      </c>
      <c r="W146" t="s">
        <v>2023</v>
      </c>
      <c r="X146" t="s">
        <v>2029</v>
      </c>
      <c r="Y146" t="s">
        <v>2035</v>
      </c>
      <c r="Z146" t="s">
        <v>2041</v>
      </c>
      <c r="AA146" t="s">
        <v>2041</v>
      </c>
      <c r="AB146" t="s">
        <v>2047</v>
      </c>
      <c r="AC146" t="s">
        <v>2052</v>
      </c>
      <c r="AD146" t="s">
        <v>2197</v>
      </c>
      <c r="AE146" t="s">
        <v>2041</v>
      </c>
      <c r="AF146" t="b">
        <v>0</v>
      </c>
      <c r="AH146" t="s">
        <v>2555</v>
      </c>
      <c r="AI146" s="1">
        <v>45185</v>
      </c>
      <c r="AN146" t="str">
        <v>CT</v>
      </c>
    </row>
    <row r="147" spans="1:40">
      <c r="A147" t="str">
        <f>LEFT(Table1[[#This Row],[Postcode]],2)</f>
        <v>N7</v>
      </c>
      <c r="B147" s="13" t="str" cm="1">
        <f t="array" ref="B147">_xlfn.IFS(
OR(LEFT(A147,2)="EC",LEFT(A147,1)="E",LEFT(A147,1)="N",LEFT(A147,2)="NW",LEFT(A147,2)="SE",LEFT(A147,2)="SW",LEFT(A147,1)="W",LEFT(A147,2)="WC"),"London",
OR(LEFT(A147,2)="CR",LEFT(A147,2)="DA",LEFT(A147,2)="GU",LEFT(A147,2)="KT",LEFT(A147,2)="ME",LEFT(A147,2)="PO",LEFT(A147,2)="RG",LEFT(A147,2)="RH",LEFT(A147,2)="SL",LEFT(A147,2)="SO",LEFT(A147,2)="TN"),"South East",
OR(LEFT(A147,2)="BA",LEFT(A147,2)="BS",LEFT(A147,2)="EX",LEFT(A147,2)="GL",LEFT(A147,2)="PL",LEFT(A147,2)="TA",LEFT(A147,2)="TQ",LEFT(A147,2)="TR"),"South West",
OR(LEFT(A147,1)="B",LEFT(A147,2)="CV",LEFT(A147,2)="DE",LEFT(A147,2)="LE",LEFT(A147,2)="NG",LEFT(A147,2)="NN",LEFT(A147,2)="ST",LEFT(A147,2)="WS",LEFT(A147,2)="WV"),"Midlands",
OR(LEFT(A147,1)="M",LEFT(A147,1)="L",LEFT(A147,2)="CH",LEFT(A147,2)="WA",LEFT(A147,2)="WN",LEFT(A147,2)="PR",LEFT(A147,2)="FY",LEFT(A147,2)="BB",LEFT(A147,2)="BL",LEFT(A147,2)="OL",LEFT(A147,2)="SK"),"North West",
OR(LEFT(A147,2)="NE",LEFT(A147,2)="DH",LEFT(A147,2)="SR",LEFT(A147,2)="TS",LEFT(A147,2)="DL"),"North East",
OR(LEFT(A147,2)="LS",LEFT(A147,1)="S",LEFT(A147,2)="DN",LEFT(A147,2)="HU",LEFT(A147,2)="BD",LEFT(A147,2)="HX",LEFT(A147,2)="WF",LEFT(A147,2)="HD"),"Yorkshire &amp; Humber",
OR(LEFT(A147,2)="CB",LEFT(A147,2)="CO",LEFT(A147,2)="IP",LEFT(A147,2)="NR",LEFT(A147,2)="PE",LEFT(A147,2)="SG",LEFT(A147,2)="CM"),"East of England",
OR(LEFT(A147,2)="AB",LEFT(A147,2)="DD",LEFT(A147,2)="EH",LEFT(A147,2)="FK",LEFT(A147,1)="G",LEFT(A147,2)="KA",LEFT(A147,2)="KY",LEFT(A147,2)="PA",LEFT(A147,2)="PH",LEFT(A147,2)="DG",LEFT(A147,2)="ML"),"Scotland",
OR(LEFT(A147,2)="CF",LEFT(A147,2)="SA",LEFT(A147,2)="NP",LEFT(A147,2)="LL",LEFT(A147,2)="LD"),"Wales"
)</f>
        <v>London</v>
      </c>
      <c r="C147" t="s">
        <v>172</v>
      </c>
      <c r="D147" t="s">
        <v>672</v>
      </c>
      <c r="E147" s="1">
        <v>23799</v>
      </c>
      <c r="F147" s="1">
        <v>43733</v>
      </c>
      <c r="G147" s="11">
        <f ca="1">DATEDIF(Table1[[#This Row],[Date_of_Birth]],TODAY(),"Y")-DATEDIF(Table1[[#This Row],[Primary_Diagnosis_Date]],TODAY(),"Y")</f>
        <v>55</v>
      </c>
      <c r="H147" s="11" t="str" cm="1">
        <f t="array" aca="1" ref="H147" ca="1">_xlfn.IFS(Table1[[#This Row],[Age]]&lt;10,"0-9",Table1[[#This Row],[Age]]&lt;20,"10-19",Table1[[#This Row],[Age]]&lt;30,"20-29",Table1[[#This Row],[Age]]&lt;40,"30-39",Table1[[#This Row],[Age]]&lt;50,"40-49",Table1[[#This Row],[Age]]&lt;60,"50-59",Table1[[#This Row],[Age]]&lt;70,"60-69",Table1[[#This Row],[Age]]&lt;80,"70-79",Table1[[#This Row],[Age]]&lt;90,"80-89")</f>
        <v>50-59</v>
      </c>
      <c r="I147" t="s">
        <v>1027</v>
      </c>
      <c r="J147" t="s">
        <v>1174</v>
      </c>
      <c r="K147" t="str">
        <f>LEFT(Table1[[#This Row],[Postcode]],2)</f>
        <v>N7</v>
      </c>
      <c r="L147" t="s">
        <v>1673</v>
      </c>
      <c r="M147" s="1">
        <v>43733</v>
      </c>
      <c r="N147" s="1">
        <v>43744</v>
      </c>
      <c r="O147" s="11" t="str">
        <f ca="1">DATEDIF(Table1[[#This Row],[Referral_Date]],TODAY(),"d")-DATEDIF(Table1[[#This Row],[First_Seen_Date]],TODAY(),"d") &amp;" "&amp;"days"</f>
        <v>11 days</v>
      </c>
      <c r="P147" s="1">
        <v>43748</v>
      </c>
      <c r="Q147" s="1">
        <v>43756</v>
      </c>
      <c r="R147" s="1">
        <v>43774</v>
      </c>
      <c r="S147" s="11">
        <f ca="1">DATEDIF(Table1[[#This Row],[Decision_to_Treat_Date]],TODAY(),"d")-DATEDIF(Table1[[#This Row],[Treatment_Start_Date]],TODAY(),"d")</f>
        <v>18</v>
      </c>
      <c r="T147" s="11" t="str" cm="1">
        <f t="array" aca="1" ref="T147" ca="1">_xlfn.IFS(Table1[[#This Row],[Treatment_Waiting Time]]&lt;10,"Very Short Wait",Table1[[#This Row],[Treatment_Waiting Time]]&lt;20,"Short Wait",Table1[[#This Row],[Treatment_Waiting Time]]&lt;30,"Moderate Delay",Table1[[#This Row],[Treatment_Waiting Time]]&lt;40,"Long Delay")</f>
        <v>Short Wait</v>
      </c>
      <c r="U147" t="s">
        <v>2017</v>
      </c>
      <c r="V147" t="s">
        <v>2022</v>
      </c>
      <c r="W147" t="s">
        <v>2026</v>
      </c>
      <c r="X147" t="s">
        <v>2031</v>
      </c>
      <c r="Y147" t="s">
        <v>2034</v>
      </c>
      <c r="Z147" t="s">
        <v>2041</v>
      </c>
      <c r="AA147" t="s">
        <v>2044</v>
      </c>
      <c r="AB147" t="s">
        <v>2049</v>
      </c>
      <c r="AC147" t="s">
        <v>2053</v>
      </c>
      <c r="AD147" t="s">
        <v>2198</v>
      </c>
      <c r="AE147" t="s">
        <v>2551</v>
      </c>
      <c r="AF147" t="b">
        <v>0</v>
      </c>
      <c r="AH147" t="s">
        <v>2554</v>
      </c>
      <c r="AN147" t="str">
        <v>HR</v>
      </c>
    </row>
    <row r="148" spans="1:40">
      <c r="A148" t="str">
        <f>LEFT(Table1[[#This Row],[Postcode]],2)</f>
        <v>MK</v>
      </c>
      <c r="B148" s="13" t="str" cm="1">
        <f t="array" ref="B148">_xlfn.IFS(
OR(LEFT(A148,2)="EC",LEFT(A148,1)="E",LEFT(A148,1)="N",LEFT(A148,2)="NW",LEFT(A148,2)="SE",LEFT(A148,2)="SW",LEFT(A148,1)="W",LEFT(A148,2)="WC"),"London",
OR(LEFT(A148,2)="CR",LEFT(A148,2)="DA",LEFT(A148,2)="GU",LEFT(A148,2)="KT",LEFT(A148,2)="ME",LEFT(A148,2)="PO",LEFT(A148,2)="RG",LEFT(A148,2)="RH",LEFT(A148,2)="SL",LEFT(A148,2)="SO",LEFT(A148,2)="TN"),"South East",
OR(LEFT(A148,2)="BA",LEFT(A148,2)="BS",LEFT(A148,2)="EX",LEFT(A148,2)="GL",LEFT(A148,2)="PL",LEFT(A148,2)="TA",LEFT(A148,2)="TQ",LEFT(A148,2)="TR"),"South West",
OR(LEFT(A148,1)="B",LEFT(A148,2)="CV",LEFT(A148,2)="DE",LEFT(A148,2)="LE",LEFT(A148,2)="NG",LEFT(A148,2)="NN",LEFT(A148,2)="ST",LEFT(A148,2)="WS",LEFT(A148,2)="WV"),"Midlands",
OR(LEFT(A148,1)="M",LEFT(A148,1)="L",LEFT(A148,2)="CH",LEFT(A148,2)="WA",LEFT(A148,2)="WN",LEFT(A148,2)="PR",LEFT(A148,2)="FY",LEFT(A148,2)="BB",LEFT(A148,2)="BL",LEFT(A148,2)="OL",LEFT(A148,2)="SK"),"North West",
OR(LEFT(A148,2)="NE",LEFT(A148,2)="DH",LEFT(A148,2)="SR",LEFT(A148,2)="TS",LEFT(A148,2)="DL"),"North East",
OR(LEFT(A148,2)="LS",LEFT(A148,1)="S",LEFT(A148,2)="DN",LEFT(A148,2)="HU",LEFT(A148,2)="BD",LEFT(A148,2)="HX",LEFT(A148,2)="WF",LEFT(A148,2)="HD"),"Yorkshire &amp; Humber",
OR(LEFT(A148,2)="CB",LEFT(A148,2)="CO",LEFT(A148,2)="IP",LEFT(A148,2)="NR",LEFT(A148,2)="PE",LEFT(A148,2)="SG",LEFT(A148,2)="CM"),"East of England",
OR(LEFT(A148,2)="AB",LEFT(A148,2)="DD",LEFT(A148,2)="EH",LEFT(A148,2)="FK",LEFT(A148,1)="G",LEFT(A148,2)="KA",LEFT(A148,2)="KY",LEFT(A148,2)="PA",LEFT(A148,2)="PH",LEFT(A148,2)="DG",LEFT(A148,2)="ML"),"Scotland",
OR(LEFT(A148,2)="CF",LEFT(A148,2)="SA",LEFT(A148,2)="NP",LEFT(A148,2)="LL",LEFT(A148,2)="LD"),"Wales"
)</f>
        <v>North West</v>
      </c>
      <c r="C148" t="s">
        <v>173</v>
      </c>
      <c r="D148" t="s">
        <v>673</v>
      </c>
      <c r="E148" s="1">
        <v>21387</v>
      </c>
      <c r="F148" s="1">
        <v>44620</v>
      </c>
      <c r="G148" s="11">
        <f ca="1">DATEDIF(Table1[[#This Row],[Date_of_Birth]],TODAY(),"Y")-DATEDIF(Table1[[#This Row],[Primary_Diagnosis_Date]],TODAY(),"Y")</f>
        <v>63</v>
      </c>
      <c r="H148" s="11" t="str" cm="1">
        <f t="array" aca="1" ref="H148" ca="1">_xlfn.IFS(Table1[[#This Row],[Age]]&lt;10,"0-9",Table1[[#This Row],[Age]]&lt;20,"10-19",Table1[[#This Row],[Age]]&lt;30,"20-29",Table1[[#This Row],[Age]]&lt;40,"30-39",Table1[[#This Row],[Age]]&lt;50,"40-49",Table1[[#This Row],[Age]]&lt;60,"50-59",Table1[[#This Row],[Age]]&lt;70,"60-69",Table1[[#This Row],[Age]]&lt;80,"70-79",Table1[[#This Row],[Age]]&lt;90,"80-89")</f>
        <v>60-69</v>
      </c>
      <c r="I148" t="s">
        <v>1028</v>
      </c>
      <c r="J148" t="s">
        <v>1175</v>
      </c>
      <c r="K148" t="str">
        <f>LEFT(Table1[[#This Row],[Postcode]],2)</f>
        <v>MK</v>
      </c>
      <c r="L148" t="s">
        <v>1674</v>
      </c>
      <c r="M148" s="1">
        <v>44602</v>
      </c>
      <c r="N148" s="1">
        <v>44603</v>
      </c>
      <c r="O148" s="11" t="str">
        <f ca="1">DATEDIF(Table1[[#This Row],[Referral_Date]],TODAY(),"d")-DATEDIF(Table1[[#This Row],[First_Seen_Date]],TODAY(),"d") &amp;" "&amp;"days"</f>
        <v>1 days</v>
      </c>
      <c r="P148" s="1">
        <v>44608</v>
      </c>
      <c r="Q148" s="1">
        <v>44614</v>
      </c>
      <c r="R148" s="1">
        <v>44643</v>
      </c>
      <c r="S148" s="11">
        <f ca="1">DATEDIF(Table1[[#This Row],[Decision_to_Treat_Date]],TODAY(),"d")-DATEDIF(Table1[[#This Row],[Treatment_Start_Date]],TODAY(),"d")</f>
        <v>29</v>
      </c>
      <c r="T148" s="11" t="str" cm="1">
        <f t="array" aca="1" ref="T148" ca="1">_xlfn.IFS(Table1[[#This Row],[Treatment_Waiting Time]]&lt;10,"Very Short Wait",Table1[[#This Row],[Treatment_Waiting Time]]&lt;20,"Short Wait",Table1[[#This Row],[Treatment_Waiting Time]]&lt;30,"Moderate Delay",Table1[[#This Row],[Treatment_Waiting Time]]&lt;40,"Long Delay")</f>
        <v>Moderate Delay</v>
      </c>
      <c r="U148" t="s">
        <v>2012</v>
      </c>
      <c r="V148" t="s">
        <v>2019</v>
      </c>
      <c r="W148" t="s">
        <v>2028</v>
      </c>
      <c r="X148" t="s">
        <v>2029</v>
      </c>
      <c r="Y148" t="s">
        <v>2033</v>
      </c>
      <c r="Z148" t="s">
        <v>2040</v>
      </c>
      <c r="AA148" t="s">
        <v>2041</v>
      </c>
      <c r="AB148" t="s">
        <v>2051</v>
      </c>
      <c r="AC148" t="s">
        <v>2041</v>
      </c>
      <c r="AD148" t="s">
        <v>2199</v>
      </c>
      <c r="AE148" t="s">
        <v>2551</v>
      </c>
      <c r="AF148" t="b">
        <v>1</v>
      </c>
      <c r="AG148" s="1">
        <v>45536</v>
      </c>
      <c r="AH148" t="s">
        <v>2554</v>
      </c>
      <c r="AN148" t="str">
        <v>EH</v>
      </c>
    </row>
    <row r="149" spans="1:40">
      <c r="A149" t="str">
        <f>LEFT(Table1[[#This Row],[Postcode]],2)</f>
        <v>E6</v>
      </c>
      <c r="B149" s="13" t="str" cm="1">
        <f t="array" ref="B149">_xlfn.IFS(
OR(LEFT(A149,2)="EC",LEFT(A149,1)="E",LEFT(A149,1)="N",LEFT(A149,2)="NW",LEFT(A149,2)="SE",LEFT(A149,2)="SW",LEFT(A149,1)="W",LEFT(A149,2)="WC"),"London",
OR(LEFT(A149,2)="CR",LEFT(A149,2)="DA",LEFT(A149,2)="GU",LEFT(A149,2)="KT",LEFT(A149,2)="ME",LEFT(A149,2)="PO",LEFT(A149,2)="RG",LEFT(A149,2)="RH",LEFT(A149,2)="SL",LEFT(A149,2)="SO",LEFT(A149,2)="TN"),"South East",
OR(LEFT(A149,2)="BA",LEFT(A149,2)="BS",LEFT(A149,2)="EX",LEFT(A149,2)="GL",LEFT(A149,2)="PL",LEFT(A149,2)="TA",LEFT(A149,2)="TQ",LEFT(A149,2)="TR"),"South West",
OR(LEFT(A149,1)="B",LEFT(A149,2)="CV",LEFT(A149,2)="DE",LEFT(A149,2)="LE",LEFT(A149,2)="NG",LEFT(A149,2)="NN",LEFT(A149,2)="ST",LEFT(A149,2)="WS",LEFT(A149,2)="WV"),"Midlands",
OR(LEFT(A149,1)="M",LEFT(A149,1)="L",LEFT(A149,2)="CH",LEFT(A149,2)="WA",LEFT(A149,2)="WN",LEFT(A149,2)="PR",LEFT(A149,2)="FY",LEFT(A149,2)="BB",LEFT(A149,2)="BL",LEFT(A149,2)="OL",LEFT(A149,2)="SK"),"North West",
OR(LEFT(A149,2)="NE",LEFT(A149,2)="DH",LEFT(A149,2)="SR",LEFT(A149,2)="TS",LEFT(A149,2)="DL"),"North East",
OR(LEFT(A149,2)="LS",LEFT(A149,1)="S",LEFT(A149,2)="DN",LEFT(A149,2)="HU",LEFT(A149,2)="BD",LEFT(A149,2)="HX",LEFT(A149,2)="WF",LEFT(A149,2)="HD"),"Yorkshire &amp; Humber",
OR(LEFT(A149,2)="CB",LEFT(A149,2)="CO",LEFT(A149,2)="IP",LEFT(A149,2)="NR",LEFT(A149,2)="PE",LEFT(A149,2)="SG",LEFT(A149,2)="CM"),"East of England",
OR(LEFT(A149,2)="AB",LEFT(A149,2)="DD",LEFT(A149,2)="EH",LEFT(A149,2)="FK",LEFT(A149,1)="G",LEFT(A149,2)="KA",LEFT(A149,2)="KY",LEFT(A149,2)="PA",LEFT(A149,2)="PH",LEFT(A149,2)="DG",LEFT(A149,2)="ML"),"Scotland",
OR(LEFT(A149,2)="CF",LEFT(A149,2)="SA",LEFT(A149,2)="NP",LEFT(A149,2)="LL",LEFT(A149,2)="LD"),"Wales"
)</f>
        <v>London</v>
      </c>
      <c r="C149" t="s">
        <v>174</v>
      </c>
      <c r="D149" t="s">
        <v>674</v>
      </c>
      <c r="E149" s="1">
        <v>17060</v>
      </c>
      <c r="F149" s="1">
        <v>45487</v>
      </c>
      <c r="G149" s="11">
        <f ca="1">DATEDIF(Table1[[#This Row],[Date_of_Birth]],TODAY(),"Y")-DATEDIF(Table1[[#This Row],[Primary_Diagnosis_Date]],TODAY(),"Y")</f>
        <v>78</v>
      </c>
      <c r="H149" s="11" t="str" cm="1">
        <f t="array" aca="1" ref="H149" ca="1">_xlfn.IFS(Table1[[#This Row],[Age]]&lt;10,"0-9",Table1[[#This Row],[Age]]&lt;20,"10-19",Table1[[#This Row],[Age]]&lt;30,"20-29",Table1[[#This Row],[Age]]&lt;40,"30-39",Table1[[#This Row],[Age]]&lt;50,"40-49",Table1[[#This Row],[Age]]&lt;60,"50-59",Table1[[#This Row],[Age]]&lt;70,"60-69",Table1[[#This Row],[Age]]&lt;80,"70-79",Table1[[#This Row],[Age]]&lt;90,"80-89")</f>
        <v>70-79</v>
      </c>
      <c r="I149" t="s">
        <v>1027</v>
      </c>
      <c r="J149" t="s">
        <v>1176</v>
      </c>
      <c r="K149" t="str">
        <f>LEFT(Table1[[#This Row],[Postcode]],2)</f>
        <v>E6</v>
      </c>
      <c r="L149" t="s">
        <v>1675</v>
      </c>
      <c r="M149" s="1">
        <v>45485</v>
      </c>
      <c r="N149" s="1">
        <v>45485</v>
      </c>
      <c r="O149" s="11" t="str">
        <f ca="1">DATEDIF(Table1[[#This Row],[Referral_Date]],TODAY(),"d")-DATEDIF(Table1[[#This Row],[First_Seen_Date]],TODAY(),"d") &amp;" "&amp;"days"</f>
        <v>0 days</v>
      </c>
      <c r="P149" s="1">
        <v>45495</v>
      </c>
      <c r="Q149" s="1">
        <v>45495</v>
      </c>
      <c r="R149" s="1">
        <v>45505</v>
      </c>
      <c r="S149" s="11">
        <f ca="1">DATEDIF(Table1[[#This Row],[Decision_to_Treat_Date]],TODAY(),"d")-DATEDIF(Table1[[#This Row],[Treatment_Start_Date]],TODAY(),"d")</f>
        <v>10</v>
      </c>
      <c r="T149" s="11" t="str" cm="1">
        <f t="array" aca="1" ref="T149" ca="1">_xlfn.IFS(Table1[[#This Row],[Treatment_Waiting Time]]&lt;10,"Very Short Wait",Table1[[#This Row],[Treatment_Waiting Time]]&lt;20,"Short Wait",Table1[[#This Row],[Treatment_Waiting Time]]&lt;30,"Moderate Delay",Table1[[#This Row],[Treatment_Waiting Time]]&lt;40,"Long Delay")</f>
        <v>Short Wait</v>
      </c>
      <c r="U149" t="s">
        <v>2011</v>
      </c>
      <c r="V149" t="s">
        <v>2019</v>
      </c>
      <c r="W149" t="s">
        <v>2026</v>
      </c>
      <c r="X149" t="s">
        <v>2031</v>
      </c>
      <c r="Y149" t="s">
        <v>2035</v>
      </c>
      <c r="Z149" t="s">
        <v>2040</v>
      </c>
      <c r="AA149" t="s">
        <v>2044</v>
      </c>
      <c r="AB149" t="s">
        <v>2047</v>
      </c>
      <c r="AC149" t="s">
        <v>2052</v>
      </c>
      <c r="AD149" t="s">
        <v>2200</v>
      </c>
      <c r="AE149" t="s">
        <v>2553</v>
      </c>
      <c r="AF149" t="b">
        <v>0</v>
      </c>
      <c r="AH149" t="s">
        <v>2555</v>
      </c>
      <c r="AI149" s="1">
        <v>46383</v>
      </c>
      <c r="AN149" t="str">
        <v>EX</v>
      </c>
    </row>
    <row r="150" spans="1:40">
      <c r="A150" t="str">
        <f>LEFT(Table1[[#This Row],[Postcode]],2)</f>
        <v>HS</v>
      </c>
      <c r="B150" s="13" t="e" cm="1">
        <f t="array" ref="B150">_xlfn.IFS(
OR(LEFT(A150,2)="EC",LEFT(A150,1)="E",LEFT(A150,1)="N",LEFT(A150,2)="NW",LEFT(A150,2)="SE",LEFT(A150,2)="SW",LEFT(A150,1)="W",LEFT(A150,2)="WC"),"London",
OR(LEFT(A150,2)="CR",LEFT(A150,2)="DA",LEFT(A150,2)="GU",LEFT(A150,2)="KT",LEFT(A150,2)="ME",LEFT(A150,2)="PO",LEFT(A150,2)="RG",LEFT(A150,2)="RH",LEFT(A150,2)="SL",LEFT(A150,2)="SO",LEFT(A150,2)="TN"),"South East",
OR(LEFT(A150,2)="BA",LEFT(A150,2)="BS",LEFT(A150,2)="EX",LEFT(A150,2)="GL",LEFT(A150,2)="PL",LEFT(A150,2)="TA",LEFT(A150,2)="TQ",LEFT(A150,2)="TR"),"South West",
OR(LEFT(A150,1)="B",LEFT(A150,2)="CV",LEFT(A150,2)="DE",LEFT(A150,2)="LE",LEFT(A150,2)="NG",LEFT(A150,2)="NN",LEFT(A150,2)="ST",LEFT(A150,2)="WS",LEFT(A150,2)="WV"),"Midlands",
OR(LEFT(A150,1)="M",LEFT(A150,1)="L",LEFT(A150,2)="CH",LEFT(A150,2)="WA",LEFT(A150,2)="WN",LEFT(A150,2)="PR",LEFT(A150,2)="FY",LEFT(A150,2)="BB",LEFT(A150,2)="BL",LEFT(A150,2)="OL",LEFT(A150,2)="SK"),"North West",
OR(LEFT(A150,2)="NE",LEFT(A150,2)="DH",LEFT(A150,2)="SR",LEFT(A150,2)="TS",LEFT(A150,2)="DL"),"North East",
OR(LEFT(A150,2)="LS",LEFT(A150,1)="S",LEFT(A150,2)="DN",LEFT(A150,2)="HU",LEFT(A150,2)="BD",LEFT(A150,2)="HX",LEFT(A150,2)="WF",LEFT(A150,2)="HD"),"Yorkshire &amp; Humber",
OR(LEFT(A150,2)="CB",LEFT(A150,2)="CO",LEFT(A150,2)="IP",LEFT(A150,2)="NR",LEFT(A150,2)="PE",LEFT(A150,2)="SG",LEFT(A150,2)="CM"),"East of England",
OR(LEFT(A150,2)="AB",LEFT(A150,2)="DD",LEFT(A150,2)="EH",LEFT(A150,2)="FK",LEFT(A150,1)="G",LEFT(A150,2)="KA",LEFT(A150,2)="KY",LEFT(A150,2)="PA",LEFT(A150,2)="PH",LEFT(A150,2)="DG",LEFT(A150,2)="ML"),"Scotland",
OR(LEFT(A150,2)="CF",LEFT(A150,2)="SA",LEFT(A150,2)="NP",LEFT(A150,2)="LL",LEFT(A150,2)="LD"),"Wales"
)</f>
        <v>#N/A</v>
      </c>
      <c r="C150" t="s">
        <v>175</v>
      </c>
      <c r="D150" t="s">
        <v>675</v>
      </c>
      <c r="E150" s="1">
        <v>25483</v>
      </c>
      <c r="F150" s="1">
        <v>42645</v>
      </c>
      <c r="G150" s="11">
        <f ca="1">DATEDIF(Table1[[#This Row],[Date_of_Birth]],TODAY(),"Y")-DATEDIF(Table1[[#This Row],[Primary_Diagnosis_Date]],TODAY(),"Y")</f>
        <v>47</v>
      </c>
      <c r="H150" s="11" t="str" cm="1">
        <f t="array" aca="1" ref="H150" ca="1">_xlfn.IFS(Table1[[#This Row],[Age]]&lt;10,"0-9",Table1[[#This Row],[Age]]&lt;20,"10-19",Table1[[#This Row],[Age]]&lt;30,"20-29",Table1[[#This Row],[Age]]&lt;40,"30-39",Table1[[#This Row],[Age]]&lt;50,"40-49",Table1[[#This Row],[Age]]&lt;60,"50-59",Table1[[#This Row],[Age]]&lt;70,"60-69",Table1[[#This Row],[Age]]&lt;80,"70-79",Table1[[#This Row],[Age]]&lt;90,"80-89")</f>
        <v>40-49</v>
      </c>
      <c r="I150" t="s">
        <v>1027</v>
      </c>
      <c r="J150" t="s">
        <v>1177</v>
      </c>
      <c r="K150" t="str">
        <f>LEFT(Table1[[#This Row],[Postcode]],2)</f>
        <v>HS</v>
      </c>
      <c r="L150" t="s">
        <v>1676</v>
      </c>
      <c r="M150" s="1">
        <v>42640</v>
      </c>
      <c r="N150" s="1">
        <v>42654</v>
      </c>
      <c r="O150" s="11" t="str">
        <f ca="1">DATEDIF(Table1[[#This Row],[Referral_Date]],TODAY(),"d")-DATEDIF(Table1[[#This Row],[First_Seen_Date]],TODAY(),"d") &amp;" "&amp;"days"</f>
        <v>14 days</v>
      </c>
      <c r="P150" s="1">
        <v>42662</v>
      </c>
      <c r="Q150" s="1">
        <v>42671</v>
      </c>
      <c r="R150" s="1">
        <v>42673</v>
      </c>
      <c r="S150" s="11">
        <f ca="1">DATEDIF(Table1[[#This Row],[Decision_to_Treat_Date]],TODAY(),"d")-DATEDIF(Table1[[#This Row],[Treatment_Start_Date]],TODAY(),"d")</f>
        <v>2</v>
      </c>
      <c r="T150" s="11" t="str" cm="1">
        <f t="array" aca="1" ref="T150" ca="1">_xlfn.IFS(Table1[[#This Row],[Treatment_Waiting Time]]&lt;10,"Very Short Wait",Table1[[#This Row],[Treatment_Waiting Time]]&lt;20,"Short Wait",Table1[[#This Row],[Treatment_Waiting Time]]&lt;30,"Moderate Delay",Table1[[#This Row],[Treatment_Waiting Time]]&lt;40,"Long Delay")</f>
        <v>Very Short Wait</v>
      </c>
      <c r="U150" t="s">
        <v>2011</v>
      </c>
      <c r="V150" t="s">
        <v>2021</v>
      </c>
      <c r="W150" t="s">
        <v>2028</v>
      </c>
      <c r="X150" t="s">
        <v>2032</v>
      </c>
      <c r="Y150" t="s">
        <v>2033</v>
      </c>
      <c r="Z150" t="s">
        <v>2039</v>
      </c>
      <c r="AA150" t="s">
        <v>2043</v>
      </c>
      <c r="AB150" t="s">
        <v>2046</v>
      </c>
      <c r="AC150" t="s">
        <v>2052</v>
      </c>
      <c r="AD150" t="s">
        <v>2201</v>
      </c>
      <c r="AE150" t="s">
        <v>2041</v>
      </c>
      <c r="AF150" t="b">
        <v>0</v>
      </c>
      <c r="AH150" t="s">
        <v>2554</v>
      </c>
      <c r="AN150" t="str">
        <v>PR</v>
      </c>
    </row>
    <row r="151" spans="1:40">
      <c r="A151" t="str">
        <f>LEFT(Table1[[#This Row],[Postcode]],2)</f>
        <v>DG</v>
      </c>
      <c r="B151" s="13" t="str" cm="1">
        <f t="array" ref="B151">_xlfn.IFS(
OR(LEFT(A151,2)="EC",LEFT(A151,1)="E",LEFT(A151,1)="N",LEFT(A151,2)="NW",LEFT(A151,2)="SE",LEFT(A151,2)="SW",LEFT(A151,1)="W",LEFT(A151,2)="WC"),"London",
OR(LEFT(A151,2)="CR",LEFT(A151,2)="DA",LEFT(A151,2)="GU",LEFT(A151,2)="KT",LEFT(A151,2)="ME",LEFT(A151,2)="PO",LEFT(A151,2)="RG",LEFT(A151,2)="RH",LEFT(A151,2)="SL",LEFT(A151,2)="SO",LEFT(A151,2)="TN"),"South East",
OR(LEFT(A151,2)="BA",LEFT(A151,2)="BS",LEFT(A151,2)="EX",LEFT(A151,2)="GL",LEFT(A151,2)="PL",LEFT(A151,2)="TA",LEFT(A151,2)="TQ",LEFT(A151,2)="TR"),"South West",
OR(LEFT(A151,1)="B",LEFT(A151,2)="CV",LEFT(A151,2)="DE",LEFT(A151,2)="LE",LEFT(A151,2)="NG",LEFT(A151,2)="NN",LEFT(A151,2)="ST",LEFT(A151,2)="WS",LEFT(A151,2)="WV"),"Midlands",
OR(LEFT(A151,1)="M",LEFT(A151,1)="L",LEFT(A151,2)="CH",LEFT(A151,2)="WA",LEFT(A151,2)="WN",LEFT(A151,2)="PR",LEFT(A151,2)="FY",LEFT(A151,2)="BB",LEFT(A151,2)="BL",LEFT(A151,2)="OL",LEFT(A151,2)="SK"),"North West",
OR(LEFT(A151,2)="NE",LEFT(A151,2)="DH",LEFT(A151,2)="SR",LEFT(A151,2)="TS",LEFT(A151,2)="DL"),"North East",
OR(LEFT(A151,2)="LS",LEFT(A151,1)="S",LEFT(A151,2)="DN",LEFT(A151,2)="HU",LEFT(A151,2)="BD",LEFT(A151,2)="HX",LEFT(A151,2)="WF",LEFT(A151,2)="HD"),"Yorkshire &amp; Humber",
OR(LEFT(A151,2)="CB",LEFT(A151,2)="CO",LEFT(A151,2)="IP",LEFT(A151,2)="NR",LEFT(A151,2)="PE",LEFT(A151,2)="SG",LEFT(A151,2)="CM"),"East of England",
OR(LEFT(A151,2)="AB",LEFT(A151,2)="DD",LEFT(A151,2)="EH",LEFT(A151,2)="FK",LEFT(A151,1)="G",LEFT(A151,2)="KA",LEFT(A151,2)="KY",LEFT(A151,2)="PA",LEFT(A151,2)="PH",LEFT(A151,2)="DG",LEFT(A151,2)="ML"),"Scotland",
OR(LEFT(A151,2)="CF",LEFT(A151,2)="SA",LEFT(A151,2)="NP",LEFT(A151,2)="LL",LEFT(A151,2)="LD"),"Wales"
)</f>
        <v>Scotland</v>
      </c>
      <c r="C151" t="s">
        <v>176</v>
      </c>
      <c r="D151" t="s">
        <v>676</v>
      </c>
      <c r="E151" s="1">
        <v>18646</v>
      </c>
      <c r="F151" s="1">
        <v>45018</v>
      </c>
      <c r="G151" s="11">
        <f ca="1">DATEDIF(Table1[[#This Row],[Date_of_Birth]],TODAY(),"Y")-DATEDIF(Table1[[#This Row],[Primary_Diagnosis_Date]],TODAY(),"Y")</f>
        <v>72</v>
      </c>
      <c r="H151" s="11" t="str" cm="1">
        <f t="array" aca="1" ref="H151" ca="1">_xlfn.IFS(Table1[[#This Row],[Age]]&lt;10,"0-9",Table1[[#This Row],[Age]]&lt;20,"10-19",Table1[[#This Row],[Age]]&lt;30,"20-29",Table1[[#This Row],[Age]]&lt;40,"30-39",Table1[[#This Row],[Age]]&lt;50,"40-49",Table1[[#This Row],[Age]]&lt;60,"50-59",Table1[[#This Row],[Age]]&lt;70,"60-69",Table1[[#This Row],[Age]]&lt;80,"70-79",Table1[[#This Row],[Age]]&lt;90,"80-89")</f>
        <v>70-79</v>
      </c>
      <c r="I151" t="s">
        <v>1028</v>
      </c>
      <c r="J151" t="s">
        <v>1178</v>
      </c>
      <c r="K151" t="str">
        <f>LEFT(Table1[[#This Row],[Postcode]],2)</f>
        <v>DG</v>
      </c>
      <c r="L151" t="s">
        <v>1677</v>
      </c>
      <c r="M151" s="1">
        <v>45006</v>
      </c>
      <c r="N151" s="1">
        <v>45019</v>
      </c>
      <c r="O151" s="11" t="str">
        <f ca="1">DATEDIF(Table1[[#This Row],[Referral_Date]],TODAY(),"d")-DATEDIF(Table1[[#This Row],[First_Seen_Date]],TODAY(),"d") &amp;" "&amp;"days"</f>
        <v>13 days</v>
      </c>
      <c r="P151" s="1">
        <v>45032</v>
      </c>
      <c r="Q151" s="1">
        <v>45038</v>
      </c>
      <c r="R151" s="1">
        <v>45059</v>
      </c>
      <c r="S151" s="11">
        <f ca="1">DATEDIF(Table1[[#This Row],[Decision_to_Treat_Date]],TODAY(),"d")-DATEDIF(Table1[[#This Row],[Treatment_Start_Date]],TODAY(),"d")</f>
        <v>21</v>
      </c>
      <c r="T151" s="11" t="str" cm="1">
        <f t="array" aca="1" ref="T151" ca="1">_xlfn.IFS(Table1[[#This Row],[Treatment_Waiting Time]]&lt;10,"Very Short Wait",Table1[[#This Row],[Treatment_Waiting Time]]&lt;20,"Short Wait",Table1[[#This Row],[Treatment_Waiting Time]]&lt;30,"Moderate Delay",Table1[[#This Row],[Treatment_Waiting Time]]&lt;40,"Long Delay")</f>
        <v>Moderate Delay</v>
      </c>
      <c r="U151" t="s">
        <v>2017</v>
      </c>
      <c r="V151" t="s">
        <v>2019</v>
      </c>
      <c r="W151" t="s">
        <v>2025</v>
      </c>
      <c r="X151" t="s">
        <v>2031</v>
      </c>
      <c r="Y151" t="s">
        <v>2033</v>
      </c>
      <c r="Z151" t="s">
        <v>2039</v>
      </c>
      <c r="AA151" t="s">
        <v>2041</v>
      </c>
      <c r="AB151" t="s">
        <v>2049</v>
      </c>
      <c r="AC151" t="s">
        <v>2052</v>
      </c>
      <c r="AD151" t="s">
        <v>2202</v>
      </c>
      <c r="AE151" t="s">
        <v>2553</v>
      </c>
      <c r="AF151" t="b">
        <v>1</v>
      </c>
      <c r="AG151" s="1">
        <v>46048</v>
      </c>
      <c r="AH151" t="s">
        <v>2554</v>
      </c>
      <c r="AN151" t="str">
        <v>HG</v>
      </c>
    </row>
    <row r="152" spans="1:40">
      <c r="A152" t="str">
        <f>LEFT(Table1[[#This Row],[Postcode]],2)</f>
        <v>W4</v>
      </c>
      <c r="B152" s="13" t="str" cm="1">
        <f t="array" ref="B152">_xlfn.IFS(
OR(LEFT(A152,2)="EC",LEFT(A152,1)="E",LEFT(A152,1)="N",LEFT(A152,2)="NW",LEFT(A152,2)="SE",LEFT(A152,2)="SW",LEFT(A152,1)="W",LEFT(A152,2)="WC"),"London",
OR(LEFT(A152,2)="CR",LEFT(A152,2)="DA",LEFT(A152,2)="GU",LEFT(A152,2)="KT",LEFT(A152,2)="ME",LEFT(A152,2)="PO",LEFT(A152,2)="RG",LEFT(A152,2)="RH",LEFT(A152,2)="SL",LEFT(A152,2)="SO",LEFT(A152,2)="TN"),"South East",
OR(LEFT(A152,2)="BA",LEFT(A152,2)="BS",LEFT(A152,2)="EX",LEFT(A152,2)="GL",LEFT(A152,2)="PL",LEFT(A152,2)="TA",LEFT(A152,2)="TQ",LEFT(A152,2)="TR"),"South West",
OR(LEFT(A152,1)="B",LEFT(A152,2)="CV",LEFT(A152,2)="DE",LEFT(A152,2)="LE",LEFT(A152,2)="NG",LEFT(A152,2)="NN",LEFT(A152,2)="ST",LEFT(A152,2)="WS",LEFT(A152,2)="WV"),"Midlands",
OR(LEFT(A152,1)="M",LEFT(A152,1)="L",LEFT(A152,2)="CH",LEFT(A152,2)="WA",LEFT(A152,2)="WN",LEFT(A152,2)="PR",LEFT(A152,2)="FY",LEFT(A152,2)="BB",LEFT(A152,2)="BL",LEFT(A152,2)="OL",LEFT(A152,2)="SK"),"North West",
OR(LEFT(A152,2)="NE",LEFT(A152,2)="DH",LEFT(A152,2)="SR",LEFT(A152,2)="TS",LEFT(A152,2)="DL"),"North East",
OR(LEFT(A152,2)="LS",LEFT(A152,1)="S",LEFT(A152,2)="DN",LEFT(A152,2)="HU",LEFT(A152,2)="BD",LEFT(A152,2)="HX",LEFT(A152,2)="WF",LEFT(A152,2)="HD"),"Yorkshire &amp; Humber",
OR(LEFT(A152,2)="CB",LEFT(A152,2)="CO",LEFT(A152,2)="IP",LEFT(A152,2)="NR",LEFT(A152,2)="PE",LEFT(A152,2)="SG",LEFT(A152,2)="CM"),"East of England",
OR(LEFT(A152,2)="AB",LEFT(A152,2)="DD",LEFT(A152,2)="EH",LEFT(A152,2)="FK",LEFT(A152,1)="G",LEFT(A152,2)="KA",LEFT(A152,2)="KY",LEFT(A152,2)="PA",LEFT(A152,2)="PH",LEFT(A152,2)="DG",LEFT(A152,2)="ML"),"Scotland",
OR(LEFT(A152,2)="CF",LEFT(A152,2)="SA",LEFT(A152,2)="NP",LEFT(A152,2)="LL",LEFT(A152,2)="LD"),"Wales"
)</f>
        <v>London</v>
      </c>
      <c r="C152" t="s">
        <v>177</v>
      </c>
      <c r="D152" t="s">
        <v>677</v>
      </c>
      <c r="E152" s="1">
        <v>24407</v>
      </c>
      <c r="F152" s="1">
        <v>42659</v>
      </c>
      <c r="G152" s="11">
        <f ca="1">DATEDIF(Table1[[#This Row],[Date_of_Birth]],TODAY(),"Y")-DATEDIF(Table1[[#This Row],[Primary_Diagnosis_Date]],TODAY(),"Y")</f>
        <v>50</v>
      </c>
      <c r="H152" s="11" t="str" cm="1">
        <f t="array" aca="1" ref="H152" ca="1">_xlfn.IFS(Table1[[#This Row],[Age]]&lt;10,"0-9",Table1[[#This Row],[Age]]&lt;20,"10-19",Table1[[#This Row],[Age]]&lt;30,"20-29",Table1[[#This Row],[Age]]&lt;40,"30-39",Table1[[#This Row],[Age]]&lt;50,"40-49",Table1[[#This Row],[Age]]&lt;60,"50-59",Table1[[#This Row],[Age]]&lt;70,"60-69",Table1[[#This Row],[Age]]&lt;80,"70-79",Table1[[#This Row],[Age]]&lt;90,"80-89")</f>
        <v>50-59</v>
      </c>
      <c r="I152" t="s">
        <v>1028</v>
      </c>
      <c r="J152" t="s">
        <v>1179</v>
      </c>
      <c r="K152" t="str">
        <f>LEFT(Table1[[#This Row],[Postcode]],2)</f>
        <v>W4</v>
      </c>
      <c r="L152" t="s">
        <v>1678</v>
      </c>
      <c r="M152" s="1">
        <v>42648</v>
      </c>
      <c r="N152" s="1">
        <v>42660</v>
      </c>
      <c r="O152" s="11" t="str">
        <f ca="1">DATEDIF(Table1[[#This Row],[Referral_Date]],TODAY(),"d")-DATEDIF(Table1[[#This Row],[First_Seen_Date]],TODAY(),"d") &amp;" "&amp;"days"</f>
        <v>12 days</v>
      </c>
      <c r="P152" s="1">
        <v>42667</v>
      </c>
      <c r="Q152" s="1">
        <v>42674</v>
      </c>
      <c r="R152" s="1">
        <v>42688</v>
      </c>
      <c r="S152" s="11">
        <f ca="1">DATEDIF(Table1[[#This Row],[Decision_to_Treat_Date]],TODAY(),"d")-DATEDIF(Table1[[#This Row],[Treatment_Start_Date]],TODAY(),"d")</f>
        <v>14</v>
      </c>
      <c r="T152" s="11" t="str" cm="1">
        <f t="array" aca="1" ref="T152" ca="1">_xlfn.IFS(Table1[[#This Row],[Treatment_Waiting Time]]&lt;10,"Very Short Wait",Table1[[#This Row],[Treatment_Waiting Time]]&lt;20,"Short Wait",Table1[[#This Row],[Treatment_Waiting Time]]&lt;30,"Moderate Delay",Table1[[#This Row],[Treatment_Waiting Time]]&lt;40,"Long Delay")</f>
        <v>Short Wait</v>
      </c>
      <c r="U152" t="s">
        <v>2017</v>
      </c>
      <c r="V152" t="s">
        <v>2022</v>
      </c>
      <c r="W152" t="s">
        <v>2024</v>
      </c>
      <c r="X152" t="s">
        <v>2031</v>
      </c>
      <c r="Y152" t="s">
        <v>2033</v>
      </c>
      <c r="Z152" t="s">
        <v>2042</v>
      </c>
      <c r="AA152" t="s">
        <v>2044</v>
      </c>
      <c r="AB152" t="s">
        <v>2050</v>
      </c>
      <c r="AC152" t="s">
        <v>2053</v>
      </c>
      <c r="AD152" t="s">
        <v>2203</v>
      </c>
      <c r="AE152" t="s">
        <v>2552</v>
      </c>
      <c r="AF152" t="b">
        <v>0</v>
      </c>
      <c r="AH152" t="s">
        <v>2555</v>
      </c>
      <c r="AI152" s="1">
        <v>43268</v>
      </c>
      <c r="AN152" t="str">
        <v>KY</v>
      </c>
    </row>
    <row r="153" spans="1:40">
      <c r="A153" t="str">
        <f>LEFT(Table1[[#This Row],[Postcode]],2)</f>
        <v>M7</v>
      </c>
      <c r="B153" s="13" t="str" cm="1">
        <f t="array" ref="B153">_xlfn.IFS(
OR(LEFT(A153,2)="EC",LEFT(A153,1)="E",LEFT(A153,1)="N",LEFT(A153,2)="NW",LEFT(A153,2)="SE",LEFT(A153,2)="SW",LEFT(A153,1)="W",LEFT(A153,2)="WC"),"London",
OR(LEFT(A153,2)="CR",LEFT(A153,2)="DA",LEFT(A153,2)="GU",LEFT(A153,2)="KT",LEFT(A153,2)="ME",LEFT(A153,2)="PO",LEFT(A153,2)="RG",LEFT(A153,2)="RH",LEFT(A153,2)="SL",LEFT(A153,2)="SO",LEFT(A153,2)="TN"),"South East",
OR(LEFT(A153,2)="BA",LEFT(A153,2)="BS",LEFT(A153,2)="EX",LEFT(A153,2)="GL",LEFT(A153,2)="PL",LEFT(A153,2)="TA",LEFT(A153,2)="TQ",LEFT(A153,2)="TR"),"South West",
OR(LEFT(A153,1)="B",LEFT(A153,2)="CV",LEFT(A153,2)="DE",LEFT(A153,2)="LE",LEFT(A153,2)="NG",LEFT(A153,2)="NN",LEFT(A153,2)="ST",LEFT(A153,2)="WS",LEFT(A153,2)="WV"),"Midlands",
OR(LEFT(A153,1)="M",LEFT(A153,1)="L",LEFT(A153,2)="CH",LEFT(A153,2)="WA",LEFT(A153,2)="WN",LEFT(A153,2)="PR",LEFT(A153,2)="FY",LEFT(A153,2)="BB",LEFT(A153,2)="BL",LEFT(A153,2)="OL",LEFT(A153,2)="SK"),"North West",
OR(LEFT(A153,2)="NE",LEFT(A153,2)="DH",LEFT(A153,2)="SR",LEFT(A153,2)="TS",LEFT(A153,2)="DL"),"North East",
OR(LEFT(A153,2)="LS",LEFT(A153,1)="S",LEFT(A153,2)="DN",LEFT(A153,2)="HU",LEFT(A153,2)="BD",LEFT(A153,2)="HX",LEFT(A153,2)="WF",LEFT(A153,2)="HD"),"Yorkshire &amp; Humber",
OR(LEFT(A153,2)="CB",LEFT(A153,2)="CO",LEFT(A153,2)="IP",LEFT(A153,2)="NR",LEFT(A153,2)="PE",LEFT(A153,2)="SG",LEFT(A153,2)="CM"),"East of England",
OR(LEFT(A153,2)="AB",LEFT(A153,2)="DD",LEFT(A153,2)="EH",LEFT(A153,2)="FK",LEFT(A153,1)="G",LEFT(A153,2)="KA",LEFT(A153,2)="KY",LEFT(A153,2)="PA",LEFT(A153,2)="PH",LEFT(A153,2)="DG",LEFT(A153,2)="ML"),"Scotland",
OR(LEFT(A153,2)="CF",LEFT(A153,2)="SA",LEFT(A153,2)="NP",LEFT(A153,2)="LL",LEFT(A153,2)="LD"),"Wales"
)</f>
        <v>North West</v>
      </c>
      <c r="C153" t="s">
        <v>178</v>
      </c>
      <c r="D153" t="s">
        <v>678</v>
      </c>
      <c r="E153" s="1">
        <v>35414</v>
      </c>
      <c r="F153" s="1">
        <v>45565</v>
      </c>
      <c r="G153" s="11">
        <f ca="1">DATEDIF(Table1[[#This Row],[Date_of_Birth]],TODAY(),"Y")-DATEDIF(Table1[[#This Row],[Primary_Diagnosis_Date]],TODAY(),"Y")</f>
        <v>28</v>
      </c>
      <c r="H153" s="11" t="str" cm="1">
        <f t="array" aca="1" ref="H153" ca="1">_xlfn.IFS(Table1[[#This Row],[Age]]&lt;10,"0-9",Table1[[#This Row],[Age]]&lt;20,"10-19",Table1[[#This Row],[Age]]&lt;30,"20-29",Table1[[#This Row],[Age]]&lt;40,"30-39",Table1[[#This Row],[Age]]&lt;50,"40-49",Table1[[#This Row],[Age]]&lt;60,"50-59",Table1[[#This Row],[Age]]&lt;70,"60-69",Table1[[#This Row],[Age]]&lt;80,"70-79",Table1[[#This Row],[Age]]&lt;90,"80-89")</f>
        <v>20-29</v>
      </c>
      <c r="I153" t="s">
        <v>1028</v>
      </c>
      <c r="J153" t="s">
        <v>1180</v>
      </c>
      <c r="K153" t="str">
        <f>LEFT(Table1[[#This Row],[Postcode]],2)</f>
        <v>M7</v>
      </c>
      <c r="L153" t="s">
        <v>1679</v>
      </c>
      <c r="M153" s="1">
        <v>45562</v>
      </c>
      <c r="N153" s="1">
        <v>45573</v>
      </c>
      <c r="O153" s="11" t="str">
        <f ca="1">DATEDIF(Table1[[#This Row],[Referral_Date]],TODAY(),"d")-DATEDIF(Table1[[#This Row],[First_Seen_Date]],TODAY(),"d") &amp;" "&amp;"days"</f>
        <v>11 days</v>
      </c>
      <c r="P153" s="1">
        <v>45579</v>
      </c>
      <c r="Q153" s="1">
        <v>45584</v>
      </c>
      <c r="R153" s="1">
        <v>45607</v>
      </c>
      <c r="S153" s="11">
        <f ca="1">DATEDIF(Table1[[#This Row],[Decision_to_Treat_Date]],TODAY(),"d")-DATEDIF(Table1[[#This Row],[Treatment_Start_Date]],TODAY(),"d")</f>
        <v>23</v>
      </c>
      <c r="T153" s="11" t="str" cm="1">
        <f t="array" aca="1" ref="T153" ca="1">_xlfn.IFS(Table1[[#This Row],[Treatment_Waiting Time]]&lt;10,"Very Short Wait",Table1[[#This Row],[Treatment_Waiting Time]]&lt;20,"Short Wait",Table1[[#This Row],[Treatment_Waiting Time]]&lt;30,"Moderate Delay",Table1[[#This Row],[Treatment_Waiting Time]]&lt;40,"Long Delay")</f>
        <v>Moderate Delay</v>
      </c>
      <c r="U153" t="s">
        <v>2016</v>
      </c>
      <c r="V153" t="s">
        <v>2020</v>
      </c>
      <c r="W153" t="s">
        <v>2023</v>
      </c>
      <c r="X153" t="s">
        <v>2031</v>
      </c>
      <c r="Y153" t="s">
        <v>2033</v>
      </c>
      <c r="Z153" t="s">
        <v>2038</v>
      </c>
      <c r="AA153" t="s">
        <v>2041</v>
      </c>
      <c r="AB153" t="s">
        <v>2051</v>
      </c>
      <c r="AC153" t="s">
        <v>2041</v>
      </c>
      <c r="AD153" t="s">
        <v>2204</v>
      </c>
      <c r="AE153" t="s">
        <v>2041</v>
      </c>
      <c r="AF153" t="b">
        <v>1</v>
      </c>
      <c r="AG153" s="1">
        <v>45792</v>
      </c>
      <c r="AH153" t="s">
        <v>2555</v>
      </c>
      <c r="AI153" s="1">
        <v>46717</v>
      </c>
      <c r="AN153" t="str">
        <v>M6</v>
      </c>
    </row>
    <row r="154" spans="1:40">
      <c r="A154" t="str">
        <f>LEFT(Table1[[#This Row],[Postcode]],2)</f>
        <v>G9</v>
      </c>
      <c r="B154" s="13" t="str" cm="1">
        <f t="array" ref="B154">_xlfn.IFS(
OR(LEFT(A154,2)="EC",LEFT(A154,1)="E",LEFT(A154,1)="N",LEFT(A154,2)="NW",LEFT(A154,2)="SE",LEFT(A154,2)="SW",LEFT(A154,1)="W",LEFT(A154,2)="WC"),"London",
OR(LEFT(A154,2)="CR",LEFT(A154,2)="DA",LEFT(A154,2)="GU",LEFT(A154,2)="KT",LEFT(A154,2)="ME",LEFT(A154,2)="PO",LEFT(A154,2)="RG",LEFT(A154,2)="RH",LEFT(A154,2)="SL",LEFT(A154,2)="SO",LEFT(A154,2)="TN"),"South East",
OR(LEFT(A154,2)="BA",LEFT(A154,2)="BS",LEFT(A154,2)="EX",LEFT(A154,2)="GL",LEFT(A154,2)="PL",LEFT(A154,2)="TA",LEFT(A154,2)="TQ",LEFT(A154,2)="TR"),"South West",
OR(LEFT(A154,1)="B",LEFT(A154,2)="CV",LEFT(A154,2)="DE",LEFT(A154,2)="LE",LEFT(A154,2)="NG",LEFT(A154,2)="NN",LEFT(A154,2)="ST",LEFT(A154,2)="WS",LEFT(A154,2)="WV"),"Midlands",
OR(LEFT(A154,1)="M",LEFT(A154,1)="L",LEFT(A154,2)="CH",LEFT(A154,2)="WA",LEFT(A154,2)="WN",LEFT(A154,2)="PR",LEFT(A154,2)="FY",LEFT(A154,2)="BB",LEFT(A154,2)="BL",LEFT(A154,2)="OL",LEFT(A154,2)="SK"),"North West",
OR(LEFT(A154,2)="NE",LEFT(A154,2)="DH",LEFT(A154,2)="SR",LEFT(A154,2)="TS",LEFT(A154,2)="DL"),"North East",
OR(LEFT(A154,2)="LS",LEFT(A154,1)="S",LEFT(A154,2)="DN",LEFT(A154,2)="HU",LEFT(A154,2)="BD",LEFT(A154,2)="HX",LEFT(A154,2)="WF",LEFT(A154,2)="HD"),"Yorkshire &amp; Humber",
OR(LEFT(A154,2)="CB",LEFT(A154,2)="CO",LEFT(A154,2)="IP",LEFT(A154,2)="NR",LEFT(A154,2)="PE",LEFT(A154,2)="SG",LEFT(A154,2)="CM"),"East of England",
OR(LEFT(A154,2)="AB",LEFT(A154,2)="DD",LEFT(A154,2)="EH",LEFT(A154,2)="FK",LEFT(A154,1)="G",LEFT(A154,2)="KA",LEFT(A154,2)="KY",LEFT(A154,2)="PA",LEFT(A154,2)="PH",LEFT(A154,2)="DG",LEFT(A154,2)="ML"),"Scotland",
OR(LEFT(A154,2)="CF",LEFT(A154,2)="SA",LEFT(A154,2)="NP",LEFT(A154,2)="LL",LEFT(A154,2)="LD"),"Wales"
)</f>
        <v>Scotland</v>
      </c>
      <c r="C154" t="s">
        <v>179</v>
      </c>
      <c r="D154" t="s">
        <v>679</v>
      </c>
      <c r="E154" s="1">
        <v>25914</v>
      </c>
      <c r="F154" s="1">
        <v>45983</v>
      </c>
      <c r="G154" s="11">
        <f ca="1">DATEDIF(Table1[[#This Row],[Date_of_Birth]],TODAY(),"Y")-DATEDIF(Table1[[#This Row],[Primary_Diagnosis_Date]],TODAY(),"Y")</f>
        <v>55</v>
      </c>
      <c r="H154" s="11" t="str" cm="1">
        <f t="array" aca="1" ref="H154" ca="1">_xlfn.IFS(Table1[[#This Row],[Age]]&lt;10,"0-9",Table1[[#This Row],[Age]]&lt;20,"10-19",Table1[[#This Row],[Age]]&lt;30,"20-29",Table1[[#This Row],[Age]]&lt;40,"30-39",Table1[[#This Row],[Age]]&lt;50,"40-49",Table1[[#This Row],[Age]]&lt;60,"50-59",Table1[[#This Row],[Age]]&lt;70,"60-69",Table1[[#This Row],[Age]]&lt;80,"70-79",Table1[[#This Row],[Age]]&lt;90,"80-89")</f>
        <v>50-59</v>
      </c>
      <c r="I154" t="s">
        <v>1028</v>
      </c>
      <c r="J154" t="s">
        <v>1181</v>
      </c>
      <c r="K154" t="str">
        <f>LEFT(Table1[[#This Row],[Postcode]],2)</f>
        <v>G9</v>
      </c>
      <c r="L154" t="s">
        <v>1680</v>
      </c>
      <c r="M154" s="1">
        <v>45981</v>
      </c>
      <c r="N154" s="1">
        <v>45989</v>
      </c>
      <c r="O154" s="11" t="str">
        <f ca="1">DATEDIF(Table1[[#This Row],[Referral_Date]],TODAY(),"d")-DATEDIF(Table1[[#This Row],[First_Seen_Date]],TODAY(),"d") &amp;" "&amp;"days"</f>
        <v>8 days</v>
      </c>
      <c r="P154" s="1">
        <v>45995</v>
      </c>
      <c r="Q154" s="1">
        <v>45996</v>
      </c>
      <c r="R154" s="1">
        <v>45997</v>
      </c>
      <c r="S154" s="11">
        <f ca="1">DATEDIF(Table1[[#This Row],[Decision_to_Treat_Date]],TODAY(),"d")-DATEDIF(Table1[[#This Row],[Treatment_Start_Date]],TODAY(),"d")</f>
        <v>1</v>
      </c>
      <c r="T154" s="11" t="str" cm="1">
        <f t="array" aca="1" ref="T154" ca="1">_xlfn.IFS(Table1[[#This Row],[Treatment_Waiting Time]]&lt;10,"Very Short Wait",Table1[[#This Row],[Treatment_Waiting Time]]&lt;20,"Short Wait",Table1[[#This Row],[Treatment_Waiting Time]]&lt;30,"Moderate Delay",Table1[[#This Row],[Treatment_Waiting Time]]&lt;40,"Long Delay")</f>
        <v>Very Short Wait</v>
      </c>
      <c r="U154" t="s">
        <v>2016</v>
      </c>
      <c r="V154" t="s">
        <v>2018</v>
      </c>
      <c r="W154" t="s">
        <v>2023</v>
      </c>
      <c r="X154" t="s">
        <v>2030</v>
      </c>
      <c r="Y154" t="s">
        <v>2037</v>
      </c>
      <c r="Z154" t="s">
        <v>2040</v>
      </c>
      <c r="AA154" t="s">
        <v>2045</v>
      </c>
      <c r="AB154" t="s">
        <v>2048</v>
      </c>
      <c r="AC154" t="s">
        <v>2041</v>
      </c>
      <c r="AD154" t="s">
        <v>2205</v>
      </c>
      <c r="AE154" t="s">
        <v>2552</v>
      </c>
      <c r="AF154" t="b">
        <v>0</v>
      </c>
      <c r="AH154" t="s">
        <v>2554</v>
      </c>
      <c r="AN154" t="str">
        <v>DH</v>
      </c>
    </row>
    <row r="155" spans="1:40">
      <c r="A155" t="str">
        <f>LEFT(Table1[[#This Row],[Postcode]],2)</f>
        <v>HD</v>
      </c>
      <c r="B155" s="13" t="str" cm="1">
        <f t="array" ref="B155">_xlfn.IFS(
OR(LEFT(A155,2)="EC",LEFT(A155,1)="E",LEFT(A155,1)="N",LEFT(A155,2)="NW",LEFT(A155,2)="SE",LEFT(A155,2)="SW",LEFT(A155,1)="W",LEFT(A155,2)="WC"),"London",
OR(LEFT(A155,2)="CR",LEFT(A155,2)="DA",LEFT(A155,2)="GU",LEFT(A155,2)="KT",LEFT(A155,2)="ME",LEFT(A155,2)="PO",LEFT(A155,2)="RG",LEFT(A155,2)="RH",LEFT(A155,2)="SL",LEFT(A155,2)="SO",LEFT(A155,2)="TN"),"South East",
OR(LEFT(A155,2)="BA",LEFT(A155,2)="BS",LEFT(A155,2)="EX",LEFT(A155,2)="GL",LEFT(A155,2)="PL",LEFT(A155,2)="TA",LEFT(A155,2)="TQ",LEFT(A155,2)="TR"),"South West",
OR(LEFT(A155,1)="B",LEFT(A155,2)="CV",LEFT(A155,2)="DE",LEFT(A155,2)="LE",LEFT(A155,2)="NG",LEFT(A155,2)="NN",LEFT(A155,2)="ST",LEFT(A155,2)="WS",LEFT(A155,2)="WV"),"Midlands",
OR(LEFT(A155,1)="M",LEFT(A155,1)="L",LEFT(A155,2)="CH",LEFT(A155,2)="WA",LEFT(A155,2)="WN",LEFT(A155,2)="PR",LEFT(A155,2)="FY",LEFT(A155,2)="BB",LEFT(A155,2)="BL",LEFT(A155,2)="OL",LEFT(A155,2)="SK"),"North West",
OR(LEFT(A155,2)="NE",LEFT(A155,2)="DH",LEFT(A155,2)="SR",LEFT(A155,2)="TS",LEFT(A155,2)="DL"),"North East",
OR(LEFT(A155,2)="LS",LEFT(A155,1)="S",LEFT(A155,2)="DN",LEFT(A155,2)="HU",LEFT(A155,2)="BD",LEFT(A155,2)="HX",LEFT(A155,2)="WF",LEFT(A155,2)="HD"),"Yorkshire &amp; Humber",
OR(LEFT(A155,2)="CB",LEFT(A155,2)="CO",LEFT(A155,2)="IP",LEFT(A155,2)="NR",LEFT(A155,2)="PE",LEFT(A155,2)="SG",LEFT(A155,2)="CM"),"East of England",
OR(LEFT(A155,2)="AB",LEFT(A155,2)="DD",LEFT(A155,2)="EH",LEFT(A155,2)="FK",LEFT(A155,1)="G",LEFT(A155,2)="KA",LEFT(A155,2)="KY",LEFT(A155,2)="PA",LEFT(A155,2)="PH",LEFT(A155,2)="DG",LEFT(A155,2)="ML"),"Scotland",
OR(LEFT(A155,2)="CF",LEFT(A155,2)="SA",LEFT(A155,2)="NP",LEFT(A155,2)="LL",LEFT(A155,2)="LD"),"Wales"
)</f>
        <v>Yorkshire &amp; Humber</v>
      </c>
      <c r="C155" t="s">
        <v>180</v>
      </c>
      <c r="D155" t="s">
        <v>680</v>
      </c>
      <c r="E155" s="1">
        <v>15111</v>
      </c>
      <c r="F155" s="1">
        <v>45643</v>
      </c>
      <c r="G155" s="11">
        <f ca="1">DATEDIF(Table1[[#This Row],[Date_of_Birth]],TODAY(),"Y")-DATEDIF(Table1[[#This Row],[Primary_Diagnosis_Date]],TODAY(),"Y")</f>
        <v>84</v>
      </c>
      <c r="H155" s="11" t="str" cm="1">
        <f t="array" aca="1" ref="H155" ca="1">_xlfn.IFS(Table1[[#This Row],[Age]]&lt;10,"0-9",Table1[[#This Row],[Age]]&lt;20,"10-19",Table1[[#This Row],[Age]]&lt;30,"20-29",Table1[[#This Row],[Age]]&lt;40,"30-39",Table1[[#This Row],[Age]]&lt;50,"40-49",Table1[[#This Row],[Age]]&lt;60,"50-59",Table1[[#This Row],[Age]]&lt;70,"60-69",Table1[[#This Row],[Age]]&lt;80,"70-79",Table1[[#This Row],[Age]]&lt;90,"80-89")</f>
        <v>80-89</v>
      </c>
      <c r="I155" t="s">
        <v>1028</v>
      </c>
      <c r="J155" t="s">
        <v>1182</v>
      </c>
      <c r="K155" t="str">
        <f>LEFT(Table1[[#This Row],[Postcode]],2)</f>
        <v>HD</v>
      </c>
      <c r="L155" t="s">
        <v>1681</v>
      </c>
      <c r="M155" s="1">
        <v>45638</v>
      </c>
      <c r="N155" s="1">
        <v>45647</v>
      </c>
      <c r="O155" s="11" t="str">
        <f ca="1">DATEDIF(Table1[[#This Row],[Referral_Date]],TODAY(),"d")-DATEDIF(Table1[[#This Row],[First_Seen_Date]],TODAY(),"d") &amp;" "&amp;"days"</f>
        <v>9 days</v>
      </c>
      <c r="P155" s="1">
        <v>45655</v>
      </c>
      <c r="Q155" s="1">
        <v>45657</v>
      </c>
      <c r="R155" s="1">
        <v>45681</v>
      </c>
      <c r="S155" s="11">
        <f ca="1">DATEDIF(Table1[[#This Row],[Decision_to_Treat_Date]],TODAY(),"d")-DATEDIF(Table1[[#This Row],[Treatment_Start_Date]],TODAY(),"d")</f>
        <v>24</v>
      </c>
      <c r="T155" s="11" t="str" cm="1">
        <f t="array" aca="1" ref="T155" ca="1">_xlfn.IFS(Table1[[#This Row],[Treatment_Waiting Time]]&lt;10,"Very Short Wait",Table1[[#This Row],[Treatment_Waiting Time]]&lt;20,"Short Wait",Table1[[#This Row],[Treatment_Waiting Time]]&lt;30,"Moderate Delay",Table1[[#This Row],[Treatment_Waiting Time]]&lt;40,"Long Delay")</f>
        <v>Moderate Delay</v>
      </c>
      <c r="U155" t="s">
        <v>2015</v>
      </c>
      <c r="V155" t="s">
        <v>2019</v>
      </c>
      <c r="W155" t="s">
        <v>2026</v>
      </c>
      <c r="X155" t="s">
        <v>2032</v>
      </c>
      <c r="Y155" t="s">
        <v>2036</v>
      </c>
      <c r="Z155" t="s">
        <v>2040</v>
      </c>
      <c r="AA155" t="s">
        <v>2044</v>
      </c>
      <c r="AB155" t="s">
        <v>2051</v>
      </c>
      <c r="AC155" t="s">
        <v>2052</v>
      </c>
      <c r="AD155" t="s">
        <v>2206</v>
      </c>
      <c r="AE155" t="s">
        <v>2553</v>
      </c>
      <c r="AF155" t="b">
        <v>1</v>
      </c>
      <c r="AG155" s="1">
        <v>46136</v>
      </c>
      <c r="AH155" t="s">
        <v>2555</v>
      </c>
      <c r="AI155" s="1">
        <v>46430</v>
      </c>
      <c r="AN155" t="str">
        <v>SK</v>
      </c>
    </row>
    <row r="156" spans="1:40">
      <c r="A156" t="str">
        <f>LEFT(Table1[[#This Row],[Postcode]],2)</f>
        <v>M3</v>
      </c>
      <c r="B156" s="13" t="str" cm="1">
        <f t="array" ref="B156">_xlfn.IFS(
OR(LEFT(A156,2)="EC",LEFT(A156,1)="E",LEFT(A156,1)="N",LEFT(A156,2)="NW",LEFT(A156,2)="SE",LEFT(A156,2)="SW",LEFT(A156,1)="W",LEFT(A156,2)="WC"),"London",
OR(LEFT(A156,2)="CR",LEFT(A156,2)="DA",LEFT(A156,2)="GU",LEFT(A156,2)="KT",LEFT(A156,2)="ME",LEFT(A156,2)="PO",LEFT(A156,2)="RG",LEFT(A156,2)="RH",LEFT(A156,2)="SL",LEFT(A156,2)="SO",LEFT(A156,2)="TN"),"South East",
OR(LEFT(A156,2)="BA",LEFT(A156,2)="BS",LEFT(A156,2)="EX",LEFT(A156,2)="GL",LEFT(A156,2)="PL",LEFT(A156,2)="TA",LEFT(A156,2)="TQ",LEFT(A156,2)="TR"),"South West",
OR(LEFT(A156,1)="B",LEFT(A156,2)="CV",LEFT(A156,2)="DE",LEFT(A156,2)="LE",LEFT(A156,2)="NG",LEFT(A156,2)="NN",LEFT(A156,2)="ST",LEFT(A156,2)="WS",LEFT(A156,2)="WV"),"Midlands",
OR(LEFT(A156,1)="M",LEFT(A156,1)="L",LEFT(A156,2)="CH",LEFT(A156,2)="WA",LEFT(A156,2)="WN",LEFT(A156,2)="PR",LEFT(A156,2)="FY",LEFT(A156,2)="BB",LEFT(A156,2)="BL",LEFT(A156,2)="OL",LEFT(A156,2)="SK"),"North West",
OR(LEFT(A156,2)="NE",LEFT(A156,2)="DH",LEFT(A156,2)="SR",LEFT(A156,2)="TS",LEFT(A156,2)="DL"),"North East",
OR(LEFT(A156,2)="LS",LEFT(A156,1)="S",LEFT(A156,2)="DN",LEFT(A156,2)="HU",LEFT(A156,2)="BD",LEFT(A156,2)="HX",LEFT(A156,2)="WF",LEFT(A156,2)="HD"),"Yorkshire &amp; Humber",
OR(LEFT(A156,2)="CB",LEFT(A156,2)="CO",LEFT(A156,2)="IP",LEFT(A156,2)="NR",LEFT(A156,2)="PE",LEFT(A156,2)="SG",LEFT(A156,2)="CM"),"East of England",
OR(LEFT(A156,2)="AB",LEFT(A156,2)="DD",LEFT(A156,2)="EH",LEFT(A156,2)="FK",LEFT(A156,1)="G",LEFT(A156,2)="KA",LEFT(A156,2)="KY",LEFT(A156,2)="PA",LEFT(A156,2)="PH",LEFT(A156,2)="DG",LEFT(A156,2)="ML"),"Scotland",
OR(LEFT(A156,2)="CF",LEFT(A156,2)="SA",LEFT(A156,2)="NP",LEFT(A156,2)="LL",LEFT(A156,2)="LD"),"Wales"
)</f>
        <v>North West</v>
      </c>
      <c r="C156" t="s">
        <v>181</v>
      </c>
      <c r="D156" t="s">
        <v>681</v>
      </c>
      <c r="E156" s="1">
        <v>15716</v>
      </c>
      <c r="F156" s="1">
        <v>44577</v>
      </c>
      <c r="G156" s="11">
        <f ca="1">DATEDIF(Table1[[#This Row],[Date_of_Birth]],TODAY(),"Y")-DATEDIF(Table1[[#This Row],[Primary_Diagnosis_Date]],TODAY(),"Y")</f>
        <v>79</v>
      </c>
      <c r="H156" s="11" t="str" cm="1">
        <f t="array" aca="1" ref="H156" ca="1">_xlfn.IFS(Table1[[#This Row],[Age]]&lt;10,"0-9",Table1[[#This Row],[Age]]&lt;20,"10-19",Table1[[#This Row],[Age]]&lt;30,"20-29",Table1[[#This Row],[Age]]&lt;40,"30-39",Table1[[#This Row],[Age]]&lt;50,"40-49",Table1[[#This Row],[Age]]&lt;60,"50-59",Table1[[#This Row],[Age]]&lt;70,"60-69",Table1[[#This Row],[Age]]&lt;80,"70-79",Table1[[#This Row],[Age]]&lt;90,"80-89")</f>
        <v>70-79</v>
      </c>
      <c r="I156" t="s">
        <v>1027</v>
      </c>
      <c r="J156" t="s">
        <v>1183</v>
      </c>
      <c r="K156" t="str">
        <f>LEFT(Table1[[#This Row],[Postcode]],2)</f>
        <v>M3</v>
      </c>
      <c r="L156" t="s">
        <v>1682</v>
      </c>
      <c r="M156" s="1">
        <v>44558</v>
      </c>
      <c r="N156" s="1">
        <v>44562</v>
      </c>
      <c r="O156" s="11" t="str">
        <f ca="1">DATEDIF(Table1[[#This Row],[Referral_Date]],TODAY(),"d")-DATEDIF(Table1[[#This Row],[First_Seen_Date]],TODAY(),"d") &amp;" "&amp;"days"</f>
        <v>4 days</v>
      </c>
      <c r="P156" s="1">
        <v>44565</v>
      </c>
      <c r="Q156" s="1">
        <v>44576</v>
      </c>
      <c r="R156" s="1">
        <v>44607</v>
      </c>
      <c r="S156" s="11">
        <f ca="1">DATEDIF(Table1[[#This Row],[Decision_to_Treat_Date]],TODAY(),"d")-DATEDIF(Table1[[#This Row],[Treatment_Start_Date]],TODAY(),"d")</f>
        <v>31</v>
      </c>
      <c r="T156" s="11" t="str" cm="1">
        <f t="array" aca="1" ref="T156" ca="1">_xlfn.IFS(Table1[[#This Row],[Treatment_Waiting Time]]&lt;10,"Very Short Wait",Table1[[#This Row],[Treatment_Waiting Time]]&lt;20,"Short Wait",Table1[[#This Row],[Treatment_Waiting Time]]&lt;30,"Moderate Delay",Table1[[#This Row],[Treatment_Waiting Time]]&lt;40,"Long Delay")</f>
        <v>Long Delay</v>
      </c>
      <c r="U156" t="s">
        <v>2013</v>
      </c>
      <c r="V156" t="s">
        <v>2019</v>
      </c>
      <c r="W156" t="s">
        <v>2025</v>
      </c>
      <c r="X156" t="s">
        <v>2030</v>
      </c>
      <c r="Y156" t="s">
        <v>2035</v>
      </c>
      <c r="Z156" t="s">
        <v>2040</v>
      </c>
      <c r="AA156" t="s">
        <v>2044</v>
      </c>
      <c r="AB156" t="s">
        <v>2051</v>
      </c>
      <c r="AC156" t="s">
        <v>2053</v>
      </c>
      <c r="AD156" t="s">
        <v>2207</v>
      </c>
      <c r="AE156" t="s">
        <v>2551</v>
      </c>
      <c r="AF156" t="b">
        <v>1</v>
      </c>
      <c r="AG156" s="1">
        <v>45255</v>
      </c>
      <c r="AH156" t="s">
        <v>2554</v>
      </c>
      <c r="AN156" t="str">
        <v>W5</v>
      </c>
    </row>
    <row r="157" spans="1:40">
      <c r="A157" t="str">
        <f>LEFT(Table1[[#This Row],[Postcode]],2)</f>
        <v>S7</v>
      </c>
      <c r="B157" s="13" t="str" cm="1">
        <f t="array" ref="B157">_xlfn.IFS(
OR(LEFT(A157,2)="EC",LEFT(A157,1)="E",LEFT(A157,1)="N",LEFT(A157,2)="NW",LEFT(A157,2)="SE",LEFT(A157,2)="SW",LEFT(A157,1)="W",LEFT(A157,2)="WC"),"London",
OR(LEFT(A157,2)="CR",LEFT(A157,2)="DA",LEFT(A157,2)="GU",LEFT(A157,2)="KT",LEFT(A157,2)="ME",LEFT(A157,2)="PO",LEFT(A157,2)="RG",LEFT(A157,2)="RH",LEFT(A157,2)="SL",LEFT(A157,2)="SO",LEFT(A157,2)="TN"),"South East",
OR(LEFT(A157,2)="BA",LEFT(A157,2)="BS",LEFT(A157,2)="EX",LEFT(A157,2)="GL",LEFT(A157,2)="PL",LEFT(A157,2)="TA",LEFT(A157,2)="TQ",LEFT(A157,2)="TR"),"South West",
OR(LEFT(A157,1)="B",LEFT(A157,2)="CV",LEFT(A157,2)="DE",LEFT(A157,2)="LE",LEFT(A157,2)="NG",LEFT(A157,2)="NN",LEFT(A157,2)="ST",LEFT(A157,2)="WS",LEFT(A157,2)="WV"),"Midlands",
OR(LEFT(A157,1)="M",LEFT(A157,1)="L",LEFT(A157,2)="CH",LEFT(A157,2)="WA",LEFT(A157,2)="WN",LEFT(A157,2)="PR",LEFT(A157,2)="FY",LEFT(A157,2)="BB",LEFT(A157,2)="BL",LEFT(A157,2)="OL",LEFT(A157,2)="SK"),"North West",
OR(LEFT(A157,2)="NE",LEFT(A157,2)="DH",LEFT(A157,2)="SR",LEFT(A157,2)="TS",LEFT(A157,2)="DL"),"North East",
OR(LEFT(A157,2)="LS",LEFT(A157,1)="S",LEFT(A157,2)="DN",LEFT(A157,2)="HU",LEFT(A157,2)="BD",LEFT(A157,2)="HX",LEFT(A157,2)="WF",LEFT(A157,2)="HD"),"Yorkshire &amp; Humber",
OR(LEFT(A157,2)="CB",LEFT(A157,2)="CO",LEFT(A157,2)="IP",LEFT(A157,2)="NR",LEFT(A157,2)="PE",LEFT(A157,2)="SG",LEFT(A157,2)="CM"),"East of England",
OR(LEFT(A157,2)="AB",LEFT(A157,2)="DD",LEFT(A157,2)="EH",LEFT(A157,2)="FK",LEFT(A157,1)="G",LEFT(A157,2)="KA",LEFT(A157,2)="KY",LEFT(A157,2)="PA",LEFT(A157,2)="PH",LEFT(A157,2)="DG",LEFT(A157,2)="ML"),"Scotland",
OR(LEFT(A157,2)="CF",LEFT(A157,2)="SA",LEFT(A157,2)="NP",LEFT(A157,2)="LL",LEFT(A157,2)="LD"),"Wales"
)</f>
        <v>Yorkshire &amp; Humber</v>
      </c>
      <c r="C157" t="s">
        <v>182</v>
      </c>
      <c r="D157" t="s">
        <v>682</v>
      </c>
      <c r="E157" s="1">
        <v>26458</v>
      </c>
      <c r="F157" s="1">
        <v>45852</v>
      </c>
      <c r="G157" s="11">
        <f ca="1">DATEDIF(Table1[[#This Row],[Date_of_Birth]],TODAY(),"Y")-DATEDIF(Table1[[#This Row],[Primary_Diagnosis_Date]],TODAY(),"Y")</f>
        <v>54</v>
      </c>
      <c r="H157" s="11" t="str" cm="1">
        <f t="array" aca="1" ref="H157" ca="1">_xlfn.IFS(Table1[[#This Row],[Age]]&lt;10,"0-9",Table1[[#This Row],[Age]]&lt;20,"10-19",Table1[[#This Row],[Age]]&lt;30,"20-29",Table1[[#This Row],[Age]]&lt;40,"30-39",Table1[[#This Row],[Age]]&lt;50,"40-49",Table1[[#This Row],[Age]]&lt;60,"50-59",Table1[[#This Row],[Age]]&lt;70,"60-69",Table1[[#This Row],[Age]]&lt;80,"70-79",Table1[[#This Row],[Age]]&lt;90,"80-89")</f>
        <v>50-59</v>
      </c>
      <c r="I157" t="s">
        <v>1028</v>
      </c>
      <c r="J157" t="s">
        <v>1184</v>
      </c>
      <c r="K157" t="str">
        <f>LEFT(Table1[[#This Row],[Postcode]],2)</f>
        <v>S7</v>
      </c>
      <c r="L157" t="s">
        <v>1683</v>
      </c>
      <c r="M157" s="1">
        <v>45843</v>
      </c>
      <c r="N157" s="1">
        <v>45856</v>
      </c>
      <c r="O157" s="11" t="str">
        <f ca="1">DATEDIF(Table1[[#This Row],[Referral_Date]],TODAY(),"d")-DATEDIF(Table1[[#This Row],[First_Seen_Date]],TODAY(),"d") &amp;" "&amp;"days"</f>
        <v>13 days</v>
      </c>
      <c r="P157" s="1">
        <v>45869</v>
      </c>
      <c r="Q157" s="1">
        <v>45882</v>
      </c>
      <c r="R157" s="1">
        <v>45890</v>
      </c>
      <c r="S157" s="11">
        <f ca="1">DATEDIF(Table1[[#This Row],[Decision_to_Treat_Date]],TODAY(),"d")-DATEDIF(Table1[[#This Row],[Treatment_Start_Date]],TODAY(),"d")</f>
        <v>8</v>
      </c>
      <c r="T157" s="11" t="str" cm="1">
        <f t="array" aca="1" ref="T157" ca="1">_xlfn.IFS(Table1[[#This Row],[Treatment_Waiting Time]]&lt;10,"Very Short Wait",Table1[[#This Row],[Treatment_Waiting Time]]&lt;20,"Short Wait",Table1[[#This Row],[Treatment_Waiting Time]]&lt;30,"Moderate Delay",Table1[[#This Row],[Treatment_Waiting Time]]&lt;40,"Long Delay")</f>
        <v>Very Short Wait</v>
      </c>
      <c r="U157" t="s">
        <v>2013</v>
      </c>
      <c r="V157" t="s">
        <v>2021</v>
      </c>
      <c r="W157" t="s">
        <v>2025</v>
      </c>
      <c r="X157" t="s">
        <v>2030</v>
      </c>
      <c r="Y157" t="s">
        <v>2036</v>
      </c>
      <c r="Z157" t="s">
        <v>2040</v>
      </c>
      <c r="AA157" t="s">
        <v>2043</v>
      </c>
      <c r="AB157" t="s">
        <v>2049</v>
      </c>
      <c r="AC157" t="s">
        <v>2053</v>
      </c>
      <c r="AD157" t="s">
        <v>2208</v>
      </c>
      <c r="AE157" t="s">
        <v>2553</v>
      </c>
      <c r="AF157" t="b">
        <v>0</v>
      </c>
      <c r="AH157" t="s">
        <v>2554</v>
      </c>
      <c r="AN157" t="str">
        <v>SY</v>
      </c>
    </row>
    <row r="158" spans="1:40">
      <c r="A158" t="str">
        <f>LEFT(Table1[[#This Row],[Postcode]],2)</f>
        <v>N1</v>
      </c>
      <c r="B158" s="13" t="str" cm="1">
        <f t="array" ref="B158">_xlfn.IFS(
OR(LEFT(A158,2)="EC",LEFT(A158,1)="E",LEFT(A158,1)="N",LEFT(A158,2)="NW",LEFT(A158,2)="SE",LEFT(A158,2)="SW",LEFT(A158,1)="W",LEFT(A158,2)="WC"),"London",
OR(LEFT(A158,2)="CR",LEFT(A158,2)="DA",LEFT(A158,2)="GU",LEFT(A158,2)="KT",LEFT(A158,2)="ME",LEFT(A158,2)="PO",LEFT(A158,2)="RG",LEFT(A158,2)="RH",LEFT(A158,2)="SL",LEFT(A158,2)="SO",LEFT(A158,2)="TN"),"South East",
OR(LEFT(A158,2)="BA",LEFT(A158,2)="BS",LEFT(A158,2)="EX",LEFT(A158,2)="GL",LEFT(A158,2)="PL",LEFT(A158,2)="TA",LEFT(A158,2)="TQ",LEFT(A158,2)="TR"),"South West",
OR(LEFT(A158,1)="B",LEFT(A158,2)="CV",LEFT(A158,2)="DE",LEFT(A158,2)="LE",LEFT(A158,2)="NG",LEFT(A158,2)="NN",LEFT(A158,2)="ST",LEFT(A158,2)="WS",LEFT(A158,2)="WV"),"Midlands",
OR(LEFT(A158,1)="M",LEFT(A158,1)="L",LEFT(A158,2)="CH",LEFT(A158,2)="WA",LEFT(A158,2)="WN",LEFT(A158,2)="PR",LEFT(A158,2)="FY",LEFT(A158,2)="BB",LEFT(A158,2)="BL",LEFT(A158,2)="OL",LEFT(A158,2)="SK"),"North West",
OR(LEFT(A158,2)="NE",LEFT(A158,2)="DH",LEFT(A158,2)="SR",LEFT(A158,2)="TS",LEFT(A158,2)="DL"),"North East",
OR(LEFT(A158,2)="LS",LEFT(A158,1)="S",LEFT(A158,2)="DN",LEFT(A158,2)="HU",LEFT(A158,2)="BD",LEFT(A158,2)="HX",LEFT(A158,2)="WF",LEFT(A158,2)="HD"),"Yorkshire &amp; Humber",
OR(LEFT(A158,2)="CB",LEFT(A158,2)="CO",LEFT(A158,2)="IP",LEFT(A158,2)="NR",LEFT(A158,2)="PE",LEFT(A158,2)="SG",LEFT(A158,2)="CM"),"East of England",
OR(LEFT(A158,2)="AB",LEFT(A158,2)="DD",LEFT(A158,2)="EH",LEFT(A158,2)="FK",LEFT(A158,1)="G",LEFT(A158,2)="KA",LEFT(A158,2)="KY",LEFT(A158,2)="PA",LEFT(A158,2)="PH",LEFT(A158,2)="DG",LEFT(A158,2)="ML"),"Scotland",
OR(LEFT(A158,2)="CF",LEFT(A158,2)="SA",LEFT(A158,2)="NP",LEFT(A158,2)="LL",LEFT(A158,2)="LD"),"Wales"
)</f>
        <v>London</v>
      </c>
      <c r="C158" t="s">
        <v>183</v>
      </c>
      <c r="D158" t="s">
        <v>683</v>
      </c>
      <c r="E158" s="1">
        <v>16351</v>
      </c>
      <c r="F158" s="1">
        <v>43774</v>
      </c>
      <c r="G158" s="11">
        <f ca="1">DATEDIF(Table1[[#This Row],[Date_of_Birth]],TODAY(),"Y")-DATEDIF(Table1[[#This Row],[Primary_Diagnosis_Date]],TODAY(),"Y")</f>
        <v>75</v>
      </c>
      <c r="H158" s="11" t="str" cm="1">
        <f t="array" aca="1" ref="H158" ca="1">_xlfn.IFS(Table1[[#This Row],[Age]]&lt;10,"0-9",Table1[[#This Row],[Age]]&lt;20,"10-19",Table1[[#This Row],[Age]]&lt;30,"20-29",Table1[[#This Row],[Age]]&lt;40,"30-39",Table1[[#This Row],[Age]]&lt;50,"40-49",Table1[[#This Row],[Age]]&lt;60,"50-59",Table1[[#This Row],[Age]]&lt;70,"60-69",Table1[[#This Row],[Age]]&lt;80,"70-79",Table1[[#This Row],[Age]]&lt;90,"80-89")</f>
        <v>70-79</v>
      </c>
      <c r="I158" t="s">
        <v>1027</v>
      </c>
      <c r="J158" t="s">
        <v>1185</v>
      </c>
      <c r="K158" t="str">
        <f>LEFT(Table1[[#This Row],[Postcode]],2)</f>
        <v>N1</v>
      </c>
      <c r="L158" t="s">
        <v>1684</v>
      </c>
      <c r="M158" s="1">
        <v>43771</v>
      </c>
      <c r="N158" s="1">
        <v>43784</v>
      </c>
      <c r="O158" s="11" t="str">
        <f ca="1">DATEDIF(Table1[[#This Row],[Referral_Date]],TODAY(),"d")-DATEDIF(Table1[[#This Row],[First_Seen_Date]],TODAY(),"d") &amp;" "&amp;"days"</f>
        <v>13 days</v>
      </c>
      <c r="P158" s="1">
        <v>43796</v>
      </c>
      <c r="Q158" s="1">
        <v>43802</v>
      </c>
      <c r="R158" s="1">
        <v>43825</v>
      </c>
      <c r="S158" s="11">
        <f ca="1">DATEDIF(Table1[[#This Row],[Decision_to_Treat_Date]],TODAY(),"d")-DATEDIF(Table1[[#This Row],[Treatment_Start_Date]],TODAY(),"d")</f>
        <v>23</v>
      </c>
      <c r="T158" s="11" t="str" cm="1">
        <f t="array" aca="1" ref="T158" ca="1">_xlfn.IFS(Table1[[#This Row],[Treatment_Waiting Time]]&lt;10,"Very Short Wait",Table1[[#This Row],[Treatment_Waiting Time]]&lt;20,"Short Wait",Table1[[#This Row],[Treatment_Waiting Time]]&lt;30,"Moderate Delay",Table1[[#This Row],[Treatment_Waiting Time]]&lt;40,"Long Delay")</f>
        <v>Moderate Delay</v>
      </c>
      <c r="U158" t="s">
        <v>2012</v>
      </c>
      <c r="V158" t="s">
        <v>2018</v>
      </c>
      <c r="W158" t="s">
        <v>2028</v>
      </c>
      <c r="X158" t="s">
        <v>2031</v>
      </c>
      <c r="Y158" t="s">
        <v>2037</v>
      </c>
      <c r="Z158" t="s">
        <v>2039</v>
      </c>
      <c r="AA158" t="s">
        <v>2045</v>
      </c>
      <c r="AB158" t="s">
        <v>2051</v>
      </c>
      <c r="AC158" t="s">
        <v>2041</v>
      </c>
      <c r="AD158" t="s">
        <v>2209</v>
      </c>
      <c r="AE158" t="s">
        <v>2551</v>
      </c>
      <c r="AF158" t="b">
        <v>1</v>
      </c>
      <c r="AG158" s="1">
        <v>44611</v>
      </c>
      <c r="AH158" t="s">
        <v>2554</v>
      </c>
      <c r="AN158" t="str">
        <v>BA</v>
      </c>
    </row>
    <row r="159" spans="1:40">
      <c r="A159" t="str">
        <f>LEFT(Table1[[#This Row],[Postcode]],2)</f>
        <v>S2</v>
      </c>
      <c r="B159" s="13" t="str" cm="1">
        <f t="array" ref="B159">_xlfn.IFS(
OR(LEFT(A159,2)="EC",LEFT(A159,1)="E",LEFT(A159,1)="N",LEFT(A159,2)="NW",LEFT(A159,2)="SE",LEFT(A159,2)="SW",LEFT(A159,1)="W",LEFT(A159,2)="WC"),"London",
OR(LEFT(A159,2)="CR",LEFT(A159,2)="DA",LEFT(A159,2)="GU",LEFT(A159,2)="KT",LEFT(A159,2)="ME",LEFT(A159,2)="PO",LEFT(A159,2)="RG",LEFT(A159,2)="RH",LEFT(A159,2)="SL",LEFT(A159,2)="SO",LEFT(A159,2)="TN"),"South East",
OR(LEFT(A159,2)="BA",LEFT(A159,2)="BS",LEFT(A159,2)="EX",LEFT(A159,2)="GL",LEFT(A159,2)="PL",LEFT(A159,2)="TA",LEFT(A159,2)="TQ",LEFT(A159,2)="TR"),"South West",
OR(LEFT(A159,1)="B",LEFT(A159,2)="CV",LEFT(A159,2)="DE",LEFT(A159,2)="LE",LEFT(A159,2)="NG",LEFT(A159,2)="NN",LEFT(A159,2)="ST",LEFT(A159,2)="WS",LEFT(A159,2)="WV"),"Midlands",
OR(LEFT(A159,1)="M",LEFT(A159,1)="L",LEFT(A159,2)="CH",LEFT(A159,2)="WA",LEFT(A159,2)="WN",LEFT(A159,2)="PR",LEFT(A159,2)="FY",LEFT(A159,2)="BB",LEFT(A159,2)="BL",LEFT(A159,2)="OL",LEFT(A159,2)="SK"),"North West",
OR(LEFT(A159,2)="NE",LEFT(A159,2)="DH",LEFT(A159,2)="SR",LEFT(A159,2)="TS",LEFT(A159,2)="DL"),"North East",
OR(LEFT(A159,2)="LS",LEFT(A159,1)="S",LEFT(A159,2)="DN",LEFT(A159,2)="HU",LEFT(A159,2)="BD",LEFT(A159,2)="HX",LEFT(A159,2)="WF",LEFT(A159,2)="HD"),"Yorkshire &amp; Humber",
OR(LEFT(A159,2)="CB",LEFT(A159,2)="CO",LEFT(A159,2)="IP",LEFT(A159,2)="NR",LEFT(A159,2)="PE",LEFT(A159,2)="SG",LEFT(A159,2)="CM"),"East of England",
OR(LEFT(A159,2)="AB",LEFT(A159,2)="DD",LEFT(A159,2)="EH",LEFT(A159,2)="FK",LEFT(A159,1)="G",LEFT(A159,2)="KA",LEFT(A159,2)="KY",LEFT(A159,2)="PA",LEFT(A159,2)="PH",LEFT(A159,2)="DG",LEFT(A159,2)="ML"),"Scotland",
OR(LEFT(A159,2)="CF",LEFT(A159,2)="SA",LEFT(A159,2)="NP",LEFT(A159,2)="LL",LEFT(A159,2)="LD"),"Wales"
)</f>
        <v>Yorkshire &amp; Humber</v>
      </c>
      <c r="C159" t="s">
        <v>184</v>
      </c>
      <c r="D159" t="s">
        <v>684</v>
      </c>
      <c r="E159" s="1">
        <v>36010</v>
      </c>
      <c r="F159" s="1">
        <v>45433</v>
      </c>
      <c r="G159" s="11">
        <f ca="1">DATEDIF(Table1[[#This Row],[Date_of_Birth]],TODAY(),"Y")-DATEDIF(Table1[[#This Row],[Primary_Diagnosis_Date]],TODAY(),"Y")</f>
        <v>25</v>
      </c>
      <c r="H159" s="11" t="str" cm="1">
        <f t="array" aca="1" ref="H159" ca="1">_xlfn.IFS(Table1[[#This Row],[Age]]&lt;10,"0-9",Table1[[#This Row],[Age]]&lt;20,"10-19",Table1[[#This Row],[Age]]&lt;30,"20-29",Table1[[#This Row],[Age]]&lt;40,"30-39",Table1[[#This Row],[Age]]&lt;50,"40-49",Table1[[#This Row],[Age]]&lt;60,"50-59",Table1[[#This Row],[Age]]&lt;70,"60-69",Table1[[#This Row],[Age]]&lt;80,"70-79",Table1[[#This Row],[Age]]&lt;90,"80-89")</f>
        <v>20-29</v>
      </c>
      <c r="I159" t="s">
        <v>1027</v>
      </c>
      <c r="J159" t="s">
        <v>1186</v>
      </c>
      <c r="K159" t="str">
        <f>LEFT(Table1[[#This Row],[Postcode]],2)</f>
        <v>S2</v>
      </c>
      <c r="L159" t="s">
        <v>1685</v>
      </c>
      <c r="M159" s="1">
        <v>45425</v>
      </c>
      <c r="N159" s="1">
        <v>45427</v>
      </c>
      <c r="O159" s="11" t="str">
        <f ca="1">DATEDIF(Table1[[#This Row],[Referral_Date]],TODAY(),"d")-DATEDIF(Table1[[#This Row],[First_Seen_Date]],TODAY(),"d") &amp;" "&amp;"days"</f>
        <v>2 days</v>
      </c>
      <c r="P159" s="1">
        <v>45437</v>
      </c>
      <c r="Q159" s="1">
        <v>45441</v>
      </c>
      <c r="R159" s="1">
        <v>45456</v>
      </c>
      <c r="S159" s="11">
        <f ca="1">DATEDIF(Table1[[#This Row],[Decision_to_Treat_Date]],TODAY(),"d")-DATEDIF(Table1[[#This Row],[Treatment_Start_Date]],TODAY(),"d")</f>
        <v>15</v>
      </c>
      <c r="T159" s="11" t="str" cm="1">
        <f t="array" aca="1" ref="T159" ca="1">_xlfn.IFS(Table1[[#This Row],[Treatment_Waiting Time]]&lt;10,"Very Short Wait",Table1[[#This Row],[Treatment_Waiting Time]]&lt;20,"Short Wait",Table1[[#This Row],[Treatment_Waiting Time]]&lt;30,"Moderate Delay",Table1[[#This Row],[Treatment_Waiting Time]]&lt;40,"Long Delay")</f>
        <v>Short Wait</v>
      </c>
      <c r="U159" t="s">
        <v>2014</v>
      </c>
      <c r="V159" t="s">
        <v>2022</v>
      </c>
      <c r="W159" t="s">
        <v>2025</v>
      </c>
      <c r="X159" t="s">
        <v>2032</v>
      </c>
      <c r="Y159" t="s">
        <v>2035</v>
      </c>
      <c r="Z159" t="s">
        <v>2041</v>
      </c>
      <c r="AA159" t="s">
        <v>2041</v>
      </c>
      <c r="AB159" t="s">
        <v>2046</v>
      </c>
      <c r="AC159" t="s">
        <v>2052</v>
      </c>
      <c r="AD159" t="s">
        <v>2210</v>
      </c>
      <c r="AE159" t="s">
        <v>2553</v>
      </c>
      <c r="AF159" t="b">
        <v>1</v>
      </c>
      <c r="AG159" s="1">
        <v>46368</v>
      </c>
      <c r="AH159" t="s">
        <v>2555</v>
      </c>
      <c r="AI159" s="1">
        <v>46428</v>
      </c>
      <c r="AN159" t="str">
        <v>LD</v>
      </c>
    </row>
    <row r="160" spans="1:40">
      <c r="A160" t="str">
        <f>LEFT(Table1[[#This Row],[Postcode]],2)</f>
        <v>S7</v>
      </c>
      <c r="B160" s="13" t="str" cm="1">
        <f t="array" ref="B160">_xlfn.IFS(
OR(LEFT(A160,2)="EC",LEFT(A160,1)="E",LEFT(A160,1)="N",LEFT(A160,2)="NW",LEFT(A160,2)="SE",LEFT(A160,2)="SW",LEFT(A160,1)="W",LEFT(A160,2)="WC"),"London",
OR(LEFT(A160,2)="CR",LEFT(A160,2)="DA",LEFT(A160,2)="GU",LEFT(A160,2)="KT",LEFT(A160,2)="ME",LEFT(A160,2)="PO",LEFT(A160,2)="RG",LEFT(A160,2)="RH",LEFT(A160,2)="SL",LEFT(A160,2)="SO",LEFT(A160,2)="TN"),"South East",
OR(LEFT(A160,2)="BA",LEFT(A160,2)="BS",LEFT(A160,2)="EX",LEFT(A160,2)="GL",LEFT(A160,2)="PL",LEFT(A160,2)="TA",LEFT(A160,2)="TQ",LEFT(A160,2)="TR"),"South West",
OR(LEFT(A160,1)="B",LEFT(A160,2)="CV",LEFT(A160,2)="DE",LEFT(A160,2)="LE",LEFT(A160,2)="NG",LEFT(A160,2)="NN",LEFT(A160,2)="ST",LEFT(A160,2)="WS",LEFT(A160,2)="WV"),"Midlands",
OR(LEFT(A160,1)="M",LEFT(A160,1)="L",LEFT(A160,2)="CH",LEFT(A160,2)="WA",LEFT(A160,2)="WN",LEFT(A160,2)="PR",LEFT(A160,2)="FY",LEFT(A160,2)="BB",LEFT(A160,2)="BL",LEFT(A160,2)="OL",LEFT(A160,2)="SK"),"North West",
OR(LEFT(A160,2)="NE",LEFT(A160,2)="DH",LEFT(A160,2)="SR",LEFT(A160,2)="TS",LEFT(A160,2)="DL"),"North East",
OR(LEFT(A160,2)="LS",LEFT(A160,1)="S",LEFT(A160,2)="DN",LEFT(A160,2)="HU",LEFT(A160,2)="BD",LEFT(A160,2)="HX",LEFT(A160,2)="WF",LEFT(A160,2)="HD"),"Yorkshire &amp; Humber",
OR(LEFT(A160,2)="CB",LEFT(A160,2)="CO",LEFT(A160,2)="IP",LEFT(A160,2)="NR",LEFT(A160,2)="PE",LEFT(A160,2)="SG",LEFT(A160,2)="CM"),"East of England",
OR(LEFT(A160,2)="AB",LEFT(A160,2)="DD",LEFT(A160,2)="EH",LEFT(A160,2)="FK",LEFT(A160,1)="G",LEFT(A160,2)="KA",LEFT(A160,2)="KY",LEFT(A160,2)="PA",LEFT(A160,2)="PH",LEFT(A160,2)="DG",LEFT(A160,2)="ML"),"Scotland",
OR(LEFT(A160,2)="CF",LEFT(A160,2)="SA",LEFT(A160,2)="NP",LEFT(A160,2)="LL",LEFT(A160,2)="LD"),"Wales"
)</f>
        <v>Yorkshire &amp; Humber</v>
      </c>
      <c r="C160" t="s">
        <v>185</v>
      </c>
      <c r="D160" t="s">
        <v>685</v>
      </c>
      <c r="E160" s="1">
        <v>29219</v>
      </c>
      <c r="F160" s="1">
        <v>43046</v>
      </c>
      <c r="G160" s="11">
        <f ca="1">DATEDIF(Table1[[#This Row],[Date_of_Birth]],TODAY(),"Y")-DATEDIF(Table1[[#This Row],[Primary_Diagnosis_Date]],TODAY(),"Y")</f>
        <v>38</v>
      </c>
      <c r="H160" s="11" t="str" cm="1">
        <f t="array" aca="1" ref="H160" ca="1">_xlfn.IFS(Table1[[#This Row],[Age]]&lt;10,"0-9",Table1[[#This Row],[Age]]&lt;20,"10-19",Table1[[#This Row],[Age]]&lt;30,"20-29",Table1[[#This Row],[Age]]&lt;40,"30-39",Table1[[#This Row],[Age]]&lt;50,"40-49",Table1[[#This Row],[Age]]&lt;60,"50-59",Table1[[#This Row],[Age]]&lt;70,"60-69",Table1[[#This Row],[Age]]&lt;80,"70-79",Table1[[#This Row],[Age]]&lt;90,"80-89")</f>
        <v>30-39</v>
      </c>
      <c r="I160" t="s">
        <v>1027</v>
      </c>
      <c r="J160" t="s">
        <v>1187</v>
      </c>
      <c r="K160" t="str">
        <f>LEFT(Table1[[#This Row],[Postcode]],2)</f>
        <v>S7</v>
      </c>
      <c r="L160" t="s">
        <v>1686</v>
      </c>
      <c r="M160" s="1">
        <v>43043</v>
      </c>
      <c r="N160" s="1">
        <v>43054</v>
      </c>
      <c r="O160" s="11" t="str">
        <f ca="1">DATEDIF(Table1[[#This Row],[Referral_Date]],TODAY(),"d")-DATEDIF(Table1[[#This Row],[First_Seen_Date]],TODAY(),"d") &amp;" "&amp;"days"</f>
        <v>11 days</v>
      </c>
      <c r="P160" s="1">
        <v>43068</v>
      </c>
      <c r="Q160" s="1">
        <v>43080</v>
      </c>
      <c r="R160" s="1">
        <v>43085</v>
      </c>
      <c r="S160" s="11">
        <f ca="1">DATEDIF(Table1[[#This Row],[Decision_to_Treat_Date]],TODAY(),"d")-DATEDIF(Table1[[#This Row],[Treatment_Start_Date]],TODAY(),"d")</f>
        <v>5</v>
      </c>
      <c r="T160" s="11" t="str" cm="1">
        <f t="array" aca="1" ref="T160" ca="1">_xlfn.IFS(Table1[[#This Row],[Treatment_Waiting Time]]&lt;10,"Very Short Wait",Table1[[#This Row],[Treatment_Waiting Time]]&lt;20,"Short Wait",Table1[[#This Row],[Treatment_Waiting Time]]&lt;30,"Moderate Delay",Table1[[#This Row],[Treatment_Waiting Time]]&lt;40,"Long Delay")</f>
        <v>Very Short Wait</v>
      </c>
      <c r="U160" t="s">
        <v>2011</v>
      </c>
      <c r="V160" t="s">
        <v>2018</v>
      </c>
      <c r="W160" t="s">
        <v>2024</v>
      </c>
      <c r="X160" t="s">
        <v>2032</v>
      </c>
      <c r="Y160" t="s">
        <v>2033</v>
      </c>
      <c r="Z160" t="s">
        <v>2042</v>
      </c>
      <c r="AA160" t="s">
        <v>2045</v>
      </c>
      <c r="AB160" t="s">
        <v>2049</v>
      </c>
      <c r="AC160" t="s">
        <v>2052</v>
      </c>
      <c r="AD160" t="s">
        <v>2211</v>
      </c>
      <c r="AE160" t="s">
        <v>2041</v>
      </c>
      <c r="AF160" t="b">
        <v>1</v>
      </c>
      <c r="AG160" s="1">
        <v>43938</v>
      </c>
      <c r="AH160" t="s">
        <v>2555</v>
      </c>
      <c r="AI160" s="1">
        <v>43625</v>
      </c>
      <c r="AN160" t="str">
        <v>L4</v>
      </c>
    </row>
    <row r="161" spans="1:40">
      <c r="A161" t="str">
        <f>LEFT(Table1[[#This Row],[Postcode]],2)</f>
        <v>E0</v>
      </c>
      <c r="B161" s="13" t="str" cm="1">
        <f t="array" ref="B161">_xlfn.IFS(
OR(LEFT(A161,2)="EC",LEFT(A161,1)="E",LEFT(A161,1)="N",LEFT(A161,2)="NW",LEFT(A161,2)="SE",LEFT(A161,2)="SW",LEFT(A161,1)="W",LEFT(A161,2)="WC"),"London",
OR(LEFT(A161,2)="CR",LEFT(A161,2)="DA",LEFT(A161,2)="GU",LEFT(A161,2)="KT",LEFT(A161,2)="ME",LEFT(A161,2)="PO",LEFT(A161,2)="RG",LEFT(A161,2)="RH",LEFT(A161,2)="SL",LEFT(A161,2)="SO",LEFT(A161,2)="TN"),"South East",
OR(LEFT(A161,2)="BA",LEFT(A161,2)="BS",LEFT(A161,2)="EX",LEFT(A161,2)="GL",LEFT(A161,2)="PL",LEFT(A161,2)="TA",LEFT(A161,2)="TQ",LEFT(A161,2)="TR"),"South West",
OR(LEFT(A161,1)="B",LEFT(A161,2)="CV",LEFT(A161,2)="DE",LEFT(A161,2)="LE",LEFT(A161,2)="NG",LEFT(A161,2)="NN",LEFT(A161,2)="ST",LEFT(A161,2)="WS",LEFT(A161,2)="WV"),"Midlands",
OR(LEFT(A161,1)="M",LEFT(A161,1)="L",LEFT(A161,2)="CH",LEFT(A161,2)="WA",LEFT(A161,2)="WN",LEFT(A161,2)="PR",LEFT(A161,2)="FY",LEFT(A161,2)="BB",LEFT(A161,2)="BL",LEFT(A161,2)="OL",LEFT(A161,2)="SK"),"North West",
OR(LEFT(A161,2)="NE",LEFT(A161,2)="DH",LEFT(A161,2)="SR",LEFT(A161,2)="TS",LEFT(A161,2)="DL"),"North East",
OR(LEFT(A161,2)="LS",LEFT(A161,1)="S",LEFT(A161,2)="DN",LEFT(A161,2)="HU",LEFT(A161,2)="BD",LEFT(A161,2)="HX",LEFT(A161,2)="WF",LEFT(A161,2)="HD"),"Yorkshire &amp; Humber",
OR(LEFT(A161,2)="CB",LEFT(A161,2)="CO",LEFT(A161,2)="IP",LEFT(A161,2)="NR",LEFT(A161,2)="PE",LEFT(A161,2)="SG",LEFT(A161,2)="CM"),"East of England",
OR(LEFT(A161,2)="AB",LEFT(A161,2)="DD",LEFT(A161,2)="EH",LEFT(A161,2)="FK",LEFT(A161,1)="G",LEFT(A161,2)="KA",LEFT(A161,2)="KY",LEFT(A161,2)="PA",LEFT(A161,2)="PH",LEFT(A161,2)="DG",LEFT(A161,2)="ML"),"Scotland",
OR(LEFT(A161,2)="CF",LEFT(A161,2)="SA",LEFT(A161,2)="NP",LEFT(A161,2)="LL",LEFT(A161,2)="LD"),"Wales"
)</f>
        <v>London</v>
      </c>
      <c r="C161" t="s">
        <v>186</v>
      </c>
      <c r="D161" t="s">
        <v>686</v>
      </c>
      <c r="E161" s="1">
        <v>23452</v>
      </c>
      <c r="F161" s="1">
        <v>42561</v>
      </c>
      <c r="G161" s="11">
        <f ca="1">DATEDIF(Table1[[#This Row],[Date_of_Birth]],TODAY(),"Y")-DATEDIF(Table1[[#This Row],[Primary_Diagnosis_Date]],TODAY(),"Y")</f>
        <v>53</v>
      </c>
      <c r="H161" s="11" t="str" cm="1">
        <f t="array" aca="1" ref="H161" ca="1">_xlfn.IFS(Table1[[#This Row],[Age]]&lt;10,"0-9",Table1[[#This Row],[Age]]&lt;20,"10-19",Table1[[#This Row],[Age]]&lt;30,"20-29",Table1[[#This Row],[Age]]&lt;40,"30-39",Table1[[#This Row],[Age]]&lt;50,"40-49",Table1[[#This Row],[Age]]&lt;60,"50-59",Table1[[#This Row],[Age]]&lt;70,"60-69",Table1[[#This Row],[Age]]&lt;80,"70-79",Table1[[#This Row],[Age]]&lt;90,"80-89")</f>
        <v>50-59</v>
      </c>
      <c r="I161" t="s">
        <v>1027</v>
      </c>
      <c r="J161" t="s">
        <v>1188</v>
      </c>
      <c r="K161" t="str">
        <f>LEFT(Table1[[#This Row],[Postcode]],2)</f>
        <v>E0</v>
      </c>
      <c r="L161" t="s">
        <v>1687</v>
      </c>
      <c r="M161" s="1">
        <v>42547</v>
      </c>
      <c r="N161" s="1">
        <v>42558</v>
      </c>
      <c r="O161" s="11" t="str">
        <f ca="1">DATEDIF(Table1[[#This Row],[Referral_Date]],TODAY(),"d")-DATEDIF(Table1[[#This Row],[First_Seen_Date]],TODAY(),"d") &amp;" "&amp;"days"</f>
        <v>11 days</v>
      </c>
      <c r="P161" s="1">
        <v>42566</v>
      </c>
      <c r="Q161" s="1">
        <v>42574</v>
      </c>
      <c r="R161" s="1">
        <v>42588</v>
      </c>
      <c r="S161" s="11">
        <f ca="1">DATEDIF(Table1[[#This Row],[Decision_to_Treat_Date]],TODAY(),"d")-DATEDIF(Table1[[#This Row],[Treatment_Start_Date]],TODAY(),"d")</f>
        <v>14</v>
      </c>
      <c r="T161" s="11" t="str" cm="1">
        <f t="array" aca="1" ref="T161" ca="1">_xlfn.IFS(Table1[[#This Row],[Treatment_Waiting Time]]&lt;10,"Very Short Wait",Table1[[#This Row],[Treatment_Waiting Time]]&lt;20,"Short Wait",Table1[[#This Row],[Treatment_Waiting Time]]&lt;30,"Moderate Delay",Table1[[#This Row],[Treatment_Waiting Time]]&lt;40,"Long Delay")</f>
        <v>Short Wait</v>
      </c>
      <c r="U161" t="s">
        <v>2013</v>
      </c>
      <c r="V161" t="s">
        <v>2019</v>
      </c>
      <c r="W161" t="s">
        <v>2025</v>
      </c>
      <c r="X161" t="s">
        <v>2029</v>
      </c>
      <c r="Y161" t="s">
        <v>2036</v>
      </c>
      <c r="Z161" t="s">
        <v>2040</v>
      </c>
      <c r="AA161" t="s">
        <v>2045</v>
      </c>
      <c r="AB161" t="s">
        <v>2047</v>
      </c>
      <c r="AC161" t="s">
        <v>2041</v>
      </c>
      <c r="AD161" t="s">
        <v>2212</v>
      </c>
      <c r="AE161" t="s">
        <v>2552</v>
      </c>
      <c r="AF161" t="b">
        <v>0</v>
      </c>
      <c r="AH161" t="s">
        <v>2555</v>
      </c>
      <c r="AI161" s="1">
        <v>43736</v>
      </c>
      <c r="AN161" t="str">
        <v>TN</v>
      </c>
    </row>
    <row r="162" spans="1:40">
      <c r="A162" t="str">
        <f>LEFT(Table1[[#This Row],[Postcode]],2)</f>
        <v>E0</v>
      </c>
      <c r="B162" s="13" t="str" cm="1">
        <f t="array" ref="B162">_xlfn.IFS(
OR(LEFT(A162,2)="EC",LEFT(A162,1)="E",LEFT(A162,1)="N",LEFT(A162,2)="NW",LEFT(A162,2)="SE",LEFT(A162,2)="SW",LEFT(A162,1)="W",LEFT(A162,2)="WC"),"London",
OR(LEFT(A162,2)="CR",LEFT(A162,2)="DA",LEFT(A162,2)="GU",LEFT(A162,2)="KT",LEFT(A162,2)="ME",LEFT(A162,2)="PO",LEFT(A162,2)="RG",LEFT(A162,2)="RH",LEFT(A162,2)="SL",LEFT(A162,2)="SO",LEFT(A162,2)="TN"),"South East",
OR(LEFT(A162,2)="BA",LEFT(A162,2)="BS",LEFT(A162,2)="EX",LEFT(A162,2)="GL",LEFT(A162,2)="PL",LEFT(A162,2)="TA",LEFT(A162,2)="TQ",LEFT(A162,2)="TR"),"South West",
OR(LEFT(A162,1)="B",LEFT(A162,2)="CV",LEFT(A162,2)="DE",LEFT(A162,2)="LE",LEFT(A162,2)="NG",LEFT(A162,2)="NN",LEFT(A162,2)="ST",LEFT(A162,2)="WS",LEFT(A162,2)="WV"),"Midlands",
OR(LEFT(A162,1)="M",LEFT(A162,1)="L",LEFT(A162,2)="CH",LEFT(A162,2)="WA",LEFT(A162,2)="WN",LEFT(A162,2)="PR",LEFT(A162,2)="FY",LEFT(A162,2)="BB",LEFT(A162,2)="BL",LEFT(A162,2)="OL",LEFT(A162,2)="SK"),"North West",
OR(LEFT(A162,2)="NE",LEFT(A162,2)="DH",LEFT(A162,2)="SR",LEFT(A162,2)="TS",LEFT(A162,2)="DL"),"North East",
OR(LEFT(A162,2)="LS",LEFT(A162,1)="S",LEFT(A162,2)="DN",LEFT(A162,2)="HU",LEFT(A162,2)="BD",LEFT(A162,2)="HX",LEFT(A162,2)="WF",LEFT(A162,2)="HD"),"Yorkshire &amp; Humber",
OR(LEFT(A162,2)="CB",LEFT(A162,2)="CO",LEFT(A162,2)="IP",LEFT(A162,2)="NR",LEFT(A162,2)="PE",LEFT(A162,2)="SG",LEFT(A162,2)="CM"),"East of England",
OR(LEFT(A162,2)="AB",LEFT(A162,2)="DD",LEFT(A162,2)="EH",LEFT(A162,2)="FK",LEFT(A162,1)="G",LEFT(A162,2)="KA",LEFT(A162,2)="KY",LEFT(A162,2)="PA",LEFT(A162,2)="PH",LEFT(A162,2)="DG",LEFT(A162,2)="ML"),"Scotland",
OR(LEFT(A162,2)="CF",LEFT(A162,2)="SA",LEFT(A162,2)="NP",LEFT(A162,2)="LL",LEFT(A162,2)="LD"),"Wales"
)</f>
        <v>London</v>
      </c>
      <c r="C162" t="s">
        <v>187</v>
      </c>
      <c r="D162" t="s">
        <v>687</v>
      </c>
      <c r="E162" s="1">
        <v>20718</v>
      </c>
      <c r="F162" s="1">
        <v>44907</v>
      </c>
      <c r="G162" s="11">
        <f ca="1">DATEDIF(Table1[[#This Row],[Date_of_Birth]],TODAY(),"Y")-DATEDIF(Table1[[#This Row],[Primary_Diagnosis_Date]],TODAY(),"Y")</f>
        <v>66</v>
      </c>
      <c r="H162" s="11" t="str" cm="1">
        <f t="array" aca="1" ref="H162" ca="1">_xlfn.IFS(Table1[[#This Row],[Age]]&lt;10,"0-9",Table1[[#This Row],[Age]]&lt;20,"10-19",Table1[[#This Row],[Age]]&lt;30,"20-29",Table1[[#This Row],[Age]]&lt;40,"30-39",Table1[[#This Row],[Age]]&lt;50,"40-49",Table1[[#This Row],[Age]]&lt;60,"50-59",Table1[[#This Row],[Age]]&lt;70,"60-69",Table1[[#This Row],[Age]]&lt;80,"70-79",Table1[[#This Row],[Age]]&lt;90,"80-89")</f>
        <v>60-69</v>
      </c>
      <c r="I162" t="s">
        <v>1028</v>
      </c>
      <c r="J162" t="s">
        <v>1189</v>
      </c>
      <c r="K162" t="str">
        <f>LEFT(Table1[[#This Row],[Postcode]],2)</f>
        <v>E0</v>
      </c>
      <c r="L162" t="s">
        <v>1688</v>
      </c>
      <c r="M162" s="1">
        <v>44882</v>
      </c>
      <c r="N162" s="1">
        <v>44887</v>
      </c>
      <c r="O162" s="11" t="str">
        <f ca="1">DATEDIF(Table1[[#This Row],[Referral_Date]],TODAY(),"d")-DATEDIF(Table1[[#This Row],[First_Seen_Date]],TODAY(),"d") &amp;" "&amp;"days"</f>
        <v>5 days</v>
      </c>
      <c r="P162" s="1">
        <v>44891</v>
      </c>
      <c r="Q162" s="1">
        <v>44896</v>
      </c>
      <c r="R162" s="1">
        <v>44925</v>
      </c>
      <c r="S162" s="11">
        <f ca="1">DATEDIF(Table1[[#This Row],[Decision_to_Treat_Date]],TODAY(),"d")-DATEDIF(Table1[[#This Row],[Treatment_Start_Date]],TODAY(),"d")</f>
        <v>29</v>
      </c>
      <c r="T162" s="11" t="str" cm="1">
        <f t="array" aca="1" ref="T162" ca="1">_xlfn.IFS(Table1[[#This Row],[Treatment_Waiting Time]]&lt;10,"Very Short Wait",Table1[[#This Row],[Treatment_Waiting Time]]&lt;20,"Short Wait",Table1[[#This Row],[Treatment_Waiting Time]]&lt;30,"Moderate Delay",Table1[[#This Row],[Treatment_Waiting Time]]&lt;40,"Long Delay")</f>
        <v>Moderate Delay</v>
      </c>
      <c r="U162" t="s">
        <v>2017</v>
      </c>
      <c r="V162" t="s">
        <v>2018</v>
      </c>
      <c r="W162" t="s">
        <v>2028</v>
      </c>
      <c r="X162" t="s">
        <v>2032</v>
      </c>
      <c r="Y162" t="s">
        <v>2036</v>
      </c>
      <c r="Z162" t="s">
        <v>2042</v>
      </c>
      <c r="AA162" t="s">
        <v>2044</v>
      </c>
      <c r="AB162" t="s">
        <v>2047</v>
      </c>
      <c r="AC162" t="s">
        <v>2041</v>
      </c>
      <c r="AD162" t="s">
        <v>2213</v>
      </c>
      <c r="AE162" t="s">
        <v>2550</v>
      </c>
      <c r="AF162" t="b">
        <v>1</v>
      </c>
      <c r="AG162" s="1">
        <v>45638</v>
      </c>
      <c r="AH162" t="s">
        <v>2555</v>
      </c>
      <c r="AI162" s="1">
        <v>45838</v>
      </c>
      <c r="AN162" t="str">
        <v>CB</v>
      </c>
    </row>
    <row r="163" spans="1:40">
      <c r="A163" t="str">
        <f>LEFT(Table1[[#This Row],[Postcode]],2)</f>
        <v>B5</v>
      </c>
      <c r="B163" s="13" t="str" cm="1">
        <f t="array" ref="B163">_xlfn.IFS(
OR(LEFT(A163,2)="EC",LEFT(A163,1)="E",LEFT(A163,1)="N",LEFT(A163,2)="NW",LEFT(A163,2)="SE",LEFT(A163,2)="SW",LEFT(A163,1)="W",LEFT(A163,2)="WC"),"London",
OR(LEFT(A163,2)="CR",LEFT(A163,2)="DA",LEFT(A163,2)="GU",LEFT(A163,2)="KT",LEFT(A163,2)="ME",LEFT(A163,2)="PO",LEFT(A163,2)="RG",LEFT(A163,2)="RH",LEFT(A163,2)="SL",LEFT(A163,2)="SO",LEFT(A163,2)="TN"),"South East",
OR(LEFT(A163,2)="BA",LEFT(A163,2)="BS",LEFT(A163,2)="EX",LEFT(A163,2)="GL",LEFT(A163,2)="PL",LEFT(A163,2)="TA",LEFT(A163,2)="TQ",LEFT(A163,2)="TR"),"South West",
OR(LEFT(A163,1)="B",LEFT(A163,2)="CV",LEFT(A163,2)="DE",LEFT(A163,2)="LE",LEFT(A163,2)="NG",LEFT(A163,2)="NN",LEFT(A163,2)="ST",LEFT(A163,2)="WS",LEFT(A163,2)="WV"),"Midlands",
OR(LEFT(A163,1)="M",LEFT(A163,1)="L",LEFT(A163,2)="CH",LEFT(A163,2)="WA",LEFT(A163,2)="WN",LEFT(A163,2)="PR",LEFT(A163,2)="FY",LEFT(A163,2)="BB",LEFT(A163,2)="BL",LEFT(A163,2)="OL",LEFT(A163,2)="SK"),"North West",
OR(LEFT(A163,2)="NE",LEFT(A163,2)="DH",LEFT(A163,2)="SR",LEFT(A163,2)="TS",LEFT(A163,2)="DL"),"North East",
OR(LEFT(A163,2)="LS",LEFT(A163,1)="S",LEFT(A163,2)="DN",LEFT(A163,2)="HU",LEFT(A163,2)="BD",LEFT(A163,2)="HX",LEFT(A163,2)="WF",LEFT(A163,2)="HD"),"Yorkshire &amp; Humber",
OR(LEFT(A163,2)="CB",LEFT(A163,2)="CO",LEFT(A163,2)="IP",LEFT(A163,2)="NR",LEFT(A163,2)="PE",LEFT(A163,2)="SG",LEFT(A163,2)="CM"),"East of England",
OR(LEFT(A163,2)="AB",LEFT(A163,2)="DD",LEFT(A163,2)="EH",LEFT(A163,2)="FK",LEFT(A163,1)="G",LEFT(A163,2)="KA",LEFT(A163,2)="KY",LEFT(A163,2)="PA",LEFT(A163,2)="PH",LEFT(A163,2)="DG",LEFT(A163,2)="ML"),"Scotland",
OR(LEFT(A163,2)="CF",LEFT(A163,2)="SA",LEFT(A163,2)="NP",LEFT(A163,2)="LL",LEFT(A163,2)="LD"),"Wales"
)</f>
        <v>Midlands</v>
      </c>
      <c r="C163" t="s">
        <v>188</v>
      </c>
      <c r="D163" t="s">
        <v>688</v>
      </c>
      <c r="E163" s="1">
        <v>36665</v>
      </c>
      <c r="F163" s="1">
        <v>42696</v>
      </c>
      <c r="G163" s="11">
        <f ca="1">DATEDIF(Table1[[#This Row],[Date_of_Birth]],TODAY(),"Y")-DATEDIF(Table1[[#This Row],[Primary_Diagnosis_Date]],TODAY(),"Y")</f>
        <v>17</v>
      </c>
      <c r="H163" s="11" t="str" cm="1">
        <f t="array" aca="1" ref="H163" ca="1">_xlfn.IFS(Table1[[#This Row],[Age]]&lt;10,"0-9",Table1[[#This Row],[Age]]&lt;20,"10-19",Table1[[#This Row],[Age]]&lt;30,"20-29",Table1[[#This Row],[Age]]&lt;40,"30-39",Table1[[#This Row],[Age]]&lt;50,"40-49",Table1[[#This Row],[Age]]&lt;60,"50-59",Table1[[#This Row],[Age]]&lt;70,"60-69",Table1[[#This Row],[Age]]&lt;80,"70-79",Table1[[#This Row],[Age]]&lt;90,"80-89")</f>
        <v>10-19</v>
      </c>
      <c r="I163" t="s">
        <v>1027</v>
      </c>
      <c r="J163" t="s">
        <v>1190</v>
      </c>
      <c r="K163" t="str">
        <f>LEFT(Table1[[#This Row],[Postcode]],2)</f>
        <v>B5</v>
      </c>
      <c r="L163" t="s">
        <v>1689</v>
      </c>
      <c r="M163" s="1">
        <v>42675</v>
      </c>
      <c r="N163" s="1">
        <v>42675</v>
      </c>
      <c r="O163" s="11" t="str">
        <f ca="1">DATEDIF(Table1[[#This Row],[Referral_Date]],TODAY(),"d")-DATEDIF(Table1[[#This Row],[First_Seen_Date]],TODAY(),"d") &amp;" "&amp;"days"</f>
        <v>0 days</v>
      </c>
      <c r="P163" s="1">
        <v>42688</v>
      </c>
      <c r="Q163" s="1">
        <v>42693</v>
      </c>
      <c r="R163" s="1">
        <v>42699</v>
      </c>
      <c r="S163" s="11">
        <f ca="1">DATEDIF(Table1[[#This Row],[Decision_to_Treat_Date]],TODAY(),"d")-DATEDIF(Table1[[#This Row],[Treatment_Start_Date]],TODAY(),"d")</f>
        <v>6</v>
      </c>
      <c r="T163" s="11" t="str" cm="1">
        <f t="array" aca="1" ref="T163" ca="1">_xlfn.IFS(Table1[[#This Row],[Treatment_Waiting Time]]&lt;10,"Very Short Wait",Table1[[#This Row],[Treatment_Waiting Time]]&lt;20,"Short Wait",Table1[[#This Row],[Treatment_Waiting Time]]&lt;30,"Moderate Delay",Table1[[#This Row],[Treatment_Waiting Time]]&lt;40,"Long Delay")</f>
        <v>Very Short Wait</v>
      </c>
      <c r="U163" t="s">
        <v>2011</v>
      </c>
      <c r="V163" t="s">
        <v>2021</v>
      </c>
      <c r="W163" t="s">
        <v>2024</v>
      </c>
      <c r="X163" t="s">
        <v>2032</v>
      </c>
      <c r="Y163" t="s">
        <v>2037</v>
      </c>
      <c r="Z163" t="s">
        <v>2038</v>
      </c>
      <c r="AA163" t="s">
        <v>2041</v>
      </c>
      <c r="AB163" t="s">
        <v>2048</v>
      </c>
      <c r="AC163" t="s">
        <v>2052</v>
      </c>
      <c r="AD163" t="s">
        <v>2214</v>
      </c>
      <c r="AE163" t="s">
        <v>2552</v>
      </c>
      <c r="AF163" t="b">
        <v>1</v>
      </c>
      <c r="AG163" s="1">
        <v>43637</v>
      </c>
      <c r="AH163" t="s">
        <v>2554</v>
      </c>
      <c r="AN163" t="str">
        <v>S6</v>
      </c>
    </row>
    <row r="164" spans="1:40">
      <c r="A164" t="str">
        <f>LEFT(Table1[[#This Row],[Postcode]],2)</f>
        <v>E0</v>
      </c>
      <c r="B164" s="13" t="str" cm="1">
        <f t="array" ref="B164">_xlfn.IFS(
OR(LEFT(A164,2)="EC",LEFT(A164,1)="E",LEFT(A164,1)="N",LEFT(A164,2)="NW",LEFT(A164,2)="SE",LEFT(A164,2)="SW",LEFT(A164,1)="W",LEFT(A164,2)="WC"),"London",
OR(LEFT(A164,2)="CR",LEFT(A164,2)="DA",LEFT(A164,2)="GU",LEFT(A164,2)="KT",LEFT(A164,2)="ME",LEFT(A164,2)="PO",LEFT(A164,2)="RG",LEFT(A164,2)="RH",LEFT(A164,2)="SL",LEFT(A164,2)="SO",LEFT(A164,2)="TN"),"South East",
OR(LEFT(A164,2)="BA",LEFT(A164,2)="BS",LEFT(A164,2)="EX",LEFT(A164,2)="GL",LEFT(A164,2)="PL",LEFT(A164,2)="TA",LEFT(A164,2)="TQ",LEFT(A164,2)="TR"),"South West",
OR(LEFT(A164,1)="B",LEFT(A164,2)="CV",LEFT(A164,2)="DE",LEFT(A164,2)="LE",LEFT(A164,2)="NG",LEFT(A164,2)="NN",LEFT(A164,2)="ST",LEFT(A164,2)="WS",LEFT(A164,2)="WV"),"Midlands",
OR(LEFT(A164,1)="M",LEFT(A164,1)="L",LEFT(A164,2)="CH",LEFT(A164,2)="WA",LEFT(A164,2)="WN",LEFT(A164,2)="PR",LEFT(A164,2)="FY",LEFT(A164,2)="BB",LEFT(A164,2)="BL",LEFT(A164,2)="OL",LEFT(A164,2)="SK"),"North West",
OR(LEFT(A164,2)="NE",LEFT(A164,2)="DH",LEFT(A164,2)="SR",LEFT(A164,2)="TS",LEFT(A164,2)="DL"),"North East",
OR(LEFT(A164,2)="LS",LEFT(A164,1)="S",LEFT(A164,2)="DN",LEFT(A164,2)="HU",LEFT(A164,2)="BD",LEFT(A164,2)="HX",LEFT(A164,2)="WF",LEFT(A164,2)="HD"),"Yorkshire &amp; Humber",
OR(LEFT(A164,2)="CB",LEFT(A164,2)="CO",LEFT(A164,2)="IP",LEFT(A164,2)="NR",LEFT(A164,2)="PE",LEFT(A164,2)="SG",LEFT(A164,2)="CM"),"East of England",
OR(LEFT(A164,2)="AB",LEFT(A164,2)="DD",LEFT(A164,2)="EH",LEFT(A164,2)="FK",LEFT(A164,1)="G",LEFT(A164,2)="KA",LEFT(A164,2)="KY",LEFT(A164,2)="PA",LEFT(A164,2)="PH",LEFT(A164,2)="DG",LEFT(A164,2)="ML"),"Scotland",
OR(LEFT(A164,2)="CF",LEFT(A164,2)="SA",LEFT(A164,2)="NP",LEFT(A164,2)="LL",LEFT(A164,2)="LD"),"Wales"
)</f>
        <v>London</v>
      </c>
      <c r="C164" t="s">
        <v>189</v>
      </c>
      <c r="D164" t="s">
        <v>689</v>
      </c>
      <c r="E164" s="1">
        <v>15122</v>
      </c>
      <c r="F164" s="1">
        <v>44635</v>
      </c>
      <c r="G164" s="11">
        <f ca="1">DATEDIF(Table1[[#This Row],[Date_of_Birth]],TODAY(),"Y")-DATEDIF(Table1[[#This Row],[Primary_Diagnosis_Date]],TODAY(),"Y")</f>
        <v>81</v>
      </c>
      <c r="H164" s="11" t="str" cm="1">
        <f t="array" aca="1" ref="H164" ca="1">_xlfn.IFS(Table1[[#This Row],[Age]]&lt;10,"0-9",Table1[[#This Row],[Age]]&lt;20,"10-19",Table1[[#This Row],[Age]]&lt;30,"20-29",Table1[[#This Row],[Age]]&lt;40,"30-39",Table1[[#This Row],[Age]]&lt;50,"40-49",Table1[[#This Row],[Age]]&lt;60,"50-59",Table1[[#This Row],[Age]]&lt;70,"60-69",Table1[[#This Row],[Age]]&lt;80,"70-79",Table1[[#This Row],[Age]]&lt;90,"80-89")</f>
        <v>80-89</v>
      </c>
      <c r="I164" t="s">
        <v>1027</v>
      </c>
      <c r="J164" t="s">
        <v>1191</v>
      </c>
      <c r="K164" t="str">
        <f>LEFT(Table1[[#This Row],[Postcode]],2)</f>
        <v>E0</v>
      </c>
      <c r="L164" t="s">
        <v>1690</v>
      </c>
      <c r="M164" s="1">
        <v>44635</v>
      </c>
      <c r="N164" s="1">
        <v>44645</v>
      </c>
      <c r="O164" s="11" t="str">
        <f ca="1">DATEDIF(Table1[[#This Row],[Referral_Date]],TODAY(),"d")-DATEDIF(Table1[[#This Row],[First_Seen_Date]],TODAY(),"d") &amp;" "&amp;"days"</f>
        <v>10 days</v>
      </c>
      <c r="P164" s="1">
        <v>44655</v>
      </c>
      <c r="Q164" s="1">
        <v>44661</v>
      </c>
      <c r="R164" s="1">
        <v>44686</v>
      </c>
      <c r="S164" s="11">
        <f ca="1">DATEDIF(Table1[[#This Row],[Decision_to_Treat_Date]],TODAY(),"d")-DATEDIF(Table1[[#This Row],[Treatment_Start_Date]],TODAY(),"d")</f>
        <v>25</v>
      </c>
      <c r="T164" s="11" t="str" cm="1">
        <f t="array" aca="1" ref="T164" ca="1">_xlfn.IFS(Table1[[#This Row],[Treatment_Waiting Time]]&lt;10,"Very Short Wait",Table1[[#This Row],[Treatment_Waiting Time]]&lt;20,"Short Wait",Table1[[#This Row],[Treatment_Waiting Time]]&lt;30,"Moderate Delay",Table1[[#This Row],[Treatment_Waiting Time]]&lt;40,"Long Delay")</f>
        <v>Moderate Delay</v>
      </c>
      <c r="U164" t="s">
        <v>2012</v>
      </c>
      <c r="V164" t="s">
        <v>2021</v>
      </c>
      <c r="W164" t="s">
        <v>2026</v>
      </c>
      <c r="X164" t="s">
        <v>2030</v>
      </c>
      <c r="Y164" t="s">
        <v>2033</v>
      </c>
      <c r="Z164" t="s">
        <v>2041</v>
      </c>
      <c r="AA164" t="s">
        <v>2045</v>
      </c>
      <c r="AB164" t="s">
        <v>2046</v>
      </c>
      <c r="AC164" t="s">
        <v>2052</v>
      </c>
      <c r="AD164" t="s">
        <v>2215</v>
      </c>
      <c r="AE164" t="s">
        <v>2553</v>
      </c>
      <c r="AF164" t="b">
        <v>1</v>
      </c>
      <c r="AG164" s="1">
        <v>45326</v>
      </c>
      <c r="AH164" t="s">
        <v>2555</v>
      </c>
      <c r="AI164" s="1">
        <v>45682</v>
      </c>
      <c r="AN164" t="str">
        <v>CV</v>
      </c>
    </row>
    <row r="165" spans="1:40">
      <c r="A165" t="str">
        <f>LEFT(Table1[[#This Row],[Postcode]],2)</f>
        <v>N0</v>
      </c>
      <c r="B165" s="13" t="str" cm="1">
        <f t="array" ref="B165">_xlfn.IFS(
OR(LEFT(A165,2)="EC",LEFT(A165,1)="E",LEFT(A165,1)="N",LEFT(A165,2)="NW",LEFT(A165,2)="SE",LEFT(A165,2)="SW",LEFT(A165,1)="W",LEFT(A165,2)="WC"),"London",
OR(LEFT(A165,2)="CR",LEFT(A165,2)="DA",LEFT(A165,2)="GU",LEFT(A165,2)="KT",LEFT(A165,2)="ME",LEFT(A165,2)="PO",LEFT(A165,2)="RG",LEFT(A165,2)="RH",LEFT(A165,2)="SL",LEFT(A165,2)="SO",LEFT(A165,2)="TN"),"South East",
OR(LEFT(A165,2)="BA",LEFT(A165,2)="BS",LEFT(A165,2)="EX",LEFT(A165,2)="GL",LEFT(A165,2)="PL",LEFT(A165,2)="TA",LEFT(A165,2)="TQ",LEFT(A165,2)="TR"),"South West",
OR(LEFT(A165,1)="B",LEFT(A165,2)="CV",LEFT(A165,2)="DE",LEFT(A165,2)="LE",LEFT(A165,2)="NG",LEFT(A165,2)="NN",LEFT(A165,2)="ST",LEFT(A165,2)="WS",LEFT(A165,2)="WV"),"Midlands",
OR(LEFT(A165,1)="M",LEFT(A165,1)="L",LEFT(A165,2)="CH",LEFT(A165,2)="WA",LEFT(A165,2)="WN",LEFT(A165,2)="PR",LEFT(A165,2)="FY",LEFT(A165,2)="BB",LEFT(A165,2)="BL",LEFT(A165,2)="OL",LEFT(A165,2)="SK"),"North West",
OR(LEFT(A165,2)="NE",LEFT(A165,2)="DH",LEFT(A165,2)="SR",LEFT(A165,2)="TS",LEFT(A165,2)="DL"),"North East",
OR(LEFT(A165,2)="LS",LEFT(A165,1)="S",LEFT(A165,2)="DN",LEFT(A165,2)="HU",LEFT(A165,2)="BD",LEFT(A165,2)="HX",LEFT(A165,2)="WF",LEFT(A165,2)="HD"),"Yorkshire &amp; Humber",
OR(LEFT(A165,2)="CB",LEFT(A165,2)="CO",LEFT(A165,2)="IP",LEFT(A165,2)="NR",LEFT(A165,2)="PE",LEFT(A165,2)="SG",LEFT(A165,2)="CM"),"East of England",
OR(LEFT(A165,2)="AB",LEFT(A165,2)="DD",LEFT(A165,2)="EH",LEFT(A165,2)="FK",LEFT(A165,1)="G",LEFT(A165,2)="KA",LEFT(A165,2)="KY",LEFT(A165,2)="PA",LEFT(A165,2)="PH",LEFT(A165,2)="DG",LEFT(A165,2)="ML"),"Scotland",
OR(LEFT(A165,2)="CF",LEFT(A165,2)="SA",LEFT(A165,2)="NP",LEFT(A165,2)="LL",LEFT(A165,2)="LD"),"Wales"
)</f>
        <v>London</v>
      </c>
      <c r="C165" t="s">
        <v>190</v>
      </c>
      <c r="D165" t="s">
        <v>690</v>
      </c>
      <c r="E165" s="1">
        <v>36517</v>
      </c>
      <c r="F165" s="1">
        <v>44450</v>
      </c>
      <c r="G165" s="11">
        <f ca="1">DATEDIF(Table1[[#This Row],[Date_of_Birth]],TODAY(),"Y")-DATEDIF(Table1[[#This Row],[Primary_Diagnosis_Date]],TODAY(),"Y")</f>
        <v>22</v>
      </c>
      <c r="H165" s="11" t="str" cm="1">
        <f t="array" aca="1" ref="H165" ca="1">_xlfn.IFS(Table1[[#This Row],[Age]]&lt;10,"0-9",Table1[[#This Row],[Age]]&lt;20,"10-19",Table1[[#This Row],[Age]]&lt;30,"20-29",Table1[[#This Row],[Age]]&lt;40,"30-39",Table1[[#This Row],[Age]]&lt;50,"40-49",Table1[[#This Row],[Age]]&lt;60,"50-59",Table1[[#This Row],[Age]]&lt;70,"60-69",Table1[[#This Row],[Age]]&lt;80,"70-79",Table1[[#This Row],[Age]]&lt;90,"80-89")</f>
        <v>20-29</v>
      </c>
      <c r="I165" t="s">
        <v>1028</v>
      </c>
      <c r="J165" t="s">
        <v>1192</v>
      </c>
      <c r="K165" t="str">
        <f>LEFT(Table1[[#This Row],[Postcode]],2)</f>
        <v>N0</v>
      </c>
      <c r="L165" t="s">
        <v>1691</v>
      </c>
      <c r="M165" s="1">
        <v>44442</v>
      </c>
      <c r="N165" s="1">
        <v>44447</v>
      </c>
      <c r="O165" s="11" t="str">
        <f ca="1">DATEDIF(Table1[[#This Row],[Referral_Date]],TODAY(),"d")-DATEDIF(Table1[[#This Row],[First_Seen_Date]],TODAY(),"d") &amp;" "&amp;"days"</f>
        <v>5 days</v>
      </c>
      <c r="P165" s="1">
        <v>44450</v>
      </c>
      <c r="Q165" s="1">
        <v>44457</v>
      </c>
      <c r="R165" s="1">
        <v>44464</v>
      </c>
      <c r="S165" s="11">
        <f ca="1">DATEDIF(Table1[[#This Row],[Decision_to_Treat_Date]],TODAY(),"d")-DATEDIF(Table1[[#This Row],[Treatment_Start_Date]],TODAY(),"d")</f>
        <v>7</v>
      </c>
      <c r="T165" s="11" t="str" cm="1">
        <f t="array" aca="1" ref="T165" ca="1">_xlfn.IFS(Table1[[#This Row],[Treatment_Waiting Time]]&lt;10,"Very Short Wait",Table1[[#This Row],[Treatment_Waiting Time]]&lt;20,"Short Wait",Table1[[#This Row],[Treatment_Waiting Time]]&lt;30,"Moderate Delay",Table1[[#This Row],[Treatment_Waiting Time]]&lt;40,"Long Delay")</f>
        <v>Very Short Wait</v>
      </c>
      <c r="U165" t="s">
        <v>2011</v>
      </c>
      <c r="V165" t="s">
        <v>2018</v>
      </c>
      <c r="W165" t="s">
        <v>2027</v>
      </c>
      <c r="X165" t="s">
        <v>2029</v>
      </c>
      <c r="Y165" t="s">
        <v>2036</v>
      </c>
      <c r="Z165" t="s">
        <v>2039</v>
      </c>
      <c r="AA165" t="s">
        <v>2041</v>
      </c>
      <c r="AB165" t="s">
        <v>2046</v>
      </c>
      <c r="AC165" t="s">
        <v>2052</v>
      </c>
      <c r="AD165" t="s">
        <v>2216</v>
      </c>
      <c r="AE165" t="s">
        <v>2553</v>
      </c>
      <c r="AF165" t="b">
        <v>0</v>
      </c>
      <c r="AH165" t="s">
        <v>2555</v>
      </c>
      <c r="AI165" s="1">
        <v>45886</v>
      </c>
      <c r="AN165" t="str">
        <v>AL</v>
      </c>
    </row>
    <row r="166" spans="1:40">
      <c r="A166" t="str">
        <f>LEFT(Table1[[#This Row],[Postcode]],2)</f>
        <v>S1</v>
      </c>
      <c r="B166" s="13" t="str" cm="1">
        <f t="array" ref="B166">_xlfn.IFS(
OR(LEFT(A166,2)="EC",LEFT(A166,1)="E",LEFT(A166,1)="N",LEFT(A166,2)="NW",LEFT(A166,2)="SE",LEFT(A166,2)="SW",LEFT(A166,1)="W",LEFT(A166,2)="WC"),"London",
OR(LEFT(A166,2)="CR",LEFT(A166,2)="DA",LEFT(A166,2)="GU",LEFT(A166,2)="KT",LEFT(A166,2)="ME",LEFT(A166,2)="PO",LEFT(A166,2)="RG",LEFT(A166,2)="RH",LEFT(A166,2)="SL",LEFT(A166,2)="SO",LEFT(A166,2)="TN"),"South East",
OR(LEFT(A166,2)="BA",LEFT(A166,2)="BS",LEFT(A166,2)="EX",LEFT(A166,2)="GL",LEFT(A166,2)="PL",LEFT(A166,2)="TA",LEFT(A166,2)="TQ",LEFT(A166,2)="TR"),"South West",
OR(LEFT(A166,1)="B",LEFT(A166,2)="CV",LEFT(A166,2)="DE",LEFT(A166,2)="LE",LEFT(A166,2)="NG",LEFT(A166,2)="NN",LEFT(A166,2)="ST",LEFT(A166,2)="WS",LEFT(A166,2)="WV"),"Midlands",
OR(LEFT(A166,1)="M",LEFT(A166,1)="L",LEFT(A166,2)="CH",LEFT(A166,2)="WA",LEFT(A166,2)="WN",LEFT(A166,2)="PR",LEFT(A166,2)="FY",LEFT(A166,2)="BB",LEFT(A166,2)="BL",LEFT(A166,2)="OL",LEFT(A166,2)="SK"),"North West",
OR(LEFT(A166,2)="NE",LEFT(A166,2)="DH",LEFT(A166,2)="SR",LEFT(A166,2)="TS",LEFT(A166,2)="DL"),"North East",
OR(LEFT(A166,2)="LS",LEFT(A166,1)="S",LEFT(A166,2)="DN",LEFT(A166,2)="HU",LEFT(A166,2)="BD",LEFT(A166,2)="HX",LEFT(A166,2)="WF",LEFT(A166,2)="HD"),"Yorkshire &amp; Humber",
OR(LEFT(A166,2)="CB",LEFT(A166,2)="CO",LEFT(A166,2)="IP",LEFT(A166,2)="NR",LEFT(A166,2)="PE",LEFT(A166,2)="SG",LEFT(A166,2)="CM"),"East of England",
OR(LEFT(A166,2)="AB",LEFT(A166,2)="DD",LEFT(A166,2)="EH",LEFT(A166,2)="FK",LEFT(A166,1)="G",LEFT(A166,2)="KA",LEFT(A166,2)="KY",LEFT(A166,2)="PA",LEFT(A166,2)="PH",LEFT(A166,2)="DG",LEFT(A166,2)="ML"),"Scotland",
OR(LEFT(A166,2)="CF",LEFT(A166,2)="SA",LEFT(A166,2)="NP",LEFT(A166,2)="LL",LEFT(A166,2)="LD"),"Wales"
)</f>
        <v>Yorkshire &amp; Humber</v>
      </c>
      <c r="C166" t="s">
        <v>191</v>
      </c>
      <c r="D166" t="s">
        <v>691</v>
      </c>
      <c r="E166" s="1">
        <v>19165</v>
      </c>
      <c r="F166" s="1">
        <v>45714</v>
      </c>
      <c r="G166" s="11">
        <f ca="1">DATEDIF(Table1[[#This Row],[Date_of_Birth]],TODAY(),"Y")-DATEDIF(Table1[[#This Row],[Primary_Diagnosis_Date]],TODAY(),"Y")</f>
        <v>73</v>
      </c>
      <c r="H166" s="11" t="str" cm="1">
        <f t="array" aca="1" ref="H166" ca="1">_xlfn.IFS(Table1[[#This Row],[Age]]&lt;10,"0-9",Table1[[#This Row],[Age]]&lt;20,"10-19",Table1[[#This Row],[Age]]&lt;30,"20-29",Table1[[#This Row],[Age]]&lt;40,"30-39",Table1[[#This Row],[Age]]&lt;50,"40-49",Table1[[#This Row],[Age]]&lt;60,"50-59",Table1[[#This Row],[Age]]&lt;70,"60-69",Table1[[#This Row],[Age]]&lt;80,"70-79",Table1[[#This Row],[Age]]&lt;90,"80-89")</f>
        <v>70-79</v>
      </c>
      <c r="I166" t="s">
        <v>1027</v>
      </c>
      <c r="J166" t="s">
        <v>1193</v>
      </c>
      <c r="K166" t="str">
        <f>LEFT(Table1[[#This Row],[Postcode]],2)</f>
        <v>S1</v>
      </c>
      <c r="L166" t="s">
        <v>1692</v>
      </c>
      <c r="M166" s="1">
        <v>45693</v>
      </c>
      <c r="N166" s="1">
        <v>45707</v>
      </c>
      <c r="O166" s="11" t="str">
        <f ca="1">DATEDIF(Table1[[#This Row],[Referral_Date]],TODAY(),"d")-DATEDIF(Table1[[#This Row],[First_Seen_Date]],TODAY(),"d") &amp;" "&amp;"days"</f>
        <v>14 days</v>
      </c>
      <c r="P166" s="1">
        <v>45716</v>
      </c>
      <c r="Q166" s="1">
        <v>45725</v>
      </c>
      <c r="R166" s="1">
        <v>45730</v>
      </c>
      <c r="S166" s="11">
        <f ca="1">DATEDIF(Table1[[#This Row],[Decision_to_Treat_Date]],TODAY(),"d")-DATEDIF(Table1[[#This Row],[Treatment_Start_Date]],TODAY(),"d")</f>
        <v>5</v>
      </c>
      <c r="T166" s="11" t="str" cm="1">
        <f t="array" aca="1" ref="T166" ca="1">_xlfn.IFS(Table1[[#This Row],[Treatment_Waiting Time]]&lt;10,"Very Short Wait",Table1[[#This Row],[Treatment_Waiting Time]]&lt;20,"Short Wait",Table1[[#This Row],[Treatment_Waiting Time]]&lt;30,"Moderate Delay",Table1[[#This Row],[Treatment_Waiting Time]]&lt;40,"Long Delay")</f>
        <v>Very Short Wait</v>
      </c>
      <c r="U166" t="s">
        <v>2013</v>
      </c>
      <c r="V166" t="s">
        <v>2019</v>
      </c>
      <c r="W166" t="s">
        <v>2026</v>
      </c>
      <c r="X166" t="s">
        <v>2030</v>
      </c>
      <c r="Y166" t="s">
        <v>2034</v>
      </c>
      <c r="Z166" t="s">
        <v>2041</v>
      </c>
      <c r="AA166" t="s">
        <v>2041</v>
      </c>
      <c r="AB166" t="s">
        <v>2051</v>
      </c>
      <c r="AC166" t="s">
        <v>2041</v>
      </c>
      <c r="AD166" t="s">
        <v>2217</v>
      </c>
      <c r="AE166" t="s">
        <v>2552</v>
      </c>
      <c r="AF166" t="b">
        <v>1</v>
      </c>
      <c r="AG166" s="1">
        <v>46230</v>
      </c>
      <c r="AH166" t="s">
        <v>2554</v>
      </c>
      <c r="AN166" t="str">
        <v>B9</v>
      </c>
    </row>
    <row r="167" spans="1:40">
      <c r="A167" t="str">
        <f>LEFT(Table1[[#This Row],[Postcode]],2)</f>
        <v>ML</v>
      </c>
      <c r="B167" s="13" t="str" cm="1">
        <f t="array" ref="B167">_xlfn.IFS(
OR(LEFT(A167,2)="EC",LEFT(A167,1)="E",LEFT(A167,1)="N",LEFT(A167,2)="NW",LEFT(A167,2)="SE",LEFT(A167,2)="SW",LEFT(A167,1)="W",LEFT(A167,2)="WC"),"London",
OR(LEFT(A167,2)="CR",LEFT(A167,2)="DA",LEFT(A167,2)="GU",LEFT(A167,2)="KT",LEFT(A167,2)="ME",LEFT(A167,2)="PO",LEFT(A167,2)="RG",LEFT(A167,2)="RH",LEFT(A167,2)="SL",LEFT(A167,2)="SO",LEFT(A167,2)="TN"),"South East",
OR(LEFT(A167,2)="BA",LEFT(A167,2)="BS",LEFT(A167,2)="EX",LEFT(A167,2)="GL",LEFT(A167,2)="PL",LEFT(A167,2)="TA",LEFT(A167,2)="TQ",LEFT(A167,2)="TR"),"South West",
OR(LEFT(A167,1)="B",LEFT(A167,2)="CV",LEFT(A167,2)="DE",LEFT(A167,2)="LE",LEFT(A167,2)="NG",LEFT(A167,2)="NN",LEFT(A167,2)="ST",LEFT(A167,2)="WS",LEFT(A167,2)="WV"),"Midlands",
OR(LEFT(A167,1)="M",LEFT(A167,1)="L",LEFT(A167,2)="CH",LEFT(A167,2)="WA",LEFT(A167,2)="WN",LEFT(A167,2)="PR",LEFT(A167,2)="FY",LEFT(A167,2)="BB",LEFT(A167,2)="BL",LEFT(A167,2)="OL",LEFT(A167,2)="SK"),"North West",
OR(LEFT(A167,2)="NE",LEFT(A167,2)="DH",LEFT(A167,2)="SR",LEFT(A167,2)="TS",LEFT(A167,2)="DL"),"North East",
OR(LEFT(A167,2)="LS",LEFT(A167,1)="S",LEFT(A167,2)="DN",LEFT(A167,2)="HU",LEFT(A167,2)="BD",LEFT(A167,2)="HX",LEFT(A167,2)="WF",LEFT(A167,2)="HD"),"Yorkshire &amp; Humber",
OR(LEFT(A167,2)="CB",LEFT(A167,2)="CO",LEFT(A167,2)="IP",LEFT(A167,2)="NR",LEFT(A167,2)="PE",LEFT(A167,2)="SG",LEFT(A167,2)="CM"),"East of England",
OR(LEFT(A167,2)="AB",LEFT(A167,2)="DD",LEFT(A167,2)="EH",LEFT(A167,2)="FK",LEFT(A167,1)="G",LEFT(A167,2)="KA",LEFT(A167,2)="KY",LEFT(A167,2)="PA",LEFT(A167,2)="PH",LEFT(A167,2)="DG",LEFT(A167,2)="ML"),"Scotland",
OR(LEFT(A167,2)="CF",LEFT(A167,2)="SA",LEFT(A167,2)="NP",LEFT(A167,2)="LL",LEFT(A167,2)="LD"),"Wales"
)</f>
        <v>North West</v>
      </c>
      <c r="C167" t="s">
        <v>192</v>
      </c>
      <c r="D167" t="s">
        <v>692</v>
      </c>
      <c r="E167" s="1">
        <v>27563</v>
      </c>
      <c r="F167" s="1">
        <v>44144</v>
      </c>
      <c r="G167" s="11">
        <f ca="1">DATEDIF(Table1[[#This Row],[Date_of_Birth]],TODAY(),"Y")-DATEDIF(Table1[[#This Row],[Primary_Diagnosis_Date]],TODAY(),"Y")</f>
        <v>46</v>
      </c>
      <c r="H167" s="11" t="str" cm="1">
        <f t="array" aca="1" ref="H167" ca="1">_xlfn.IFS(Table1[[#This Row],[Age]]&lt;10,"0-9",Table1[[#This Row],[Age]]&lt;20,"10-19",Table1[[#This Row],[Age]]&lt;30,"20-29",Table1[[#This Row],[Age]]&lt;40,"30-39",Table1[[#This Row],[Age]]&lt;50,"40-49",Table1[[#This Row],[Age]]&lt;60,"50-59",Table1[[#This Row],[Age]]&lt;70,"60-69",Table1[[#This Row],[Age]]&lt;80,"70-79",Table1[[#This Row],[Age]]&lt;90,"80-89")</f>
        <v>40-49</v>
      </c>
      <c r="I167" t="s">
        <v>1028</v>
      </c>
      <c r="J167" t="s">
        <v>1194</v>
      </c>
      <c r="K167" t="str">
        <f>LEFT(Table1[[#This Row],[Postcode]],2)</f>
        <v>ML</v>
      </c>
      <c r="L167" t="s">
        <v>1693</v>
      </c>
      <c r="M167" s="1">
        <v>44129</v>
      </c>
      <c r="N167" s="1">
        <v>44138</v>
      </c>
      <c r="O167" s="11" t="str">
        <f ca="1">DATEDIF(Table1[[#This Row],[Referral_Date]],TODAY(),"d")-DATEDIF(Table1[[#This Row],[First_Seen_Date]],TODAY(),"d") &amp;" "&amp;"days"</f>
        <v>9 days</v>
      </c>
      <c r="P167" s="1">
        <v>44144</v>
      </c>
      <c r="Q167" s="1">
        <v>44150</v>
      </c>
      <c r="R167" s="1">
        <v>44161</v>
      </c>
      <c r="S167" s="11">
        <f ca="1">DATEDIF(Table1[[#This Row],[Decision_to_Treat_Date]],TODAY(),"d")-DATEDIF(Table1[[#This Row],[Treatment_Start_Date]],TODAY(),"d")</f>
        <v>11</v>
      </c>
      <c r="T167" s="11" t="str" cm="1">
        <f t="array" aca="1" ref="T167" ca="1">_xlfn.IFS(Table1[[#This Row],[Treatment_Waiting Time]]&lt;10,"Very Short Wait",Table1[[#This Row],[Treatment_Waiting Time]]&lt;20,"Short Wait",Table1[[#This Row],[Treatment_Waiting Time]]&lt;30,"Moderate Delay",Table1[[#This Row],[Treatment_Waiting Time]]&lt;40,"Long Delay")</f>
        <v>Short Wait</v>
      </c>
      <c r="U167" t="s">
        <v>2013</v>
      </c>
      <c r="V167" t="s">
        <v>2021</v>
      </c>
      <c r="W167" t="s">
        <v>2026</v>
      </c>
      <c r="X167" t="s">
        <v>2030</v>
      </c>
      <c r="Y167" t="s">
        <v>2037</v>
      </c>
      <c r="Z167" t="s">
        <v>2041</v>
      </c>
      <c r="AA167" t="s">
        <v>2045</v>
      </c>
      <c r="AB167" t="s">
        <v>2049</v>
      </c>
      <c r="AC167" t="s">
        <v>2052</v>
      </c>
      <c r="AD167" t="s">
        <v>2218</v>
      </c>
      <c r="AE167" t="s">
        <v>2551</v>
      </c>
      <c r="AF167" t="b">
        <v>1</v>
      </c>
      <c r="AG167" s="1">
        <v>44909</v>
      </c>
      <c r="AH167" t="s">
        <v>2554</v>
      </c>
      <c r="AN167" t="str">
        <v>WA</v>
      </c>
    </row>
    <row r="168" spans="1:40">
      <c r="A168" t="str">
        <f>LEFT(Table1[[#This Row],[Postcode]],2)</f>
        <v>LN</v>
      </c>
      <c r="B168" s="13" t="str" cm="1">
        <f t="array" ref="B168">_xlfn.IFS(
OR(LEFT(A168,2)="EC",LEFT(A168,1)="E",LEFT(A168,1)="N",LEFT(A168,2)="NW",LEFT(A168,2)="SE",LEFT(A168,2)="SW",LEFT(A168,1)="W",LEFT(A168,2)="WC"),"London",
OR(LEFT(A168,2)="CR",LEFT(A168,2)="DA",LEFT(A168,2)="GU",LEFT(A168,2)="KT",LEFT(A168,2)="ME",LEFT(A168,2)="PO",LEFT(A168,2)="RG",LEFT(A168,2)="RH",LEFT(A168,2)="SL",LEFT(A168,2)="SO",LEFT(A168,2)="TN"),"South East",
OR(LEFT(A168,2)="BA",LEFT(A168,2)="BS",LEFT(A168,2)="EX",LEFT(A168,2)="GL",LEFT(A168,2)="PL",LEFT(A168,2)="TA",LEFT(A168,2)="TQ",LEFT(A168,2)="TR"),"South West",
OR(LEFT(A168,1)="B",LEFT(A168,2)="CV",LEFT(A168,2)="DE",LEFT(A168,2)="LE",LEFT(A168,2)="NG",LEFT(A168,2)="NN",LEFT(A168,2)="ST",LEFT(A168,2)="WS",LEFT(A168,2)="WV"),"Midlands",
OR(LEFT(A168,1)="M",LEFT(A168,1)="L",LEFT(A168,2)="CH",LEFT(A168,2)="WA",LEFT(A168,2)="WN",LEFT(A168,2)="PR",LEFT(A168,2)="FY",LEFT(A168,2)="BB",LEFT(A168,2)="BL",LEFT(A168,2)="OL",LEFT(A168,2)="SK"),"North West",
OR(LEFT(A168,2)="NE",LEFT(A168,2)="DH",LEFT(A168,2)="SR",LEFT(A168,2)="TS",LEFT(A168,2)="DL"),"North East",
OR(LEFT(A168,2)="LS",LEFT(A168,1)="S",LEFT(A168,2)="DN",LEFT(A168,2)="HU",LEFT(A168,2)="BD",LEFT(A168,2)="HX",LEFT(A168,2)="WF",LEFT(A168,2)="HD"),"Yorkshire &amp; Humber",
OR(LEFT(A168,2)="CB",LEFT(A168,2)="CO",LEFT(A168,2)="IP",LEFT(A168,2)="NR",LEFT(A168,2)="PE",LEFT(A168,2)="SG",LEFT(A168,2)="CM"),"East of England",
OR(LEFT(A168,2)="AB",LEFT(A168,2)="DD",LEFT(A168,2)="EH",LEFT(A168,2)="FK",LEFT(A168,1)="G",LEFT(A168,2)="KA",LEFT(A168,2)="KY",LEFT(A168,2)="PA",LEFT(A168,2)="PH",LEFT(A168,2)="DG",LEFT(A168,2)="ML"),"Scotland",
OR(LEFT(A168,2)="CF",LEFT(A168,2)="SA",LEFT(A168,2)="NP",LEFT(A168,2)="LL",LEFT(A168,2)="LD"),"Wales"
)</f>
        <v>North West</v>
      </c>
      <c r="C168" t="s">
        <v>193</v>
      </c>
      <c r="D168" t="s">
        <v>693</v>
      </c>
      <c r="E168" s="1">
        <v>30928</v>
      </c>
      <c r="F168" s="1">
        <v>43639</v>
      </c>
      <c r="G168" s="11">
        <f ca="1">DATEDIF(Table1[[#This Row],[Date_of_Birth]],TODAY(),"Y")-DATEDIF(Table1[[#This Row],[Primary_Diagnosis_Date]],TODAY(),"Y")</f>
        <v>35</v>
      </c>
      <c r="H168" s="11" t="str" cm="1">
        <f t="array" aca="1" ref="H168" ca="1">_xlfn.IFS(Table1[[#This Row],[Age]]&lt;10,"0-9",Table1[[#This Row],[Age]]&lt;20,"10-19",Table1[[#This Row],[Age]]&lt;30,"20-29",Table1[[#This Row],[Age]]&lt;40,"30-39",Table1[[#This Row],[Age]]&lt;50,"40-49",Table1[[#This Row],[Age]]&lt;60,"50-59",Table1[[#This Row],[Age]]&lt;70,"60-69",Table1[[#This Row],[Age]]&lt;80,"70-79",Table1[[#This Row],[Age]]&lt;90,"80-89")</f>
        <v>30-39</v>
      </c>
      <c r="I168" t="s">
        <v>1028</v>
      </c>
      <c r="J168" t="s">
        <v>1195</v>
      </c>
      <c r="K168" t="str">
        <f>LEFT(Table1[[#This Row],[Postcode]],2)</f>
        <v>LN</v>
      </c>
      <c r="L168" t="s">
        <v>1694</v>
      </c>
      <c r="M168" s="1">
        <v>43609</v>
      </c>
      <c r="N168" s="1">
        <v>43611</v>
      </c>
      <c r="O168" s="11" t="str">
        <f ca="1">DATEDIF(Table1[[#This Row],[Referral_Date]],TODAY(),"d")-DATEDIF(Table1[[#This Row],[First_Seen_Date]],TODAY(),"d") &amp;" "&amp;"days"</f>
        <v>2 days</v>
      </c>
      <c r="P168" s="1">
        <v>43614</v>
      </c>
      <c r="Q168" s="1">
        <v>43627</v>
      </c>
      <c r="R168" s="1">
        <v>43651</v>
      </c>
      <c r="S168" s="11">
        <f ca="1">DATEDIF(Table1[[#This Row],[Decision_to_Treat_Date]],TODAY(),"d")-DATEDIF(Table1[[#This Row],[Treatment_Start_Date]],TODAY(),"d")</f>
        <v>24</v>
      </c>
      <c r="T168" s="11" t="str" cm="1">
        <f t="array" aca="1" ref="T168" ca="1">_xlfn.IFS(Table1[[#This Row],[Treatment_Waiting Time]]&lt;10,"Very Short Wait",Table1[[#This Row],[Treatment_Waiting Time]]&lt;20,"Short Wait",Table1[[#This Row],[Treatment_Waiting Time]]&lt;30,"Moderate Delay",Table1[[#This Row],[Treatment_Waiting Time]]&lt;40,"Long Delay")</f>
        <v>Moderate Delay</v>
      </c>
      <c r="U168" t="s">
        <v>2012</v>
      </c>
      <c r="V168" t="s">
        <v>2018</v>
      </c>
      <c r="W168" t="s">
        <v>2025</v>
      </c>
      <c r="X168" t="s">
        <v>2031</v>
      </c>
      <c r="Y168" t="s">
        <v>2033</v>
      </c>
      <c r="Z168" t="s">
        <v>2041</v>
      </c>
      <c r="AA168" t="s">
        <v>2045</v>
      </c>
      <c r="AB168" t="s">
        <v>2050</v>
      </c>
      <c r="AC168" t="s">
        <v>2053</v>
      </c>
      <c r="AD168" t="s">
        <v>2219</v>
      </c>
      <c r="AE168" t="s">
        <v>2550</v>
      </c>
      <c r="AF168" t="b">
        <v>0</v>
      </c>
      <c r="AH168" t="s">
        <v>2555</v>
      </c>
      <c r="AI168" s="1">
        <v>44858</v>
      </c>
      <c r="AN168" t="str">
        <v>N9</v>
      </c>
    </row>
    <row r="169" spans="1:40">
      <c r="A169" t="str">
        <f>LEFT(Table1[[#This Row],[Postcode]],2)</f>
        <v>W9</v>
      </c>
      <c r="B169" s="13" t="str" cm="1">
        <f t="array" ref="B169">_xlfn.IFS(
OR(LEFT(A169,2)="EC",LEFT(A169,1)="E",LEFT(A169,1)="N",LEFT(A169,2)="NW",LEFT(A169,2)="SE",LEFT(A169,2)="SW",LEFT(A169,1)="W",LEFT(A169,2)="WC"),"London",
OR(LEFT(A169,2)="CR",LEFT(A169,2)="DA",LEFT(A169,2)="GU",LEFT(A169,2)="KT",LEFT(A169,2)="ME",LEFT(A169,2)="PO",LEFT(A169,2)="RG",LEFT(A169,2)="RH",LEFT(A169,2)="SL",LEFT(A169,2)="SO",LEFT(A169,2)="TN"),"South East",
OR(LEFT(A169,2)="BA",LEFT(A169,2)="BS",LEFT(A169,2)="EX",LEFT(A169,2)="GL",LEFT(A169,2)="PL",LEFT(A169,2)="TA",LEFT(A169,2)="TQ",LEFT(A169,2)="TR"),"South West",
OR(LEFT(A169,1)="B",LEFT(A169,2)="CV",LEFT(A169,2)="DE",LEFT(A169,2)="LE",LEFT(A169,2)="NG",LEFT(A169,2)="NN",LEFT(A169,2)="ST",LEFT(A169,2)="WS",LEFT(A169,2)="WV"),"Midlands",
OR(LEFT(A169,1)="M",LEFT(A169,1)="L",LEFT(A169,2)="CH",LEFT(A169,2)="WA",LEFT(A169,2)="WN",LEFT(A169,2)="PR",LEFT(A169,2)="FY",LEFT(A169,2)="BB",LEFT(A169,2)="BL",LEFT(A169,2)="OL",LEFT(A169,2)="SK"),"North West",
OR(LEFT(A169,2)="NE",LEFT(A169,2)="DH",LEFT(A169,2)="SR",LEFT(A169,2)="TS",LEFT(A169,2)="DL"),"North East",
OR(LEFT(A169,2)="LS",LEFT(A169,1)="S",LEFT(A169,2)="DN",LEFT(A169,2)="HU",LEFT(A169,2)="BD",LEFT(A169,2)="HX",LEFT(A169,2)="WF",LEFT(A169,2)="HD"),"Yorkshire &amp; Humber",
OR(LEFT(A169,2)="CB",LEFT(A169,2)="CO",LEFT(A169,2)="IP",LEFT(A169,2)="NR",LEFT(A169,2)="PE",LEFT(A169,2)="SG",LEFT(A169,2)="CM"),"East of England",
OR(LEFT(A169,2)="AB",LEFT(A169,2)="DD",LEFT(A169,2)="EH",LEFT(A169,2)="FK",LEFT(A169,1)="G",LEFT(A169,2)="KA",LEFT(A169,2)="KY",LEFT(A169,2)="PA",LEFT(A169,2)="PH",LEFT(A169,2)="DG",LEFT(A169,2)="ML"),"Scotland",
OR(LEFT(A169,2)="CF",LEFT(A169,2)="SA",LEFT(A169,2)="NP",LEFT(A169,2)="LL",LEFT(A169,2)="LD"),"Wales"
)</f>
        <v>London</v>
      </c>
      <c r="C169" t="s">
        <v>194</v>
      </c>
      <c r="D169" t="s">
        <v>694</v>
      </c>
      <c r="E169" s="1">
        <v>27929</v>
      </c>
      <c r="F169" s="1">
        <v>42528</v>
      </c>
      <c r="G169" s="11">
        <f ca="1">DATEDIF(Table1[[#This Row],[Date_of_Birth]],TODAY(),"Y")-DATEDIF(Table1[[#This Row],[Primary_Diagnosis_Date]],TODAY(),"Y")</f>
        <v>40</v>
      </c>
      <c r="H169" s="11" t="str" cm="1">
        <f t="array" aca="1" ref="H169" ca="1">_xlfn.IFS(Table1[[#This Row],[Age]]&lt;10,"0-9",Table1[[#This Row],[Age]]&lt;20,"10-19",Table1[[#This Row],[Age]]&lt;30,"20-29",Table1[[#This Row],[Age]]&lt;40,"30-39",Table1[[#This Row],[Age]]&lt;50,"40-49",Table1[[#This Row],[Age]]&lt;60,"50-59",Table1[[#This Row],[Age]]&lt;70,"60-69",Table1[[#This Row],[Age]]&lt;80,"70-79",Table1[[#This Row],[Age]]&lt;90,"80-89")</f>
        <v>40-49</v>
      </c>
      <c r="I169" t="s">
        <v>1027</v>
      </c>
      <c r="J169" t="s">
        <v>1196</v>
      </c>
      <c r="K169" t="str">
        <f>LEFT(Table1[[#This Row],[Postcode]],2)</f>
        <v>W9</v>
      </c>
      <c r="L169" t="s">
        <v>1695</v>
      </c>
      <c r="M169" s="1">
        <v>42523</v>
      </c>
      <c r="N169" s="1">
        <v>42527</v>
      </c>
      <c r="O169" s="11" t="str">
        <f ca="1">DATEDIF(Table1[[#This Row],[Referral_Date]],TODAY(),"d")-DATEDIF(Table1[[#This Row],[First_Seen_Date]],TODAY(),"d") &amp;" "&amp;"days"</f>
        <v>4 days</v>
      </c>
      <c r="P169" s="1">
        <v>42530</v>
      </c>
      <c r="Q169" s="1">
        <v>42538</v>
      </c>
      <c r="R169" s="1">
        <v>42556</v>
      </c>
      <c r="S169" s="11">
        <f ca="1">DATEDIF(Table1[[#This Row],[Decision_to_Treat_Date]],TODAY(),"d")-DATEDIF(Table1[[#This Row],[Treatment_Start_Date]],TODAY(),"d")</f>
        <v>18</v>
      </c>
      <c r="T169" s="11" t="str" cm="1">
        <f t="array" aca="1" ref="T169" ca="1">_xlfn.IFS(Table1[[#This Row],[Treatment_Waiting Time]]&lt;10,"Very Short Wait",Table1[[#This Row],[Treatment_Waiting Time]]&lt;20,"Short Wait",Table1[[#This Row],[Treatment_Waiting Time]]&lt;30,"Moderate Delay",Table1[[#This Row],[Treatment_Waiting Time]]&lt;40,"Long Delay")</f>
        <v>Short Wait</v>
      </c>
      <c r="U169" t="s">
        <v>2011</v>
      </c>
      <c r="V169" t="s">
        <v>2019</v>
      </c>
      <c r="W169" t="s">
        <v>2024</v>
      </c>
      <c r="X169" t="s">
        <v>2030</v>
      </c>
      <c r="Y169" t="s">
        <v>2035</v>
      </c>
      <c r="Z169" t="s">
        <v>2042</v>
      </c>
      <c r="AA169" t="s">
        <v>2041</v>
      </c>
      <c r="AB169" t="s">
        <v>2046</v>
      </c>
      <c r="AC169" t="s">
        <v>2052</v>
      </c>
      <c r="AD169" t="s">
        <v>2220</v>
      </c>
      <c r="AE169" t="s">
        <v>2551</v>
      </c>
      <c r="AF169" t="b">
        <v>0</v>
      </c>
      <c r="AH169" t="s">
        <v>2555</v>
      </c>
      <c r="AI169" s="1">
        <v>43881</v>
      </c>
      <c r="AN169" t="str">
        <v>KW</v>
      </c>
    </row>
    <row r="170" spans="1:40">
      <c r="A170" t="str">
        <f>LEFT(Table1[[#This Row],[Postcode]],2)</f>
        <v>L7</v>
      </c>
      <c r="B170" s="13" t="str" cm="1">
        <f t="array" ref="B170">_xlfn.IFS(
OR(LEFT(A170,2)="EC",LEFT(A170,1)="E",LEFT(A170,1)="N",LEFT(A170,2)="NW",LEFT(A170,2)="SE",LEFT(A170,2)="SW",LEFT(A170,1)="W",LEFT(A170,2)="WC"),"London",
OR(LEFT(A170,2)="CR",LEFT(A170,2)="DA",LEFT(A170,2)="GU",LEFT(A170,2)="KT",LEFT(A170,2)="ME",LEFT(A170,2)="PO",LEFT(A170,2)="RG",LEFT(A170,2)="RH",LEFT(A170,2)="SL",LEFT(A170,2)="SO",LEFT(A170,2)="TN"),"South East",
OR(LEFT(A170,2)="BA",LEFT(A170,2)="BS",LEFT(A170,2)="EX",LEFT(A170,2)="GL",LEFT(A170,2)="PL",LEFT(A170,2)="TA",LEFT(A170,2)="TQ",LEFT(A170,2)="TR"),"South West",
OR(LEFT(A170,1)="B",LEFT(A170,2)="CV",LEFT(A170,2)="DE",LEFT(A170,2)="LE",LEFT(A170,2)="NG",LEFT(A170,2)="NN",LEFT(A170,2)="ST",LEFT(A170,2)="WS",LEFT(A170,2)="WV"),"Midlands",
OR(LEFT(A170,1)="M",LEFT(A170,1)="L",LEFT(A170,2)="CH",LEFT(A170,2)="WA",LEFT(A170,2)="WN",LEFT(A170,2)="PR",LEFT(A170,2)="FY",LEFT(A170,2)="BB",LEFT(A170,2)="BL",LEFT(A170,2)="OL",LEFT(A170,2)="SK"),"North West",
OR(LEFT(A170,2)="NE",LEFT(A170,2)="DH",LEFT(A170,2)="SR",LEFT(A170,2)="TS",LEFT(A170,2)="DL"),"North East",
OR(LEFT(A170,2)="LS",LEFT(A170,1)="S",LEFT(A170,2)="DN",LEFT(A170,2)="HU",LEFT(A170,2)="BD",LEFT(A170,2)="HX",LEFT(A170,2)="WF",LEFT(A170,2)="HD"),"Yorkshire &amp; Humber",
OR(LEFT(A170,2)="CB",LEFT(A170,2)="CO",LEFT(A170,2)="IP",LEFT(A170,2)="NR",LEFT(A170,2)="PE",LEFT(A170,2)="SG",LEFT(A170,2)="CM"),"East of England",
OR(LEFT(A170,2)="AB",LEFT(A170,2)="DD",LEFT(A170,2)="EH",LEFT(A170,2)="FK",LEFT(A170,1)="G",LEFT(A170,2)="KA",LEFT(A170,2)="KY",LEFT(A170,2)="PA",LEFT(A170,2)="PH",LEFT(A170,2)="DG",LEFT(A170,2)="ML"),"Scotland",
OR(LEFT(A170,2)="CF",LEFT(A170,2)="SA",LEFT(A170,2)="NP",LEFT(A170,2)="LL",LEFT(A170,2)="LD"),"Wales"
)</f>
        <v>North West</v>
      </c>
      <c r="C170" t="s">
        <v>195</v>
      </c>
      <c r="D170" t="s">
        <v>695</v>
      </c>
      <c r="E170" s="1">
        <v>32445</v>
      </c>
      <c r="F170" s="1">
        <v>42552</v>
      </c>
      <c r="G170" s="11">
        <f ca="1">DATEDIF(Table1[[#This Row],[Date_of_Birth]],TODAY(),"Y")-DATEDIF(Table1[[#This Row],[Primary_Diagnosis_Date]],TODAY(),"Y")</f>
        <v>28</v>
      </c>
      <c r="H170" s="11" t="str" cm="1">
        <f t="array" aca="1" ref="H170" ca="1">_xlfn.IFS(Table1[[#This Row],[Age]]&lt;10,"0-9",Table1[[#This Row],[Age]]&lt;20,"10-19",Table1[[#This Row],[Age]]&lt;30,"20-29",Table1[[#This Row],[Age]]&lt;40,"30-39",Table1[[#This Row],[Age]]&lt;50,"40-49",Table1[[#This Row],[Age]]&lt;60,"50-59",Table1[[#This Row],[Age]]&lt;70,"60-69",Table1[[#This Row],[Age]]&lt;80,"70-79",Table1[[#This Row],[Age]]&lt;90,"80-89")</f>
        <v>20-29</v>
      </c>
      <c r="I170" t="s">
        <v>1027</v>
      </c>
      <c r="J170" t="s">
        <v>1197</v>
      </c>
      <c r="K170" t="str">
        <f>LEFT(Table1[[#This Row],[Postcode]],2)</f>
        <v>L7</v>
      </c>
      <c r="L170" t="s">
        <v>1696</v>
      </c>
      <c r="M170" s="1">
        <v>42543</v>
      </c>
      <c r="N170" s="1">
        <v>42544</v>
      </c>
      <c r="O170" s="11" t="str">
        <f ca="1">DATEDIF(Table1[[#This Row],[Referral_Date]],TODAY(),"d")-DATEDIF(Table1[[#This Row],[First_Seen_Date]],TODAY(),"d") &amp;" "&amp;"days"</f>
        <v>1 days</v>
      </c>
      <c r="P170" s="1">
        <v>42555</v>
      </c>
      <c r="Q170" s="1">
        <v>42568</v>
      </c>
      <c r="R170" s="1">
        <v>42583</v>
      </c>
      <c r="S170" s="11">
        <f ca="1">DATEDIF(Table1[[#This Row],[Decision_to_Treat_Date]],TODAY(),"d")-DATEDIF(Table1[[#This Row],[Treatment_Start_Date]],TODAY(),"d")</f>
        <v>15</v>
      </c>
      <c r="T170" s="11" t="str" cm="1">
        <f t="array" aca="1" ref="T170" ca="1">_xlfn.IFS(Table1[[#This Row],[Treatment_Waiting Time]]&lt;10,"Very Short Wait",Table1[[#This Row],[Treatment_Waiting Time]]&lt;20,"Short Wait",Table1[[#This Row],[Treatment_Waiting Time]]&lt;30,"Moderate Delay",Table1[[#This Row],[Treatment_Waiting Time]]&lt;40,"Long Delay")</f>
        <v>Short Wait</v>
      </c>
      <c r="U170" t="s">
        <v>2014</v>
      </c>
      <c r="V170" t="s">
        <v>2019</v>
      </c>
      <c r="W170" t="s">
        <v>2026</v>
      </c>
      <c r="X170" t="s">
        <v>2031</v>
      </c>
      <c r="Y170" t="s">
        <v>2035</v>
      </c>
      <c r="Z170" t="s">
        <v>2039</v>
      </c>
      <c r="AA170" t="s">
        <v>2041</v>
      </c>
      <c r="AB170" t="s">
        <v>2050</v>
      </c>
      <c r="AC170" t="s">
        <v>2041</v>
      </c>
      <c r="AD170" t="s">
        <v>2221</v>
      </c>
      <c r="AE170" t="s">
        <v>2552</v>
      </c>
      <c r="AF170" t="b">
        <v>1</v>
      </c>
      <c r="AG170" s="1">
        <v>43223</v>
      </c>
      <c r="AH170" t="s">
        <v>2555</v>
      </c>
      <c r="AI170" s="1">
        <v>43496</v>
      </c>
      <c r="AN170" t="str">
        <v>L8</v>
      </c>
    </row>
    <row r="171" spans="1:40">
      <c r="A171" t="str">
        <f>LEFT(Table1[[#This Row],[Postcode]],2)</f>
        <v>DL</v>
      </c>
      <c r="B171" s="13" t="str" cm="1">
        <f t="array" ref="B171">_xlfn.IFS(
OR(LEFT(A171,2)="EC",LEFT(A171,1)="E",LEFT(A171,1)="N",LEFT(A171,2)="NW",LEFT(A171,2)="SE",LEFT(A171,2)="SW",LEFT(A171,1)="W",LEFT(A171,2)="WC"),"London",
OR(LEFT(A171,2)="CR",LEFT(A171,2)="DA",LEFT(A171,2)="GU",LEFT(A171,2)="KT",LEFT(A171,2)="ME",LEFT(A171,2)="PO",LEFT(A171,2)="RG",LEFT(A171,2)="RH",LEFT(A171,2)="SL",LEFT(A171,2)="SO",LEFT(A171,2)="TN"),"South East",
OR(LEFT(A171,2)="BA",LEFT(A171,2)="BS",LEFT(A171,2)="EX",LEFT(A171,2)="GL",LEFT(A171,2)="PL",LEFT(A171,2)="TA",LEFT(A171,2)="TQ",LEFT(A171,2)="TR"),"South West",
OR(LEFT(A171,1)="B",LEFT(A171,2)="CV",LEFT(A171,2)="DE",LEFT(A171,2)="LE",LEFT(A171,2)="NG",LEFT(A171,2)="NN",LEFT(A171,2)="ST",LEFT(A171,2)="WS",LEFT(A171,2)="WV"),"Midlands",
OR(LEFT(A171,1)="M",LEFT(A171,1)="L",LEFT(A171,2)="CH",LEFT(A171,2)="WA",LEFT(A171,2)="WN",LEFT(A171,2)="PR",LEFT(A171,2)="FY",LEFT(A171,2)="BB",LEFT(A171,2)="BL",LEFT(A171,2)="OL",LEFT(A171,2)="SK"),"North West",
OR(LEFT(A171,2)="NE",LEFT(A171,2)="DH",LEFT(A171,2)="SR",LEFT(A171,2)="TS",LEFT(A171,2)="DL"),"North East",
OR(LEFT(A171,2)="LS",LEFT(A171,1)="S",LEFT(A171,2)="DN",LEFT(A171,2)="HU",LEFT(A171,2)="BD",LEFT(A171,2)="HX",LEFT(A171,2)="WF",LEFT(A171,2)="HD"),"Yorkshire &amp; Humber",
OR(LEFT(A171,2)="CB",LEFT(A171,2)="CO",LEFT(A171,2)="IP",LEFT(A171,2)="NR",LEFT(A171,2)="PE",LEFT(A171,2)="SG",LEFT(A171,2)="CM"),"East of England",
OR(LEFT(A171,2)="AB",LEFT(A171,2)="DD",LEFT(A171,2)="EH",LEFT(A171,2)="FK",LEFT(A171,1)="G",LEFT(A171,2)="KA",LEFT(A171,2)="KY",LEFT(A171,2)="PA",LEFT(A171,2)="PH",LEFT(A171,2)="DG",LEFT(A171,2)="ML"),"Scotland",
OR(LEFT(A171,2)="CF",LEFT(A171,2)="SA",LEFT(A171,2)="NP",LEFT(A171,2)="LL",LEFT(A171,2)="LD"),"Wales"
)</f>
        <v>North East</v>
      </c>
      <c r="C171" t="s">
        <v>196</v>
      </c>
      <c r="D171" t="s">
        <v>696</v>
      </c>
      <c r="E171" s="1">
        <v>34157</v>
      </c>
      <c r="F171" s="1">
        <v>43685</v>
      </c>
      <c r="G171" s="11">
        <f ca="1">DATEDIF(Table1[[#This Row],[Date_of_Birth]],TODAY(),"Y")-DATEDIF(Table1[[#This Row],[Primary_Diagnosis_Date]],TODAY(),"Y")</f>
        <v>26</v>
      </c>
      <c r="H171" s="11" t="str" cm="1">
        <f t="array" aca="1" ref="H171" ca="1">_xlfn.IFS(Table1[[#This Row],[Age]]&lt;10,"0-9",Table1[[#This Row],[Age]]&lt;20,"10-19",Table1[[#This Row],[Age]]&lt;30,"20-29",Table1[[#This Row],[Age]]&lt;40,"30-39",Table1[[#This Row],[Age]]&lt;50,"40-49",Table1[[#This Row],[Age]]&lt;60,"50-59",Table1[[#This Row],[Age]]&lt;70,"60-69",Table1[[#This Row],[Age]]&lt;80,"70-79",Table1[[#This Row],[Age]]&lt;90,"80-89")</f>
        <v>20-29</v>
      </c>
      <c r="I171" t="s">
        <v>1028</v>
      </c>
      <c r="J171" t="s">
        <v>1198</v>
      </c>
      <c r="K171" t="str">
        <f>LEFT(Table1[[#This Row],[Postcode]],2)</f>
        <v>DL</v>
      </c>
      <c r="L171" t="s">
        <v>1697</v>
      </c>
      <c r="M171" s="1">
        <v>43660</v>
      </c>
      <c r="N171" s="1">
        <v>43672</v>
      </c>
      <c r="O171" s="11" t="str">
        <f ca="1">DATEDIF(Table1[[#This Row],[Referral_Date]],TODAY(),"d")-DATEDIF(Table1[[#This Row],[First_Seen_Date]],TODAY(),"d") &amp;" "&amp;"days"</f>
        <v>12 days</v>
      </c>
      <c r="P171" s="1">
        <v>43675</v>
      </c>
      <c r="Q171" s="1">
        <v>43688</v>
      </c>
      <c r="R171" s="1">
        <v>43701</v>
      </c>
      <c r="S171" s="11">
        <f ca="1">DATEDIF(Table1[[#This Row],[Decision_to_Treat_Date]],TODAY(),"d")-DATEDIF(Table1[[#This Row],[Treatment_Start_Date]],TODAY(),"d")</f>
        <v>13</v>
      </c>
      <c r="T171" s="11" t="str" cm="1">
        <f t="array" aca="1" ref="T171" ca="1">_xlfn.IFS(Table1[[#This Row],[Treatment_Waiting Time]]&lt;10,"Very Short Wait",Table1[[#This Row],[Treatment_Waiting Time]]&lt;20,"Short Wait",Table1[[#This Row],[Treatment_Waiting Time]]&lt;30,"Moderate Delay",Table1[[#This Row],[Treatment_Waiting Time]]&lt;40,"Long Delay")</f>
        <v>Short Wait</v>
      </c>
      <c r="U171" t="s">
        <v>2011</v>
      </c>
      <c r="V171" t="s">
        <v>2022</v>
      </c>
      <c r="W171" t="s">
        <v>2026</v>
      </c>
      <c r="X171" t="s">
        <v>2030</v>
      </c>
      <c r="Y171" t="s">
        <v>2036</v>
      </c>
      <c r="Z171" t="s">
        <v>2039</v>
      </c>
      <c r="AA171" t="s">
        <v>2044</v>
      </c>
      <c r="AB171" t="s">
        <v>2046</v>
      </c>
      <c r="AC171" t="s">
        <v>2041</v>
      </c>
      <c r="AD171" t="s">
        <v>2222</v>
      </c>
      <c r="AE171" t="s">
        <v>2550</v>
      </c>
      <c r="AF171" t="b">
        <v>1</v>
      </c>
      <c r="AG171" s="1">
        <v>44464</v>
      </c>
      <c r="AH171" t="s">
        <v>2555</v>
      </c>
      <c r="AI171" s="1">
        <v>44991</v>
      </c>
      <c r="AN171" t="str">
        <v>BB</v>
      </c>
    </row>
    <row r="172" spans="1:40">
      <c r="A172" t="str">
        <f>LEFT(Table1[[#This Row],[Postcode]],2)</f>
        <v>PA</v>
      </c>
      <c r="B172" s="13" t="str" cm="1">
        <f t="array" ref="B172">_xlfn.IFS(
OR(LEFT(A172,2)="EC",LEFT(A172,1)="E",LEFT(A172,1)="N",LEFT(A172,2)="NW",LEFT(A172,2)="SE",LEFT(A172,2)="SW",LEFT(A172,1)="W",LEFT(A172,2)="WC"),"London",
OR(LEFT(A172,2)="CR",LEFT(A172,2)="DA",LEFT(A172,2)="GU",LEFT(A172,2)="KT",LEFT(A172,2)="ME",LEFT(A172,2)="PO",LEFT(A172,2)="RG",LEFT(A172,2)="RH",LEFT(A172,2)="SL",LEFT(A172,2)="SO",LEFT(A172,2)="TN"),"South East",
OR(LEFT(A172,2)="BA",LEFT(A172,2)="BS",LEFT(A172,2)="EX",LEFT(A172,2)="GL",LEFT(A172,2)="PL",LEFT(A172,2)="TA",LEFT(A172,2)="TQ",LEFT(A172,2)="TR"),"South West",
OR(LEFT(A172,1)="B",LEFT(A172,2)="CV",LEFT(A172,2)="DE",LEFT(A172,2)="LE",LEFT(A172,2)="NG",LEFT(A172,2)="NN",LEFT(A172,2)="ST",LEFT(A172,2)="WS",LEFT(A172,2)="WV"),"Midlands",
OR(LEFT(A172,1)="M",LEFT(A172,1)="L",LEFT(A172,2)="CH",LEFT(A172,2)="WA",LEFT(A172,2)="WN",LEFT(A172,2)="PR",LEFT(A172,2)="FY",LEFT(A172,2)="BB",LEFT(A172,2)="BL",LEFT(A172,2)="OL",LEFT(A172,2)="SK"),"North West",
OR(LEFT(A172,2)="NE",LEFT(A172,2)="DH",LEFT(A172,2)="SR",LEFT(A172,2)="TS",LEFT(A172,2)="DL"),"North East",
OR(LEFT(A172,2)="LS",LEFT(A172,1)="S",LEFT(A172,2)="DN",LEFT(A172,2)="HU",LEFT(A172,2)="BD",LEFT(A172,2)="HX",LEFT(A172,2)="WF",LEFT(A172,2)="HD"),"Yorkshire &amp; Humber",
OR(LEFT(A172,2)="CB",LEFT(A172,2)="CO",LEFT(A172,2)="IP",LEFT(A172,2)="NR",LEFT(A172,2)="PE",LEFT(A172,2)="SG",LEFT(A172,2)="CM"),"East of England",
OR(LEFT(A172,2)="AB",LEFT(A172,2)="DD",LEFT(A172,2)="EH",LEFT(A172,2)="FK",LEFT(A172,1)="G",LEFT(A172,2)="KA",LEFT(A172,2)="KY",LEFT(A172,2)="PA",LEFT(A172,2)="PH",LEFT(A172,2)="DG",LEFT(A172,2)="ML"),"Scotland",
OR(LEFT(A172,2)="CF",LEFT(A172,2)="SA",LEFT(A172,2)="NP",LEFT(A172,2)="LL",LEFT(A172,2)="LD"),"Wales"
)</f>
        <v>Scotland</v>
      </c>
      <c r="C172" t="s">
        <v>197</v>
      </c>
      <c r="D172" t="s">
        <v>697</v>
      </c>
      <c r="E172" s="1">
        <v>31233</v>
      </c>
      <c r="F172" s="1">
        <v>44886</v>
      </c>
      <c r="G172" s="11">
        <f ca="1">DATEDIF(Table1[[#This Row],[Date_of_Birth]],TODAY(),"Y")-DATEDIF(Table1[[#This Row],[Primary_Diagnosis_Date]],TODAY(),"Y")</f>
        <v>37</v>
      </c>
      <c r="H172" s="11" t="str" cm="1">
        <f t="array" aca="1" ref="H172" ca="1">_xlfn.IFS(Table1[[#This Row],[Age]]&lt;10,"0-9",Table1[[#This Row],[Age]]&lt;20,"10-19",Table1[[#This Row],[Age]]&lt;30,"20-29",Table1[[#This Row],[Age]]&lt;40,"30-39",Table1[[#This Row],[Age]]&lt;50,"40-49",Table1[[#This Row],[Age]]&lt;60,"50-59",Table1[[#This Row],[Age]]&lt;70,"60-69",Table1[[#This Row],[Age]]&lt;80,"70-79",Table1[[#This Row],[Age]]&lt;90,"80-89")</f>
        <v>30-39</v>
      </c>
      <c r="I172" t="s">
        <v>1027</v>
      </c>
      <c r="J172" t="s">
        <v>1199</v>
      </c>
      <c r="K172" t="str">
        <f>LEFT(Table1[[#This Row],[Postcode]],2)</f>
        <v>PA</v>
      </c>
      <c r="L172" t="s">
        <v>1698</v>
      </c>
      <c r="M172" s="1">
        <v>44857</v>
      </c>
      <c r="N172" s="1">
        <v>44859</v>
      </c>
      <c r="O172" s="11" t="str">
        <f ca="1">DATEDIF(Table1[[#This Row],[Referral_Date]],TODAY(),"d")-DATEDIF(Table1[[#This Row],[First_Seen_Date]],TODAY(),"d") &amp;" "&amp;"days"</f>
        <v>2 days</v>
      </c>
      <c r="P172" s="1">
        <v>44871</v>
      </c>
      <c r="Q172" s="1">
        <v>44883</v>
      </c>
      <c r="R172" s="1">
        <v>44909</v>
      </c>
      <c r="S172" s="11">
        <f ca="1">DATEDIF(Table1[[#This Row],[Decision_to_Treat_Date]],TODAY(),"d")-DATEDIF(Table1[[#This Row],[Treatment_Start_Date]],TODAY(),"d")</f>
        <v>26</v>
      </c>
      <c r="T172" s="11" t="str" cm="1">
        <f t="array" aca="1" ref="T172" ca="1">_xlfn.IFS(Table1[[#This Row],[Treatment_Waiting Time]]&lt;10,"Very Short Wait",Table1[[#This Row],[Treatment_Waiting Time]]&lt;20,"Short Wait",Table1[[#This Row],[Treatment_Waiting Time]]&lt;30,"Moderate Delay",Table1[[#This Row],[Treatment_Waiting Time]]&lt;40,"Long Delay")</f>
        <v>Moderate Delay</v>
      </c>
      <c r="U172" t="s">
        <v>2015</v>
      </c>
      <c r="V172" t="s">
        <v>2021</v>
      </c>
      <c r="W172" t="s">
        <v>2028</v>
      </c>
      <c r="X172" t="s">
        <v>2030</v>
      </c>
      <c r="Y172" t="s">
        <v>2034</v>
      </c>
      <c r="Z172" t="s">
        <v>2040</v>
      </c>
      <c r="AA172" t="s">
        <v>2041</v>
      </c>
      <c r="AB172" t="s">
        <v>2050</v>
      </c>
      <c r="AC172" t="s">
        <v>2041</v>
      </c>
      <c r="AD172" t="s">
        <v>2223</v>
      </c>
      <c r="AE172" t="s">
        <v>2553</v>
      </c>
      <c r="AF172" t="b">
        <v>1</v>
      </c>
      <c r="AG172" s="1">
        <v>45372</v>
      </c>
      <c r="AH172" t="s">
        <v>2554</v>
      </c>
      <c r="AN172" t="str">
        <v>IP</v>
      </c>
    </row>
    <row r="173" spans="1:40">
      <c r="A173" t="str">
        <f>LEFT(Table1[[#This Row],[Postcode]],2)</f>
        <v>M1</v>
      </c>
      <c r="B173" s="13" t="str" cm="1">
        <f t="array" ref="B173">_xlfn.IFS(
OR(LEFT(A173,2)="EC",LEFT(A173,1)="E",LEFT(A173,1)="N",LEFT(A173,2)="NW",LEFT(A173,2)="SE",LEFT(A173,2)="SW",LEFT(A173,1)="W",LEFT(A173,2)="WC"),"London",
OR(LEFT(A173,2)="CR",LEFT(A173,2)="DA",LEFT(A173,2)="GU",LEFT(A173,2)="KT",LEFT(A173,2)="ME",LEFT(A173,2)="PO",LEFT(A173,2)="RG",LEFT(A173,2)="RH",LEFT(A173,2)="SL",LEFT(A173,2)="SO",LEFT(A173,2)="TN"),"South East",
OR(LEFT(A173,2)="BA",LEFT(A173,2)="BS",LEFT(A173,2)="EX",LEFT(A173,2)="GL",LEFT(A173,2)="PL",LEFT(A173,2)="TA",LEFT(A173,2)="TQ",LEFT(A173,2)="TR"),"South West",
OR(LEFT(A173,1)="B",LEFT(A173,2)="CV",LEFT(A173,2)="DE",LEFT(A173,2)="LE",LEFT(A173,2)="NG",LEFT(A173,2)="NN",LEFT(A173,2)="ST",LEFT(A173,2)="WS",LEFT(A173,2)="WV"),"Midlands",
OR(LEFT(A173,1)="M",LEFT(A173,1)="L",LEFT(A173,2)="CH",LEFT(A173,2)="WA",LEFT(A173,2)="WN",LEFT(A173,2)="PR",LEFT(A173,2)="FY",LEFT(A173,2)="BB",LEFT(A173,2)="BL",LEFT(A173,2)="OL",LEFT(A173,2)="SK"),"North West",
OR(LEFT(A173,2)="NE",LEFT(A173,2)="DH",LEFT(A173,2)="SR",LEFT(A173,2)="TS",LEFT(A173,2)="DL"),"North East",
OR(LEFT(A173,2)="LS",LEFT(A173,1)="S",LEFT(A173,2)="DN",LEFT(A173,2)="HU",LEFT(A173,2)="BD",LEFT(A173,2)="HX",LEFT(A173,2)="WF",LEFT(A173,2)="HD"),"Yorkshire &amp; Humber",
OR(LEFT(A173,2)="CB",LEFT(A173,2)="CO",LEFT(A173,2)="IP",LEFT(A173,2)="NR",LEFT(A173,2)="PE",LEFT(A173,2)="SG",LEFT(A173,2)="CM"),"East of England",
OR(LEFT(A173,2)="AB",LEFT(A173,2)="DD",LEFT(A173,2)="EH",LEFT(A173,2)="FK",LEFT(A173,1)="G",LEFT(A173,2)="KA",LEFT(A173,2)="KY",LEFT(A173,2)="PA",LEFT(A173,2)="PH",LEFT(A173,2)="DG",LEFT(A173,2)="ML"),"Scotland",
OR(LEFT(A173,2)="CF",LEFT(A173,2)="SA",LEFT(A173,2)="NP",LEFT(A173,2)="LL",LEFT(A173,2)="LD"),"Wales"
)</f>
        <v>North West</v>
      </c>
      <c r="C173" t="s">
        <v>198</v>
      </c>
      <c r="D173" t="s">
        <v>698</v>
      </c>
      <c r="E173" s="1">
        <v>36405</v>
      </c>
      <c r="F173" s="1">
        <v>43467</v>
      </c>
      <c r="G173" s="11">
        <f ca="1">DATEDIF(Table1[[#This Row],[Date_of_Birth]],TODAY(),"Y")-DATEDIF(Table1[[#This Row],[Primary_Diagnosis_Date]],TODAY(),"Y")</f>
        <v>19</v>
      </c>
      <c r="H173" s="11" t="str" cm="1">
        <f t="array" aca="1" ref="H173" ca="1">_xlfn.IFS(Table1[[#This Row],[Age]]&lt;10,"0-9",Table1[[#This Row],[Age]]&lt;20,"10-19",Table1[[#This Row],[Age]]&lt;30,"20-29",Table1[[#This Row],[Age]]&lt;40,"30-39",Table1[[#This Row],[Age]]&lt;50,"40-49",Table1[[#This Row],[Age]]&lt;60,"50-59",Table1[[#This Row],[Age]]&lt;70,"60-69",Table1[[#This Row],[Age]]&lt;80,"70-79",Table1[[#This Row],[Age]]&lt;90,"80-89")</f>
        <v>10-19</v>
      </c>
      <c r="I173" t="s">
        <v>1028</v>
      </c>
      <c r="J173" t="s">
        <v>1200</v>
      </c>
      <c r="K173" t="str">
        <f>LEFT(Table1[[#This Row],[Postcode]],2)</f>
        <v>M1</v>
      </c>
      <c r="L173" t="s">
        <v>1699</v>
      </c>
      <c r="M173" s="1">
        <v>43465</v>
      </c>
      <c r="N173" s="1">
        <v>43475</v>
      </c>
      <c r="O173" s="11" t="str">
        <f ca="1">DATEDIF(Table1[[#This Row],[Referral_Date]],TODAY(),"d")-DATEDIF(Table1[[#This Row],[First_Seen_Date]],TODAY(),"d") &amp;" "&amp;"days"</f>
        <v>10 days</v>
      </c>
      <c r="P173" s="1">
        <v>43481</v>
      </c>
      <c r="Q173" s="1">
        <v>43487</v>
      </c>
      <c r="R173" s="1">
        <v>43515</v>
      </c>
      <c r="S173" s="11">
        <f ca="1">DATEDIF(Table1[[#This Row],[Decision_to_Treat_Date]],TODAY(),"d")-DATEDIF(Table1[[#This Row],[Treatment_Start_Date]],TODAY(),"d")</f>
        <v>28</v>
      </c>
      <c r="T173" s="11" t="str" cm="1">
        <f t="array" aca="1" ref="T173" ca="1">_xlfn.IFS(Table1[[#This Row],[Treatment_Waiting Time]]&lt;10,"Very Short Wait",Table1[[#This Row],[Treatment_Waiting Time]]&lt;20,"Short Wait",Table1[[#This Row],[Treatment_Waiting Time]]&lt;30,"Moderate Delay",Table1[[#This Row],[Treatment_Waiting Time]]&lt;40,"Long Delay")</f>
        <v>Moderate Delay</v>
      </c>
      <c r="U173" t="s">
        <v>2014</v>
      </c>
      <c r="V173" t="s">
        <v>2020</v>
      </c>
      <c r="W173" t="s">
        <v>2027</v>
      </c>
      <c r="X173" t="s">
        <v>2029</v>
      </c>
      <c r="Y173" t="s">
        <v>2033</v>
      </c>
      <c r="Z173" t="s">
        <v>2040</v>
      </c>
      <c r="AA173" t="s">
        <v>2044</v>
      </c>
      <c r="AB173" t="s">
        <v>2047</v>
      </c>
      <c r="AC173" t="s">
        <v>2041</v>
      </c>
      <c r="AD173" t="s">
        <v>2224</v>
      </c>
      <c r="AE173" t="s">
        <v>2551</v>
      </c>
      <c r="AF173" t="b">
        <v>1</v>
      </c>
      <c r="AG173" s="1">
        <v>44107</v>
      </c>
      <c r="AH173" t="s">
        <v>2555</v>
      </c>
      <c r="AI173" s="1">
        <v>44470</v>
      </c>
      <c r="AN173" t="str">
        <v>M0</v>
      </c>
    </row>
    <row r="174" spans="1:40">
      <c r="A174" t="str">
        <f>LEFT(Table1[[#This Row],[Postcode]],2)</f>
        <v>SP</v>
      </c>
      <c r="B174" s="13" t="str" cm="1">
        <f t="array" ref="B174">_xlfn.IFS(
OR(LEFT(A174,2)="EC",LEFT(A174,1)="E",LEFT(A174,1)="N",LEFT(A174,2)="NW",LEFT(A174,2)="SE",LEFT(A174,2)="SW",LEFT(A174,1)="W",LEFT(A174,2)="WC"),"London",
OR(LEFT(A174,2)="CR",LEFT(A174,2)="DA",LEFT(A174,2)="GU",LEFT(A174,2)="KT",LEFT(A174,2)="ME",LEFT(A174,2)="PO",LEFT(A174,2)="RG",LEFT(A174,2)="RH",LEFT(A174,2)="SL",LEFT(A174,2)="SO",LEFT(A174,2)="TN"),"South East",
OR(LEFT(A174,2)="BA",LEFT(A174,2)="BS",LEFT(A174,2)="EX",LEFT(A174,2)="GL",LEFT(A174,2)="PL",LEFT(A174,2)="TA",LEFT(A174,2)="TQ",LEFT(A174,2)="TR"),"South West",
OR(LEFT(A174,1)="B",LEFT(A174,2)="CV",LEFT(A174,2)="DE",LEFT(A174,2)="LE",LEFT(A174,2)="NG",LEFT(A174,2)="NN",LEFT(A174,2)="ST",LEFT(A174,2)="WS",LEFT(A174,2)="WV"),"Midlands",
OR(LEFT(A174,1)="M",LEFT(A174,1)="L",LEFT(A174,2)="CH",LEFT(A174,2)="WA",LEFT(A174,2)="WN",LEFT(A174,2)="PR",LEFT(A174,2)="FY",LEFT(A174,2)="BB",LEFT(A174,2)="BL",LEFT(A174,2)="OL",LEFT(A174,2)="SK"),"North West",
OR(LEFT(A174,2)="NE",LEFT(A174,2)="DH",LEFT(A174,2)="SR",LEFT(A174,2)="TS",LEFT(A174,2)="DL"),"North East",
OR(LEFT(A174,2)="LS",LEFT(A174,1)="S",LEFT(A174,2)="DN",LEFT(A174,2)="HU",LEFT(A174,2)="BD",LEFT(A174,2)="HX",LEFT(A174,2)="WF",LEFT(A174,2)="HD"),"Yorkshire &amp; Humber",
OR(LEFT(A174,2)="CB",LEFT(A174,2)="CO",LEFT(A174,2)="IP",LEFT(A174,2)="NR",LEFT(A174,2)="PE",LEFT(A174,2)="SG",LEFT(A174,2)="CM"),"East of England",
OR(LEFT(A174,2)="AB",LEFT(A174,2)="DD",LEFT(A174,2)="EH",LEFT(A174,2)="FK",LEFT(A174,1)="G",LEFT(A174,2)="KA",LEFT(A174,2)="KY",LEFT(A174,2)="PA",LEFT(A174,2)="PH",LEFT(A174,2)="DG",LEFT(A174,2)="ML"),"Scotland",
OR(LEFT(A174,2)="CF",LEFT(A174,2)="SA",LEFT(A174,2)="NP",LEFT(A174,2)="LL",LEFT(A174,2)="LD"),"Wales"
)</f>
        <v>Yorkshire &amp; Humber</v>
      </c>
      <c r="C174" t="s">
        <v>199</v>
      </c>
      <c r="D174" t="s">
        <v>699</v>
      </c>
      <c r="E174" s="1">
        <v>15870</v>
      </c>
      <c r="F174" s="1">
        <v>43783</v>
      </c>
      <c r="G174" s="11">
        <f ca="1">DATEDIF(Table1[[#This Row],[Date_of_Birth]],TODAY(),"Y")-DATEDIF(Table1[[#This Row],[Primary_Diagnosis_Date]],TODAY(),"Y")</f>
        <v>77</v>
      </c>
      <c r="H174" s="11" t="str" cm="1">
        <f t="array" aca="1" ref="H174" ca="1">_xlfn.IFS(Table1[[#This Row],[Age]]&lt;10,"0-9",Table1[[#This Row],[Age]]&lt;20,"10-19",Table1[[#This Row],[Age]]&lt;30,"20-29",Table1[[#This Row],[Age]]&lt;40,"30-39",Table1[[#This Row],[Age]]&lt;50,"40-49",Table1[[#This Row],[Age]]&lt;60,"50-59",Table1[[#This Row],[Age]]&lt;70,"60-69",Table1[[#This Row],[Age]]&lt;80,"70-79",Table1[[#This Row],[Age]]&lt;90,"80-89")</f>
        <v>70-79</v>
      </c>
      <c r="I174" t="s">
        <v>1028</v>
      </c>
      <c r="J174" t="s">
        <v>1201</v>
      </c>
      <c r="K174" t="str">
        <f>LEFT(Table1[[#This Row],[Postcode]],2)</f>
        <v>SP</v>
      </c>
      <c r="L174" t="s">
        <v>1700</v>
      </c>
      <c r="M174" s="1">
        <v>43768</v>
      </c>
      <c r="N174" s="1">
        <v>43771</v>
      </c>
      <c r="O174" s="11" t="str">
        <f ca="1">DATEDIF(Table1[[#This Row],[Referral_Date]],TODAY(),"d")-DATEDIF(Table1[[#This Row],[First_Seen_Date]],TODAY(),"d") &amp;" "&amp;"days"</f>
        <v>3 days</v>
      </c>
      <c r="P174" s="1">
        <v>43777</v>
      </c>
      <c r="Q174" s="1">
        <v>43790</v>
      </c>
      <c r="R174" s="1">
        <v>43803</v>
      </c>
      <c r="S174" s="11">
        <f ca="1">DATEDIF(Table1[[#This Row],[Decision_to_Treat_Date]],TODAY(),"d")-DATEDIF(Table1[[#This Row],[Treatment_Start_Date]],TODAY(),"d")</f>
        <v>13</v>
      </c>
      <c r="T174" s="11" t="str" cm="1">
        <f t="array" aca="1" ref="T174" ca="1">_xlfn.IFS(Table1[[#This Row],[Treatment_Waiting Time]]&lt;10,"Very Short Wait",Table1[[#This Row],[Treatment_Waiting Time]]&lt;20,"Short Wait",Table1[[#This Row],[Treatment_Waiting Time]]&lt;30,"Moderate Delay",Table1[[#This Row],[Treatment_Waiting Time]]&lt;40,"Long Delay")</f>
        <v>Short Wait</v>
      </c>
      <c r="U174" t="s">
        <v>2011</v>
      </c>
      <c r="V174" t="s">
        <v>2022</v>
      </c>
      <c r="W174" t="s">
        <v>2026</v>
      </c>
      <c r="X174" t="s">
        <v>2032</v>
      </c>
      <c r="Y174" t="s">
        <v>2036</v>
      </c>
      <c r="Z174" t="s">
        <v>2042</v>
      </c>
      <c r="AA174" t="s">
        <v>2045</v>
      </c>
      <c r="AB174" t="s">
        <v>2047</v>
      </c>
      <c r="AC174" t="s">
        <v>2041</v>
      </c>
      <c r="AD174" t="s">
        <v>2225</v>
      </c>
      <c r="AE174" t="s">
        <v>2551</v>
      </c>
      <c r="AF174" t="b">
        <v>0</v>
      </c>
      <c r="AH174" t="s">
        <v>2555</v>
      </c>
      <c r="AI174" s="1">
        <v>44583</v>
      </c>
      <c r="AN174" t="str">
        <v>FY</v>
      </c>
    </row>
    <row r="175" spans="1:40">
      <c r="A175" t="str">
        <f>LEFT(Table1[[#This Row],[Postcode]],2)</f>
        <v>G1</v>
      </c>
      <c r="B175" s="13" t="str" cm="1">
        <f t="array" ref="B175">_xlfn.IFS(
OR(LEFT(A175,2)="EC",LEFT(A175,1)="E",LEFT(A175,1)="N",LEFT(A175,2)="NW",LEFT(A175,2)="SE",LEFT(A175,2)="SW",LEFT(A175,1)="W",LEFT(A175,2)="WC"),"London",
OR(LEFT(A175,2)="CR",LEFT(A175,2)="DA",LEFT(A175,2)="GU",LEFT(A175,2)="KT",LEFT(A175,2)="ME",LEFT(A175,2)="PO",LEFT(A175,2)="RG",LEFT(A175,2)="RH",LEFT(A175,2)="SL",LEFT(A175,2)="SO",LEFT(A175,2)="TN"),"South East",
OR(LEFT(A175,2)="BA",LEFT(A175,2)="BS",LEFT(A175,2)="EX",LEFT(A175,2)="GL",LEFT(A175,2)="PL",LEFT(A175,2)="TA",LEFT(A175,2)="TQ",LEFT(A175,2)="TR"),"South West",
OR(LEFT(A175,1)="B",LEFT(A175,2)="CV",LEFT(A175,2)="DE",LEFT(A175,2)="LE",LEFT(A175,2)="NG",LEFT(A175,2)="NN",LEFT(A175,2)="ST",LEFT(A175,2)="WS",LEFT(A175,2)="WV"),"Midlands",
OR(LEFT(A175,1)="M",LEFT(A175,1)="L",LEFT(A175,2)="CH",LEFT(A175,2)="WA",LEFT(A175,2)="WN",LEFT(A175,2)="PR",LEFT(A175,2)="FY",LEFT(A175,2)="BB",LEFT(A175,2)="BL",LEFT(A175,2)="OL",LEFT(A175,2)="SK"),"North West",
OR(LEFT(A175,2)="NE",LEFT(A175,2)="DH",LEFT(A175,2)="SR",LEFT(A175,2)="TS",LEFT(A175,2)="DL"),"North East",
OR(LEFT(A175,2)="LS",LEFT(A175,1)="S",LEFT(A175,2)="DN",LEFT(A175,2)="HU",LEFT(A175,2)="BD",LEFT(A175,2)="HX",LEFT(A175,2)="WF",LEFT(A175,2)="HD"),"Yorkshire &amp; Humber",
OR(LEFT(A175,2)="CB",LEFT(A175,2)="CO",LEFT(A175,2)="IP",LEFT(A175,2)="NR",LEFT(A175,2)="PE",LEFT(A175,2)="SG",LEFT(A175,2)="CM"),"East of England",
OR(LEFT(A175,2)="AB",LEFT(A175,2)="DD",LEFT(A175,2)="EH",LEFT(A175,2)="FK",LEFT(A175,1)="G",LEFT(A175,2)="KA",LEFT(A175,2)="KY",LEFT(A175,2)="PA",LEFT(A175,2)="PH",LEFT(A175,2)="DG",LEFT(A175,2)="ML"),"Scotland",
OR(LEFT(A175,2)="CF",LEFT(A175,2)="SA",LEFT(A175,2)="NP",LEFT(A175,2)="LL",LEFT(A175,2)="LD"),"Wales"
)</f>
        <v>Scotland</v>
      </c>
      <c r="C175" t="s">
        <v>200</v>
      </c>
      <c r="D175" t="s">
        <v>700</v>
      </c>
      <c r="E175" s="1">
        <v>30636</v>
      </c>
      <c r="F175" s="1">
        <v>42578</v>
      </c>
      <c r="G175" s="11">
        <f ca="1">DATEDIF(Table1[[#This Row],[Date_of_Birth]],TODAY(),"Y")-DATEDIF(Table1[[#This Row],[Primary_Diagnosis_Date]],TODAY(),"Y")</f>
        <v>33</v>
      </c>
      <c r="H175" s="11" t="str" cm="1">
        <f t="array" aca="1" ref="H175" ca="1">_xlfn.IFS(Table1[[#This Row],[Age]]&lt;10,"0-9",Table1[[#This Row],[Age]]&lt;20,"10-19",Table1[[#This Row],[Age]]&lt;30,"20-29",Table1[[#This Row],[Age]]&lt;40,"30-39",Table1[[#This Row],[Age]]&lt;50,"40-49",Table1[[#This Row],[Age]]&lt;60,"50-59",Table1[[#This Row],[Age]]&lt;70,"60-69",Table1[[#This Row],[Age]]&lt;80,"70-79",Table1[[#This Row],[Age]]&lt;90,"80-89")</f>
        <v>30-39</v>
      </c>
      <c r="I175" t="s">
        <v>1028</v>
      </c>
      <c r="J175" t="s">
        <v>1202</v>
      </c>
      <c r="K175" t="str">
        <f>LEFT(Table1[[#This Row],[Postcode]],2)</f>
        <v>G1</v>
      </c>
      <c r="L175" t="s">
        <v>1701</v>
      </c>
      <c r="M175" s="1">
        <v>42564</v>
      </c>
      <c r="N175" s="1">
        <v>42564</v>
      </c>
      <c r="O175" s="11" t="str">
        <f ca="1">DATEDIF(Table1[[#This Row],[Referral_Date]],TODAY(),"d")-DATEDIF(Table1[[#This Row],[First_Seen_Date]],TODAY(),"d") &amp;" "&amp;"days"</f>
        <v>0 days</v>
      </c>
      <c r="P175" s="1">
        <v>42565</v>
      </c>
      <c r="Q175" s="1">
        <v>42579</v>
      </c>
      <c r="R175" s="1">
        <v>42589</v>
      </c>
      <c r="S175" s="11">
        <f ca="1">DATEDIF(Table1[[#This Row],[Decision_to_Treat_Date]],TODAY(),"d")-DATEDIF(Table1[[#This Row],[Treatment_Start_Date]],TODAY(),"d")</f>
        <v>10</v>
      </c>
      <c r="T175" s="11" t="str" cm="1">
        <f t="array" aca="1" ref="T175" ca="1">_xlfn.IFS(Table1[[#This Row],[Treatment_Waiting Time]]&lt;10,"Very Short Wait",Table1[[#This Row],[Treatment_Waiting Time]]&lt;20,"Short Wait",Table1[[#This Row],[Treatment_Waiting Time]]&lt;30,"Moderate Delay",Table1[[#This Row],[Treatment_Waiting Time]]&lt;40,"Long Delay")</f>
        <v>Short Wait</v>
      </c>
      <c r="U175" t="s">
        <v>2015</v>
      </c>
      <c r="V175" t="s">
        <v>2021</v>
      </c>
      <c r="W175" t="s">
        <v>2028</v>
      </c>
      <c r="X175" t="s">
        <v>2030</v>
      </c>
      <c r="Y175" t="s">
        <v>2034</v>
      </c>
      <c r="Z175" t="s">
        <v>2039</v>
      </c>
      <c r="AA175" t="s">
        <v>2045</v>
      </c>
      <c r="AB175" t="s">
        <v>2048</v>
      </c>
      <c r="AC175" t="s">
        <v>2053</v>
      </c>
      <c r="AD175" t="s">
        <v>2226</v>
      </c>
      <c r="AE175" t="s">
        <v>2553</v>
      </c>
      <c r="AF175" t="b">
        <v>0</v>
      </c>
      <c r="AH175" t="s">
        <v>2554</v>
      </c>
      <c r="AN175" t="str">
        <v>ST</v>
      </c>
    </row>
    <row r="176" spans="1:40">
      <c r="A176" t="str">
        <f>LEFT(Table1[[#This Row],[Postcode]],2)</f>
        <v>TR</v>
      </c>
      <c r="B176" s="13" t="str" cm="1">
        <f t="array" ref="B176">_xlfn.IFS(
OR(LEFT(A176,2)="EC",LEFT(A176,1)="E",LEFT(A176,1)="N",LEFT(A176,2)="NW",LEFT(A176,2)="SE",LEFT(A176,2)="SW",LEFT(A176,1)="W",LEFT(A176,2)="WC"),"London",
OR(LEFT(A176,2)="CR",LEFT(A176,2)="DA",LEFT(A176,2)="GU",LEFT(A176,2)="KT",LEFT(A176,2)="ME",LEFT(A176,2)="PO",LEFT(A176,2)="RG",LEFT(A176,2)="RH",LEFT(A176,2)="SL",LEFT(A176,2)="SO",LEFT(A176,2)="TN"),"South East",
OR(LEFT(A176,2)="BA",LEFT(A176,2)="BS",LEFT(A176,2)="EX",LEFT(A176,2)="GL",LEFT(A176,2)="PL",LEFT(A176,2)="TA",LEFT(A176,2)="TQ",LEFT(A176,2)="TR"),"South West",
OR(LEFT(A176,1)="B",LEFT(A176,2)="CV",LEFT(A176,2)="DE",LEFT(A176,2)="LE",LEFT(A176,2)="NG",LEFT(A176,2)="NN",LEFT(A176,2)="ST",LEFT(A176,2)="WS",LEFT(A176,2)="WV"),"Midlands",
OR(LEFT(A176,1)="M",LEFT(A176,1)="L",LEFT(A176,2)="CH",LEFT(A176,2)="WA",LEFT(A176,2)="WN",LEFT(A176,2)="PR",LEFT(A176,2)="FY",LEFT(A176,2)="BB",LEFT(A176,2)="BL",LEFT(A176,2)="OL",LEFT(A176,2)="SK"),"North West",
OR(LEFT(A176,2)="NE",LEFT(A176,2)="DH",LEFT(A176,2)="SR",LEFT(A176,2)="TS",LEFT(A176,2)="DL"),"North East",
OR(LEFT(A176,2)="LS",LEFT(A176,1)="S",LEFT(A176,2)="DN",LEFT(A176,2)="HU",LEFT(A176,2)="BD",LEFT(A176,2)="HX",LEFT(A176,2)="WF",LEFT(A176,2)="HD"),"Yorkshire &amp; Humber",
OR(LEFT(A176,2)="CB",LEFT(A176,2)="CO",LEFT(A176,2)="IP",LEFT(A176,2)="NR",LEFT(A176,2)="PE",LEFT(A176,2)="SG",LEFT(A176,2)="CM"),"East of England",
OR(LEFT(A176,2)="AB",LEFT(A176,2)="DD",LEFT(A176,2)="EH",LEFT(A176,2)="FK",LEFT(A176,1)="G",LEFT(A176,2)="KA",LEFT(A176,2)="KY",LEFT(A176,2)="PA",LEFT(A176,2)="PH",LEFT(A176,2)="DG",LEFT(A176,2)="ML"),"Scotland",
OR(LEFT(A176,2)="CF",LEFT(A176,2)="SA",LEFT(A176,2)="NP",LEFT(A176,2)="LL",LEFT(A176,2)="LD"),"Wales"
)</f>
        <v>South West</v>
      </c>
      <c r="C176" t="s">
        <v>201</v>
      </c>
      <c r="D176" t="s">
        <v>701</v>
      </c>
      <c r="E176" s="1">
        <v>17641</v>
      </c>
      <c r="F176" s="1">
        <v>42585</v>
      </c>
      <c r="G176" s="11">
        <f ca="1">DATEDIF(Table1[[#This Row],[Date_of_Birth]],TODAY(),"Y")-DATEDIF(Table1[[#This Row],[Primary_Diagnosis_Date]],TODAY(),"Y")</f>
        <v>69</v>
      </c>
      <c r="H176" s="11" t="str" cm="1">
        <f t="array" aca="1" ref="H176" ca="1">_xlfn.IFS(Table1[[#This Row],[Age]]&lt;10,"0-9",Table1[[#This Row],[Age]]&lt;20,"10-19",Table1[[#This Row],[Age]]&lt;30,"20-29",Table1[[#This Row],[Age]]&lt;40,"30-39",Table1[[#This Row],[Age]]&lt;50,"40-49",Table1[[#This Row],[Age]]&lt;60,"50-59",Table1[[#This Row],[Age]]&lt;70,"60-69",Table1[[#This Row],[Age]]&lt;80,"70-79",Table1[[#This Row],[Age]]&lt;90,"80-89")</f>
        <v>60-69</v>
      </c>
      <c r="I176" t="s">
        <v>1028</v>
      </c>
      <c r="J176" t="s">
        <v>1203</v>
      </c>
      <c r="K176" t="str">
        <f>LEFT(Table1[[#This Row],[Postcode]],2)</f>
        <v>TR</v>
      </c>
      <c r="L176" t="s">
        <v>1702</v>
      </c>
      <c r="M176" s="1">
        <v>42584</v>
      </c>
      <c r="N176" s="1">
        <v>42585</v>
      </c>
      <c r="O176" s="11" t="str">
        <f ca="1">DATEDIF(Table1[[#This Row],[Referral_Date]],TODAY(),"d")-DATEDIF(Table1[[#This Row],[First_Seen_Date]],TODAY(),"d") &amp;" "&amp;"days"</f>
        <v>1 days</v>
      </c>
      <c r="P176" s="1">
        <v>42590</v>
      </c>
      <c r="Q176" s="1">
        <v>42600</v>
      </c>
      <c r="R176" s="1">
        <v>42610</v>
      </c>
      <c r="S176" s="11">
        <f ca="1">DATEDIF(Table1[[#This Row],[Decision_to_Treat_Date]],TODAY(),"d")-DATEDIF(Table1[[#This Row],[Treatment_Start_Date]],TODAY(),"d")</f>
        <v>10</v>
      </c>
      <c r="T176" s="11" t="str" cm="1">
        <f t="array" aca="1" ref="T176" ca="1">_xlfn.IFS(Table1[[#This Row],[Treatment_Waiting Time]]&lt;10,"Very Short Wait",Table1[[#This Row],[Treatment_Waiting Time]]&lt;20,"Short Wait",Table1[[#This Row],[Treatment_Waiting Time]]&lt;30,"Moderate Delay",Table1[[#This Row],[Treatment_Waiting Time]]&lt;40,"Long Delay")</f>
        <v>Short Wait</v>
      </c>
      <c r="U176" t="s">
        <v>2012</v>
      </c>
      <c r="V176" t="s">
        <v>2019</v>
      </c>
      <c r="W176" t="s">
        <v>2028</v>
      </c>
      <c r="X176" t="s">
        <v>2029</v>
      </c>
      <c r="Y176" t="s">
        <v>2033</v>
      </c>
      <c r="Z176" t="s">
        <v>2038</v>
      </c>
      <c r="AA176" t="s">
        <v>2041</v>
      </c>
      <c r="AB176" t="s">
        <v>2047</v>
      </c>
      <c r="AC176" t="s">
        <v>2052</v>
      </c>
      <c r="AD176" t="s">
        <v>2227</v>
      </c>
      <c r="AE176" t="s">
        <v>2041</v>
      </c>
      <c r="AF176" t="b">
        <v>0</v>
      </c>
      <c r="AH176" t="s">
        <v>2555</v>
      </c>
      <c r="AI176" s="1">
        <v>43289</v>
      </c>
      <c r="AN176" t="str">
        <v>S0</v>
      </c>
    </row>
    <row r="177" spans="1:40">
      <c r="A177" t="str">
        <f>LEFT(Table1[[#This Row],[Postcode]],2)</f>
        <v>M4</v>
      </c>
      <c r="B177" s="13" t="str" cm="1">
        <f t="array" ref="B177">_xlfn.IFS(
OR(LEFT(A177,2)="EC",LEFT(A177,1)="E",LEFT(A177,1)="N",LEFT(A177,2)="NW",LEFT(A177,2)="SE",LEFT(A177,2)="SW",LEFT(A177,1)="W",LEFT(A177,2)="WC"),"London",
OR(LEFT(A177,2)="CR",LEFT(A177,2)="DA",LEFT(A177,2)="GU",LEFT(A177,2)="KT",LEFT(A177,2)="ME",LEFT(A177,2)="PO",LEFT(A177,2)="RG",LEFT(A177,2)="RH",LEFT(A177,2)="SL",LEFT(A177,2)="SO",LEFT(A177,2)="TN"),"South East",
OR(LEFT(A177,2)="BA",LEFT(A177,2)="BS",LEFT(A177,2)="EX",LEFT(A177,2)="GL",LEFT(A177,2)="PL",LEFT(A177,2)="TA",LEFT(A177,2)="TQ",LEFT(A177,2)="TR"),"South West",
OR(LEFT(A177,1)="B",LEFT(A177,2)="CV",LEFT(A177,2)="DE",LEFT(A177,2)="LE",LEFT(A177,2)="NG",LEFT(A177,2)="NN",LEFT(A177,2)="ST",LEFT(A177,2)="WS",LEFT(A177,2)="WV"),"Midlands",
OR(LEFT(A177,1)="M",LEFT(A177,1)="L",LEFT(A177,2)="CH",LEFT(A177,2)="WA",LEFT(A177,2)="WN",LEFT(A177,2)="PR",LEFT(A177,2)="FY",LEFT(A177,2)="BB",LEFT(A177,2)="BL",LEFT(A177,2)="OL",LEFT(A177,2)="SK"),"North West",
OR(LEFT(A177,2)="NE",LEFT(A177,2)="DH",LEFT(A177,2)="SR",LEFT(A177,2)="TS",LEFT(A177,2)="DL"),"North East",
OR(LEFT(A177,2)="LS",LEFT(A177,1)="S",LEFT(A177,2)="DN",LEFT(A177,2)="HU",LEFT(A177,2)="BD",LEFT(A177,2)="HX",LEFT(A177,2)="WF",LEFT(A177,2)="HD"),"Yorkshire &amp; Humber",
OR(LEFT(A177,2)="CB",LEFT(A177,2)="CO",LEFT(A177,2)="IP",LEFT(A177,2)="NR",LEFT(A177,2)="PE",LEFT(A177,2)="SG",LEFT(A177,2)="CM"),"East of England",
OR(LEFT(A177,2)="AB",LEFT(A177,2)="DD",LEFT(A177,2)="EH",LEFT(A177,2)="FK",LEFT(A177,1)="G",LEFT(A177,2)="KA",LEFT(A177,2)="KY",LEFT(A177,2)="PA",LEFT(A177,2)="PH",LEFT(A177,2)="DG",LEFT(A177,2)="ML"),"Scotland",
OR(LEFT(A177,2)="CF",LEFT(A177,2)="SA",LEFT(A177,2)="NP",LEFT(A177,2)="LL",LEFT(A177,2)="LD"),"Wales"
)</f>
        <v>North West</v>
      </c>
      <c r="C177" t="s">
        <v>202</v>
      </c>
      <c r="D177" t="s">
        <v>702</v>
      </c>
      <c r="E177" s="1">
        <v>17438</v>
      </c>
      <c r="F177" s="1">
        <v>45288</v>
      </c>
      <c r="G177" s="11">
        <f ca="1">DATEDIF(Table1[[#This Row],[Date_of_Birth]],TODAY(),"Y")-DATEDIF(Table1[[#This Row],[Primary_Diagnosis_Date]],TODAY(),"Y")</f>
        <v>76</v>
      </c>
      <c r="H177" s="11" t="str" cm="1">
        <f t="array" aca="1" ref="H177" ca="1">_xlfn.IFS(Table1[[#This Row],[Age]]&lt;10,"0-9",Table1[[#This Row],[Age]]&lt;20,"10-19",Table1[[#This Row],[Age]]&lt;30,"20-29",Table1[[#This Row],[Age]]&lt;40,"30-39",Table1[[#This Row],[Age]]&lt;50,"40-49",Table1[[#This Row],[Age]]&lt;60,"50-59",Table1[[#This Row],[Age]]&lt;70,"60-69",Table1[[#This Row],[Age]]&lt;80,"70-79",Table1[[#This Row],[Age]]&lt;90,"80-89")</f>
        <v>70-79</v>
      </c>
      <c r="I177" t="s">
        <v>1028</v>
      </c>
      <c r="J177" t="s">
        <v>1204</v>
      </c>
      <c r="K177" t="str">
        <f>LEFT(Table1[[#This Row],[Postcode]],2)</f>
        <v>M4</v>
      </c>
      <c r="L177" t="s">
        <v>1703</v>
      </c>
      <c r="M177" s="1">
        <v>45288</v>
      </c>
      <c r="N177" s="1">
        <v>45291</v>
      </c>
      <c r="O177" s="11" t="str">
        <f ca="1">DATEDIF(Table1[[#This Row],[Referral_Date]],TODAY(),"d")-DATEDIF(Table1[[#This Row],[First_Seen_Date]],TODAY(),"d") &amp;" "&amp;"days"</f>
        <v>3 days</v>
      </c>
      <c r="P177" s="1">
        <v>45299</v>
      </c>
      <c r="Q177" s="1">
        <v>45309</v>
      </c>
      <c r="R177" s="1">
        <v>45337</v>
      </c>
      <c r="S177" s="11">
        <f ca="1">DATEDIF(Table1[[#This Row],[Decision_to_Treat_Date]],TODAY(),"d")-DATEDIF(Table1[[#This Row],[Treatment_Start_Date]],TODAY(),"d")</f>
        <v>28</v>
      </c>
      <c r="T177" s="11" t="str" cm="1">
        <f t="array" aca="1" ref="T177" ca="1">_xlfn.IFS(Table1[[#This Row],[Treatment_Waiting Time]]&lt;10,"Very Short Wait",Table1[[#This Row],[Treatment_Waiting Time]]&lt;20,"Short Wait",Table1[[#This Row],[Treatment_Waiting Time]]&lt;30,"Moderate Delay",Table1[[#This Row],[Treatment_Waiting Time]]&lt;40,"Long Delay")</f>
        <v>Moderate Delay</v>
      </c>
      <c r="U177" t="s">
        <v>2012</v>
      </c>
      <c r="V177" t="s">
        <v>2021</v>
      </c>
      <c r="W177" t="s">
        <v>2025</v>
      </c>
      <c r="X177" t="s">
        <v>2029</v>
      </c>
      <c r="Y177" t="s">
        <v>2034</v>
      </c>
      <c r="Z177" t="s">
        <v>2040</v>
      </c>
      <c r="AA177" t="s">
        <v>2045</v>
      </c>
      <c r="AB177" t="s">
        <v>2048</v>
      </c>
      <c r="AC177" t="s">
        <v>2052</v>
      </c>
      <c r="AD177" t="s">
        <v>2228</v>
      </c>
      <c r="AE177" t="s">
        <v>2550</v>
      </c>
      <c r="AF177" t="b">
        <v>1</v>
      </c>
      <c r="AG177" s="1">
        <v>46229</v>
      </c>
      <c r="AH177" t="s">
        <v>2555</v>
      </c>
      <c r="AI177" s="1">
        <v>45783</v>
      </c>
      <c r="AN177" t="str">
        <v>L9</v>
      </c>
    </row>
    <row r="178" spans="1:40">
      <c r="A178" t="str">
        <f>LEFT(Table1[[#This Row],[Postcode]],2)</f>
        <v>KA</v>
      </c>
      <c r="B178" s="13" t="str" cm="1">
        <f t="array" ref="B178">_xlfn.IFS(
OR(LEFT(A178,2)="EC",LEFT(A178,1)="E",LEFT(A178,1)="N",LEFT(A178,2)="NW",LEFT(A178,2)="SE",LEFT(A178,2)="SW",LEFT(A178,1)="W",LEFT(A178,2)="WC"),"London",
OR(LEFT(A178,2)="CR",LEFT(A178,2)="DA",LEFT(A178,2)="GU",LEFT(A178,2)="KT",LEFT(A178,2)="ME",LEFT(A178,2)="PO",LEFT(A178,2)="RG",LEFT(A178,2)="RH",LEFT(A178,2)="SL",LEFT(A178,2)="SO",LEFT(A178,2)="TN"),"South East",
OR(LEFT(A178,2)="BA",LEFT(A178,2)="BS",LEFT(A178,2)="EX",LEFT(A178,2)="GL",LEFT(A178,2)="PL",LEFT(A178,2)="TA",LEFT(A178,2)="TQ",LEFT(A178,2)="TR"),"South West",
OR(LEFT(A178,1)="B",LEFT(A178,2)="CV",LEFT(A178,2)="DE",LEFT(A178,2)="LE",LEFT(A178,2)="NG",LEFT(A178,2)="NN",LEFT(A178,2)="ST",LEFT(A178,2)="WS",LEFT(A178,2)="WV"),"Midlands",
OR(LEFT(A178,1)="M",LEFT(A178,1)="L",LEFT(A178,2)="CH",LEFT(A178,2)="WA",LEFT(A178,2)="WN",LEFT(A178,2)="PR",LEFT(A178,2)="FY",LEFT(A178,2)="BB",LEFT(A178,2)="BL",LEFT(A178,2)="OL",LEFT(A178,2)="SK"),"North West",
OR(LEFT(A178,2)="NE",LEFT(A178,2)="DH",LEFT(A178,2)="SR",LEFT(A178,2)="TS",LEFT(A178,2)="DL"),"North East",
OR(LEFT(A178,2)="LS",LEFT(A178,1)="S",LEFT(A178,2)="DN",LEFT(A178,2)="HU",LEFT(A178,2)="BD",LEFT(A178,2)="HX",LEFT(A178,2)="WF",LEFT(A178,2)="HD"),"Yorkshire &amp; Humber",
OR(LEFT(A178,2)="CB",LEFT(A178,2)="CO",LEFT(A178,2)="IP",LEFT(A178,2)="NR",LEFT(A178,2)="PE",LEFT(A178,2)="SG",LEFT(A178,2)="CM"),"East of England",
OR(LEFT(A178,2)="AB",LEFT(A178,2)="DD",LEFT(A178,2)="EH",LEFT(A178,2)="FK",LEFT(A178,1)="G",LEFT(A178,2)="KA",LEFT(A178,2)="KY",LEFT(A178,2)="PA",LEFT(A178,2)="PH",LEFT(A178,2)="DG",LEFT(A178,2)="ML"),"Scotland",
OR(LEFT(A178,2)="CF",LEFT(A178,2)="SA",LEFT(A178,2)="NP",LEFT(A178,2)="LL",LEFT(A178,2)="LD"),"Wales"
)</f>
        <v>Scotland</v>
      </c>
      <c r="C178" t="s">
        <v>203</v>
      </c>
      <c r="D178" t="s">
        <v>703</v>
      </c>
      <c r="E178" s="1">
        <v>21474</v>
      </c>
      <c r="F178" s="1">
        <v>42746</v>
      </c>
      <c r="G178" s="11">
        <f ca="1">DATEDIF(Table1[[#This Row],[Date_of_Birth]],TODAY(),"Y")-DATEDIF(Table1[[#This Row],[Primary_Diagnosis_Date]],TODAY(),"Y")</f>
        <v>58</v>
      </c>
      <c r="H178" s="11" t="str" cm="1">
        <f t="array" aca="1" ref="H178" ca="1">_xlfn.IFS(Table1[[#This Row],[Age]]&lt;10,"0-9",Table1[[#This Row],[Age]]&lt;20,"10-19",Table1[[#This Row],[Age]]&lt;30,"20-29",Table1[[#This Row],[Age]]&lt;40,"30-39",Table1[[#This Row],[Age]]&lt;50,"40-49",Table1[[#This Row],[Age]]&lt;60,"50-59",Table1[[#This Row],[Age]]&lt;70,"60-69",Table1[[#This Row],[Age]]&lt;80,"70-79",Table1[[#This Row],[Age]]&lt;90,"80-89")</f>
        <v>50-59</v>
      </c>
      <c r="I178" t="s">
        <v>1027</v>
      </c>
      <c r="J178" t="s">
        <v>1205</v>
      </c>
      <c r="K178" t="str">
        <f>LEFT(Table1[[#This Row],[Postcode]],2)</f>
        <v>KA</v>
      </c>
      <c r="L178" t="s">
        <v>1704</v>
      </c>
      <c r="M178" s="1">
        <v>42742</v>
      </c>
      <c r="N178" s="1">
        <v>42747</v>
      </c>
      <c r="O178" s="11" t="str">
        <f ca="1">DATEDIF(Table1[[#This Row],[Referral_Date]],TODAY(),"d")-DATEDIF(Table1[[#This Row],[First_Seen_Date]],TODAY(),"d") &amp;" "&amp;"days"</f>
        <v>5 days</v>
      </c>
      <c r="P178" s="1">
        <v>42752</v>
      </c>
      <c r="Q178" s="1">
        <v>42766</v>
      </c>
      <c r="R178" s="1">
        <v>42785</v>
      </c>
      <c r="S178" s="11">
        <f ca="1">DATEDIF(Table1[[#This Row],[Decision_to_Treat_Date]],TODAY(),"d")-DATEDIF(Table1[[#This Row],[Treatment_Start_Date]],TODAY(),"d")</f>
        <v>19</v>
      </c>
      <c r="T178" s="11" t="str" cm="1">
        <f t="array" aca="1" ref="T178" ca="1">_xlfn.IFS(Table1[[#This Row],[Treatment_Waiting Time]]&lt;10,"Very Short Wait",Table1[[#This Row],[Treatment_Waiting Time]]&lt;20,"Short Wait",Table1[[#This Row],[Treatment_Waiting Time]]&lt;30,"Moderate Delay",Table1[[#This Row],[Treatment_Waiting Time]]&lt;40,"Long Delay")</f>
        <v>Short Wait</v>
      </c>
      <c r="U178" t="s">
        <v>2017</v>
      </c>
      <c r="V178" t="s">
        <v>2022</v>
      </c>
      <c r="W178" t="s">
        <v>2027</v>
      </c>
      <c r="X178" t="s">
        <v>2029</v>
      </c>
      <c r="Y178" t="s">
        <v>2035</v>
      </c>
      <c r="Z178" t="s">
        <v>2038</v>
      </c>
      <c r="AA178" t="s">
        <v>2041</v>
      </c>
      <c r="AB178" t="s">
        <v>2049</v>
      </c>
      <c r="AC178" t="s">
        <v>2041</v>
      </c>
      <c r="AD178" t="s">
        <v>2229</v>
      </c>
      <c r="AE178" t="s">
        <v>2552</v>
      </c>
      <c r="AF178" t="b">
        <v>0</v>
      </c>
      <c r="AH178" t="s">
        <v>2554</v>
      </c>
      <c r="AN178" t="str">
        <v>OX</v>
      </c>
    </row>
    <row r="179" spans="1:40">
      <c r="A179" t="str">
        <f>LEFT(Table1[[#This Row],[Postcode]],2)</f>
        <v>M8</v>
      </c>
      <c r="B179" s="13" t="str" cm="1">
        <f t="array" ref="B179">_xlfn.IFS(
OR(LEFT(A179,2)="EC",LEFT(A179,1)="E",LEFT(A179,1)="N",LEFT(A179,2)="NW",LEFT(A179,2)="SE",LEFT(A179,2)="SW",LEFT(A179,1)="W",LEFT(A179,2)="WC"),"London",
OR(LEFT(A179,2)="CR",LEFT(A179,2)="DA",LEFT(A179,2)="GU",LEFT(A179,2)="KT",LEFT(A179,2)="ME",LEFT(A179,2)="PO",LEFT(A179,2)="RG",LEFT(A179,2)="RH",LEFT(A179,2)="SL",LEFT(A179,2)="SO",LEFT(A179,2)="TN"),"South East",
OR(LEFT(A179,2)="BA",LEFT(A179,2)="BS",LEFT(A179,2)="EX",LEFT(A179,2)="GL",LEFT(A179,2)="PL",LEFT(A179,2)="TA",LEFT(A179,2)="TQ",LEFT(A179,2)="TR"),"South West",
OR(LEFT(A179,1)="B",LEFT(A179,2)="CV",LEFT(A179,2)="DE",LEFT(A179,2)="LE",LEFT(A179,2)="NG",LEFT(A179,2)="NN",LEFT(A179,2)="ST",LEFT(A179,2)="WS",LEFT(A179,2)="WV"),"Midlands",
OR(LEFT(A179,1)="M",LEFT(A179,1)="L",LEFT(A179,2)="CH",LEFT(A179,2)="WA",LEFT(A179,2)="WN",LEFT(A179,2)="PR",LEFT(A179,2)="FY",LEFT(A179,2)="BB",LEFT(A179,2)="BL",LEFT(A179,2)="OL",LEFT(A179,2)="SK"),"North West",
OR(LEFT(A179,2)="NE",LEFT(A179,2)="DH",LEFT(A179,2)="SR",LEFT(A179,2)="TS",LEFT(A179,2)="DL"),"North East",
OR(LEFT(A179,2)="LS",LEFT(A179,1)="S",LEFT(A179,2)="DN",LEFT(A179,2)="HU",LEFT(A179,2)="BD",LEFT(A179,2)="HX",LEFT(A179,2)="WF",LEFT(A179,2)="HD"),"Yorkshire &amp; Humber",
OR(LEFT(A179,2)="CB",LEFT(A179,2)="CO",LEFT(A179,2)="IP",LEFT(A179,2)="NR",LEFT(A179,2)="PE",LEFT(A179,2)="SG",LEFT(A179,2)="CM"),"East of England",
OR(LEFT(A179,2)="AB",LEFT(A179,2)="DD",LEFT(A179,2)="EH",LEFT(A179,2)="FK",LEFT(A179,1)="G",LEFT(A179,2)="KA",LEFT(A179,2)="KY",LEFT(A179,2)="PA",LEFT(A179,2)="PH",LEFT(A179,2)="DG",LEFT(A179,2)="ML"),"Scotland",
OR(LEFT(A179,2)="CF",LEFT(A179,2)="SA",LEFT(A179,2)="NP",LEFT(A179,2)="LL",LEFT(A179,2)="LD"),"Wales"
)</f>
        <v>North West</v>
      </c>
      <c r="C179" t="s">
        <v>204</v>
      </c>
      <c r="D179" t="s">
        <v>704</v>
      </c>
      <c r="E179" s="1">
        <v>28863</v>
      </c>
      <c r="F179" s="1">
        <v>43583</v>
      </c>
      <c r="G179" s="11">
        <f ca="1">DATEDIF(Table1[[#This Row],[Date_of_Birth]],TODAY(),"Y")-DATEDIF(Table1[[#This Row],[Primary_Diagnosis_Date]],TODAY(),"Y")</f>
        <v>40</v>
      </c>
      <c r="H179" s="11" t="str" cm="1">
        <f t="array" aca="1" ref="H179" ca="1">_xlfn.IFS(Table1[[#This Row],[Age]]&lt;10,"0-9",Table1[[#This Row],[Age]]&lt;20,"10-19",Table1[[#This Row],[Age]]&lt;30,"20-29",Table1[[#This Row],[Age]]&lt;40,"30-39",Table1[[#This Row],[Age]]&lt;50,"40-49",Table1[[#This Row],[Age]]&lt;60,"50-59",Table1[[#This Row],[Age]]&lt;70,"60-69",Table1[[#This Row],[Age]]&lt;80,"70-79",Table1[[#This Row],[Age]]&lt;90,"80-89")</f>
        <v>40-49</v>
      </c>
      <c r="I179" t="s">
        <v>1027</v>
      </c>
      <c r="J179" t="s">
        <v>1206</v>
      </c>
      <c r="K179" t="str">
        <f>LEFT(Table1[[#This Row],[Postcode]],2)</f>
        <v>M8</v>
      </c>
      <c r="L179" t="s">
        <v>1705</v>
      </c>
      <c r="M179" s="1">
        <v>43564</v>
      </c>
      <c r="N179" s="1">
        <v>43574</v>
      </c>
      <c r="O179" s="11" t="str">
        <f ca="1">DATEDIF(Table1[[#This Row],[Referral_Date]],TODAY(),"d")-DATEDIF(Table1[[#This Row],[First_Seen_Date]],TODAY(),"d") &amp;" "&amp;"days"</f>
        <v>10 days</v>
      </c>
      <c r="P179" s="1">
        <v>43585</v>
      </c>
      <c r="Q179" s="1">
        <v>43587</v>
      </c>
      <c r="R179" s="1">
        <v>43613</v>
      </c>
      <c r="S179" s="11">
        <f ca="1">DATEDIF(Table1[[#This Row],[Decision_to_Treat_Date]],TODAY(),"d")-DATEDIF(Table1[[#This Row],[Treatment_Start_Date]],TODAY(),"d")</f>
        <v>26</v>
      </c>
      <c r="T179" s="11" t="str" cm="1">
        <f t="array" aca="1" ref="T179" ca="1">_xlfn.IFS(Table1[[#This Row],[Treatment_Waiting Time]]&lt;10,"Very Short Wait",Table1[[#This Row],[Treatment_Waiting Time]]&lt;20,"Short Wait",Table1[[#This Row],[Treatment_Waiting Time]]&lt;30,"Moderate Delay",Table1[[#This Row],[Treatment_Waiting Time]]&lt;40,"Long Delay")</f>
        <v>Moderate Delay</v>
      </c>
      <c r="U179" t="s">
        <v>2017</v>
      </c>
      <c r="V179" t="s">
        <v>2021</v>
      </c>
      <c r="W179" t="s">
        <v>2023</v>
      </c>
      <c r="X179" t="s">
        <v>2032</v>
      </c>
      <c r="Y179" t="s">
        <v>2036</v>
      </c>
      <c r="Z179" t="s">
        <v>2040</v>
      </c>
      <c r="AA179" t="s">
        <v>2044</v>
      </c>
      <c r="AB179" t="s">
        <v>2050</v>
      </c>
      <c r="AC179" t="s">
        <v>2052</v>
      </c>
      <c r="AD179" t="s">
        <v>2230</v>
      </c>
      <c r="AE179" t="s">
        <v>2553</v>
      </c>
      <c r="AF179" t="b">
        <v>0</v>
      </c>
      <c r="AH179" t="s">
        <v>2554</v>
      </c>
      <c r="AN179" t="str">
        <v>L2</v>
      </c>
    </row>
    <row r="180" spans="1:40">
      <c r="A180" t="str">
        <f>LEFT(Table1[[#This Row],[Postcode]],2)</f>
        <v>SA</v>
      </c>
      <c r="B180" s="13" t="str" cm="1">
        <f t="array" ref="B180">_xlfn.IFS(
OR(LEFT(A180,2)="EC",LEFT(A180,1)="E",LEFT(A180,1)="N",LEFT(A180,2)="NW",LEFT(A180,2)="SE",LEFT(A180,2)="SW",LEFT(A180,1)="W",LEFT(A180,2)="WC"),"London",
OR(LEFT(A180,2)="CR",LEFT(A180,2)="DA",LEFT(A180,2)="GU",LEFT(A180,2)="KT",LEFT(A180,2)="ME",LEFT(A180,2)="PO",LEFT(A180,2)="RG",LEFT(A180,2)="RH",LEFT(A180,2)="SL",LEFT(A180,2)="SO",LEFT(A180,2)="TN"),"South East",
OR(LEFT(A180,2)="BA",LEFT(A180,2)="BS",LEFT(A180,2)="EX",LEFT(A180,2)="GL",LEFT(A180,2)="PL",LEFT(A180,2)="TA",LEFT(A180,2)="TQ",LEFT(A180,2)="TR"),"South West",
OR(LEFT(A180,1)="B",LEFT(A180,2)="CV",LEFT(A180,2)="DE",LEFT(A180,2)="LE",LEFT(A180,2)="NG",LEFT(A180,2)="NN",LEFT(A180,2)="ST",LEFT(A180,2)="WS",LEFT(A180,2)="WV"),"Midlands",
OR(LEFT(A180,1)="M",LEFT(A180,1)="L",LEFT(A180,2)="CH",LEFT(A180,2)="WA",LEFT(A180,2)="WN",LEFT(A180,2)="PR",LEFT(A180,2)="FY",LEFT(A180,2)="BB",LEFT(A180,2)="BL",LEFT(A180,2)="OL",LEFT(A180,2)="SK"),"North West",
OR(LEFT(A180,2)="NE",LEFT(A180,2)="DH",LEFT(A180,2)="SR",LEFT(A180,2)="TS",LEFT(A180,2)="DL"),"North East",
OR(LEFT(A180,2)="LS",LEFT(A180,1)="S",LEFT(A180,2)="DN",LEFT(A180,2)="HU",LEFT(A180,2)="BD",LEFT(A180,2)="HX",LEFT(A180,2)="WF",LEFT(A180,2)="HD"),"Yorkshire &amp; Humber",
OR(LEFT(A180,2)="CB",LEFT(A180,2)="CO",LEFT(A180,2)="IP",LEFT(A180,2)="NR",LEFT(A180,2)="PE",LEFT(A180,2)="SG",LEFT(A180,2)="CM"),"East of England",
OR(LEFT(A180,2)="AB",LEFT(A180,2)="DD",LEFT(A180,2)="EH",LEFT(A180,2)="FK",LEFT(A180,1)="G",LEFT(A180,2)="KA",LEFT(A180,2)="KY",LEFT(A180,2)="PA",LEFT(A180,2)="PH",LEFT(A180,2)="DG",LEFT(A180,2)="ML"),"Scotland",
OR(LEFT(A180,2)="CF",LEFT(A180,2)="SA",LEFT(A180,2)="NP",LEFT(A180,2)="LL",LEFT(A180,2)="LD"),"Wales"
)</f>
        <v>Yorkshire &amp; Humber</v>
      </c>
      <c r="C180" t="s">
        <v>205</v>
      </c>
      <c r="D180" t="s">
        <v>705</v>
      </c>
      <c r="E180" s="1">
        <v>15394</v>
      </c>
      <c r="F180" s="1">
        <v>44427</v>
      </c>
      <c r="G180" s="11">
        <f ca="1">DATEDIF(Table1[[#This Row],[Date_of_Birth]],TODAY(),"Y")-DATEDIF(Table1[[#This Row],[Primary_Diagnosis_Date]],TODAY(),"Y")</f>
        <v>80</v>
      </c>
      <c r="H180" s="11" t="str" cm="1">
        <f t="array" aca="1" ref="H180" ca="1">_xlfn.IFS(Table1[[#This Row],[Age]]&lt;10,"0-9",Table1[[#This Row],[Age]]&lt;20,"10-19",Table1[[#This Row],[Age]]&lt;30,"20-29",Table1[[#This Row],[Age]]&lt;40,"30-39",Table1[[#This Row],[Age]]&lt;50,"40-49",Table1[[#This Row],[Age]]&lt;60,"50-59",Table1[[#This Row],[Age]]&lt;70,"60-69",Table1[[#This Row],[Age]]&lt;80,"70-79",Table1[[#This Row],[Age]]&lt;90,"80-89")</f>
        <v>80-89</v>
      </c>
      <c r="I180" t="s">
        <v>1027</v>
      </c>
      <c r="J180" t="s">
        <v>1207</v>
      </c>
      <c r="K180" t="str">
        <f>LEFT(Table1[[#This Row],[Postcode]],2)</f>
        <v>SA</v>
      </c>
      <c r="L180" t="s">
        <v>1706</v>
      </c>
      <c r="M180" s="1">
        <v>44403</v>
      </c>
      <c r="N180" s="1">
        <v>44413</v>
      </c>
      <c r="O180" s="11" t="str">
        <f ca="1">DATEDIF(Table1[[#This Row],[Referral_Date]],TODAY(),"d")-DATEDIF(Table1[[#This Row],[First_Seen_Date]],TODAY(),"d") &amp;" "&amp;"days"</f>
        <v>10 days</v>
      </c>
      <c r="P180" s="1">
        <v>44414</v>
      </c>
      <c r="Q180" s="1">
        <v>44417</v>
      </c>
      <c r="R180" s="1">
        <v>44435</v>
      </c>
      <c r="S180" s="11">
        <f ca="1">DATEDIF(Table1[[#This Row],[Decision_to_Treat_Date]],TODAY(),"d")-DATEDIF(Table1[[#This Row],[Treatment_Start_Date]],TODAY(),"d")</f>
        <v>18</v>
      </c>
      <c r="T180" s="11" t="str" cm="1">
        <f t="array" aca="1" ref="T180" ca="1">_xlfn.IFS(Table1[[#This Row],[Treatment_Waiting Time]]&lt;10,"Very Short Wait",Table1[[#This Row],[Treatment_Waiting Time]]&lt;20,"Short Wait",Table1[[#This Row],[Treatment_Waiting Time]]&lt;30,"Moderate Delay",Table1[[#This Row],[Treatment_Waiting Time]]&lt;40,"Long Delay")</f>
        <v>Short Wait</v>
      </c>
      <c r="U180" t="s">
        <v>2012</v>
      </c>
      <c r="V180" t="s">
        <v>2018</v>
      </c>
      <c r="W180" t="s">
        <v>2024</v>
      </c>
      <c r="X180" t="s">
        <v>2029</v>
      </c>
      <c r="Y180" t="s">
        <v>2034</v>
      </c>
      <c r="Z180" t="s">
        <v>2040</v>
      </c>
      <c r="AA180" t="s">
        <v>2041</v>
      </c>
      <c r="AB180" t="s">
        <v>2047</v>
      </c>
      <c r="AC180" t="s">
        <v>2052</v>
      </c>
      <c r="AD180" t="s">
        <v>2231</v>
      </c>
      <c r="AE180" t="s">
        <v>2551</v>
      </c>
      <c r="AF180" t="b">
        <v>1</v>
      </c>
      <c r="AG180" s="1">
        <v>45289</v>
      </c>
      <c r="AH180" t="s">
        <v>2555</v>
      </c>
      <c r="AI180" s="1">
        <v>45055</v>
      </c>
      <c r="AN180" t="str">
        <v>PO</v>
      </c>
    </row>
    <row r="181" spans="1:40">
      <c r="A181" t="str">
        <f>LEFT(Table1[[#This Row],[Postcode]],2)</f>
        <v>BT</v>
      </c>
      <c r="B181" s="13" t="str" cm="1">
        <f t="array" ref="B181">_xlfn.IFS(
OR(LEFT(A181,2)="EC",LEFT(A181,1)="E",LEFT(A181,1)="N",LEFT(A181,2)="NW",LEFT(A181,2)="SE",LEFT(A181,2)="SW",LEFT(A181,1)="W",LEFT(A181,2)="WC"),"London",
OR(LEFT(A181,2)="CR",LEFT(A181,2)="DA",LEFT(A181,2)="GU",LEFT(A181,2)="KT",LEFT(A181,2)="ME",LEFT(A181,2)="PO",LEFT(A181,2)="RG",LEFT(A181,2)="RH",LEFT(A181,2)="SL",LEFT(A181,2)="SO",LEFT(A181,2)="TN"),"South East",
OR(LEFT(A181,2)="BA",LEFT(A181,2)="BS",LEFT(A181,2)="EX",LEFT(A181,2)="GL",LEFT(A181,2)="PL",LEFT(A181,2)="TA",LEFT(A181,2)="TQ",LEFT(A181,2)="TR"),"South West",
OR(LEFT(A181,1)="B",LEFT(A181,2)="CV",LEFT(A181,2)="DE",LEFT(A181,2)="LE",LEFT(A181,2)="NG",LEFT(A181,2)="NN",LEFT(A181,2)="ST",LEFT(A181,2)="WS",LEFT(A181,2)="WV"),"Midlands",
OR(LEFT(A181,1)="M",LEFT(A181,1)="L",LEFT(A181,2)="CH",LEFT(A181,2)="WA",LEFT(A181,2)="WN",LEFT(A181,2)="PR",LEFT(A181,2)="FY",LEFT(A181,2)="BB",LEFT(A181,2)="BL",LEFT(A181,2)="OL",LEFT(A181,2)="SK"),"North West",
OR(LEFT(A181,2)="NE",LEFT(A181,2)="DH",LEFT(A181,2)="SR",LEFT(A181,2)="TS",LEFT(A181,2)="DL"),"North East",
OR(LEFT(A181,2)="LS",LEFT(A181,1)="S",LEFT(A181,2)="DN",LEFT(A181,2)="HU",LEFT(A181,2)="BD",LEFT(A181,2)="HX",LEFT(A181,2)="WF",LEFT(A181,2)="HD"),"Yorkshire &amp; Humber",
OR(LEFT(A181,2)="CB",LEFT(A181,2)="CO",LEFT(A181,2)="IP",LEFT(A181,2)="NR",LEFT(A181,2)="PE",LEFT(A181,2)="SG",LEFT(A181,2)="CM"),"East of England",
OR(LEFT(A181,2)="AB",LEFT(A181,2)="DD",LEFT(A181,2)="EH",LEFT(A181,2)="FK",LEFT(A181,1)="G",LEFT(A181,2)="KA",LEFT(A181,2)="KY",LEFT(A181,2)="PA",LEFT(A181,2)="PH",LEFT(A181,2)="DG",LEFT(A181,2)="ML"),"Scotland",
OR(LEFT(A181,2)="CF",LEFT(A181,2)="SA",LEFT(A181,2)="NP",LEFT(A181,2)="LL",LEFT(A181,2)="LD"),"Wales"
)</f>
        <v>Midlands</v>
      </c>
      <c r="C181" t="s">
        <v>206</v>
      </c>
      <c r="D181" t="s">
        <v>706</v>
      </c>
      <c r="E181" s="1">
        <v>24630</v>
      </c>
      <c r="F181" s="1">
        <v>45359</v>
      </c>
      <c r="G181" s="11">
        <f ca="1">DATEDIF(Table1[[#This Row],[Date_of_Birth]],TODAY(),"Y")-DATEDIF(Table1[[#This Row],[Primary_Diagnosis_Date]],TODAY(),"Y")</f>
        <v>57</v>
      </c>
      <c r="H181" s="11" t="str" cm="1">
        <f t="array" aca="1" ref="H181" ca="1">_xlfn.IFS(Table1[[#This Row],[Age]]&lt;10,"0-9",Table1[[#This Row],[Age]]&lt;20,"10-19",Table1[[#This Row],[Age]]&lt;30,"20-29",Table1[[#This Row],[Age]]&lt;40,"30-39",Table1[[#This Row],[Age]]&lt;50,"40-49",Table1[[#This Row],[Age]]&lt;60,"50-59",Table1[[#This Row],[Age]]&lt;70,"60-69",Table1[[#This Row],[Age]]&lt;80,"70-79",Table1[[#This Row],[Age]]&lt;90,"80-89")</f>
        <v>50-59</v>
      </c>
      <c r="I181" t="s">
        <v>1028</v>
      </c>
      <c r="J181" t="s">
        <v>1208</v>
      </c>
      <c r="K181" t="str">
        <f>LEFT(Table1[[#This Row],[Postcode]],2)</f>
        <v>BT</v>
      </c>
      <c r="L181" t="s">
        <v>1707</v>
      </c>
      <c r="M181" s="1">
        <v>45348</v>
      </c>
      <c r="N181" s="1">
        <v>45358</v>
      </c>
      <c r="O181" s="11" t="str">
        <f ca="1">DATEDIF(Table1[[#This Row],[Referral_Date]],TODAY(),"d")-DATEDIF(Table1[[#This Row],[First_Seen_Date]],TODAY(),"d") &amp;" "&amp;"days"</f>
        <v>10 days</v>
      </c>
      <c r="P181" s="1">
        <v>45367</v>
      </c>
      <c r="Q181" s="1">
        <v>45368</v>
      </c>
      <c r="R181" s="1">
        <v>45368</v>
      </c>
      <c r="S181" s="11">
        <f ca="1">DATEDIF(Table1[[#This Row],[Decision_to_Treat_Date]],TODAY(),"d")-DATEDIF(Table1[[#This Row],[Treatment_Start_Date]],TODAY(),"d")</f>
        <v>0</v>
      </c>
      <c r="T181" s="11" t="str" cm="1">
        <f t="array" aca="1" ref="T181" ca="1">_xlfn.IFS(Table1[[#This Row],[Treatment_Waiting Time]]&lt;10,"Very Short Wait",Table1[[#This Row],[Treatment_Waiting Time]]&lt;20,"Short Wait",Table1[[#This Row],[Treatment_Waiting Time]]&lt;30,"Moderate Delay",Table1[[#This Row],[Treatment_Waiting Time]]&lt;40,"Long Delay")</f>
        <v>Very Short Wait</v>
      </c>
      <c r="U181" t="s">
        <v>2016</v>
      </c>
      <c r="V181" t="s">
        <v>2022</v>
      </c>
      <c r="W181" t="s">
        <v>2025</v>
      </c>
      <c r="X181" t="s">
        <v>2030</v>
      </c>
      <c r="Y181" t="s">
        <v>2035</v>
      </c>
      <c r="Z181" t="s">
        <v>2038</v>
      </c>
      <c r="AA181" t="s">
        <v>2041</v>
      </c>
      <c r="AB181" t="s">
        <v>2047</v>
      </c>
      <c r="AC181" t="s">
        <v>2052</v>
      </c>
      <c r="AD181" t="s">
        <v>2232</v>
      </c>
      <c r="AE181" t="s">
        <v>2041</v>
      </c>
      <c r="AF181" t="b">
        <v>0</v>
      </c>
      <c r="AH181" t="s">
        <v>2554</v>
      </c>
    </row>
    <row r="182" spans="1:40">
      <c r="A182" t="str">
        <f>LEFT(Table1[[#This Row],[Postcode]],2)</f>
        <v>ML</v>
      </c>
      <c r="B182" s="13" t="str" cm="1">
        <f t="array" ref="B182">_xlfn.IFS(
OR(LEFT(A182,2)="EC",LEFT(A182,1)="E",LEFT(A182,1)="N",LEFT(A182,2)="NW",LEFT(A182,2)="SE",LEFT(A182,2)="SW",LEFT(A182,1)="W",LEFT(A182,2)="WC"),"London",
OR(LEFT(A182,2)="CR",LEFT(A182,2)="DA",LEFT(A182,2)="GU",LEFT(A182,2)="KT",LEFT(A182,2)="ME",LEFT(A182,2)="PO",LEFT(A182,2)="RG",LEFT(A182,2)="RH",LEFT(A182,2)="SL",LEFT(A182,2)="SO",LEFT(A182,2)="TN"),"South East",
OR(LEFT(A182,2)="BA",LEFT(A182,2)="BS",LEFT(A182,2)="EX",LEFT(A182,2)="GL",LEFT(A182,2)="PL",LEFT(A182,2)="TA",LEFT(A182,2)="TQ",LEFT(A182,2)="TR"),"South West",
OR(LEFT(A182,1)="B",LEFT(A182,2)="CV",LEFT(A182,2)="DE",LEFT(A182,2)="LE",LEFT(A182,2)="NG",LEFT(A182,2)="NN",LEFT(A182,2)="ST",LEFT(A182,2)="WS",LEFT(A182,2)="WV"),"Midlands",
OR(LEFT(A182,1)="M",LEFT(A182,1)="L",LEFT(A182,2)="CH",LEFT(A182,2)="WA",LEFT(A182,2)="WN",LEFT(A182,2)="PR",LEFT(A182,2)="FY",LEFT(A182,2)="BB",LEFT(A182,2)="BL",LEFT(A182,2)="OL",LEFT(A182,2)="SK"),"North West",
OR(LEFT(A182,2)="NE",LEFT(A182,2)="DH",LEFT(A182,2)="SR",LEFT(A182,2)="TS",LEFT(A182,2)="DL"),"North East",
OR(LEFT(A182,2)="LS",LEFT(A182,1)="S",LEFT(A182,2)="DN",LEFT(A182,2)="HU",LEFT(A182,2)="BD",LEFT(A182,2)="HX",LEFT(A182,2)="WF",LEFT(A182,2)="HD"),"Yorkshire &amp; Humber",
OR(LEFT(A182,2)="CB",LEFT(A182,2)="CO",LEFT(A182,2)="IP",LEFT(A182,2)="NR",LEFT(A182,2)="PE",LEFT(A182,2)="SG",LEFT(A182,2)="CM"),"East of England",
OR(LEFT(A182,2)="AB",LEFT(A182,2)="DD",LEFT(A182,2)="EH",LEFT(A182,2)="FK",LEFT(A182,1)="G",LEFT(A182,2)="KA",LEFT(A182,2)="KY",LEFT(A182,2)="PA",LEFT(A182,2)="PH",LEFT(A182,2)="DG",LEFT(A182,2)="ML"),"Scotland",
OR(LEFT(A182,2)="CF",LEFT(A182,2)="SA",LEFT(A182,2)="NP",LEFT(A182,2)="LL",LEFT(A182,2)="LD"),"Wales"
)</f>
        <v>North West</v>
      </c>
      <c r="C182" t="s">
        <v>207</v>
      </c>
      <c r="D182" t="s">
        <v>707</v>
      </c>
      <c r="E182" s="1">
        <v>37679</v>
      </c>
      <c r="F182" s="1">
        <v>45574</v>
      </c>
      <c r="G182" s="11">
        <f ca="1">DATEDIF(Table1[[#This Row],[Date_of_Birth]],TODAY(),"Y")-DATEDIF(Table1[[#This Row],[Primary_Diagnosis_Date]],TODAY(),"Y")</f>
        <v>22</v>
      </c>
      <c r="H182" s="11" t="str" cm="1">
        <f t="array" aca="1" ref="H182" ca="1">_xlfn.IFS(Table1[[#This Row],[Age]]&lt;10,"0-9",Table1[[#This Row],[Age]]&lt;20,"10-19",Table1[[#This Row],[Age]]&lt;30,"20-29",Table1[[#This Row],[Age]]&lt;40,"30-39",Table1[[#This Row],[Age]]&lt;50,"40-49",Table1[[#This Row],[Age]]&lt;60,"50-59",Table1[[#This Row],[Age]]&lt;70,"60-69",Table1[[#This Row],[Age]]&lt;80,"70-79",Table1[[#This Row],[Age]]&lt;90,"80-89")</f>
        <v>20-29</v>
      </c>
      <c r="I182" t="s">
        <v>1028</v>
      </c>
      <c r="J182" t="s">
        <v>1209</v>
      </c>
      <c r="K182" t="str">
        <f>LEFT(Table1[[#This Row],[Postcode]],2)</f>
        <v>ML</v>
      </c>
      <c r="L182" t="s">
        <v>1708</v>
      </c>
      <c r="M182" s="1">
        <v>45573</v>
      </c>
      <c r="N182" s="1">
        <v>45574</v>
      </c>
      <c r="O182" s="11" t="str">
        <f ca="1">DATEDIF(Table1[[#This Row],[Referral_Date]],TODAY(),"d")-DATEDIF(Table1[[#This Row],[First_Seen_Date]],TODAY(),"d") &amp;" "&amp;"days"</f>
        <v>1 days</v>
      </c>
      <c r="P182" s="1">
        <v>45574</v>
      </c>
      <c r="Q182" s="1">
        <v>45578</v>
      </c>
      <c r="R182" s="1">
        <v>45591</v>
      </c>
      <c r="S182" s="11">
        <f ca="1">DATEDIF(Table1[[#This Row],[Decision_to_Treat_Date]],TODAY(),"d")-DATEDIF(Table1[[#This Row],[Treatment_Start_Date]],TODAY(),"d")</f>
        <v>13</v>
      </c>
      <c r="T182" s="11" t="str" cm="1">
        <f t="array" aca="1" ref="T182" ca="1">_xlfn.IFS(Table1[[#This Row],[Treatment_Waiting Time]]&lt;10,"Very Short Wait",Table1[[#This Row],[Treatment_Waiting Time]]&lt;20,"Short Wait",Table1[[#This Row],[Treatment_Waiting Time]]&lt;30,"Moderate Delay",Table1[[#This Row],[Treatment_Waiting Time]]&lt;40,"Long Delay")</f>
        <v>Short Wait</v>
      </c>
      <c r="U182" t="s">
        <v>2012</v>
      </c>
      <c r="V182" t="s">
        <v>2022</v>
      </c>
      <c r="W182" t="s">
        <v>2025</v>
      </c>
      <c r="X182" t="s">
        <v>2032</v>
      </c>
      <c r="Y182" t="s">
        <v>2037</v>
      </c>
      <c r="Z182" t="s">
        <v>2042</v>
      </c>
      <c r="AA182" t="s">
        <v>2043</v>
      </c>
      <c r="AB182" t="s">
        <v>2049</v>
      </c>
      <c r="AC182" t="s">
        <v>2052</v>
      </c>
      <c r="AD182" t="s">
        <v>2233</v>
      </c>
      <c r="AE182" t="s">
        <v>2553</v>
      </c>
      <c r="AF182" t="b">
        <v>1</v>
      </c>
      <c r="AG182" s="1">
        <v>46579</v>
      </c>
      <c r="AH182" t="s">
        <v>2555</v>
      </c>
      <c r="AI182" s="1">
        <v>46828</v>
      </c>
    </row>
    <row r="183" spans="1:40">
      <c r="A183" t="str">
        <f>LEFT(Table1[[#This Row],[Postcode]],2)</f>
        <v>L3</v>
      </c>
      <c r="B183" s="13" t="str" cm="1">
        <f t="array" ref="B183">_xlfn.IFS(
OR(LEFT(A183,2)="EC",LEFT(A183,1)="E",LEFT(A183,1)="N",LEFT(A183,2)="NW",LEFT(A183,2)="SE",LEFT(A183,2)="SW",LEFT(A183,1)="W",LEFT(A183,2)="WC"),"London",
OR(LEFT(A183,2)="CR",LEFT(A183,2)="DA",LEFT(A183,2)="GU",LEFT(A183,2)="KT",LEFT(A183,2)="ME",LEFT(A183,2)="PO",LEFT(A183,2)="RG",LEFT(A183,2)="RH",LEFT(A183,2)="SL",LEFT(A183,2)="SO",LEFT(A183,2)="TN"),"South East",
OR(LEFT(A183,2)="BA",LEFT(A183,2)="BS",LEFT(A183,2)="EX",LEFT(A183,2)="GL",LEFT(A183,2)="PL",LEFT(A183,2)="TA",LEFT(A183,2)="TQ",LEFT(A183,2)="TR"),"South West",
OR(LEFT(A183,1)="B",LEFT(A183,2)="CV",LEFT(A183,2)="DE",LEFT(A183,2)="LE",LEFT(A183,2)="NG",LEFT(A183,2)="NN",LEFT(A183,2)="ST",LEFT(A183,2)="WS",LEFT(A183,2)="WV"),"Midlands",
OR(LEFT(A183,1)="M",LEFT(A183,1)="L",LEFT(A183,2)="CH",LEFT(A183,2)="WA",LEFT(A183,2)="WN",LEFT(A183,2)="PR",LEFT(A183,2)="FY",LEFT(A183,2)="BB",LEFT(A183,2)="BL",LEFT(A183,2)="OL",LEFT(A183,2)="SK"),"North West",
OR(LEFT(A183,2)="NE",LEFT(A183,2)="DH",LEFT(A183,2)="SR",LEFT(A183,2)="TS",LEFT(A183,2)="DL"),"North East",
OR(LEFT(A183,2)="LS",LEFT(A183,1)="S",LEFT(A183,2)="DN",LEFT(A183,2)="HU",LEFT(A183,2)="BD",LEFT(A183,2)="HX",LEFT(A183,2)="WF",LEFT(A183,2)="HD"),"Yorkshire &amp; Humber",
OR(LEFT(A183,2)="CB",LEFT(A183,2)="CO",LEFT(A183,2)="IP",LEFT(A183,2)="NR",LEFT(A183,2)="PE",LEFT(A183,2)="SG",LEFT(A183,2)="CM"),"East of England",
OR(LEFT(A183,2)="AB",LEFT(A183,2)="DD",LEFT(A183,2)="EH",LEFT(A183,2)="FK",LEFT(A183,1)="G",LEFT(A183,2)="KA",LEFT(A183,2)="KY",LEFT(A183,2)="PA",LEFT(A183,2)="PH",LEFT(A183,2)="DG",LEFT(A183,2)="ML"),"Scotland",
OR(LEFT(A183,2)="CF",LEFT(A183,2)="SA",LEFT(A183,2)="NP",LEFT(A183,2)="LL",LEFT(A183,2)="LD"),"Wales"
)</f>
        <v>North West</v>
      </c>
      <c r="C183" t="s">
        <v>208</v>
      </c>
      <c r="D183" t="s">
        <v>708</v>
      </c>
      <c r="E183" s="1">
        <v>30470</v>
      </c>
      <c r="F183" s="1">
        <v>42631</v>
      </c>
      <c r="G183" s="11">
        <f ca="1">DATEDIF(Table1[[#This Row],[Date_of_Birth]],TODAY(),"Y")-DATEDIF(Table1[[#This Row],[Primary_Diagnosis_Date]],TODAY(),"Y")</f>
        <v>34</v>
      </c>
      <c r="H183" s="11" t="str" cm="1">
        <f t="array" aca="1" ref="H183" ca="1">_xlfn.IFS(Table1[[#This Row],[Age]]&lt;10,"0-9",Table1[[#This Row],[Age]]&lt;20,"10-19",Table1[[#This Row],[Age]]&lt;30,"20-29",Table1[[#This Row],[Age]]&lt;40,"30-39",Table1[[#This Row],[Age]]&lt;50,"40-49",Table1[[#This Row],[Age]]&lt;60,"50-59",Table1[[#This Row],[Age]]&lt;70,"60-69",Table1[[#This Row],[Age]]&lt;80,"70-79",Table1[[#This Row],[Age]]&lt;90,"80-89")</f>
        <v>30-39</v>
      </c>
      <c r="I183" t="s">
        <v>1027</v>
      </c>
      <c r="J183" t="s">
        <v>1210</v>
      </c>
      <c r="K183" t="str">
        <f>LEFT(Table1[[#This Row],[Postcode]],2)</f>
        <v>L3</v>
      </c>
      <c r="L183" t="s">
        <v>1709</v>
      </c>
      <c r="M183" s="1">
        <v>42606</v>
      </c>
      <c r="N183" s="1">
        <v>42607</v>
      </c>
      <c r="O183" s="11" t="str">
        <f ca="1">DATEDIF(Table1[[#This Row],[Referral_Date]],TODAY(),"d")-DATEDIF(Table1[[#This Row],[First_Seen_Date]],TODAY(),"d") &amp;" "&amp;"days"</f>
        <v>1 days</v>
      </c>
      <c r="P183" s="1">
        <v>42615</v>
      </c>
      <c r="Q183" s="1">
        <v>42629</v>
      </c>
      <c r="R183" s="1">
        <v>42642</v>
      </c>
      <c r="S183" s="11">
        <f ca="1">DATEDIF(Table1[[#This Row],[Decision_to_Treat_Date]],TODAY(),"d")-DATEDIF(Table1[[#This Row],[Treatment_Start_Date]],TODAY(),"d")</f>
        <v>13</v>
      </c>
      <c r="T183" s="11" t="str" cm="1">
        <f t="array" aca="1" ref="T183" ca="1">_xlfn.IFS(Table1[[#This Row],[Treatment_Waiting Time]]&lt;10,"Very Short Wait",Table1[[#This Row],[Treatment_Waiting Time]]&lt;20,"Short Wait",Table1[[#This Row],[Treatment_Waiting Time]]&lt;30,"Moderate Delay",Table1[[#This Row],[Treatment_Waiting Time]]&lt;40,"Long Delay")</f>
        <v>Short Wait</v>
      </c>
      <c r="U183" t="s">
        <v>2013</v>
      </c>
      <c r="V183" t="s">
        <v>2018</v>
      </c>
      <c r="W183" t="s">
        <v>2028</v>
      </c>
      <c r="X183" t="s">
        <v>2031</v>
      </c>
      <c r="Y183" t="s">
        <v>2033</v>
      </c>
      <c r="Z183" t="s">
        <v>2038</v>
      </c>
      <c r="AA183" t="s">
        <v>2045</v>
      </c>
      <c r="AB183" t="s">
        <v>2051</v>
      </c>
      <c r="AC183" t="s">
        <v>2052</v>
      </c>
      <c r="AD183" t="s">
        <v>2234</v>
      </c>
      <c r="AE183" t="s">
        <v>2551</v>
      </c>
      <c r="AF183" t="b">
        <v>1</v>
      </c>
      <c r="AG183" s="1">
        <v>43371</v>
      </c>
      <c r="AH183" t="s">
        <v>2555</v>
      </c>
      <c r="AI183" s="1">
        <v>43642</v>
      </c>
    </row>
    <row r="184" spans="1:40">
      <c r="A184" t="str">
        <f>LEFT(Table1[[#This Row],[Postcode]],2)</f>
        <v>W7</v>
      </c>
      <c r="B184" s="13" t="str" cm="1">
        <f t="array" ref="B184">_xlfn.IFS(
OR(LEFT(A184,2)="EC",LEFT(A184,1)="E",LEFT(A184,1)="N",LEFT(A184,2)="NW",LEFT(A184,2)="SE",LEFT(A184,2)="SW",LEFT(A184,1)="W",LEFT(A184,2)="WC"),"London",
OR(LEFT(A184,2)="CR",LEFT(A184,2)="DA",LEFT(A184,2)="GU",LEFT(A184,2)="KT",LEFT(A184,2)="ME",LEFT(A184,2)="PO",LEFT(A184,2)="RG",LEFT(A184,2)="RH",LEFT(A184,2)="SL",LEFT(A184,2)="SO",LEFT(A184,2)="TN"),"South East",
OR(LEFT(A184,2)="BA",LEFT(A184,2)="BS",LEFT(A184,2)="EX",LEFT(A184,2)="GL",LEFT(A184,2)="PL",LEFT(A184,2)="TA",LEFT(A184,2)="TQ",LEFT(A184,2)="TR"),"South West",
OR(LEFT(A184,1)="B",LEFT(A184,2)="CV",LEFT(A184,2)="DE",LEFT(A184,2)="LE",LEFT(A184,2)="NG",LEFT(A184,2)="NN",LEFT(A184,2)="ST",LEFT(A184,2)="WS",LEFT(A184,2)="WV"),"Midlands",
OR(LEFT(A184,1)="M",LEFT(A184,1)="L",LEFT(A184,2)="CH",LEFT(A184,2)="WA",LEFT(A184,2)="WN",LEFT(A184,2)="PR",LEFT(A184,2)="FY",LEFT(A184,2)="BB",LEFT(A184,2)="BL",LEFT(A184,2)="OL",LEFT(A184,2)="SK"),"North West",
OR(LEFT(A184,2)="NE",LEFT(A184,2)="DH",LEFT(A184,2)="SR",LEFT(A184,2)="TS",LEFT(A184,2)="DL"),"North East",
OR(LEFT(A184,2)="LS",LEFT(A184,1)="S",LEFT(A184,2)="DN",LEFT(A184,2)="HU",LEFT(A184,2)="BD",LEFT(A184,2)="HX",LEFT(A184,2)="WF",LEFT(A184,2)="HD"),"Yorkshire &amp; Humber",
OR(LEFT(A184,2)="CB",LEFT(A184,2)="CO",LEFT(A184,2)="IP",LEFT(A184,2)="NR",LEFT(A184,2)="PE",LEFT(A184,2)="SG",LEFT(A184,2)="CM"),"East of England",
OR(LEFT(A184,2)="AB",LEFT(A184,2)="DD",LEFT(A184,2)="EH",LEFT(A184,2)="FK",LEFT(A184,1)="G",LEFT(A184,2)="KA",LEFT(A184,2)="KY",LEFT(A184,2)="PA",LEFT(A184,2)="PH",LEFT(A184,2)="DG",LEFT(A184,2)="ML"),"Scotland",
OR(LEFT(A184,2)="CF",LEFT(A184,2)="SA",LEFT(A184,2)="NP",LEFT(A184,2)="LL",LEFT(A184,2)="LD"),"Wales"
)</f>
        <v>London</v>
      </c>
      <c r="C184" t="s">
        <v>209</v>
      </c>
      <c r="D184" t="s">
        <v>709</v>
      </c>
      <c r="E184" s="1">
        <v>18588</v>
      </c>
      <c r="F184" s="1">
        <v>45486</v>
      </c>
      <c r="G184" s="11">
        <f ca="1">DATEDIF(Table1[[#This Row],[Date_of_Birth]],TODAY(),"Y")-DATEDIF(Table1[[#This Row],[Primary_Diagnosis_Date]],TODAY(),"Y")</f>
        <v>74</v>
      </c>
      <c r="H184" s="11" t="str" cm="1">
        <f t="array" aca="1" ref="H184" ca="1">_xlfn.IFS(Table1[[#This Row],[Age]]&lt;10,"0-9",Table1[[#This Row],[Age]]&lt;20,"10-19",Table1[[#This Row],[Age]]&lt;30,"20-29",Table1[[#This Row],[Age]]&lt;40,"30-39",Table1[[#This Row],[Age]]&lt;50,"40-49",Table1[[#This Row],[Age]]&lt;60,"50-59",Table1[[#This Row],[Age]]&lt;70,"60-69",Table1[[#This Row],[Age]]&lt;80,"70-79",Table1[[#This Row],[Age]]&lt;90,"80-89")</f>
        <v>70-79</v>
      </c>
      <c r="I184" t="s">
        <v>1027</v>
      </c>
      <c r="J184" t="s">
        <v>1211</v>
      </c>
      <c r="K184" t="str">
        <f>LEFT(Table1[[#This Row],[Postcode]],2)</f>
        <v>W7</v>
      </c>
      <c r="L184" t="s">
        <v>1710</v>
      </c>
      <c r="M184" s="1">
        <v>45465</v>
      </c>
      <c r="N184" s="1">
        <v>45474</v>
      </c>
      <c r="O184" s="11" t="str">
        <f ca="1">DATEDIF(Table1[[#This Row],[Referral_Date]],TODAY(),"d")-DATEDIF(Table1[[#This Row],[First_Seen_Date]],TODAY(),"d") &amp;" "&amp;"days"</f>
        <v>9 days</v>
      </c>
      <c r="P184" s="1">
        <v>45483</v>
      </c>
      <c r="Q184" s="1">
        <v>45483</v>
      </c>
      <c r="R184" s="1">
        <v>45502</v>
      </c>
      <c r="S184" s="11">
        <f ca="1">DATEDIF(Table1[[#This Row],[Decision_to_Treat_Date]],TODAY(),"d")-DATEDIF(Table1[[#This Row],[Treatment_Start_Date]],TODAY(),"d")</f>
        <v>19</v>
      </c>
      <c r="T184" s="11" t="str" cm="1">
        <f t="array" aca="1" ref="T184" ca="1">_xlfn.IFS(Table1[[#This Row],[Treatment_Waiting Time]]&lt;10,"Very Short Wait",Table1[[#This Row],[Treatment_Waiting Time]]&lt;20,"Short Wait",Table1[[#This Row],[Treatment_Waiting Time]]&lt;30,"Moderate Delay",Table1[[#This Row],[Treatment_Waiting Time]]&lt;40,"Long Delay")</f>
        <v>Short Wait</v>
      </c>
      <c r="U184" t="s">
        <v>2012</v>
      </c>
      <c r="V184" t="s">
        <v>2019</v>
      </c>
      <c r="W184" t="s">
        <v>2026</v>
      </c>
      <c r="X184" t="s">
        <v>2032</v>
      </c>
      <c r="Y184" t="s">
        <v>2036</v>
      </c>
      <c r="Z184" t="s">
        <v>2041</v>
      </c>
      <c r="AA184" t="s">
        <v>2044</v>
      </c>
      <c r="AB184" t="s">
        <v>2050</v>
      </c>
      <c r="AC184" t="s">
        <v>2053</v>
      </c>
      <c r="AD184" t="s">
        <v>2235</v>
      </c>
      <c r="AE184" t="s">
        <v>2552</v>
      </c>
      <c r="AF184" t="b">
        <v>1</v>
      </c>
      <c r="AG184" s="1">
        <v>45804</v>
      </c>
      <c r="AH184" t="s">
        <v>2554</v>
      </c>
    </row>
    <row r="185" spans="1:40">
      <c r="A185" t="str">
        <f>LEFT(Table1[[#This Row],[Postcode]],2)</f>
        <v>W8</v>
      </c>
      <c r="B185" s="13" t="str" cm="1">
        <f t="array" ref="B185">_xlfn.IFS(
OR(LEFT(A185,2)="EC",LEFT(A185,1)="E",LEFT(A185,1)="N",LEFT(A185,2)="NW",LEFT(A185,2)="SE",LEFT(A185,2)="SW",LEFT(A185,1)="W",LEFT(A185,2)="WC"),"London",
OR(LEFT(A185,2)="CR",LEFT(A185,2)="DA",LEFT(A185,2)="GU",LEFT(A185,2)="KT",LEFT(A185,2)="ME",LEFT(A185,2)="PO",LEFT(A185,2)="RG",LEFT(A185,2)="RH",LEFT(A185,2)="SL",LEFT(A185,2)="SO",LEFT(A185,2)="TN"),"South East",
OR(LEFT(A185,2)="BA",LEFT(A185,2)="BS",LEFT(A185,2)="EX",LEFT(A185,2)="GL",LEFT(A185,2)="PL",LEFT(A185,2)="TA",LEFT(A185,2)="TQ",LEFT(A185,2)="TR"),"South West",
OR(LEFT(A185,1)="B",LEFT(A185,2)="CV",LEFT(A185,2)="DE",LEFT(A185,2)="LE",LEFT(A185,2)="NG",LEFT(A185,2)="NN",LEFT(A185,2)="ST",LEFT(A185,2)="WS",LEFT(A185,2)="WV"),"Midlands",
OR(LEFT(A185,1)="M",LEFT(A185,1)="L",LEFT(A185,2)="CH",LEFT(A185,2)="WA",LEFT(A185,2)="WN",LEFT(A185,2)="PR",LEFT(A185,2)="FY",LEFT(A185,2)="BB",LEFT(A185,2)="BL",LEFT(A185,2)="OL",LEFT(A185,2)="SK"),"North West",
OR(LEFT(A185,2)="NE",LEFT(A185,2)="DH",LEFT(A185,2)="SR",LEFT(A185,2)="TS",LEFT(A185,2)="DL"),"North East",
OR(LEFT(A185,2)="LS",LEFT(A185,1)="S",LEFT(A185,2)="DN",LEFT(A185,2)="HU",LEFT(A185,2)="BD",LEFT(A185,2)="HX",LEFT(A185,2)="WF",LEFT(A185,2)="HD"),"Yorkshire &amp; Humber",
OR(LEFT(A185,2)="CB",LEFT(A185,2)="CO",LEFT(A185,2)="IP",LEFT(A185,2)="NR",LEFT(A185,2)="PE",LEFT(A185,2)="SG",LEFT(A185,2)="CM"),"East of England",
OR(LEFT(A185,2)="AB",LEFT(A185,2)="DD",LEFT(A185,2)="EH",LEFT(A185,2)="FK",LEFT(A185,1)="G",LEFT(A185,2)="KA",LEFT(A185,2)="KY",LEFT(A185,2)="PA",LEFT(A185,2)="PH",LEFT(A185,2)="DG",LEFT(A185,2)="ML"),"Scotland",
OR(LEFT(A185,2)="CF",LEFT(A185,2)="SA",LEFT(A185,2)="NP",LEFT(A185,2)="LL",LEFT(A185,2)="LD"),"Wales"
)</f>
        <v>London</v>
      </c>
      <c r="C185" t="s">
        <v>210</v>
      </c>
      <c r="D185" t="s">
        <v>710</v>
      </c>
      <c r="E185" s="1">
        <v>17783</v>
      </c>
      <c r="F185" s="1">
        <v>44134</v>
      </c>
      <c r="G185" s="11">
        <f ca="1">DATEDIF(Table1[[#This Row],[Date_of_Birth]],TODAY(),"Y")-DATEDIF(Table1[[#This Row],[Primary_Diagnosis_Date]],TODAY(),"Y")</f>
        <v>72</v>
      </c>
      <c r="H185" s="11" t="str" cm="1">
        <f t="array" aca="1" ref="H185" ca="1">_xlfn.IFS(Table1[[#This Row],[Age]]&lt;10,"0-9",Table1[[#This Row],[Age]]&lt;20,"10-19",Table1[[#This Row],[Age]]&lt;30,"20-29",Table1[[#This Row],[Age]]&lt;40,"30-39",Table1[[#This Row],[Age]]&lt;50,"40-49",Table1[[#This Row],[Age]]&lt;60,"50-59",Table1[[#This Row],[Age]]&lt;70,"60-69",Table1[[#This Row],[Age]]&lt;80,"70-79",Table1[[#This Row],[Age]]&lt;90,"80-89")</f>
        <v>70-79</v>
      </c>
      <c r="I185" t="s">
        <v>1028</v>
      </c>
      <c r="J185" t="s">
        <v>1212</v>
      </c>
      <c r="K185" t="str">
        <f>LEFT(Table1[[#This Row],[Postcode]],2)</f>
        <v>W8</v>
      </c>
      <c r="L185" t="s">
        <v>1711</v>
      </c>
      <c r="M185" s="1">
        <v>44111</v>
      </c>
      <c r="N185" s="1">
        <v>44122</v>
      </c>
      <c r="O185" s="11" t="str">
        <f ca="1">DATEDIF(Table1[[#This Row],[Referral_Date]],TODAY(),"d")-DATEDIF(Table1[[#This Row],[First_Seen_Date]],TODAY(),"d") &amp;" "&amp;"days"</f>
        <v>11 days</v>
      </c>
      <c r="P185" s="1">
        <v>44134</v>
      </c>
      <c r="Q185" s="1">
        <v>44147</v>
      </c>
      <c r="R185" s="1">
        <v>44164</v>
      </c>
      <c r="S185" s="11">
        <f ca="1">DATEDIF(Table1[[#This Row],[Decision_to_Treat_Date]],TODAY(),"d")-DATEDIF(Table1[[#This Row],[Treatment_Start_Date]],TODAY(),"d")</f>
        <v>17</v>
      </c>
      <c r="T185" s="11" t="str" cm="1">
        <f t="array" aca="1" ref="T185" ca="1">_xlfn.IFS(Table1[[#This Row],[Treatment_Waiting Time]]&lt;10,"Very Short Wait",Table1[[#This Row],[Treatment_Waiting Time]]&lt;20,"Short Wait",Table1[[#This Row],[Treatment_Waiting Time]]&lt;30,"Moderate Delay",Table1[[#This Row],[Treatment_Waiting Time]]&lt;40,"Long Delay")</f>
        <v>Short Wait</v>
      </c>
      <c r="U185" t="s">
        <v>2016</v>
      </c>
      <c r="V185" t="s">
        <v>2018</v>
      </c>
      <c r="W185" t="s">
        <v>2024</v>
      </c>
      <c r="X185" t="s">
        <v>2029</v>
      </c>
      <c r="Y185" t="s">
        <v>2036</v>
      </c>
      <c r="Z185" t="s">
        <v>2041</v>
      </c>
      <c r="AA185" t="s">
        <v>2045</v>
      </c>
      <c r="AB185" t="s">
        <v>2051</v>
      </c>
      <c r="AC185" t="s">
        <v>2053</v>
      </c>
      <c r="AD185" t="s">
        <v>2236</v>
      </c>
      <c r="AE185" t="s">
        <v>2041</v>
      </c>
      <c r="AF185" t="b">
        <v>1</v>
      </c>
      <c r="AG185" s="1">
        <v>45133</v>
      </c>
      <c r="AH185" t="s">
        <v>2554</v>
      </c>
    </row>
    <row r="186" spans="1:40">
      <c r="A186" t="str">
        <f>LEFT(Table1[[#This Row],[Postcode]],2)</f>
        <v>W2</v>
      </c>
      <c r="B186" s="13" t="str" cm="1">
        <f t="array" ref="B186">_xlfn.IFS(
OR(LEFT(A186,2)="EC",LEFT(A186,1)="E",LEFT(A186,1)="N",LEFT(A186,2)="NW",LEFT(A186,2)="SE",LEFT(A186,2)="SW",LEFT(A186,1)="W",LEFT(A186,2)="WC"),"London",
OR(LEFT(A186,2)="CR",LEFT(A186,2)="DA",LEFT(A186,2)="GU",LEFT(A186,2)="KT",LEFT(A186,2)="ME",LEFT(A186,2)="PO",LEFT(A186,2)="RG",LEFT(A186,2)="RH",LEFT(A186,2)="SL",LEFT(A186,2)="SO",LEFT(A186,2)="TN"),"South East",
OR(LEFT(A186,2)="BA",LEFT(A186,2)="BS",LEFT(A186,2)="EX",LEFT(A186,2)="GL",LEFT(A186,2)="PL",LEFT(A186,2)="TA",LEFT(A186,2)="TQ",LEFT(A186,2)="TR"),"South West",
OR(LEFT(A186,1)="B",LEFT(A186,2)="CV",LEFT(A186,2)="DE",LEFT(A186,2)="LE",LEFT(A186,2)="NG",LEFT(A186,2)="NN",LEFT(A186,2)="ST",LEFT(A186,2)="WS",LEFT(A186,2)="WV"),"Midlands",
OR(LEFT(A186,1)="M",LEFT(A186,1)="L",LEFT(A186,2)="CH",LEFT(A186,2)="WA",LEFT(A186,2)="WN",LEFT(A186,2)="PR",LEFT(A186,2)="FY",LEFT(A186,2)="BB",LEFT(A186,2)="BL",LEFT(A186,2)="OL",LEFT(A186,2)="SK"),"North West",
OR(LEFT(A186,2)="NE",LEFT(A186,2)="DH",LEFT(A186,2)="SR",LEFT(A186,2)="TS",LEFT(A186,2)="DL"),"North East",
OR(LEFT(A186,2)="LS",LEFT(A186,1)="S",LEFT(A186,2)="DN",LEFT(A186,2)="HU",LEFT(A186,2)="BD",LEFT(A186,2)="HX",LEFT(A186,2)="WF",LEFT(A186,2)="HD"),"Yorkshire &amp; Humber",
OR(LEFT(A186,2)="CB",LEFT(A186,2)="CO",LEFT(A186,2)="IP",LEFT(A186,2)="NR",LEFT(A186,2)="PE",LEFT(A186,2)="SG",LEFT(A186,2)="CM"),"East of England",
OR(LEFT(A186,2)="AB",LEFT(A186,2)="DD",LEFT(A186,2)="EH",LEFT(A186,2)="FK",LEFT(A186,1)="G",LEFT(A186,2)="KA",LEFT(A186,2)="KY",LEFT(A186,2)="PA",LEFT(A186,2)="PH",LEFT(A186,2)="DG",LEFT(A186,2)="ML"),"Scotland",
OR(LEFT(A186,2)="CF",LEFT(A186,2)="SA",LEFT(A186,2)="NP",LEFT(A186,2)="LL",LEFT(A186,2)="LD"),"Wales"
)</f>
        <v>London</v>
      </c>
      <c r="C186" t="s">
        <v>211</v>
      </c>
      <c r="D186" t="s">
        <v>711</v>
      </c>
      <c r="E186" s="1">
        <v>29566</v>
      </c>
      <c r="F186" s="1">
        <v>45066</v>
      </c>
      <c r="G186" s="11">
        <f ca="1">DATEDIF(Table1[[#This Row],[Date_of_Birth]],TODAY(),"Y")-DATEDIF(Table1[[#This Row],[Primary_Diagnosis_Date]],TODAY(),"Y")</f>
        <v>42</v>
      </c>
      <c r="H186" s="11" t="str" cm="1">
        <f t="array" aca="1" ref="H186" ca="1">_xlfn.IFS(Table1[[#This Row],[Age]]&lt;10,"0-9",Table1[[#This Row],[Age]]&lt;20,"10-19",Table1[[#This Row],[Age]]&lt;30,"20-29",Table1[[#This Row],[Age]]&lt;40,"30-39",Table1[[#This Row],[Age]]&lt;50,"40-49",Table1[[#This Row],[Age]]&lt;60,"50-59",Table1[[#This Row],[Age]]&lt;70,"60-69",Table1[[#This Row],[Age]]&lt;80,"70-79",Table1[[#This Row],[Age]]&lt;90,"80-89")</f>
        <v>40-49</v>
      </c>
      <c r="I186" t="s">
        <v>1027</v>
      </c>
      <c r="J186" t="s">
        <v>1213</v>
      </c>
      <c r="K186" t="str">
        <f>LEFT(Table1[[#This Row],[Postcode]],2)</f>
        <v>W2</v>
      </c>
      <c r="L186" t="s">
        <v>1712</v>
      </c>
      <c r="M186" s="1">
        <v>45055</v>
      </c>
      <c r="N186" s="1">
        <v>45060</v>
      </c>
      <c r="O186" s="11" t="str">
        <f ca="1">DATEDIF(Table1[[#This Row],[Referral_Date]],TODAY(),"d")-DATEDIF(Table1[[#This Row],[First_Seen_Date]],TODAY(),"d") &amp;" "&amp;"days"</f>
        <v>5 days</v>
      </c>
      <c r="P186" s="1">
        <v>45060</v>
      </c>
      <c r="Q186" s="1">
        <v>45067</v>
      </c>
      <c r="R186" s="1">
        <v>45077</v>
      </c>
      <c r="S186" s="11">
        <f ca="1">DATEDIF(Table1[[#This Row],[Decision_to_Treat_Date]],TODAY(),"d")-DATEDIF(Table1[[#This Row],[Treatment_Start_Date]],TODAY(),"d")</f>
        <v>10</v>
      </c>
      <c r="T186" s="11" t="str" cm="1">
        <f t="array" aca="1" ref="T186" ca="1">_xlfn.IFS(Table1[[#This Row],[Treatment_Waiting Time]]&lt;10,"Very Short Wait",Table1[[#This Row],[Treatment_Waiting Time]]&lt;20,"Short Wait",Table1[[#This Row],[Treatment_Waiting Time]]&lt;30,"Moderate Delay",Table1[[#This Row],[Treatment_Waiting Time]]&lt;40,"Long Delay")</f>
        <v>Short Wait</v>
      </c>
      <c r="U186" t="s">
        <v>2015</v>
      </c>
      <c r="V186" t="s">
        <v>2022</v>
      </c>
      <c r="W186" t="s">
        <v>2023</v>
      </c>
      <c r="X186" t="s">
        <v>2029</v>
      </c>
      <c r="Y186" t="s">
        <v>2033</v>
      </c>
      <c r="Z186" t="s">
        <v>2038</v>
      </c>
      <c r="AA186" t="s">
        <v>2045</v>
      </c>
      <c r="AB186" t="s">
        <v>2051</v>
      </c>
      <c r="AC186" t="s">
        <v>2053</v>
      </c>
      <c r="AD186" t="s">
        <v>2237</v>
      </c>
      <c r="AE186" t="s">
        <v>2551</v>
      </c>
      <c r="AF186" t="b">
        <v>1</v>
      </c>
      <c r="AG186" s="1">
        <v>45518</v>
      </c>
      <c r="AH186" t="s">
        <v>2554</v>
      </c>
    </row>
    <row r="187" spans="1:40">
      <c r="A187" t="str">
        <f>LEFT(Table1[[#This Row],[Postcode]],2)</f>
        <v>CH</v>
      </c>
      <c r="B187" s="13" t="str" cm="1">
        <f t="array" ref="B187">_xlfn.IFS(
OR(LEFT(A187,2)="EC",LEFT(A187,1)="E",LEFT(A187,1)="N",LEFT(A187,2)="NW",LEFT(A187,2)="SE",LEFT(A187,2)="SW",LEFT(A187,1)="W",LEFT(A187,2)="WC"),"London",
OR(LEFT(A187,2)="CR",LEFT(A187,2)="DA",LEFT(A187,2)="GU",LEFT(A187,2)="KT",LEFT(A187,2)="ME",LEFT(A187,2)="PO",LEFT(A187,2)="RG",LEFT(A187,2)="RH",LEFT(A187,2)="SL",LEFT(A187,2)="SO",LEFT(A187,2)="TN"),"South East",
OR(LEFT(A187,2)="BA",LEFT(A187,2)="BS",LEFT(A187,2)="EX",LEFT(A187,2)="GL",LEFT(A187,2)="PL",LEFT(A187,2)="TA",LEFT(A187,2)="TQ",LEFT(A187,2)="TR"),"South West",
OR(LEFT(A187,1)="B",LEFT(A187,2)="CV",LEFT(A187,2)="DE",LEFT(A187,2)="LE",LEFT(A187,2)="NG",LEFT(A187,2)="NN",LEFT(A187,2)="ST",LEFT(A187,2)="WS",LEFT(A187,2)="WV"),"Midlands",
OR(LEFT(A187,1)="M",LEFT(A187,1)="L",LEFT(A187,2)="CH",LEFT(A187,2)="WA",LEFT(A187,2)="WN",LEFT(A187,2)="PR",LEFT(A187,2)="FY",LEFT(A187,2)="BB",LEFT(A187,2)="BL",LEFT(A187,2)="OL",LEFT(A187,2)="SK"),"North West",
OR(LEFT(A187,2)="NE",LEFT(A187,2)="DH",LEFT(A187,2)="SR",LEFT(A187,2)="TS",LEFT(A187,2)="DL"),"North East",
OR(LEFT(A187,2)="LS",LEFT(A187,1)="S",LEFT(A187,2)="DN",LEFT(A187,2)="HU",LEFT(A187,2)="BD",LEFT(A187,2)="HX",LEFT(A187,2)="WF",LEFT(A187,2)="HD"),"Yorkshire &amp; Humber",
OR(LEFT(A187,2)="CB",LEFT(A187,2)="CO",LEFT(A187,2)="IP",LEFT(A187,2)="NR",LEFT(A187,2)="PE",LEFT(A187,2)="SG",LEFT(A187,2)="CM"),"East of England",
OR(LEFT(A187,2)="AB",LEFT(A187,2)="DD",LEFT(A187,2)="EH",LEFT(A187,2)="FK",LEFT(A187,1)="G",LEFT(A187,2)="KA",LEFT(A187,2)="KY",LEFT(A187,2)="PA",LEFT(A187,2)="PH",LEFT(A187,2)="DG",LEFT(A187,2)="ML"),"Scotland",
OR(LEFT(A187,2)="CF",LEFT(A187,2)="SA",LEFT(A187,2)="NP",LEFT(A187,2)="LL",LEFT(A187,2)="LD"),"Wales"
)</f>
        <v>North West</v>
      </c>
      <c r="C187" t="s">
        <v>212</v>
      </c>
      <c r="D187" t="s">
        <v>712</v>
      </c>
      <c r="E187" s="1">
        <v>24075</v>
      </c>
      <c r="F187" s="1">
        <v>45885</v>
      </c>
      <c r="G187" s="11">
        <f ca="1">DATEDIF(Table1[[#This Row],[Date_of_Birth]],TODAY(),"Y")-DATEDIF(Table1[[#This Row],[Primary_Diagnosis_Date]],TODAY(),"Y")</f>
        <v>60</v>
      </c>
      <c r="H187" s="11" t="str" cm="1">
        <f t="array" aca="1" ref="H187" ca="1">_xlfn.IFS(Table1[[#This Row],[Age]]&lt;10,"0-9",Table1[[#This Row],[Age]]&lt;20,"10-19",Table1[[#This Row],[Age]]&lt;30,"20-29",Table1[[#This Row],[Age]]&lt;40,"30-39",Table1[[#This Row],[Age]]&lt;50,"40-49",Table1[[#This Row],[Age]]&lt;60,"50-59",Table1[[#This Row],[Age]]&lt;70,"60-69",Table1[[#This Row],[Age]]&lt;80,"70-79",Table1[[#This Row],[Age]]&lt;90,"80-89")</f>
        <v>60-69</v>
      </c>
      <c r="I187" t="s">
        <v>1028</v>
      </c>
      <c r="J187" t="s">
        <v>1214</v>
      </c>
      <c r="K187" t="str">
        <f>LEFT(Table1[[#This Row],[Postcode]],2)</f>
        <v>CH</v>
      </c>
      <c r="L187" t="s">
        <v>1713</v>
      </c>
      <c r="M187" s="1">
        <v>45868</v>
      </c>
      <c r="N187" s="1">
        <v>45882</v>
      </c>
      <c r="O187" s="11" t="str">
        <f ca="1">DATEDIF(Table1[[#This Row],[Referral_Date]],TODAY(),"d")-DATEDIF(Table1[[#This Row],[First_Seen_Date]],TODAY(),"d") &amp;" "&amp;"days"</f>
        <v>14 days</v>
      </c>
      <c r="P187" s="1">
        <v>45884</v>
      </c>
      <c r="Q187" s="1">
        <v>45886</v>
      </c>
      <c r="R187" s="1">
        <v>45888</v>
      </c>
      <c r="S187" s="11">
        <f ca="1">DATEDIF(Table1[[#This Row],[Decision_to_Treat_Date]],TODAY(),"d")-DATEDIF(Table1[[#This Row],[Treatment_Start_Date]],TODAY(),"d")</f>
        <v>2</v>
      </c>
      <c r="T187" s="11" t="str" cm="1">
        <f t="array" aca="1" ref="T187" ca="1">_xlfn.IFS(Table1[[#This Row],[Treatment_Waiting Time]]&lt;10,"Very Short Wait",Table1[[#This Row],[Treatment_Waiting Time]]&lt;20,"Short Wait",Table1[[#This Row],[Treatment_Waiting Time]]&lt;30,"Moderate Delay",Table1[[#This Row],[Treatment_Waiting Time]]&lt;40,"Long Delay")</f>
        <v>Very Short Wait</v>
      </c>
      <c r="U187" t="s">
        <v>2015</v>
      </c>
      <c r="V187" t="s">
        <v>2018</v>
      </c>
      <c r="W187" t="s">
        <v>2028</v>
      </c>
      <c r="X187" t="s">
        <v>2030</v>
      </c>
      <c r="Y187" t="s">
        <v>2036</v>
      </c>
      <c r="Z187" t="s">
        <v>2042</v>
      </c>
      <c r="AA187" t="s">
        <v>2044</v>
      </c>
      <c r="AB187" t="s">
        <v>2047</v>
      </c>
      <c r="AC187" t="s">
        <v>2041</v>
      </c>
      <c r="AD187" t="s">
        <v>2238</v>
      </c>
      <c r="AE187" t="s">
        <v>2550</v>
      </c>
      <c r="AF187" t="b">
        <v>0</v>
      </c>
      <c r="AH187" t="s">
        <v>2554</v>
      </c>
    </row>
    <row r="188" spans="1:40">
      <c r="A188" t="str">
        <f>LEFT(Table1[[#This Row],[Postcode]],2)</f>
        <v>G7</v>
      </c>
      <c r="B188" s="13" t="str" cm="1">
        <f t="array" ref="B188">_xlfn.IFS(
OR(LEFT(A188,2)="EC",LEFT(A188,1)="E",LEFT(A188,1)="N",LEFT(A188,2)="NW",LEFT(A188,2)="SE",LEFT(A188,2)="SW",LEFT(A188,1)="W",LEFT(A188,2)="WC"),"London",
OR(LEFT(A188,2)="CR",LEFT(A188,2)="DA",LEFT(A188,2)="GU",LEFT(A188,2)="KT",LEFT(A188,2)="ME",LEFT(A188,2)="PO",LEFT(A188,2)="RG",LEFT(A188,2)="RH",LEFT(A188,2)="SL",LEFT(A188,2)="SO",LEFT(A188,2)="TN"),"South East",
OR(LEFT(A188,2)="BA",LEFT(A188,2)="BS",LEFT(A188,2)="EX",LEFT(A188,2)="GL",LEFT(A188,2)="PL",LEFT(A188,2)="TA",LEFT(A188,2)="TQ",LEFT(A188,2)="TR"),"South West",
OR(LEFT(A188,1)="B",LEFT(A188,2)="CV",LEFT(A188,2)="DE",LEFT(A188,2)="LE",LEFT(A188,2)="NG",LEFT(A188,2)="NN",LEFT(A188,2)="ST",LEFT(A188,2)="WS",LEFT(A188,2)="WV"),"Midlands",
OR(LEFT(A188,1)="M",LEFT(A188,1)="L",LEFT(A188,2)="CH",LEFT(A188,2)="WA",LEFT(A188,2)="WN",LEFT(A188,2)="PR",LEFT(A188,2)="FY",LEFT(A188,2)="BB",LEFT(A188,2)="BL",LEFT(A188,2)="OL",LEFT(A188,2)="SK"),"North West",
OR(LEFT(A188,2)="NE",LEFT(A188,2)="DH",LEFT(A188,2)="SR",LEFT(A188,2)="TS",LEFT(A188,2)="DL"),"North East",
OR(LEFT(A188,2)="LS",LEFT(A188,1)="S",LEFT(A188,2)="DN",LEFT(A188,2)="HU",LEFT(A188,2)="BD",LEFT(A188,2)="HX",LEFT(A188,2)="WF",LEFT(A188,2)="HD"),"Yorkshire &amp; Humber",
OR(LEFT(A188,2)="CB",LEFT(A188,2)="CO",LEFT(A188,2)="IP",LEFT(A188,2)="NR",LEFT(A188,2)="PE",LEFT(A188,2)="SG",LEFT(A188,2)="CM"),"East of England",
OR(LEFT(A188,2)="AB",LEFT(A188,2)="DD",LEFT(A188,2)="EH",LEFT(A188,2)="FK",LEFT(A188,1)="G",LEFT(A188,2)="KA",LEFT(A188,2)="KY",LEFT(A188,2)="PA",LEFT(A188,2)="PH",LEFT(A188,2)="DG",LEFT(A188,2)="ML"),"Scotland",
OR(LEFT(A188,2)="CF",LEFT(A188,2)="SA",LEFT(A188,2)="NP",LEFT(A188,2)="LL",LEFT(A188,2)="LD"),"Wales"
)</f>
        <v>Scotland</v>
      </c>
      <c r="C188" t="s">
        <v>213</v>
      </c>
      <c r="D188" t="s">
        <v>713</v>
      </c>
      <c r="E188" s="1">
        <v>24027</v>
      </c>
      <c r="F188" s="1">
        <v>45321</v>
      </c>
      <c r="G188" s="11">
        <f ca="1">DATEDIF(Table1[[#This Row],[Date_of_Birth]],TODAY(),"Y")-DATEDIF(Table1[[#This Row],[Primary_Diagnosis_Date]],TODAY(),"Y")</f>
        <v>58</v>
      </c>
      <c r="H188" s="11" t="str" cm="1">
        <f t="array" aca="1" ref="H188" ca="1">_xlfn.IFS(Table1[[#This Row],[Age]]&lt;10,"0-9",Table1[[#This Row],[Age]]&lt;20,"10-19",Table1[[#This Row],[Age]]&lt;30,"20-29",Table1[[#This Row],[Age]]&lt;40,"30-39",Table1[[#This Row],[Age]]&lt;50,"40-49",Table1[[#This Row],[Age]]&lt;60,"50-59",Table1[[#This Row],[Age]]&lt;70,"60-69",Table1[[#This Row],[Age]]&lt;80,"70-79",Table1[[#This Row],[Age]]&lt;90,"80-89")</f>
        <v>50-59</v>
      </c>
      <c r="I188" t="s">
        <v>1028</v>
      </c>
      <c r="J188" t="s">
        <v>1215</v>
      </c>
      <c r="K188" t="str">
        <f>LEFT(Table1[[#This Row],[Postcode]],2)</f>
        <v>G7</v>
      </c>
      <c r="L188" t="s">
        <v>1714</v>
      </c>
      <c r="M188" s="1">
        <v>45291</v>
      </c>
      <c r="N188" s="1">
        <v>45293</v>
      </c>
      <c r="O188" s="11" t="str">
        <f ca="1">DATEDIF(Table1[[#This Row],[Referral_Date]],TODAY(),"d")-DATEDIF(Table1[[#This Row],[First_Seen_Date]],TODAY(),"d") &amp;" "&amp;"days"</f>
        <v>2 days</v>
      </c>
      <c r="P188" s="1">
        <v>45296</v>
      </c>
      <c r="Q188" s="1">
        <v>45308</v>
      </c>
      <c r="R188" s="1">
        <v>45310</v>
      </c>
      <c r="S188" s="11">
        <f ca="1">DATEDIF(Table1[[#This Row],[Decision_to_Treat_Date]],TODAY(),"d")-DATEDIF(Table1[[#This Row],[Treatment_Start_Date]],TODAY(),"d")</f>
        <v>2</v>
      </c>
      <c r="T188" s="11" t="str" cm="1">
        <f t="array" aca="1" ref="T188" ca="1">_xlfn.IFS(Table1[[#This Row],[Treatment_Waiting Time]]&lt;10,"Very Short Wait",Table1[[#This Row],[Treatment_Waiting Time]]&lt;20,"Short Wait",Table1[[#This Row],[Treatment_Waiting Time]]&lt;30,"Moderate Delay",Table1[[#This Row],[Treatment_Waiting Time]]&lt;40,"Long Delay")</f>
        <v>Very Short Wait</v>
      </c>
      <c r="U188" t="s">
        <v>2016</v>
      </c>
      <c r="V188" t="s">
        <v>2020</v>
      </c>
      <c r="W188" t="s">
        <v>2024</v>
      </c>
      <c r="X188" t="s">
        <v>2030</v>
      </c>
      <c r="Y188" t="s">
        <v>2033</v>
      </c>
      <c r="Z188" t="s">
        <v>2041</v>
      </c>
      <c r="AA188" t="s">
        <v>2041</v>
      </c>
      <c r="AB188" t="s">
        <v>2047</v>
      </c>
      <c r="AC188" t="s">
        <v>2053</v>
      </c>
      <c r="AD188" t="s">
        <v>2239</v>
      </c>
      <c r="AE188" t="s">
        <v>2552</v>
      </c>
      <c r="AF188" t="b">
        <v>0</v>
      </c>
      <c r="AH188" t="s">
        <v>2554</v>
      </c>
    </row>
    <row r="189" spans="1:40">
      <c r="A189" t="str">
        <f>LEFT(Table1[[#This Row],[Postcode]],2)</f>
        <v>B4</v>
      </c>
      <c r="B189" s="13" t="str" cm="1">
        <f t="array" ref="B189">_xlfn.IFS(
OR(LEFT(A189,2)="EC",LEFT(A189,1)="E",LEFT(A189,1)="N",LEFT(A189,2)="NW",LEFT(A189,2)="SE",LEFT(A189,2)="SW",LEFT(A189,1)="W",LEFT(A189,2)="WC"),"London",
OR(LEFT(A189,2)="CR",LEFT(A189,2)="DA",LEFT(A189,2)="GU",LEFT(A189,2)="KT",LEFT(A189,2)="ME",LEFT(A189,2)="PO",LEFT(A189,2)="RG",LEFT(A189,2)="RH",LEFT(A189,2)="SL",LEFT(A189,2)="SO",LEFT(A189,2)="TN"),"South East",
OR(LEFT(A189,2)="BA",LEFT(A189,2)="BS",LEFT(A189,2)="EX",LEFT(A189,2)="GL",LEFT(A189,2)="PL",LEFT(A189,2)="TA",LEFT(A189,2)="TQ",LEFT(A189,2)="TR"),"South West",
OR(LEFT(A189,1)="B",LEFT(A189,2)="CV",LEFT(A189,2)="DE",LEFT(A189,2)="LE",LEFT(A189,2)="NG",LEFT(A189,2)="NN",LEFT(A189,2)="ST",LEFT(A189,2)="WS",LEFT(A189,2)="WV"),"Midlands",
OR(LEFT(A189,1)="M",LEFT(A189,1)="L",LEFT(A189,2)="CH",LEFT(A189,2)="WA",LEFT(A189,2)="WN",LEFT(A189,2)="PR",LEFT(A189,2)="FY",LEFT(A189,2)="BB",LEFT(A189,2)="BL",LEFT(A189,2)="OL",LEFT(A189,2)="SK"),"North West",
OR(LEFT(A189,2)="NE",LEFT(A189,2)="DH",LEFT(A189,2)="SR",LEFT(A189,2)="TS",LEFT(A189,2)="DL"),"North East",
OR(LEFT(A189,2)="LS",LEFT(A189,1)="S",LEFT(A189,2)="DN",LEFT(A189,2)="HU",LEFT(A189,2)="BD",LEFT(A189,2)="HX",LEFT(A189,2)="WF",LEFT(A189,2)="HD"),"Yorkshire &amp; Humber",
OR(LEFT(A189,2)="CB",LEFT(A189,2)="CO",LEFT(A189,2)="IP",LEFT(A189,2)="NR",LEFT(A189,2)="PE",LEFT(A189,2)="SG",LEFT(A189,2)="CM"),"East of England",
OR(LEFT(A189,2)="AB",LEFT(A189,2)="DD",LEFT(A189,2)="EH",LEFT(A189,2)="FK",LEFT(A189,1)="G",LEFT(A189,2)="KA",LEFT(A189,2)="KY",LEFT(A189,2)="PA",LEFT(A189,2)="PH",LEFT(A189,2)="DG",LEFT(A189,2)="ML"),"Scotland",
OR(LEFT(A189,2)="CF",LEFT(A189,2)="SA",LEFT(A189,2)="NP",LEFT(A189,2)="LL",LEFT(A189,2)="LD"),"Wales"
)</f>
        <v>Midlands</v>
      </c>
      <c r="C189" t="s">
        <v>214</v>
      </c>
      <c r="D189" t="s">
        <v>714</v>
      </c>
      <c r="E189" s="1">
        <v>19150</v>
      </c>
      <c r="F189" s="1">
        <v>44877</v>
      </c>
      <c r="G189" s="11">
        <f ca="1">DATEDIF(Table1[[#This Row],[Date_of_Birth]],TODAY(),"Y")-DATEDIF(Table1[[#This Row],[Primary_Diagnosis_Date]],TODAY(),"Y")</f>
        <v>71</v>
      </c>
      <c r="H189" s="11" t="str" cm="1">
        <f t="array" aca="1" ref="H189" ca="1">_xlfn.IFS(Table1[[#This Row],[Age]]&lt;10,"0-9",Table1[[#This Row],[Age]]&lt;20,"10-19",Table1[[#This Row],[Age]]&lt;30,"20-29",Table1[[#This Row],[Age]]&lt;40,"30-39",Table1[[#This Row],[Age]]&lt;50,"40-49",Table1[[#This Row],[Age]]&lt;60,"50-59",Table1[[#This Row],[Age]]&lt;70,"60-69",Table1[[#This Row],[Age]]&lt;80,"70-79",Table1[[#This Row],[Age]]&lt;90,"80-89")</f>
        <v>70-79</v>
      </c>
      <c r="I189" t="s">
        <v>1028</v>
      </c>
      <c r="J189" t="s">
        <v>1216</v>
      </c>
      <c r="K189" t="str">
        <f>LEFT(Table1[[#This Row],[Postcode]],2)</f>
        <v>B4</v>
      </c>
      <c r="L189" t="s">
        <v>1715</v>
      </c>
      <c r="M189" s="1">
        <v>44854</v>
      </c>
      <c r="N189" s="1">
        <v>44858</v>
      </c>
      <c r="O189" s="11" t="str">
        <f ca="1">DATEDIF(Table1[[#This Row],[Referral_Date]],TODAY(),"d")-DATEDIF(Table1[[#This Row],[First_Seen_Date]],TODAY(),"d") &amp;" "&amp;"days"</f>
        <v>4 days</v>
      </c>
      <c r="P189" s="1">
        <v>44867</v>
      </c>
      <c r="Q189" s="1">
        <v>44879</v>
      </c>
      <c r="R189" s="1">
        <v>44898</v>
      </c>
      <c r="S189" s="11">
        <f ca="1">DATEDIF(Table1[[#This Row],[Decision_to_Treat_Date]],TODAY(),"d")-DATEDIF(Table1[[#This Row],[Treatment_Start_Date]],TODAY(),"d")</f>
        <v>19</v>
      </c>
      <c r="T189" s="11" t="str" cm="1">
        <f t="array" aca="1" ref="T189" ca="1">_xlfn.IFS(Table1[[#This Row],[Treatment_Waiting Time]]&lt;10,"Very Short Wait",Table1[[#This Row],[Treatment_Waiting Time]]&lt;20,"Short Wait",Table1[[#This Row],[Treatment_Waiting Time]]&lt;30,"Moderate Delay",Table1[[#This Row],[Treatment_Waiting Time]]&lt;40,"Long Delay")</f>
        <v>Short Wait</v>
      </c>
      <c r="U189" t="s">
        <v>2016</v>
      </c>
      <c r="V189" t="s">
        <v>2021</v>
      </c>
      <c r="W189" t="s">
        <v>2028</v>
      </c>
      <c r="X189" t="s">
        <v>2031</v>
      </c>
      <c r="Y189" t="s">
        <v>2034</v>
      </c>
      <c r="Z189" t="s">
        <v>2042</v>
      </c>
      <c r="AA189" t="s">
        <v>2041</v>
      </c>
      <c r="AB189" t="s">
        <v>2047</v>
      </c>
      <c r="AC189" t="s">
        <v>2052</v>
      </c>
      <c r="AD189" t="s">
        <v>2240</v>
      </c>
      <c r="AE189" t="s">
        <v>2041</v>
      </c>
      <c r="AF189" t="b">
        <v>1</v>
      </c>
      <c r="AG189" s="1">
        <v>45553</v>
      </c>
      <c r="AH189" t="s">
        <v>2555</v>
      </c>
      <c r="AI189" s="1">
        <v>46309</v>
      </c>
    </row>
    <row r="190" spans="1:40">
      <c r="A190" t="str">
        <f>LEFT(Table1[[#This Row],[Postcode]],2)</f>
        <v>NR</v>
      </c>
      <c r="B190" s="13" t="str" cm="1">
        <f t="array" ref="B190">_xlfn.IFS(
OR(LEFT(A190,2)="EC",LEFT(A190,1)="E",LEFT(A190,1)="N",LEFT(A190,2)="NW",LEFT(A190,2)="SE",LEFT(A190,2)="SW",LEFT(A190,1)="W",LEFT(A190,2)="WC"),"London",
OR(LEFT(A190,2)="CR",LEFT(A190,2)="DA",LEFT(A190,2)="GU",LEFT(A190,2)="KT",LEFT(A190,2)="ME",LEFT(A190,2)="PO",LEFT(A190,2)="RG",LEFT(A190,2)="RH",LEFT(A190,2)="SL",LEFT(A190,2)="SO",LEFT(A190,2)="TN"),"South East",
OR(LEFT(A190,2)="BA",LEFT(A190,2)="BS",LEFT(A190,2)="EX",LEFT(A190,2)="GL",LEFT(A190,2)="PL",LEFT(A190,2)="TA",LEFT(A190,2)="TQ",LEFT(A190,2)="TR"),"South West",
OR(LEFT(A190,1)="B",LEFT(A190,2)="CV",LEFT(A190,2)="DE",LEFT(A190,2)="LE",LEFT(A190,2)="NG",LEFT(A190,2)="NN",LEFT(A190,2)="ST",LEFT(A190,2)="WS",LEFT(A190,2)="WV"),"Midlands",
OR(LEFT(A190,1)="M",LEFT(A190,1)="L",LEFT(A190,2)="CH",LEFT(A190,2)="WA",LEFT(A190,2)="WN",LEFT(A190,2)="PR",LEFT(A190,2)="FY",LEFT(A190,2)="BB",LEFT(A190,2)="BL",LEFT(A190,2)="OL",LEFT(A190,2)="SK"),"North West",
OR(LEFT(A190,2)="NE",LEFT(A190,2)="DH",LEFT(A190,2)="SR",LEFT(A190,2)="TS",LEFT(A190,2)="DL"),"North East",
OR(LEFT(A190,2)="LS",LEFT(A190,1)="S",LEFT(A190,2)="DN",LEFT(A190,2)="HU",LEFT(A190,2)="BD",LEFT(A190,2)="HX",LEFT(A190,2)="WF",LEFT(A190,2)="HD"),"Yorkshire &amp; Humber",
OR(LEFT(A190,2)="CB",LEFT(A190,2)="CO",LEFT(A190,2)="IP",LEFT(A190,2)="NR",LEFT(A190,2)="PE",LEFT(A190,2)="SG",LEFT(A190,2)="CM"),"East of England",
OR(LEFT(A190,2)="AB",LEFT(A190,2)="DD",LEFT(A190,2)="EH",LEFT(A190,2)="FK",LEFT(A190,1)="G",LEFT(A190,2)="KA",LEFT(A190,2)="KY",LEFT(A190,2)="PA",LEFT(A190,2)="PH",LEFT(A190,2)="DG",LEFT(A190,2)="ML"),"Scotland",
OR(LEFT(A190,2)="CF",LEFT(A190,2)="SA",LEFT(A190,2)="NP",LEFT(A190,2)="LL",LEFT(A190,2)="LD"),"Wales"
)</f>
        <v>London</v>
      </c>
      <c r="C190" t="s">
        <v>215</v>
      </c>
      <c r="D190" t="s">
        <v>715</v>
      </c>
      <c r="E190" s="1">
        <v>15616</v>
      </c>
      <c r="F190" s="1">
        <v>43079</v>
      </c>
      <c r="G190" s="11">
        <f ca="1">DATEDIF(Table1[[#This Row],[Date_of_Birth]],TODAY(),"Y")-DATEDIF(Table1[[#This Row],[Primary_Diagnosis_Date]],TODAY(),"Y")</f>
        <v>75</v>
      </c>
      <c r="H190" s="11" t="str" cm="1">
        <f t="array" aca="1" ref="H190" ca="1">_xlfn.IFS(Table1[[#This Row],[Age]]&lt;10,"0-9",Table1[[#This Row],[Age]]&lt;20,"10-19",Table1[[#This Row],[Age]]&lt;30,"20-29",Table1[[#This Row],[Age]]&lt;40,"30-39",Table1[[#This Row],[Age]]&lt;50,"40-49",Table1[[#This Row],[Age]]&lt;60,"50-59",Table1[[#This Row],[Age]]&lt;70,"60-69",Table1[[#This Row],[Age]]&lt;80,"70-79",Table1[[#This Row],[Age]]&lt;90,"80-89")</f>
        <v>70-79</v>
      </c>
      <c r="I190" t="s">
        <v>1028</v>
      </c>
      <c r="J190" t="s">
        <v>1217</v>
      </c>
      <c r="K190" t="str">
        <f>LEFT(Table1[[#This Row],[Postcode]],2)</f>
        <v>NR</v>
      </c>
      <c r="L190" t="s">
        <v>1716</v>
      </c>
      <c r="M190" s="1">
        <v>43049</v>
      </c>
      <c r="N190" s="1">
        <v>43054</v>
      </c>
      <c r="O190" s="11" t="str">
        <f ca="1">DATEDIF(Table1[[#This Row],[Referral_Date]],TODAY(),"d")-DATEDIF(Table1[[#This Row],[First_Seen_Date]],TODAY(),"d") &amp;" "&amp;"days"</f>
        <v>5 days</v>
      </c>
      <c r="P190" s="1">
        <v>43064</v>
      </c>
      <c r="Q190" s="1">
        <v>43077</v>
      </c>
      <c r="R190" s="1">
        <v>43077</v>
      </c>
      <c r="S190" s="11">
        <f ca="1">DATEDIF(Table1[[#This Row],[Decision_to_Treat_Date]],TODAY(),"d")-DATEDIF(Table1[[#This Row],[Treatment_Start_Date]],TODAY(),"d")</f>
        <v>0</v>
      </c>
      <c r="T190" s="11" t="str" cm="1">
        <f t="array" aca="1" ref="T190" ca="1">_xlfn.IFS(Table1[[#This Row],[Treatment_Waiting Time]]&lt;10,"Very Short Wait",Table1[[#This Row],[Treatment_Waiting Time]]&lt;20,"Short Wait",Table1[[#This Row],[Treatment_Waiting Time]]&lt;30,"Moderate Delay",Table1[[#This Row],[Treatment_Waiting Time]]&lt;40,"Long Delay")</f>
        <v>Very Short Wait</v>
      </c>
      <c r="U190" t="s">
        <v>2016</v>
      </c>
      <c r="V190" t="s">
        <v>2020</v>
      </c>
      <c r="W190" t="s">
        <v>2023</v>
      </c>
      <c r="X190" t="s">
        <v>2031</v>
      </c>
      <c r="Y190" t="s">
        <v>2035</v>
      </c>
      <c r="Z190" t="s">
        <v>2038</v>
      </c>
      <c r="AA190" t="s">
        <v>2041</v>
      </c>
      <c r="AB190" t="s">
        <v>2051</v>
      </c>
      <c r="AC190" t="s">
        <v>2052</v>
      </c>
      <c r="AD190" t="s">
        <v>2241</v>
      </c>
      <c r="AE190" t="s">
        <v>2552</v>
      </c>
      <c r="AF190" t="b">
        <v>0</v>
      </c>
      <c r="AH190" t="s">
        <v>2554</v>
      </c>
    </row>
    <row r="191" spans="1:40">
      <c r="A191" t="str">
        <f>LEFT(Table1[[#This Row],[Postcode]],2)</f>
        <v>G7</v>
      </c>
      <c r="B191" s="13" t="str" cm="1">
        <f t="array" ref="B191">_xlfn.IFS(
OR(LEFT(A191,2)="EC",LEFT(A191,1)="E",LEFT(A191,1)="N",LEFT(A191,2)="NW",LEFT(A191,2)="SE",LEFT(A191,2)="SW",LEFT(A191,1)="W",LEFT(A191,2)="WC"),"London",
OR(LEFT(A191,2)="CR",LEFT(A191,2)="DA",LEFT(A191,2)="GU",LEFT(A191,2)="KT",LEFT(A191,2)="ME",LEFT(A191,2)="PO",LEFT(A191,2)="RG",LEFT(A191,2)="RH",LEFT(A191,2)="SL",LEFT(A191,2)="SO",LEFT(A191,2)="TN"),"South East",
OR(LEFT(A191,2)="BA",LEFT(A191,2)="BS",LEFT(A191,2)="EX",LEFT(A191,2)="GL",LEFT(A191,2)="PL",LEFT(A191,2)="TA",LEFT(A191,2)="TQ",LEFT(A191,2)="TR"),"South West",
OR(LEFT(A191,1)="B",LEFT(A191,2)="CV",LEFT(A191,2)="DE",LEFT(A191,2)="LE",LEFT(A191,2)="NG",LEFT(A191,2)="NN",LEFT(A191,2)="ST",LEFT(A191,2)="WS",LEFT(A191,2)="WV"),"Midlands",
OR(LEFT(A191,1)="M",LEFT(A191,1)="L",LEFT(A191,2)="CH",LEFT(A191,2)="WA",LEFT(A191,2)="WN",LEFT(A191,2)="PR",LEFT(A191,2)="FY",LEFT(A191,2)="BB",LEFT(A191,2)="BL",LEFT(A191,2)="OL",LEFT(A191,2)="SK"),"North West",
OR(LEFT(A191,2)="NE",LEFT(A191,2)="DH",LEFT(A191,2)="SR",LEFT(A191,2)="TS",LEFT(A191,2)="DL"),"North East",
OR(LEFT(A191,2)="LS",LEFT(A191,1)="S",LEFT(A191,2)="DN",LEFT(A191,2)="HU",LEFT(A191,2)="BD",LEFT(A191,2)="HX",LEFT(A191,2)="WF",LEFT(A191,2)="HD"),"Yorkshire &amp; Humber",
OR(LEFT(A191,2)="CB",LEFT(A191,2)="CO",LEFT(A191,2)="IP",LEFT(A191,2)="NR",LEFT(A191,2)="PE",LEFT(A191,2)="SG",LEFT(A191,2)="CM"),"East of England",
OR(LEFT(A191,2)="AB",LEFT(A191,2)="DD",LEFT(A191,2)="EH",LEFT(A191,2)="FK",LEFT(A191,1)="G",LEFT(A191,2)="KA",LEFT(A191,2)="KY",LEFT(A191,2)="PA",LEFT(A191,2)="PH",LEFT(A191,2)="DG",LEFT(A191,2)="ML"),"Scotland",
OR(LEFT(A191,2)="CF",LEFT(A191,2)="SA",LEFT(A191,2)="NP",LEFT(A191,2)="LL",LEFT(A191,2)="LD"),"Wales"
)</f>
        <v>Scotland</v>
      </c>
      <c r="C191" t="s">
        <v>216</v>
      </c>
      <c r="D191" t="s">
        <v>716</v>
      </c>
      <c r="E191" s="1">
        <v>36198</v>
      </c>
      <c r="F191" s="1">
        <v>44639</v>
      </c>
      <c r="G191" s="11">
        <f ca="1">DATEDIF(Table1[[#This Row],[Date_of_Birth]],TODAY(),"Y")-DATEDIF(Table1[[#This Row],[Primary_Diagnosis_Date]],TODAY(),"Y")</f>
        <v>23</v>
      </c>
      <c r="H191" s="11" t="str" cm="1">
        <f t="array" aca="1" ref="H191" ca="1">_xlfn.IFS(Table1[[#This Row],[Age]]&lt;10,"0-9",Table1[[#This Row],[Age]]&lt;20,"10-19",Table1[[#This Row],[Age]]&lt;30,"20-29",Table1[[#This Row],[Age]]&lt;40,"30-39",Table1[[#This Row],[Age]]&lt;50,"40-49",Table1[[#This Row],[Age]]&lt;60,"50-59",Table1[[#This Row],[Age]]&lt;70,"60-69",Table1[[#This Row],[Age]]&lt;80,"70-79",Table1[[#This Row],[Age]]&lt;90,"80-89")</f>
        <v>20-29</v>
      </c>
      <c r="I191" t="s">
        <v>1028</v>
      </c>
      <c r="J191" t="s">
        <v>1218</v>
      </c>
      <c r="K191" t="str">
        <f>LEFT(Table1[[#This Row],[Postcode]],2)</f>
        <v>G7</v>
      </c>
      <c r="L191" t="s">
        <v>1717</v>
      </c>
      <c r="M191" s="1">
        <v>44610</v>
      </c>
      <c r="N191" s="1">
        <v>44621</v>
      </c>
      <c r="O191" s="11" t="str">
        <f ca="1">DATEDIF(Table1[[#This Row],[Referral_Date]],TODAY(),"d")-DATEDIF(Table1[[#This Row],[First_Seen_Date]],TODAY(),"d") &amp;" "&amp;"days"</f>
        <v>11 days</v>
      </c>
      <c r="P191" s="1">
        <v>44625</v>
      </c>
      <c r="Q191" s="1">
        <v>44626</v>
      </c>
      <c r="R191" s="1">
        <v>44628</v>
      </c>
      <c r="S191" s="11">
        <f ca="1">DATEDIF(Table1[[#This Row],[Decision_to_Treat_Date]],TODAY(),"d")-DATEDIF(Table1[[#This Row],[Treatment_Start_Date]],TODAY(),"d")</f>
        <v>2</v>
      </c>
      <c r="T191" s="11" t="str" cm="1">
        <f t="array" aca="1" ref="T191" ca="1">_xlfn.IFS(Table1[[#This Row],[Treatment_Waiting Time]]&lt;10,"Very Short Wait",Table1[[#This Row],[Treatment_Waiting Time]]&lt;20,"Short Wait",Table1[[#This Row],[Treatment_Waiting Time]]&lt;30,"Moderate Delay",Table1[[#This Row],[Treatment_Waiting Time]]&lt;40,"Long Delay")</f>
        <v>Very Short Wait</v>
      </c>
      <c r="U191" t="s">
        <v>2012</v>
      </c>
      <c r="V191" t="s">
        <v>2019</v>
      </c>
      <c r="W191" t="s">
        <v>2027</v>
      </c>
      <c r="X191" t="s">
        <v>2029</v>
      </c>
      <c r="Y191" t="s">
        <v>2035</v>
      </c>
      <c r="Z191" t="s">
        <v>2038</v>
      </c>
      <c r="AA191" t="s">
        <v>2041</v>
      </c>
      <c r="AB191" t="s">
        <v>2047</v>
      </c>
      <c r="AC191" t="s">
        <v>2041</v>
      </c>
      <c r="AD191" t="s">
        <v>2242</v>
      </c>
      <c r="AE191" t="s">
        <v>2041</v>
      </c>
      <c r="AF191" t="b">
        <v>1</v>
      </c>
      <c r="AG191" s="1">
        <v>45340</v>
      </c>
      <c r="AH191" t="s">
        <v>2555</v>
      </c>
      <c r="AI191" s="1">
        <v>45590</v>
      </c>
    </row>
    <row r="192" spans="1:40">
      <c r="A192" t="str">
        <f>LEFT(Table1[[#This Row],[Postcode]],2)</f>
        <v>AB</v>
      </c>
      <c r="B192" s="13" t="str" cm="1">
        <f t="array" ref="B192">_xlfn.IFS(
OR(LEFT(A192,2)="EC",LEFT(A192,1)="E",LEFT(A192,1)="N",LEFT(A192,2)="NW",LEFT(A192,2)="SE",LEFT(A192,2)="SW",LEFT(A192,1)="W",LEFT(A192,2)="WC"),"London",
OR(LEFT(A192,2)="CR",LEFT(A192,2)="DA",LEFT(A192,2)="GU",LEFT(A192,2)="KT",LEFT(A192,2)="ME",LEFT(A192,2)="PO",LEFT(A192,2)="RG",LEFT(A192,2)="RH",LEFT(A192,2)="SL",LEFT(A192,2)="SO",LEFT(A192,2)="TN"),"South East",
OR(LEFT(A192,2)="BA",LEFT(A192,2)="BS",LEFT(A192,2)="EX",LEFT(A192,2)="GL",LEFT(A192,2)="PL",LEFT(A192,2)="TA",LEFT(A192,2)="TQ",LEFT(A192,2)="TR"),"South West",
OR(LEFT(A192,1)="B",LEFT(A192,2)="CV",LEFT(A192,2)="DE",LEFT(A192,2)="LE",LEFT(A192,2)="NG",LEFT(A192,2)="NN",LEFT(A192,2)="ST",LEFT(A192,2)="WS",LEFT(A192,2)="WV"),"Midlands",
OR(LEFT(A192,1)="M",LEFT(A192,1)="L",LEFT(A192,2)="CH",LEFT(A192,2)="WA",LEFT(A192,2)="WN",LEFT(A192,2)="PR",LEFT(A192,2)="FY",LEFT(A192,2)="BB",LEFT(A192,2)="BL",LEFT(A192,2)="OL",LEFT(A192,2)="SK"),"North West",
OR(LEFT(A192,2)="NE",LEFT(A192,2)="DH",LEFT(A192,2)="SR",LEFT(A192,2)="TS",LEFT(A192,2)="DL"),"North East",
OR(LEFT(A192,2)="LS",LEFT(A192,1)="S",LEFT(A192,2)="DN",LEFT(A192,2)="HU",LEFT(A192,2)="BD",LEFT(A192,2)="HX",LEFT(A192,2)="WF",LEFT(A192,2)="HD"),"Yorkshire &amp; Humber",
OR(LEFT(A192,2)="CB",LEFT(A192,2)="CO",LEFT(A192,2)="IP",LEFT(A192,2)="NR",LEFT(A192,2)="PE",LEFT(A192,2)="SG",LEFT(A192,2)="CM"),"East of England",
OR(LEFT(A192,2)="AB",LEFT(A192,2)="DD",LEFT(A192,2)="EH",LEFT(A192,2)="FK",LEFT(A192,1)="G",LEFT(A192,2)="KA",LEFT(A192,2)="KY",LEFT(A192,2)="PA",LEFT(A192,2)="PH",LEFT(A192,2)="DG",LEFT(A192,2)="ML"),"Scotland",
OR(LEFT(A192,2)="CF",LEFT(A192,2)="SA",LEFT(A192,2)="NP",LEFT(A192,2)="LL",LEFT(A192,2)="LD"),"Wales"
)</f>
        <v>Scotland</v>
      </c>
      <c r="C192" t="s">
        <v>217</v>
      </c>
      <c r="D192" t="s">
        <v>717</v>
      </c>
      <c r="E192" s="1">
        <v>17347</v>
      </c>
      <c r="F192" s="1">
        <v>43708</v>
      </c>
      <c r="G192" s="11">
        <f ca="1">DATEDIF(Table1[[#This Row],[Date_of_Birth]],TODAY(),"Y")-DATEDIF(Table1[[#This Row],[Primary_Diagnosis_Date]],TODAY(),"Y")</f>
        <v>72</v>
      </c>
      <c r="H192" s="11" t="str" cm="1">
        <f t="array" aca="1" ref="H192" ca="1">_xlfn.IFS(Table1[[#This Row],[Age]]&lt;10,"0-9",Table1[[#This Row],[Age]]&lt;20,"10-19",Table1[[#This Row],[Age]]&lt;30,"20-29",Table1[[#This Row],[Age]]&lt;40,"30-39",Table1[[#This Row],[Age]]&lt;50,"40-49",Table1[[#This Row],[Age]]&lt;60,"50-59",Table1[[#This Row],[Age]]&lt;70,"60-69",Table1[[#This Row],[Age]]&lt;80,"70-79",Table1[[#This Row],[Age]]&lt;90,"80-89")</f>
        <v>70-79</v>
      </c>
      <c r="I192" t="s">
        <v>1028</v>
      </c>
      <c r="J192" t="s">
        <v>1219</v>
      </c>
      <c r="K192" t="str">
        <f>LEFT(Table1[[#This Row],[Postcode]],2)</f>
        <v>AB</v>
      </c>
      <c r="L192" t="s">
        <v>1718</v>
      </c>
      <c r="M192" s="1">
        <v>43701</v>
      </c>
      <c r="N192" s="1">
        <v>43701</v>
      </c>
      <c r="O192" s="11" t="str">
        <f ca="1">DATEDIF(Table1[[#This Row],[Referral_Date]],TODAY(),"d")-DATEDIF(Table1[[#This Row],[First_Seen_Date]],TODAY(),"d") &amp;" "&amp;"days"</f>
        <v>0 days</v>
      </c>
      <c r="P192" s="1">
        <v>43707</v>
      </c>
      <c r="Q192" s="1">
        <v>43717</v>
      </c>
      <c r="R192" s="1">
        <v>43725</v>
      </c>
      <c r="S192" s="11">
        <f ca="1">DATEDIF(Table1[[#This Row],[Decision_to_Treat_Date]],TODAY(),"d")-DATEDIF(Table1[[#This Row],[Treatment_Start_Date]],TODAY(),"d")</f>
        <v>8</v>
      </c>
      <c r="T192" s="11" t="str" cm="1">
        <f t="array" aca="1" ref="T192" ca="1">_xlfn.IFS(Table1[[#This Row],[Treatment_Waiting Time]]&lt;10,"Very Short Wait",Table1[[#This Row],[Treatment_Waiting Time]]&lt;20,"Short Wait",Table1[[#This Row],[Treatment_Waiting Time]]&lt;30,"Moderate Delay",Table1[[#This Row],[Treatment_Waiting Time]]&lt;40,"Long Delay")</f>
        <v>Very Short Wait</v>
      </c>
      <c r="U192" t="s">
        <v>2012</v>
      </c>
      <c r="V192" t="s">
        <v>2020</v>
      </c>
      <c r="W192" t="s">
        <v>2024</v>
      </c>
      <c r="X192" t="s">
        <v>2032</v>
      </c>
      <c r="Y192" t="s">
        <v>2036</v>
      </c>
      <c r="Z192" t="s">
        <v>2038</v>
      </c>
      <c r="AA192" t="s">
        <v>2045</v>
      </c>
      <c r="AB192" t="s">
        <v>2050</v>
      </c>
      <c r="AC192" t="s">
        <v>2052</v>
      </c>
      <c r="AD192" t="s">
        <v>2243</v>
      </c>
      <c r="AE192" t="s">
        <v>2041</v>
      </c>
      <c r="AF192" t="b">
        <v>0</v>
      </c>
      <c r="AH192" t="s">
        <v>2555</v>
      </c>
      <c r="AI192" s="1">
        <v>44570</v>
      </c>
    </row>
    <row r="193" spans="1:35">
      <c r="A193" t="str">
        <f>LEFT(Table1[[#This Row],[Postcode]],2)</f>
        <v>B4</v>
      </c>
      <c r="B193" s="13" t="str" cm="1">
        <f t="array" ref="B193">_xlfn.IFS(
OR(LEFT(A193,2)="EC",LEFT(A193,1)="E",LEFT(A193,1)="N",LEFT(A193,2)="NW",LEFT(A193,2)="SE",LEFT(A193,2)="SW",LEFT(A193,1)="W",LEFT(A193,2)="WC"),"London",
OR(LEFT(A193,2)="CR",LEFT(A193,2)="DA",LEFT(A193,2)="GU",LEFT(A193,2)="KT",LEFT(A193,2)="ME",LEFT(A193,2)="PO",LEFT(A193,2)="RG",LEFT(A193,2)="RH",LEFT(A193,2)="SL",LEFT(A193,2)="SO",LEFT(A193,2)="TN"),"South East",
OR(LEFT(A193,2)="BA",LEFT(A193,2)="BS",LEFT(A193,2)="EX",LEFT(A193,2)="GL",LEFT(A193,2)="PL",LEFT(A193,2)="TA",LEFT(A193,2)="TQ",LEFT(A193,2)="TR"),"South West",
OR(LEFT(A193,1)="B",LEFT(A193,2)="CV",LEFT(A193,2)="DE",LEFT(A193,2)="LE",LEFT(A193,2)="NG",LEFT(A193,2)="NN",LEFT(A193,2)="ST",LEFT(A193,2)="WS",LEFT(A193,2)="WV"),"Midlands",
OR(LEFT(A193,1)="M",LEFT(A193,1)="L",LEFT(A193,2)="CH",LEFT(A193,2)="WA",LEFT(A193,2)="WN",LEFT(A193,2)="PR",LEFT(A193,2)="FY",LEFT(A193,2)="BB",LEFT(A193,2)="BL",LEFT(A193,2)="OL",LEFT(A193,2)="SK"),"North West",
OR(LEFT(A193,2)="NE",LEFT(A193,2)="DH",LEFT(A193,2)="SR",LEFT(A193,2)="TS",LEFT(A193,2)="DL"),"North East",
OR(LEFT(A193,2)="LS",LEFT(A193,1)="S",LEFT(A193,2)="DN",LEFT(A193,2)="HU",LEFT(A193,2)="BD",LEFT(A193,2)="HX",LEFT(A193,2)="WF",LEFT(A193,2)="HD"),"Yorkshire &amp; Humber",
OR(LEFT(A193,2)="CB",LEFT(A193,2)="CO",LEFT(A193,2)="IP",LEFT(A193,2)="NR",LEFT(A193,2)="PE",LEFT(A193,2)="SG",LEFT(A193,2)="CM"),"East of England",
OR(LEFT(A193,2)="AB",LEFT(A193,2)="DD",LEFT(A193,2)="EH",LEFT(A193,2)="FK",LEFT(A193,1)="G",LEFT(A193,2)="KA",LEFT(A193,2)="KY",LEFT(A193,2)="PA",LEFT(A193,2)="PH",LEFT(A193,2)="DG",LEFT(A193,2)="ML"),"Scotland",
OR(LEFT(A193,2)="CF",LEFT(A193,2)="SA",LEFT(A193,2)="NP",LEFT(A193,2)="LL",LEFT(A193,2)="LD"),"Wales"
)</f>
        <v>Midlands</v>
      </c>
      <c r="C193" t="s">
        <v>218</v>
      </c>
      <c r="D193" t="s">
        <v>718</v>
      </c>
      <c r="E193" s="1">
        <v>38251</v>
      </c>
      <c r="F193" s="1">
        <v>44427</v>
      </c>
      <c r="G193" s="11">
        <f ca="1">DATEDIF(Table1[[#This Row],[Date_of_Birth]],TODAY(),"Y")-DATEDIF(Table1[[#This Row],[Primary_Diagnosis_Date]],TODAY(),"Y")</f>
        <v>17</v>
      </c>
      <c r="H193" s="11" t="str" cm="1">
        <f t="array" aca="1" ref="H193" ca="1">_xlfn.IFS(Table1[[#This Row],[Age]]&lt;10,"0-9",Table1[[#This Row],[Age]]&lt;20,"10-19",Table1[[#This Row],[Age]]&lt;30,"20-29",Table1[[#This Row],[Age]]&lt;40,"30-39",Table1[[#This Row],[Age]]&lt;50,"40-49",Table1[[#This Row],[Age]]&lt;60,"50-59",Table1[[#This Row],[Age]]&lt;70,"60-69",Table1[[#This Row],[Age]]&lt;80,"70-79",Table1[[#This Row],[Age]]&lt;90,"80-89")</f>
        <v>10-19</v>
      </c>
      <c r="I193" t="s">
        <v>1027</v>
      </c>
      <c r="J193" t="s">
        <v>1220</v>
      </c>
      <c r="K193" t="str">
        <f>LEFT(Table1[[#This Row],[Postcode]],2)</f>
        <v>B4</v>
      </c>
      <c r="L193" t="s">
        <v>1719</v>
      </c>
      <c r="M193" s="1">
        <v>44413</v>
      </c>
      <c r="N193" s="1">
        <v>44414</v>
      </c>
      <c r="O193" s="11" t="str">
        <f ca="1">DATEDIF(Table1[[#This Row],[Referral_Date]],TODAY(),"d")-DATEDIF(Table1[[#This Row],[First_Seen_Date]],TODAY(),"d") &amp;" "&amp;"days"</f>
        <v>1 days</v>
      </c>
      <c r="P193" s="1">
        <v>44416</v>
      </c>
      <c r="Q193" s="1">
        <v>44417</v>
      </c>
      <c r="R193" s="1">
        <v>44427</v>
      </c>
      <c r="S193" s="11">
        <f ca="1">DATEDIF(Table1[[#This Row],[Decision_to_Treat_Date]],TODAY(),"d")-DATEDIF(Table1[[#This Row],[Treatment_Start_Date]],TODAY(),"d")</f>
        <v>10</v>
      </c>
      <c r="T193" s="11" t="str" cm="1">
        <f t="array" aca="1" ref="T193" ca="1">_xlfn.IFS(Table1[[#This Row],[Treatment_Waiting Time]]&lt;10,"Very Short Wait",Table1[[#This Row],[Treatment_Waiting Time]]&lt;20,"Short Wait",Table1[[#This Row],[Treatment_Waiting Time]]&lt;30,"Moderate Delay",Table1[[#This Row],[Treatment_Waiting Time]]&lt;40,"Long Delay")</f>
        <v>Short Wait</v>
      </c>
      <c r="U193" t="s">
        <v>2011</v>
      </c>
      <c r="V193" t="s">
        <v>2020</v>
      </c>
      <c r="W193" t="s">
        <v>2026</v>
      </c>
      <c r="X193" t="s">
        <v>2032</v>
      </c>
      <c r="Y193" t="s">
        <v>2036</v>
      </c>
      <c r="Z193" t="s">
        <v>2040</v>
      </c>
      <c r="AA193" t="s">
        <v>2044</v>
      </c>
      <c r="AB193" t="s">
        <v>2047</v>
      </c>
      <c r="AC193" t="s">
        <v>2052</v>
      </c>
      <c r="AD193" t="s">
        <v>2244</v>
      </c>
      <c r="AE193" t="s">
        <v>2552</v>
      </c>
      <c r="AF193" t="b">
        <v>0</v>
      </c>
      <c r="AH193" t="s">
        <v>2555</v>
      </c>
      <c r="AI193" s="1">
        <v>45459</v>
      </c>
    </row>
    <row r="194" spans="1:35">
      <c r="A194" t="str">
        <f>LEFT(Table1[[#This Row],[Postcode]],2)</f>
        <v>HU</v>
      </c>
      <c r="B194" s="13" t="str" cm="1">
        <f t="array" ref="B194">_xlfn.IFS(
OR(LEFT(A194,2)="EC",LEFT(A194,1)="E",LEFT(A194,1)="N",LEFT(A194,2)="NW",LEFT(A194,2)="SE",LEFT(A194,2)="SW",LEFT(A194,1)="W",LEFT(A194,2)="WC"),"London",
OR(LEFT(A194,2)="CR",LEFT(A194,2)="DA",LEFT(A194,2)="GU",LEFT(A194,2)="KT",LEFT(A194,2)="ME",LEFT(A194,2)="PO",LEFT(A194,2)="RG",LEFT(A194,2)="RH",LEFT(A194,2)="SL",LEFT(A194,2)="SO",LEFT(A194,2)="TN"),"South East",
OR(LEFT(A194,2)="BA",LEFT(A194,2)="BS",LEFT(A194,2)="EX",LEFT(A194,2)="GL",LEFT(A194,2)="PL",LEFT(A194,2)="TA",LEFT(A194,2)="TQ",LEFT(A194,2)="TR"),"South West",
OR(LEFT(A194,1)="B",LEFT(A194,2)="CV",LEFT(A194,2)="DE",LEFT(A194,2)="LE",LEFT(A194,2)="NG",LEFT(A194,2)="NN",LEFT(A194,2)="ST",LEFT(A194,2)="WS",LEFT(A194,2)="WV"),"Midlands",
OR(LEFT(A194,1)="M",LEFT(A194,1)="L",LEFT(A194,2)="CH",LEFT(A194,2)="WA",LEFT(A194,2)="WN",LEFT(A194,2)="PR",LEFT(A194,2)="FY",LEFT(A194,2)="BB",LEFT(A194,2)="BL",LEFT(A194,2)="OL",LEFT(A194,2)="SK"),"North West",
OR(LEFT(A194,2)="NE",LEFT(A194,2)="DH",LEFT(A194,2)="SR",LEFT(A194,2)="TS",LEFT(A194,2)="DL"),"North East",
OR(LEFT(A194,2)="LS",LEFT(A194,1)="S",LEFT(A194,2)="DN",LEFT(A194,2)="HU",LEFT(A194,2)="BD",LEFT(A194,2)="HX",LEFT(A194,2)="WF",LEFT(A194,2)="HD"),"Yorkshire &amp; Humber",
OR(LEFT(A194,2)="CB",LEFT(A194,2)="CO",LEFT(A194,2)="IP",LEFT(A194,2)="NR",LEFT(A194,2)="PE",LEFT(A194,2)="SG",LEFT(A194,2)="CM"),"East of England",
OR(LEFT(A194,2)="AB",LEFT(A194,2)="DD",LEFT(A194,2)="EH",LEFT(A194,2)="FK",LEFT(A194,1)="G",LEFT(A194,2)="KA",LEFT(A194,2)="KY",LEFT(A194,2)="PA",LEFT(A194,2)="PH",LEFT(A194,2)="DG",LEFT(A194,2)="ML"),"Scotland",
OR(LEFT(A194,2)="CF",LEFT(A194,2)="SA",LEFT(A194,2)="NP",LEFT(A194,2)="LL",LEFT(A194,2)="LD"),"Wales"
)</f>
        <v>Yorkshire &amp; Humber</v>
      </c>
      <c r="C194" t="s">
        <v>219</v>
      </c>
      <c r="D194" t="s">
        <v>719</v>
      </c>
      <c r="E194" s="1">
        <v>25604</v>
      </c>
      <c r="F194" s="1">
        <v>45109</v>
      </c>
      <c r="G194" s="11">
        <f ca="1">DATEDIF(Table1[[#This Row],[Date_of_Birth]],TODAY(),"Y")-DATEDIF(Table1[[#This Row],[Primary_Diagnosis_Date]],TODAY(),"Y")</f>
        <v>54</v>
      </c>
      <c r="H194" s="11" t="str" cm="1">
        <f t="array" aca="1" ref="H194" ca="1">_xlfn.IFS(Table1[[#This Row],[Age]]&lt;10,"0-9",Table1[[#This Row],[Age]]&lt;20,"10-19",Table1[[#This Row],[Age]]&lt;30,"20-29",Table1[[#This Row],[Age]]&lt;40,"30-39",Table1[[#This Row],[Age]]&lt;50,"40-49",Table1[[#This Row],[Age]]&lt;60,"50-59",Table1[[#This Row],[Age]]&lt;70,"60-69",Table1[[#This Row],[Age]]&lt;80,"70-79",Table1[[#This Row],[Age]]&lt;90,"80-89")</f>
        <v>50-59</v>
      </c>
      <c r="I194" t="s">
        <v>1027</v>
      </c>
      <c r="J194" t="s">
        <v>1221</v>
      </c>
      <c r="K194" t="str">
        <f>LEFT(Table1[[#This Row],[Postcode]],2)</f>
        <v>HU</v>
      </c>
      <c r="L194" t="s">
        <v>1720</v>
      </c>
      <c r="M194" s="1">
        <v>45103</v>
      </c>
      <c r="N194" s="1">
        <v>45115</v>
      </c>
      <c r="O194" s="11" t="str">
        <f ca="1">DATEDIF(Table1[[#This Row],[Referral_Date]],TODAY(),"d")-DATEDIF(Table1[[#This Row],[First_Seen_Date]],TODAY(),"d") &amp;" "&amp;"days"</f>
        <v>12 days</v>
      </c>
      <c r="P194" s="1">
        <v>45125</v>
      </c>
      <c r="Q194" s="1">
        <v>45129</v>
      </c>
      <c r="R194" s="1">
        <v>45131</v>
      </c>
      <c r="S194" s="11">
        <f ca="1">DATEDIF(Table1[[#This Row],[Decision_to_Treat_Date]],TODAY(),"d")-DATEDIF(Table1[[#This Row],[Treatment_Start_Date]],TODAY(),"d")</f>
        <v>2</v>
      </c>
      <c r="T194" s="11" t="str" cm="1">
        <f t="array" aca="1" ref="T194" ca="1">_xlfn.IFS(Table1[[#This Row],[Treatment_Waiting Time]]&lt;10,"Very Short Wait",Table1[[#This Row],[Treatment_Waiting Time]]&lt;20,"Short Wait",Table1[[#This Row],[Treatment_Waiting Time]]&lt;30,"Moderate Delay",Table1[[#This Row],[Treatment_Waiting Time]]&lt;40,"Long Delay")</f>
        <v>Very Short Wait</v>
      </c>
      <c r="U194" t="s">
        <v>2012</v>
      </c>
      <c r="V194" t="s">
        <v>2021</v>
      </c>
      <c r="W194" t="s">
        <v>2024</v>
      </c>
      <c r="X194" t="s">
        <v>2032</v>
      </c>
      <c r="Y194" t="s">
        <v>2035</v>
      </c>
      <c r="Z194" t="s">
        <v>2042</v>
      </c>
      <c r="AA194" t="s">
        <v>2044</v>
      </c>
      <c r="AB194" t="s">
        <v>2049</v>
      </c>
      <c r="AC194" t="s">
        <v>2052</v>
      </c>
      <c r="AD194" t="s">
        <v>2245</v>
      </c>
      <c r="AE194" t="s">
        <v>2550</v>
      </c>
      <c r="AF194" t="b">
        <v>0</v>
      </c>
      <c r="AH194" t="s">
        <v>2554</v>
      </c>
    </row>
    <row r="195" spans="1:35">
      <c r="A195" t="str">
        <f>LEFT(Table1[[#This Row],[Postcode]],2)</f>
        <v>L1</v>
      </c>
      <c r="B195" s="13" t="str" cm="1">
        <f t="array" ref="B195">_xlfn.IFS(
OR(LEFT(A195,2)="EC",LEFT(A195,1)="E",LEFT(A195,1)="N",LEFT(A195,2)="NW",LEFT(A195,2)="SE",LEFT(A195,2)="SW",LEFT(A195,1)="W",LEFT(A195,2)="WC"),"London",
OR(LEFT(A195,2)="CR",LEFT(A195,2)="DA",LEFT(A195,2)="GU",LEFT(A195,2)="KT",LEFT(A195,2)="ME",LEFT(A195,2)="PO",LEFT(A195,2)="RG",LEFT(A195,2)="RH",LEFT(A195,2)="SL",LEFT(A195,2)="SO",LEFT(A195,2)="TN"),"South East",
OR(LEFT(A195,2)="BA",LEFT(A195,2)="BS",LEFT(A195,2)="EX",LEFT(A195,2)="GL",LEFT(A195,2)="PL",LEFT(A195,2)="TA",LEFT(A195,2)="TQ",LEFT(A195,2)="TR"),"South West",
OR(LEFT(A195,1)="B",LEFT(A195,2)="CV",LEFT(A195,2)="DE",LEFT(A195,2)="LE",LEFT(A195,2)="NG",LEFT(A195,2)="NN",LEFT(A195,2)="ST",LEFT(A195,2)="WS",LEFT(A195,2)="WV"),"Midlands",
OR(LEFT(A195,1)="M",LEFT(A195,1)="L",LEFT(A195,2)="CH",LEFT(A195,2)="WA",LEFT(A195,2)="WN",LEFT(A195,2)="PR",LEFT(A195,2)="FY",LEFT(A195,2)="BB",LEFT(A195,2)="BL",LEFT(A195,2)="OL",LEFT(A195,2)="SK"),"North West",
OR(LEFT(A195,2)="NE",LEFT(A195,2)="DH",LEFT(A195,2)="SR",LEFT(A195,2)="TS",LEFT(A195,2)="DL"),"North East",
OR(LEFT(A195,2)="LS",LEFT(A195,1)="S",LEFT(A195,2)="DN",LEFT(A195,2)="HU",LEFT(A195,2)="BD",LEFT(A195,2)="HX",LEFT(A195,2)="WF",LEFT(A195,2)="HD"),"Yorkshire &amp; Humber",
OR(LEFT(A195,2)="CB",LEFT(A195,2)="CO",LEFT(A195,2)="IP",LEFT(A195,2)="NR",LEFT(A195,2)="PE",LEFT(A195,2)="SG",LEFT(A195,2)="CM"),"East of England",
OR(LEFT(A195,2)="AB",LEFT(A195,2)="DD",LEFT(A195,2)="EH",LEFT(A195,2)="FK",LEFT(A195,1)="G",LEFT(A195,2)="KA",LEFT(A195,2)="KY",LEFT(A195,2)="PA",LEFT(A195,2)="PH",LEFT(A195,2)="DG",LEFT(A195,2)="ML"),"Scotland",
OR(LEFT(A195,2)="CF",LEFT(A195,2)="SA",LEFT(A195,2)="NP",LEFT(A195,2)="LL",LEFT(A195,2)="LD"),"Wales"
)</f>
        <v>North West</v>
      </c>
      <c r="C195" t="s">
        <v>220</v>
      </c>
      <c r="D195" t="s">
        <v>720</v>
      </c>
      <c r="E195" s="1">
        <v>24728</v>
      </c>
      <c r="F195" s="1">
        <v>42569</v>
      </c>
      <c r="G195" s="11">
        <f ca="1">DATEDIF(Table1[[#This Row],[Date_of_Birth]],TODAY(),"Y")-DATEDIF(Table1[[#This Row],[Primary_Diagnosis_Date]],TODAY(),"Y")</f>
        <v>49</v>
      </c>
      <c r="H195" s="11" t="str" cm="1">
        <f t="array" aca="1" ref="H195" ca="1">_xlfn.IFS(Table1[[#This Row],[Age]]&lt;10,"0-9",Table1[[#This Row],[Age]]&lt;20,"10-19",Table1[[#This Row],[Age]]&lt;30,"20-29",Table1[[#This Row],[Age]]&lt;40,"30-39",Table1[[#This Row],[Age]]&lt;50,"40-49",Table1[[#This Row],[Age]]&lt;60,"50-59",Table1[[#This Row],[Age]]&lt;70,"60-69",Table1[[#This Row],[Age]]&lt;80,"70-79",Table1[[#This Row],[Age]]&lt;90,"80-89")</f>
        <v>40-49</v>
      </c>
      <c r="I195" t="s">
        <v>1027</v>
      </c>
      <c r="J195" t="s">
        <v>1222</v>
      </c>
      <c r="K195" t="str">
        <f>LEFT(Table1[[#This Row],[Postcode]],2)</f>
        <v>L1</v>
      </c>
      <c r="L195" t="s">
        <v>1721</v>
      </c>
      <c r="M195" s="1">
        <v>42566</v>
      </c>
      <c r="N195" s="1">
        <v>42572</v>
      </c>
      <c r="O195" s="11" t="str">
        <f ca="1">DATEDIF(Table1[[#This Row],[Referral_Date]],TODAY(),"d")-DATEDIF(Table1[[#This Row],[First_Seen_Date]],TODAY(),"d") &amp;" "&amp;"days"</f>
        <v>6 days</v>
      </c>
      <c r="P195" s="1">
        <v>42585</v>
      </c>
      <c r="Q195" s="1">
        <v>42592</v>
      </c>
      <c r="R195" s="1">
        <v>42607</v>
      </c>
      <c r="S195" s="11">
        <f ca="1">DATEDIF(Table1[[#This Row],[Decision_to_Treat_Date]],TODAY(),"d")-DATEDIF(Table1[[#This Row],[Treatment_Start_Date]],TODAY(),"d")</f>
        <v>15</v>
      </c>
      <c r="T195" s="11" t="str" cm="1">
        <f t="array" aca="1" ref="T195" ca="1">_xlfn.IFS(Table1[[#This Row],[Treatment_Waiting Time]]&lt;10,"Very Short Wait",Table1[[#This Row],[Treatment_Waiting Time]]&lt;20,"Short Wait",Table1[[#This Row],[Treatment_Waiting Time]]&lt;30,"Moderate Delay",Table1[[#This Row],[Treatment_Waiting Time]]&lt;40,"Long Delay")</f>
        <v>Short Wait</v>
      </c>
      <c r="U195" t="s">
        <v>2017</v>
      </c>
      <c r="V195" t="s">
        <v>2019</v>
      </c>
      <c r="W195" t="s">
        <v>2023</v>
      </c>
      <c r="X195" t="s">
        <v>2031</v>
      </c>
      <c r="Y195" t="s">
        <v>2034</v>
      </c>
      <c r="Z195" t="s">
        <v>2038</v>
      </c>
      <c r="AA195" t="s">
        <v>2041</v>
      </c>
      <c r="AB195" t="s">
        <v>2049</v>
      </c>
      <c r="AC195" t="s">
        <v>2041</v>
      </c>
      <c r="AD195" t="s">
        <v>2246</v>
      </c>
      <c r="AE195" t="s">
        <v>2550</v>
      </c>
      <c r="AF195" t="b">
        <v>0</v>
      </c>
      <c r="AH195" t="s">
        <v>2554</v>
      </c>
    </row>
    <row r="196" spans="1:35">
      <c r="A196" t="str">
        <f>LEFT(Table1[[#This Row],[Postcode]],2)</f>
        <v>SW</v>
      </c>
      <c r="B196" s="13" t="str" cm="1">
        <f t="array" ref="B196">_xlfn.IFS(
OR(LEFT(A196,2)="EC",LEFT(A196,1)="E",LEFT(A196,1)="N",LEFT(A196,2)="NW",LEFT(A196,2)="SE",LEFT(A196,2)="SW",LEFT(A196,1)="W",LEFT(A196,2)="WC"),"London",
OR(LEFT(A196,2)="CR",LEFT(A196,2)="DA",LEFT(A196,2)="GU",LEFT(A196,2)="KT",LEFT(A196,2)="ME",LEFT(A196,2)="PO",LEFT(A196,2)="RG",LEFT(A196,2)="RH",LEFT(A196,2)="SL",LEFT(A196,2)="SO",LEFT(A196,2)="TN"),"South East",
OR(LEFT(A196,2)="BA",LEFT(A196,2)="BS",LEFT(A196,2)="EX",LEFT(A196,2)="GL",LEFT(A196,2)="PL",LEFT(A196,2)="TA",LEFT(A196,2)="TQ",LEFT(A196,2)="TR"),"South West",
OR(LEFT(A196,1)="B",LEFT(A196,2)="CV",LEFT(A196,2)="DE",LEFT(A196,2)="LE",LEFT(A196,2)="NG",LEFT(A196,2)="NN",LEFT(A196,2)="ST",LEFT(A196,2)="WS",LEFT(A196,2)="WV"),"Midlands",
OR(LEFT(A196,1)="M",LEFT(A196,1)="L",LEFT(A196,2)="CH",LEFT(A196,2)="WA",LEFT(A196,2)="WN",LEFT(A196,2)="PR",LEFT(A196,2)="FY",LEFT(A196,2)="BB",LEFT(A196,2)="BL",LEFT(A196,2)="OL",LEFT(A196,2)="SK"),"North West",
OR(LEFT(A196,2)="NE",LEFT(A196,2)="DH",LEFT(A196,2)="SR",LEFT(A196,2)="TS",LEFT(A196,2)="DL"),"North East",
OR(LEFT(A196,2)="LS",LEFT(A196,1)="S",LEFT(A196,2)="DN",LEFT(A196,2)="HU",LEFT(A196,2)="BD",LEFT(A196,2)="HX",LEFT(A196,2)="WF",LEFT(A196,2)="HD"),"Yorkshire &amp; Humber",
OR(LEFT(A196,2)="CB",LEFT(A196,2)="CO",LEFT(A196,2)="IP",LEFT(A196,2)="NR",LEFT(A196,2)="PE",LEFT(A196,2)="SG",LEFT(A196,2)="CM"),"East of England",
OR(LEFT(A196,2)="AB",LEFT(A196,2)="DD",LEFT(A196,2)="EH",LEFT(A196,2)="FK",LEFT(A196,1)="G",LEFT(A196,2)="KA",LEFT(A196,2)="KY",LEFT(A196,2)="PA",LEFT(A196,2)="PH",LEFT(A196,2)="DG",LEFT(A196,2)="ML"),"Scotland",
OR(LEFT(A196,2)="CF",LEFT(A196,2)="SA",LEFT(A196,2)="NP",LEFT(A196,2)="LL",LEFT(A196,2)="LD"),"Wales"
)</f>
        <v>London</v>
      </c>
      <c r="C196" t="s">
        <v>221</v>
      </c>
      <c r="D196" t="s">
        <v>721</v>
      </c>
      <c r="E196" s="1">
        <v>35823</v>
      </c>
      <c r="F196" s="1">
        <v>45854</v>
      </c>
      <c r="G196" s="11">
        <f ca="1">DATEDIF(Table1[[#This Row],[Date_of_Birth]],TODAY(),"Y")-DATEDIF(Table1[[#This Row],[Primary_Diagnosis_Date]],TODAY(),"Y")</f>
        <v>28</v>
      </c>
      <c r="H196" s="11" t="str" cm="1">
        <f t="array" aca="1" ref="H196" ca="1">_xlfn.IFS(Table1[[#This Row],[Age]]&lt;10,"0-9",Table1[[#This Row],[Age]]&lt;20,"10-19",Table1[[#This Row],[Age]]&lt;30,"20-29",Table1[[#This Row],[Age]]&lt;40,"30-39",Table1[[#This Row],[Age]]&lt;50,"40-49",Table1[[#This Row],[Age]]&lt;60,"50-59",Table1[[#This Row],[Age]]&lt;70,"60-69",Table1[[#This Row],[Age]]&lt;80,"70-79",Table1[[#This Row],[Age]]&lt;90,"80-89")</f>
        <v>20-29</v>
      </c>
      <c r="I196" t="s">
        <v>1027</v>
      </c>
      <c r="J196" t="s">
        <v>1223</v>
      </c>
      <c r="K196" t="str">
        <f>LEFT(Table1[[#This Row],[Postcode]],2)</f>
        <v>SW</v>
      </c>
      <c r="L196" t="s">
        <v>1722</v>
      </c>
      <c r="M196" s="1">
        <v>45854</v>
      </c>
      <c r="N196" s="1">
        <v>45863</v>
      </c>
      <c r="O196" s="11" t="str">
        <f ca="1">DATEDIF(Table1[[#This Row],[Referral_Date]],TODAY(),"d")-DATEDIF(Table1[[#This Row],[First_Seen_Date]],TODAY(),"d") &amp;" "&amp;"days"</f>
        <v>9 days</v>
      </c>
      <c r="P196" s="1">
        <v>45872</v>
      </c>
      <c r="Q196" s="1">
        <v>45876</v>
      </c>
      <c r="R196" s="1">
        <v>45880</v>
      </c>
      <c r="S196" s="11">
        <f ca="1">DATEDIF(Table1[[#This Row],[Decision_to_Treat_Date]],TODAY(),"d")-DATEDIF(Table1[[#This Row],[Treatment_Start_Date]],TODAY(),"d")</f>
        <v>4</v>
      </c>
      <c r="T196" s="11" t="str" cm="1">
        <f t="array" aca="1" ref="T196" ca="1">_xlfn.IFS(Table1[[#This Row],[Treatment_Waiting Time]]&lt;10,"Very Short Wait",Table1[[#This Row],[Treatment_Waiting Time]]&lt;20,"Short Wait",Table1[[#This Row],[Treatment_Waiting Time]]&lt;30,"Moderate Delay",Table1[[#This Row],[Treatment_Waiting Time]]&lt;40,"Long Delay")</f>
        <v>Very Short Wait</v>
      </c>
      <c r="U196" t="s">
        <v>2016</v>
      </c>
      <c r="V196" t="s">
        <v>2020</v>
      </c>
      <c r="W196" t="s">
        <v>2023</v>
      </c>
      <c r="X196" t="s">
        <v>2029</v>
      </c>
      <c r="Y196" t="s">
        <v>2037</v>
      </c>
      <c r="Z196" t="s">
        <v>2042</v>
      </c>
      <c r="AA196" t="s">
        <v>2043</v>
      </c>
      <c r="AB196" t="s">
        <v>2046</v>
      </c>
      <c r="AC196" t="s">
        <v>2053</v>
      </c>
      <c r="AD196" t="s">
        <v>2247</v>
      </c>
      <c r="AE196" t="s">
        <v>2551</v>
      </c>
      <c r="AF196" t="b">
        <v>1</v>
      </c>
      <c r="AG196" s="1">
        <v>46262</v>
      </c>
      <c r="AH196" t="s">
        <v>2555</v>
      </c>
      <c r="AI196" s="1">
        <v>46343</v>
      </c>
    </row>
    <row r="197" spans="1:35">
      <c r="A197" t="str">
        <f>LEFT(Table1[[#This Row],[Postcode]],2)</f>
        <v>CF</v>
      </c>
      <c r="B197" s="13" t="str" cm="1">
        <f t="array" ref="B197">_xlfn.IFS(
OR(LEFT(A197,2)="EC",LEFT(A197,1)="E",LEFT(A197,1)="N",LEFT(A197,2)="NW",LEFT(A197,2)="SE",LEFT(A197,2)="SW",LEFT(A197,1)="W",LEFT(A197,2)="WC"),"London",
OR(LEFT(A197,2)="CR",LEFT(A197,2)="DA",LEFT(A197,2)="GU",LEFT(A197,2)="KT",LEFT(A197,2)="ME",LEFT(A197,2)="PO",LEFT(A197,2)="RG",LEFT(A197,2)="RH",LEFT(A197,2)="SL",LEFT(A197,2)="SO",LEFT(A197,2)="TN"),"South East",
OR(LEFT(A197,2)="BA",LEFT(A197,2)="BS",LEFT(A197,2)="EX",LEFT(A197,2)="GL",LEFT(A197,2)="PL",LEFT(A197,2)="TA",LEFT(A197,2)="TQ",LEFT(A197,2)="TR"),"South West",
OR(LEFT(A197,1)="B",LEFT(A197,2)="CV",LEFT(A197,2)="DE",LEFT(A197,2)="LE",LEFT(A197,2)="NG",LEFT(A197,2)="NN",LEFT(A197,2)="ST",LEFT(A197,2)="WS",LEFT(A197,2)="WV"),"Midlands",
OR(LEFT(A197,1)="M",LEFT(A197,1)="L",LEFT(A197,2)="CH",LEFT(A197,2)="WA",LEFT(A197,2)="WN",LEFT(A197,2)="PR",LEFT(A197,2)="FY",LEFT(A197,2)="BB",LEFT(A197,2)="BL",LEFT(A197,2)="OL",LEFT(A197,2)="SK"),"North West",
OR(LEFT(A197,2)="NE",LEFT(A197,2)="DH",LEFT(A197,2)="SR",LEFT(A197,2)="TS",LEFT(A197,2)="DL"),"North East",
OR(LEFT(A197,2)="LS",LEFT(A197,1)="S",LEFT(A197,2)="DN",LEFT(A197,2)="HU",LEFT(A197,2)="BD",LEFT(A197,2)="HX",LEFT(A197,2)="WF",LEFT(A197,2)="HD"),"Yorkshire &amp; Humber",
OR(LEFT(A197,2)="CB",LEFT(A197,2)="CO",LEFT(A197,2)="IP",LEFT(A197,2)="NR",LEFT(A197,2)="PE",LEFT(A197,2)="SG",LEFT(A197,2)="CM"),"East of England",
OR(LEFT(A197,2)="AB",LEFT(A197,2)="DD",LEFT(A197,2)="EH",LEFT(A197,2)="FK",LEFT(A197,1)="G",LEFT(A197,2)="KA",LEFT(A197,2)="KY",LEFT(A197,2)="PA",LEFT(A197,2)="PH",LEFT(A197,2)="DG",LEFT(A197,2)="ML"),"Scotland",
OR(LEFT(A197,2)="CF",LEFT(A197,2)="SA",LEFT(A197,2)="NP",LEFT(A197,2)="LL",LEFT(A197,2)="LD"),"Wales"
)</f>
        <v>Wales</v>
      </c>
      <c r="C197" t="s">
        <v>222</v>
      </c>
      <c r="D197" t="s">
        <v>722</v>
      </c>
      <c r="E197" s="1">
        <v>34428</v>
      </c>
      <c r="F197" s="1">
        <v>46015</v>
      </c>
      <c r="G197" s="11">
        <f ca="1">DATEDIF(Table1[[#This Row],[Date_of_Birth]],TODAY(),"Y")-DATEDIF(Table1[[#This Row],[Primary_Diagnosis_Date]],TODAY(),"Y")</f>
        <v>32</v>
      </c>
      <c r="H197" s="11" t="str" cm="1">
        <f t="array" aca="1" ref="H197" ca="1">_xlfn.IFS(Table1[[#This Row],[Age]]&lt;10,"0-9",Table1[[#This Row],[Age]]&lt;20,"10-19",Table1[[#This Row],[Age]]&lt;30,"20-29",Table1[[#This Row],[Age]]&lt;40,"30-39",Table1[[#This Row],[Age]]&lt;50,"40-49",Table1[[#This Row],[Age]]&lt;60,"50-59",Table1[[#This Row],[Age]]&lt;70,"60-69",Table1[[#This Row],[Age]]&lt;80,"70-79",Table1[[#This Row],[Age]]&lt;90,"80-89")</f>
        <v>30-39</v>
      </c>
      <c r="I197" t="s">
        <v>1027</v>
      </c>
      <c r="J197" t="s">
        <v>1224</v>
      </c>
      <c r="K197" t="str">
        <f>LEFT(Table1[[#This Row],[Postcode]],2)</f>
        <v>CF</v>
      </c>
      <c r="L197" t="s">
        <v>1723</v>
      </c>
      <c r="M197" s="1">
        <v>46010</v>
      </c>
      <c r="N197" s="1">
        <v>46017</v>
      </c>
      <c r="O197" s="11" t="str">
        <f ca="1">DATEDIF(Table1[[#This Row],[Referral_Date]],TODAY(),"d")-DATEDIF(Table1[[#This Row],[First_Seen_Date]],TODAY(),"d") &amp;" "&amp;"days"</f>
        <v>7 days</v>
      </c>
      <c r="P197" s="1">
        <v>46017</v>
      </c>
      <c r="Q197" s="1">
        <v>46023</v>
      </c>
      <c r="R197" s="1">
        <v>46050</v>
      </c>
      <c r="S197" s="11">
        <f ca="1">DATEDIF(Table1[[#This Row],[Decision_to_Treat_Date]],TODAY(),"d")-DATEDIF(Table1[[#This Row],[Treatment_Start_Date]],TODAY(),"d")</f>
        <v>27</v>
      </c>
      <c r="T197" s="11" t="str" cm="1">
        <f t="array" aca="1" ref="T197" ca="1">_xlfn.IFS(Table1[[#This Row],[Treatment_Waiting Time]]&lt;10,"Very Short Wait",Table1[[#This Row],[Treatment_Waiting Time]]&lt;20,"Short Wait",Table1[[#This Row],[Treatment_Waiting Time]]&lt;30,"Moderate Delay",Table1[[#This Row],[Treatment_Waiting Time]]&lt;40,"Long Delay")</f>
        <v>Moderate Delay</v>
      </c>
      <c r="U197" t="s">
        <v>2013</v>
      </c>
      <c r="V197" t="s">
        <v>2020</v>
      </c>
      <c r="W197" t="s">
        <v>2025</v>
      </c>
      <c r="X197" t="s">
        <v>2031</v>
      </c>
      <c r="Y197" t="s">
        <v>2033</v>
      </c>
      <c r="Z197" t="s">
        <v>2041</v>
      </c>
      <c r="AA197" t="s">
        <v>2043</v>
      </c>
      <c r="AB197" t="s">
        <v>2048</v>
      </c>
      <c r="AC197" t="s">
        <v>2053</v>
      </c>
      <c r="AD197" t="s">
        <v>2248</v>
      </c>
      <c r="AE197" t="s">
        <v>2551</v>
      </c>
      <c r="AF197" t="b">
        <v>0</v>
      </c>
      <c r="AH197" t="s">
        <v>2554</v>
      </c>
    </row>
    <row r="198" spans="1:35">
      <c r="A198" t="str">
        <f>LEFT(Table1[[#This Row],[Postcode]],2)</f>
        <v>N4</v>
      </c>
      <c r="B198" s="13" t="str" cm="1">
        <f t="array" ref="B198">_xlfn.IFS(
OR(LEFT(A198,2)="EC",LEFT(A198,1)="E",LEFT(A198,1)="N",LEFT(A198,2)="NW",LEFT(A198,2)="SE",LEFT(A198,2)="SW",LEFT(A198,1)="W",LEFT(A198,2)="WC"),"London",
OR(LEFT(A198,2)="CR",LEFT(A198,2)="DA",LEFT(A198,2)="GU",LEFT(A198,2)="KT",LEFT(A198,2)="ME",LEFT(A198,2)="PO",LEFT(A198,2)="RG",LEFT(A198,2)="RH",LEFT(A198,2)="SL",LEFT(A198,2)="SO",LEFT(A198,2)="TN"),"South East",
OR(LEFT(A198,2)="BA",LEFT(A198,2)="BS",LEFT(A198,2)="EX",LEFT(A198,2)="GL",LEFT(A198,2)="PL",LEFT(A198,2)="TA",LEFT(A198,2)="TQ",LEFT(A198,2)="TR"),"South West",
OR(LEFT(A198,1)="B",LEFT(A198,2)="CV",LEFT(A198,2)="DE",LEFT(A198,2)="LE",LEFT(A198,2)="NG",LEFT(A198,2)="NN",LEFT(A198,2)="ST",LEFT(A198,2)="WS",LEFT(A198,2)="WV"),"Midlands",
OR(LEFT(A198,1)="M",LEFT(A198,1)="L",LEFT(A198,2)="CH",LEFT(A198,2)="WA",LEFT(A198,2)="WN",LEFT(A198,2)="PR",LEFT(A198,2)="FY",LEFT(A198,2)="BB",LEFT(A198,2)="BL",LEFT(A198,2)="OL",LEFT(A198,2)="SK"),"North West",
OR(LEFT(A198,2)="NE",LEFT(A198,2)="DH",LEFT(A198,2)="SR",LEFT(A198,2)="TS",LEFT(A198,2)="DL"),"North East",
OR(LEFT(A198,2)="LS",LEFT(A198,1)="S",LEFT(A198,2)="DN",LEFT(A198,2)="HU",LEFT(A198,2)="BD",LEFT(A198,2)="HX",LEFT(A198,2)="WF",LEFT(A198,2)="HD"),"Yorkshire &amp; Humber",
OR(LEFT(A198,2)="CB",LEFT(A198,2)="CO",LEFT(A198,2)="IP",LEFT(A198,2)="NR",LEFT(A198,2)="PE",LEFT(A198,2)="SG",LEFT(A198,2)="CM"),"East of England",
OR(LEFT(A198,2)="AB",LEFT(A198,2)="DD",LEFT(A198,2)="EH",LEFT(A198,2)="FK",LEFT(A198,1)="G",LEFT(A198,2)="KA",LEFT(A198,2)="KY",LEFT(A198,2)="PA",LEFT(A198,2)="PH",LEFT(A198,2)="DG",LEFT(A198,2)="ML"),"Scotland",
OR(LEFT(A198,2)="CF",LEFT(A198,2)="SA",LEFT(A198,2)="NP",LEFT(A198,2)="LL",LEFT(A198,2)="LD"),"Wales"
)</f>
        <v>London</v>
      </c>
      <c r="C198" t="s">
        <v>223</v>
      </c>
      <c r="D198" t="s">
        <v>723</v>
      </c>
      <c r="E198" s="1">
        <v>18794</v>
      </c>
      <c r="F198" s="1">
        <v>45543</v>
      </c>
      <c r="G198" s="11">
        <f ca="1">DATEDIF(Table1[[#This Row],[Date_of_Birth]],TODAY(),"Y")-DATEDIF(Table1[[#This Row],[Primary_Diagnosis_Date]],TODAY(),"Y")</f>
        <v>74</v>
      </c>
      <c r="H198" s="11" t="str" cm="1">
        <f t="array" aca="1" ref="H198" ca="1">_xlfn.IFS(Table1[[#This Row],[Age]]&lt;10,"0-9",Table1[[#This Row],[Age]]&lt;20,"10-19",Table1[[#This Row],[Age]]&lt;30,"20-29",Table1[[#This Row],[Age]]&lt;40,"30-39",Table1[[#This Row],[Age]]&lt;50,"40-49",Table1[[#This Row],[Age]]&lt;60,"50-59",Table1[[#This Row],[Age]]&lt;70,"60-69",Table1[[#This Row],[Age]]&lt;80,"70-79",Table1[[#This Row],[Age]]&lt;90,"80-89")</f>
        <v>70-79</v>
      </c>
      <c r="I198" t="s">
        <v>1028</v>
      </c>
      <c r="J198" t="s">
        <v>1225</v>
      </c>
      <c r="K198" t="str">
        <f>LEFT(Table1[[#This Row],[Postcode]],2)</f>
        <v>N4</v>
      </c>
      <c r="L198" t="s">
        <v>1724</v>
      </c>
      <c r="M198" s="1">
        <v>45542</v>
      </c>
      <c r="N198" s="1">
        <v>45548</v>
      </c>
      <c r="O198" s="11" t="str">
        <f ca="1">DATEDIF(Table1[[#This Row],[Referral_Date]],TODAY(),"d")-DATEDIF(Table1[[#This Row],[First_Seen_Date]],TODAY(),"d") &amp;" "&amp;"days"</f>
        <v>6 days</v>
      </c>
      <c r="P198" s="1">
        <v>45562</v>
      </c>
      <c r="Q198" s="1">
        <v>45570</v>
      </c>
      <c r="R198" s="1">
        <v>45600</v>
      </c>
      <c r="S198" s="11">
        <f ca="1">DATEDIF(Table1[[#This Row],[Decision_to_Treat_Date]],TODAY(),"d")-DATEDIF(Table1[[#This Row],[Treatment_Start_Date]],TODAY(),"d")</f>
        <v>30</v>
      </c>
      <c r="T198" s="11" t="str" cm="1">
        <f t="array" aca="1" ref="T198" ca="1">_xlfn.IFS(Table1[[#This Row],[Treatment_Waiting Time]]&lt;10,"Very Short Wait",Table1[[#This Row],[Treatment_Waiting Time]]&lt;20,"Short Wait",Table1[[#This Row],[Treatment_Waiting Time]]&lt;30,"Moderate Delay",Table1[[#This Row],[Treatment_Waiting Time]]&lt;40,"Long Delay")</f>
        <v>Long Delay</v>
      </c>
      <c r="U198" t="s">
        <v>2015</v>
      </c>
      <c r="V198" t="s">
        <v>2022</v>
      </c>
      <c r="W198" t="s">
        <v>2026</v>
      </c>
      <c r="X198" t="s">
        <v>2029</v>
      </c>
      <c r="Y198" t="s">
        <v>2037</v>
      </c>
      <c r="Z198" t="s">
        <v>2039</v>
      </c>
      <c r="AA198" t="s">
        <v>2041</v>
      </c>
      <c r="AB198" t="s">
        <v>2046</v>
      </c>
      <c r="AC198" t="s">
        <v>2053</v>
      </c>
      <c r="AD198" t="s">
        <v>2249</v>
      </c>
      <c r="AE198" t="s">
        <v>2553</v>
      </c>
      <c r="AF198" t="b">
        <v>1</v>
      </c>
      <c r="AG198" s="1">
        <v>46066</v>
      </c>
      <c r="AH198" t="s">
        <v>2555</v>
      </c>
      <c r="AI198" s="1">
        <v>46081</v>
      </c>
    </row>
    <row r="199" spans="1:35">
      <c r="A199" t="str">
        <f>LEFT(Table1[[#This Row],[Postcode]],2)</f>
        <v>B5</v>
      </c>
      <c r="B199" s="13" t="str" cm="1">
        <f t="array" ref="B199">_xlfn.IFS(
OR(LEFT(A199,2)="EC",LEFT(A199,1)="E",LEFT(A199,1)="N",LEFT(A199,2)="NW",LEFT(A199,2)="SE",LEFT(A199,2)="SW",LEFT(A199,1)="W",LEFT(A199,2)="WC"),"London",
OR(LEFT(A199,2)="CR",LEFT(A199,2)="DA",LEFT(A199,2)="GU",LEFT(A199,2)="KT",LEFT(A199,2)="ME",LEFT(A199,2)="PO",LEFT(A199,2)="RG",LEFT(A199,2)="RH",LEFT(A199,2)="SL",LEFT(A199,2)="SO",LEFT(A199,2)="TN"),"South East",
OR(LEFT(A199,2)="BA",LEFT(A199,2)="BS",LEFT(A199,2)="EX",LEFT(A199,2)="GL",LEFT(A199,2)="PL",LEFT(A199,2)="TA",LEFT(A199,2)="TQ",LEFT(A199,2)="TR"),"South West",
OR(LEFT(A199,1)="B",LEFT(A199,2)="CV",LEFT(A199,2)="DE",LEFT(A199,2)="LE",LEFT(A199,2)="NG",LEFT(A199,2)="NN",LEFT(A199,2)="ST",LEFT(A199,2)="WS",LEFT(A199,2)="WV"),"Midlands",
OR(LEFT(A199,1)="M",LEFT(A199,1)="L",LEFT(A199,2)="CH",LEFT(A199,2)="WA",LEFT(A199,2)="WN",LEFT(A199,2)="PR",LEFT(A199,2)="FY",LEFT(A199,2)="BB",LEFT(A199,2)="BL",LEFT(A199,2)="OL",LEFT(A199,2)="SK"),"North West",
OR(LEFT(A199,2)="NE",LEFT(A199,2)="DH",LEFT(A199,2)="SR",LEFT(A199,2)="TS",LEFT(A199,2)="DL"),"North East",
OR(LEFT(A199,2)="LS",LEFT(A199,1)="S",LEFT(A199,2)="DN",LEFT(A199,2)="HU",LEFT(A199,2)="BD",LEFT(A199,2)="HX",LEFT(A199,2)="WF",LEFT(A199,2)="HD"),"Yorkshire &amp; Humber",
OR(LEFT(A199,2)="CB",LEFT(A199,2)="CO",LEFT(A199,2)="IP",LEFT(A199,2)="NR",LEFT(A199,2)="PE",LEFT(A199,2)="SG",LEFT(A199,2)="CM"),"East of England",
OR(LEFT(A199,2)="AB",LEFT(A199,2)="DD",LEFT(A199,2)="EH",LEFT(A199,2)="FK",LEFT(A199,1)="G",LEFT(A199,2)="KA",LEFT(A199,2)="KY",LEFT(A199,2)="PA",LEFT(A199,2)="PH",LEFT(A199,2)="DG",LEFT(A199,2)="ML"),"Scotland",
OR(LEFT(A199,2)="CF",LEFT(A199,2)="SA",LEFT(A199,2)="NP",LEFT(A199,2)="LL",LEFT(A199,2)="LD"),"Wales"
)</f>
        <v>Midlands</v>
      </c>
      <c r="C199" t="s">
        <v>224</v>
      </c>
      <c r="D199" t="s">
        <v>724</v>
      </c>
      <c r="E199" s="1">
        <v>23368</v>
      </c>
      <c r="F199" s="1">
        <v>44455</v>
      </c>
      <c r="G199" s="11">
        <f ca="1">DATEDIF(Table1[[#This Row],[Date_of_Birth]],TODAY(),"Y")-DATEDIF(Table1[[#This Row],[Primary_Diagnosis_Date]],TODAY(),"Y")</f>
        <v>58</v>
      </c>
      <c r="H199" s="11" t="str" cm="1">
        <f t="array" aca="1" ref="H199" ca="1">_xlfn.IFS(Table1[[#This Row],[Age]]&lt;10,"0-9",Table1[[#This Row],[Age]]&lt;20,"10-19",Table1[[#This Row],[Age]]&lt;30,"20-29",Table1[[#This Row],[Age]]&lt;40,"30-39",Table1[[#This Row],[Age]]&lt;50,"40-49",Table1[[#This Row],[Age]]&lt;60,"50-59",Table1[[#This Row],[Age]]&lt;70,"60-69",Table1[[#This Row],[Age]]&lt;80,"70-79",Table1[[#This Row],[Age]]&lt;90,"80-89")</f>
        <v>50-59</v>
      </c>
      <c r="I199" t="s">
        <v>1027</v>
      </c>
      <c r="J199" t="s">
        <v>1226</v>
      </c>
      <c r="K199" t="str">
        <f>LEFT(Table1[[#This Row],[Postcode]],2)</f>
        <v>B5</v>
      </c>
      <c r="L199" t="s">
        <v>1725</v>
      </c>
      <c r="M199" s="1">
        <v>44443</v>
      </c>
      <c r="N199" s="1">
        <v>44457</v>
      </c>
      <c r="O199" s="11" t="str">
        <f ca="1">DATEDIF(Table1[[#This Row],[Referral_Date]],TODAY(),"d")-DATEDIF(Table1[[#This Row],[First_Seen_Date]],TODAY(),"d") &amp;" "&amp;"days"</f>
        <v>14 days</v>
      </c>
      <c r="P199" s="1">
        <v>44466</v>
      </c>
      <c r="Q199" s="1">
        <v>44474</v>
      </c>
      <c r="R199" s="1">
        <v>44494</v>
      </c>
      <c r="S199" s="11">
        <f ca="1">DATEDIF(Table1[[#This Row],[Decision_to_Treat_Date]],TODAY(),"d")-DATEDIF(Table1[[#This Row],[Treatment_Start_Date]],TODAY(),"d")</f>
        <v>20</v>
      </c>
      <c r="T199" s="11" t="str" cm="1">
        <f t="array" aca="1" ref="T199" ca="1">_xlfn.IFS(Table1[[#This Row],[Treatment_Waiting Time]]&lt;10,"Very Short Wait",Table1[[#This Row],[Treatment_Waiting Time]]&lt;20,"Short Wait",Table1[[#This Row],[Treatment_Waiting Time]]&lt;30,"Moderate Delay",Table1[[#This Row],[Treatment_Waiting Time]]&lt;40,"Long Delay")</f>
        <v>Moderate Delay</v>
      </c>
      <c r="U199" t="s">
        <v>2013</v>
      </c>
      <c r="V199" t="s">
        <v>2022</v>
      </c>
      <c r="W199" t="s">
        <v>2026</v>
      </c>
      <c r="X199" t="s">
        <v>2029</v>
      </c>
      <c r="Y199" t="s">
        <v>2036</v>
      </c>
      <c r="Z199" t="s">
        <v>2042</v>
      </c>
      <c r="AA199" t="s">
        <v>2041</v>
      </c>
      <c r="AB199" t="s">
        <v>2046</v>
      </c>
      <c r="AC199" t="s">
        <v>2053</v>
      </c>
      <c r="AD199" t="s">
        <v>2250</v>
      </c>
      <c r="AE199" t="s">
        <v>2041</v>
      </c>
      <c r="AF199" t="b">
        <v>0</v>
      </c>
      <c r="AH199" t="s">
        <v>2554</v>
      </c>
    </row>
    <row r="200" spans="1:35">
      <c r="A200" t="str">
        <f>LEFT(Table1[[#This Row],[Postcode]],2)</f>
        <v>L1</v>
      </c>
      <c r="B200" s="13" t="str" cm="1">
        <f t="array" ref="B200">_xlfn.IFS(
OR(LEFT(A200,2)="EC",LEFT(A200,1)="E",LEFT(A200,1)="N",LEFT(A200,2)="NW",LEFT(A200,2)="SE",LEFT(A200,2)="SW",LEFT(A200,1)="W",LEFT(A200,2)="WC"),"London",
OR(LEFT(A200,2)="CR",LEFT(A200,2)="DA",LEFT(A200,2)="GU",LEFT(A200,2)="KT",LEFT(A200,2)="ME",LEFT(A200,2)="PO",LEFT(A200,2)="RG",LEFT(A200,2)="RH",LEFT(A200,2)="SL",LEFT(A200,2)="SO",LEFT(A200,2)="TN"),"South East",
OR(LEFT(A200,2)="BA",LEFT(A200,2)="BS",LEFT(A200,2)="EX",LEFT(A200,2)="GL",LEFT(A200,2)="PL",LEFT(A200,2)="TA",LEFT(A200,2)="TQ",LEFT(A200,2)="TR"),"South West",
OR(LEFT(A200,1)="B",LEFT(A200,2)="CV",LEFT(A200,2)="DE",LEFT(A200,2)="LE",LEFT(A200,2)="NG",LEFT(A200,2)="NN",LEFT(A200,2)="ST",LEFT(A200,2)="WS",LEFT(A200,2)="WV"),"Midlands",
OR(LEFT(A200,1)="M",LEFT(A200,1)="L",LEFT(A200,2)="CH",LEFT(A200,2)="WA",LEFT(A200,2)="WN",LEFT(A200,2)="PR",LEFT(A200,2)="FY",LEFT(A200,2)="BB",LEFT(A200,2)="BL",LEFT(A200,2)="OL",LEFT(A200,2)="SK"),"North West",
OR(LEFT(A200,2)="NE",LEFT(A200,2)="DH",LEFT(A200,2)="SR",LEFT(A200,2)="TS",LEFT(A200,2)="DL"),"North East",
OR(LEFT(A200,2)="LS",LEFT(A200,1)="S",LEFT(A200,2)="DN",LEFT(A200,2)="HU",LEFT(A200,2)="BD",LEFT(A200,2)="HX",LEFT(A200,2)="WF",LEFT(A200,2)="HD"),"Yorkshire &amp; Humber",
OR(LEFT(A200,2)="CB",LEFT(A200,2)="CO",LEFT(A200,2)="IP",LEFT(A200,2)="NR",LEFT(A200,2)="PE",LEFT(A200,2)="SG",LEFT(A200,2)="CM"),"East of England",
OR(LEFT(A200,2)="AB",LEFT(A200,2)="DD",LEFT(A200,2)="EH",LEFT(A200,2)="FK",LEFT(A200,1)="G",LEFT(A200,2)="KA",LEFT(A200,2)="KY",LEFT(A200,2)="PA",LEFT(A200,2)="PH",LEFT(A200,2)="DG",LEFT(A200,2)="ML"),"Scotland",
OR(LEFT(A200,2)="CF",LEFT(A200,2)="SA",LEFT(A200,2)="NP",LEFT(A200,2)="LL",LEFT(A200,2)="LD"),"Wales"
)</f>
        <v>North West</v>
      </c>
      <c r="C200" t="s">
        <v>225</v>
      </c>
      <c r="D200" t="s">
        <v>725</v>
      </c>
      <c r="E200" s="1">
        <v>29196</v>
      </c>
      <c r="F200" s="1">
        <v>44927</v>
      </c>
      <c r="G200" s="11">
        <f ca="1">DATEDIF(Table1[[#This Row],[Date_of_Birth]],TODAY(),"Y")-DATEDIF(Table1[[#This Row],[Primary_Diagnosis_Date]],TODAY(),"Y")</f>
        <v>43</v>
      </c>
      <c r="H200" s="11" t="str" cm="1">
        <f t="array" aca="1" ref="H200" ca="1">_xlfn.IFS(Table1[[#This Row],[Age]]&lt;10,"0-9",Table1[[#This Row],[Age]]&lt;20,"10-19",Table1[[#This Row],[Age]]&lt;30,"20-29",Table1[[#This Row],[Age]]&lt;40,"30-39",Table1[[#This Row],[Age]]&lt;50,"40-49",Table1[[#This Row],[Age]]&lt;60,"50-59",Table1[[#This Row],[Age]]&lt;70,"60-69",Table1[[#This Row],[Age]]&lt;80,"70-79",Table1[[#This Row],[Age]]&lt;90,"80-89")</f>
        <v>40-49</v>
      </c>
      <c r="I200" t="s">
        <v>1027</v>
      </c>
      <c r="J200" t="s">
        <v>1227</v>
      </c>
      <c r="K200" t="str">
        <f>LEFT(Table1[[#This Row],[Postcode]],2)</f>
        <v>L1</v>
      </c>
      <c r="L200" t="s">
        <v>1726</v>
      </c>
      <c r="M200" s="1">
        <v>44906</v>
      </c>
      <c r="N200" s="1">
        <v>44909</v>
      </c>
      <c r="O200" s="11" t="str">
        <f ca="1">DATEDIF(Table1[[#This Row],[Referral_Date]],TODAY(),"d")-DATEDIF(Table1[[#This Row],[First_Seen_Date]],TODAY(),"d") &amp;" "&amp;"days"</f>
        <v>3 days</v>
      </c>
      <c r="P200" s="1">
        <v>44911</v>
      </c>
      <c r="Q200" s="1">
        <v>44912</v>
      </c>
      <c r="R200" s="1">
        <v>44927</v>
      </c>
      <c r="S200" s="11">
        <f ca="1">DATEDIF(Table1[[#This Row],[Decision_to_Treat_Date]],TODAY(),"d")-DATEDIF(Table1[[#This Row],[Treatment_Start_Date]],TODAY(),"d")</f>
        <v>15</v>
      </c>
      <c r="T200" s="11" t="str" cm="1">
        <f t="array" aca="1" ref="T200" ca="1">_xlfn.IFS(Table1[[#This Row],[Treatment_Waiting Time]]&lt;10,"Very Short Wait",Table1[[#This Row],[Treatment_Waiting Time]]&lt;20,"Short Wait",Table1[[#This Row],[Treatment_Waiting Time]]&lt;30,"Moderate Delay",Table1[[#This Row],[Treatment_Waiting Time]]&lt;40,"Long Delay")</f>
        <v>Short Wait</v>
      </c>
      <c r="U200" t="s">
        <v>2011</v>
      </c>
      <c r="V200" t="s">
        <v>2018</v>
      </c>
      <c r="W200" t="s">
        <v>2024</v>
      </c>
      <c r="X200" t="s">
        <v>2031</v>
      </c>
      <c r="Y200" t="s">
        <v>2034</v>
      </c>
      <c r="Z200" t="s">
        <v>2038</v>
      </c>
      <c r="AA200" t="s">
        <v>2044</v>
      </c>
      <c r="AB200" t="s">
        <v>2048</v>
      </c>
      <c r="AC200" t="s">
        <v>2041</v>
      </c>
      <c r="AD200" t="s">
        <v>2251</v>
      </c>
      <c r="AE200" t="s">
        <v>2553</v>
      </c>
      <c r="AF200" t="b">
        <v>1</v>
      </c>
      <c r="AG200" s="1">
        <v>45379</v>
      </c>
      <c r="AH200" t="s">
        <v>2554</v>
      </c>
    </row>
    <row r="201" spans="1:35">
      <c r="A201" t="str">
        <f>LEFT(Table1[[#This Row],[Postcode]],2)</f>
        <v>B1</v>
      </c>
      <c r="B201" s="13" t="str" cm="1">
        <f t="array" ref="B201">_xlfn.IFS(
OR(LEFT(A201,2)="EC",LEFT(A201,1)="E",LEFT(A201,1)="N",LEFT(A201,2)="NW",LEFT(A201,2)="SE",LEFT(A201,2)="SW",LEFT(A201,1)="W",LEFT(A201,2)="WC"),"London",
OR(LEFT(A201,2)="CR",LEFT(A201,2)="DA",LEFT(A201,2)="GU",LEFT(A201,2)="KT",LEFT(A201,2)="ME",LEFT(A201,2)="PO",LEFT(A201,2)="RG",LEFT(A201,2)="RH",LEFT(A201,2)="SL",LEFT(A201,2)="SO",LEFT(A201,2)="TN"),"South East",
OR(LEFT(A201,2)="BA",LEFT(A201,2)="BS",LEFT(A201,2)="EX",LEFT(A201,2)="GL",LEFT(A201,2)="PL",LEFT(A201,2)="TA",LEFT(A201,2)="TQ",LEFT(A201,2)="TR"),"South West",
OR(LEFT(A201,1)="B",LEFT(A201,2)="CV",LEFT(A201,2)="DE",LEFT(A201,2)="LE",LEFT(A201,2)="NG",LEFT(A201,2)="NN",LEFT(A201,2)="ST",LEFT(A201,2)="WS",LEFT(A201,2)="WV"),"Midlands",
OR(LEFT(A201,1)="M",LEFT(A201,1)="L",LEFT(A201,2)="CH",LEFT(A201,2)="WA",LEFT(A201,2)="WN",LEFT(A201,2)="PR",LEFT(A201,2)="FY",LEFT(A201,2)="BB",LEFT(A201,2)="BL",LEFT(A201,2)="OL",LEFT(A201,2)="SK"),"North West",
OR(LEFT(A201,2)="NE",LEFT(A201,2)="DH",LEFT(A201,2)="SR",LEFT(A201,2)="TS",LEFT(A201,2)="DL"),"North East",
OR(LEFT(A201,2)="LS",LEFT(A201,1)="S",LEFT(A201,2)="DN",LEFT(A201,2)="HU",LEFT(A201,2)="BD",LEFT(A201,2)="HX",LEFT(A201,2)="WF",LEFT(A201,2)="HD"),"Yorkshire &amp; Humber",
OR(LEFT(A201,2)="CB",LEFT(A201,2)="CO",LEFT(A201,2)="IP",LEFT(A201,2)="NR",LEFT(A201,2)="PE",LEFT(A201,2)="SG",LEFT(A201,2)="CM"),"East of England",
OR(LEFT(A201,2)="AB",LEFT(A201,2)="DD",LEFT(A201,2)="EH",LEFT(A201,2)="FK",LEFT(A201,1)="G",LEFT(A201,2)="KA",LEFT(A201,2)="KY",LEFT(A201,2)="PA",LEFT(A201,2)="PH",LEFT(A201,2)="DG",LEFT(A201,2)="ML"),"Scotland",
OR(LEFT(A201,2)="CF",LEFT(A201,2)="SA",LEFT(A201,2)="NP",LEFT(A201,2)="LL",LEFT(A201,2)="LD"),"Wales"
)</f>
        <v>Midlands</v>
      </c>
      <c r="C201" t="s">
        <v>226</v>
      </c>
      <c r="D201" t="s">
        <v>726</v>
      </c>
      <c r="E201" s="1">
        <v>38593</v>
      </c>
      <c r="F201" s="1">
        <v>45279</v>
      </c>
      <c r="G201" s="11">
        <f ca="1">DATEDIF(Table1[[#This Row],[Date_of_Birth]],TODAY(),"Y")-DATEDIF(Table1[[#This Row],[Primary_Diagnosis_Date]],TODAY(),"Y")</f>
        <v>18</v>
      </c>
      <c r="H201" s="11" t="str" cm="1">
        <f t="array" aca="1" ref="H201" ca="1">_xlfn.IFS(Table1[[#This Row],[Age]]&lt;10,"0-9",Table1[[#This Row],[Age]]&lt;20,"10-19",Table1[[#This Row],[Age]]&lt;30,"20-29",Table1[[#This Row],[Age]]&lt;40,"30-39",Table1[[#This Row],[Age]]&lt;50,"40-49",Table1[[#This Row],[Age]]&lt;60,"50-59",Table1[[#This Row],[Age]]&lt;70,"60-69",Table1[[#This Row],[Age]]&lt;80,"70-79",Table1[[#This Row],[Age]]&lt;90,"80-89")</f>
        <v>10-19</v>
      </c>
      <c r="I201" t="s">
        <v>1028</v>
      </c>
      <c r="J201" t="s">
        <v>1228</v>
      </c>
      <c r="K201" t="str">
        <f>LEFT(Table1[[#This Row],[Postcode]],2)</f>
        <v>B1</v>
      </c>
      <c r="L201" t="s">
        <v>1727</v>
      </c>
      <c r="M201" s="1">
        <v>45249</v>
      </c>
      <c r="N201" s="1">
        <v>45263</v>
      </c>
      <c r="O201" s="11" t="str">
        <f ca="1">DATEDIF(Table1[[#This Row],[Referral_Date]],TODAY(),"d")-DATEDIF(Table1[[#This Row],[First_Seen_Date]],TODAY(),"d") &amp;" "&amp;"days"</f>
        <v>14 days</v>
      </c>
      <c r="P201" s="1">
        <v>45272</v>
      </c>
      <c r="Q201" s="1">
        <v>45272</v>
      </c>
      <c r="R201" s="1">
        <v>45294</v>
      </c>
      <c r="S201" s="11">
        <f ca="1">DATEDIF(Table1[[#This Row],[Decision_to_Treat_Date]],TODAY(),"d")-DATEDIF(Table1[[#This Row],[Treatment_Start_Date]],TODAY(),"d")</f>
        <v>22</v>
      </c>
      <c r="T201" s="11" t="str" cm="1">
        <f t="array" aca="1" ref="T201" ca="1">_xlfn.IFS(Table1[[#This Row],[Treatment_Waiting Time]]&lt;10,"Very Short Wait",Table1[[#This Row],[Treatment_Waiting Time]]&lt;20,"Short Wait",Table1[[#This Row],[Treatment_Waiting Time]]&lt;30,"Moderate Delay",Table1[[#This Row],[Treatment_Waiting Time]]&lt;40,"Long Delay")</f>
        <v>Moderate Delay</v>
      </c>
      <c r="U201" t="s">
        <v>2011</v>
      </c>
      <c r="V201" t="s">
        <v>2020</v>
      </c>
      <c r="W201" t="s">
        <v>2026</v>
      </c>
      <c r="X201" t="s">
        <v>2032</v>
      </c>
      <c r="Y201" t="s">
        <v>2033</v>
      </c>
      <c r="Z201" t="s">
        <v>2042</v>
      </c>
      <c r="AA201" t="s">
        <v>2045</v>
      </c>
      <c r="AB201" t="s">
        <v>2050</v>
      </c>
      <c r="AC201" t="s">
        <v>2041</v>
      </c>
      <c r="AD201" t="s">
        <v>2252</v>
      </c>
      <c r="AE201" t="s">
        <v>2552</v>
      </c>
      <c r="AF201" t="b">
        <v>1</v>
      </c>
      <c r="AG201" s="1">
        <v>46050</v>
      </c>
      <c r="AH201" t="s">
        <v>2554</v>
      </c>
    </row>
    <row r="202" spans="1:35">
      <c r="A202" t="str">
        <f>LEFT(Table1[[#This Row],[Postcode]],2)</f>
        <v>W3</v>
      </c>
      <c r="B202" s="13" t="str" cm="1">
        <f t="array" ref="B202">_xlfn.IFS(
OR(LEFT(A202,2)="EC",LEFT(A202,1)="E",LEFT(A202,1)="N",LEFT(A202,2)="NW",LEFT(A202,2)="SE",LEFT(A202,2)="SW",LEFT(A202,1)="W",LEFT(A202,2)="WC"),"London",
OR(LEFT(A202,2)="CR",LEFT(A202,2)="DA",LEFT(A202,2)="GU",LEFT(A202,2)="KT",LEFT(A202,2)="ME",LEFT(A202,2)="PO",LEFT(A202,2)="RG",LEFT(A202,2)="RH",LEFT(A202,2)="SL",LEFT(A202,2)="SO",LEFT(A202,2)="TN"),"South East",
OR(LEFT(A202,2)="BA",LEFT(A202,2)="BS",LEFT(A202,2)="EX",LEFT(A202,2)="GL",LEFT(A202,2)="PL",LEFT(A202,2)="TA",LEFT(A202,2)="TQ",LEFT(A202,2)="TR"),"South West",
OR(LEFT(A202,1)="B",LEFT(A202,2)="CV",LEFT(A202,2)="DE",LEFT(A202,2)="LE",LEFT(A202,2)="NG",LEFT(A202,2)="NN",LEFT(A202,2)="ST",LEFT(A202,2)="WS",LEFT(A202,2)="WV"),"Midlands",
OR(LEFT(A202,1)="M",LEFT(A202,1)="L",LEFT(A202,2)="CH",LEFT(A202,2)="WA",LEFT(A202,2)="WN",LEFT(A202,2)="PR",LEFT(A202,2)="FY",LEFT(A202,2)="BB",LEFT(A202,2)="BL",LEFT(A202,2)="OL",LEFT(A202,2)="SK"),"North West",
OR(LEFT(A202,2)="NE",LEFT(A202,2)="DH",LEFT(A202,2)="SR",LEFT(A202,2)="TS",LEFT(A202,2)="DL"),"North East",
OR(LEFT(A202,2)="LS",LEFT(A202,1)="S",LEFT(A202,2)="DN",LEFT(A202,2)="HU",LEFT(A202,2)="BD",LEFT(A202,2)="HX",LEFT(A202,2)="WF",LEFT(A202,2)="HD"),"Yorkshire &amp; Humber",
OR(LEFT(A202,2)="CB",LEFT(A202,2)="CO",LEFT(A202,2)="IP",LEFT(A202,2)="NR",LEFT(A202,2)="PE",LEFT(A202,2)="SG",LEFT(A202,2)="CM"),"East of England",
OR(LEFT(A202,2)="AB",LEFT(A202,2)="DD",LEFT(A202,2)="EH",LEFT(A202,2)="FK",LEFT(A202,1)="G",LEFT(A202,2)="KA",LEFT(A202,2)="KY",LEFT(A202,2)="PA",LEFT(A202,2)="PH",LEFT(A202,2)="DG",LEFT(A202,2)="ML"),"Scotland",
OR(LEFT(A202,2)="CF",LEFT(A202,2)="SA",LEFT(A202,2)="NP",LEFT(A202,2)="LL",LEFT(A202,2)="LD"),"Wales"
)</f>
        <v>London</v>
      </c>
      <c r="C202" t="s">
        <v>227</v>
      </c>
      <c r="D202" t="s">
        <v>727</v>
      </c>
      <c r="E202" s="1">
        <v>31058</v>
      </c>
      <c r="F202" s="1">
        <v>44017</v>
      </c>
      <c r="G202" s="11">
        <f ca="1">DATEDIF(Table1[[#This Row],[Date_of_Birth]],TODAY(),"Y")-DATEDIF(Table1[[#This Row],[Primary_Diagnosis_Date]],TODAY(),"Y")</f>
        <v>36</v>
      </c>
      <c r="H202" s="11" t="str" cm="1">
        <f t="array" aca="1" ref="H202" ca="1">_xlfn.IFS(Table1[[#This Row],[Age]]&lt;10,"0-9",Table1[[#This Row],[Age]]&lt;20,"10-19",Table1[[#This Row],[Age]]&lt;30,"20-29",Table1[[#This Row],[Age]]&lt;40,"30-39",Table1[[#This Row],[Age]]&lt;50,"40-49",Table1[[#This Row],[Age]]&lt;60,"50-59",Table1[[#This Row],[Age]]&lt;70,"60-69",Table1[[#This Row],[Age]]&lt;80,"70-79",Table1[[#This Row],[Age]]&lt;90,"80-89")</f>
        <v>30-39</v>
      </c>
      <c r="I202" t="s">
        <v>1028</v>
      </c>
      <c r="J202" t="s">
        <v>1229</v>
      </c>
      <c r="K202" t="str">
        <f>LEFT(Table1[[#This Row],[Postcode]],2)</f>
        <v>W3</v>
      </c>
      <c r="L202" t="s">
        <v>1728</v>
      </c>
      <c r="M202" s="1">
        <v>44007</v>
      </c>
      <c r="N202" s="1">
        <v>44007</v>
      </c>
      <c r="O202" s="11" t="str">
        <f ca="1">DATEDIF(Table1[[#This Row],[Referral_Date]],TODAY(),"d")-DATEDIF(Table1[[#This Row],[First_Seen_Date]],TODAY(),"d") &amp;" "&amp;"days"</f>
        <v>0 days</v>
      </c>
      <c r="P202" s="1">
        <v>44015</v>
      </c>
      <c r="Q202" s="1">
        <v>44022</v>
      </c>
      <c r="R202" s="1">
        <v>44022</v>
      </c>
      <c r="S202" s="11">
        <f ca="1">DATEDIF(Table1[[#This Row],[Decision_to_Treat_Date]],TODAY(),"d")-DATEDIF(Table1[[#This Row],[Treatment_Start_Date]],TODAY(),"d")</f>
        <v>0</v>
      </c>
      <c r="T202" s="11" t="str" cm="1">
        <f t="array" aca="1" ref="T202" ca="1">_xlfn.IFS(Table1[[#This Row],[Treatment_Waiting Time]]&lt;10,"Very Short Wait",Table1[[#This Row],[Treatment_Waiting Time]]&lt;20,"Short Wait",Table1[[#This Row],[Treatment_Waiting Time]]&lt;30,"Moderate Delay",Table1[[#This Row],[Treatment_Waiting Time]]&lt;40,"Long Delay")</f>
        <v>Very Short Wait</v>
      </c>
      <c r="U202" t="s">
        <v>2017</v>
      </c>
      <c r="V202" t="s">
        <v>2019</v>
      </c>
      <c r="W202" t="s">
        <v>2026</v>
      </c>
      <c r="X202" t="s">
        <v>2031</v>
      </c>
      <c r="Y202" t="s">
        <v>2033</v>
      </c>
      <c r="Z202" t="s">
        <v>2041</v>
      </c>
      <c r="AA202" t="s">
        <v>2044</v>
      </c>
      <c r="AB202" t="s">
        <v>2047</v>
      </c>
      <c r="AC202" t="s">
        <v>2053</v>
      </c>
      <c r="AD202" t="s">
        <v>2253</v>
      </c>
      <c r="AE202" t="s">
        <v>2551</v>
      </c>
      <c r="AF202" t="b">
        <v>1</v>
      </c>
      <c r="AG202" s="1">
        <v>44335</v>
      </c>
      <c r="AH202" t="s">
        <v>2555</v>
      </c>
      <c r="AI202" s="1">
        <v>44585</v>
      </c>
    </row>
    <row r="203" spans="1:35">
      <c r="A203" t="str">
        <f>LEFT(Table1[[#This Row],[Postcode]],2)</f>
        <v>SE</v>
      </c>
      <c r="B203" s="13" t="str" cm="1">
        <f t="array" ref="B203">_xlfn.IFS(
OR(LEFT(A203,2)="EC",LEFT(A203,1)="E",LEFT(A203,1)="N",LEFT(A203,2)="NW",LEFT(A203,2)="SE",LEFT(A203,2)="SW",LEFT(A203,1)="W",LEFT(A203,2)="WC"),"London",
OR(LEFT(A203,2)="CR",LEFT(A203,2)="DA",LEFT(A203,2)="GU",LEFT(A203,2)="KT",LEFT(A203,2)="ME",LEFT(A203,2)="PO",LEFT(A203,2)="RG",LEFT(A203,2)="RH",LEFT(A203,2)="SL",LEFT(A203,2)="SO",LEFT(A203,2)="TN"),"South East",
OR(LEFT(A203,2)="BA",LEFT(A203,2)="BS",LEFT(A203,2)="EX",LEFT(A203,2)="GL",LEFT(A203,2)="PL",LEFT(A203,2)="TA",LEFT(A203,2)="TQ",LEFT(A203,2)="TR"),"South West",
OR(LEFT(A203,1)="B",LEFT(A203,2)="CV",LEFT(A203,2)="DE",LEFT(A203,2)="LE",LEFT(A203,2)="NG",LEFT(A203,2)="NN",LEFT(A203,2)="ST",LEFT(A203,2)="WS",LEFT(A203,2)="WV"),"Midlands",
OR(LEFT(A203,1)="M",LEFT(A203,1)="L",LEFT(A203,2)="CH",LEFT(A203,2)="WA",LEFT(A203,2)="WN",LEFT(A203,2)="PR",LEFT(A203,2)="FY",LEFT(A203,2)="BB",LEFT(A203,2)="BL",LEFT(A203,2)="OL",LEFT(A203,2)="SK"),"North West",
OR(LEFT(A203,2)="NE",LEFT(A203,2)="DH",LEFT(A203,2)="SR",LEFT(A203,2)="TS",LEFT(A203,2)="DL"),"North East",
OR(LEFT(A203,2)="LS",LEFT(A203,1)="S",LEFT(A203,2)="DN",LEFT(A203,2)="HU",LEFT(A203,2)="BD",LEFT(A203,2)="HX",LEFT(A203,2)="WF",LEFT(A203,2)="HD"),"Yorkshire &amp; Humber",
OR(LEFT(A203,2)="CB",LEFT(A203,2)="CO",LEFT(A203,2)="IP",LEFT(A203,2)="NR",LEFT(A203,2)="PE",LEFT(A203,2)="SG",LEFT(A203,2)="CM"),"East of England",
OR(LEFT(A203,2)="AB",LEFT(A203,2)="DD",LEFT(A203,2)="EH",LEFT(A203,2)="FK",LEFT(A203,1)="G",LEFT(A203,2)="KA",LEFT(A203,2)="KY",LEFT(A203,2)="PA",LEFT(A203,2)="PH",LEFT(A203,2)="DG",LEFT(A203,2)="ML"),"Scotland",
OR(LEFT(A203,2)="CF",LEFT(A203,2)="SA",LEFT(A203,2)="NP",LEFT(A203,2)="LL",LEFT(A203,2)="LD"),"Wales"
)</f>
        <v>London</v>
      </c>
      <c r="C203" t="s">
        <v>228</v>
      </c>
      <c r="D203" t="s">
        <v>728</v>
      </c>
      <c r="E203" s="1">
        <v>18730</v>
      </c>
      <c r="F203" s="1">
        <v>45991</v>
      </c>
      <c r="G203" s="11">
        <f ca="1">DATEDIF(Table1[[#This Row],[Date_of_Birth]],TODAY(),"Y")-DATEDIF(Table1[[#This Row],[Primary_Diagnosis_Date]],TODAY(),"Y")</f>
        <v>75</v>
      </c>
      <c r="H203" s="11" t="str" cm="1">
        <f t="array" aca="1" ref="H203" ca="1">_xlfn.IFS(Table1[[#This Row],[Age]]&lt;10,"0-9",Table1[[#This Row],[Age]]&lt;20,"10-19",Table1[[#This Row],[Age]]&lt;30,"20-29",Table1[[#This Row],[Age]]&lt;40,"30-39",Table1[[#This Row],[Age]]&lt;50,"40-49",Table1[[#This Row],[Age]]&lt;60,"50-59",Table1[[#This Row],[Age]]&lt;70,"60-69",Table1[[#This Row],[Age]]&lt;80,"70-79",Table1[[#This Row],[Age]]&lt;90,"80-89")</f>
        <v>70-79</v>
      </c>
      <c r="I203" t="s">
        <v>1028</v>
      </c>
      <c r="J203" t="s">
        <v>1230</v>
      </c>
      <c r="K203" t="str">
        <f>LEFT(Table1[[#This Row],[Postcode]],2)</f>
        <v>SE</v>
      </c>
      <c r="L203" t="s">
        <v>1729</v>
      </c>
      <c r="M203" s="1">
        <v>45981</v>
      </c>
      <c r="N203" s="1">
        <v>45990</v>
      </c>
      <c r="O203" s="11" t="str">
        <f ca="1">DATEDIF(Table1[[#This Row],[Referral_Date]],TODAY(),"d")-DATEDIF(Table1[[#This Row],[First_Seen_Date]],TODAY(),"d") &amp;" "&amp;"days"</f>
        <v>9 days</v>
      </c>
      <c r="P203" s="1">
        <v>45991</v>
      </c>
      <c r="Q203" s="1">
        <v>45996</v>
      </c>
      <c r="R203" s="1">
        <v>46015</v>
      </c>
      <c r="S203" s="11">
        <f ca="1">DATEDIF(Table1[[#This Row],[Decision_to_Treat_Date]],TODAY(),"d")-DATEDIF(Table1[[#This Row],[Treatment_Start_Date]],TODAY(),"d")</f>
        <v>19</v>
      </c>
      <c r="T203" s="11" t="str" cm="1">
        <f t="array" aca="1" ref="T203" ca="1">_xlfn.IFS(Table1[[#This Row],[Treatment_Waiting Time]]&lt;10,"Very Short Wait",Table1[[#This Row],[Treatment_Waiting Time]]&lt;20,"Short Wait",Table1[[#This Row],[Treatment_Waiting Time]]&lt;30,"Moderate Delay",Table1[[#This Row],[Treatment_Waiting Time]]&lt;40,"Long Delay")</f>
        <v>Short Wait</v>
      </c>
      <c r="U203" t="s">
        <v>2015</v>
      </c>
      <c r="V203" t="s">
        <v>2022</v>
      </c>
      <c r="W203" t="s">
        <v>2028</v>
      </c>
      <c r="X203" t="s">
        <v>2030</v>
      </c>
      <c r="Y203" t="s">
        <v>2034</v>
      </c>
      <c r="Z203" t="s">
        <v>2041</v>
      </c>
      <c r="AA203" t="s">
        <v>2043</v>
      </c>
      <c r="AB203" t="s">
        <v>2051</v>
      </c>
      <c r="AC203" t="s">
        <v>2053</v>
      </c>
      <c r="AD203" t="s">
        <v>2254</v>
      </c>
      <c r="AE203" t="s">
        <v>2553</v>
      </c>
      <c r="AF203" t="b">
        <v>1</v>
      </c>
      <c r="AG203" s="1">
        <v>46356</v>
      </c>
      <c r="AH203" t="s">
        <v>2555</v>
      </c>
      <c r="AI203" s="1">
        <v>47212</v>
      </c>
    </row>
    <row r="204" spans="1:35">
      <c r="A204" t="str">
        <f>LEFT(Table1[[#This Row],[Postcode]],2)</f>
        <v>BR</v>
      </c>
      <c r="B204" s="13" t="str" cm="1">
        <f t="array" ref="B204">_xlfn.IFS(
OR(LEFT(A204,2)="EC",LEFT(A204,1)="E",LEFT(A204,1)="N",LEFT(A204,2)="NW",LEFT(A204,2)="SE",LEFT(A204,2)="SW",LEFT(A204,1)="W",LEFT(A204,2)="WC"),"London",
OR(LEFT(A204,2)="CR",LEFT(A204,2)="DA",LEFT(A204,2)="GU",LEFT(A204,2)="KT",LEFT(A204,2)="ME",LEFT(A204,2)="PO",LEFT(A204,2)="RG",LEFT(A204,2)="RH",LEFT(A204,2)="SL",LEFT(A204,2)="SO",LEFT(A204,2)="TN"),"South East",
OR(LEFT(A204,2)="BA",LEFT(A204,2)="BS",LEFT(A204,2)="EX",LEFT(A204,2)="GL",LEFT(A204,2)="PL",LEFT(A204,2)="TA",LEFT(A204,2)="TQ",LEFT(A204,2)="TR"),"South West",
OR(LEFT(A204,1)="B",LEFT(A204,2)="CV",LEFT(A204,2)="DE",LEFT(A204,2)="LE",LEFT(A204,2)="NG",LEFT(A204,2)="NN",LEFT(A204,2)="ST",LEFT(A204,2)="WS",LEFT(A204,2)="WV"),"Midlands",
OR(LEFT(A204,1)="M",LEFT(A204,1)="L",LEFT(A204,2)="CH",LEFT(A204,2)="WA",LEFT(A204,2)="WN",LEFT(A204,2)="PR",LEFT(A204,2)="FY",LEFT(A204,2)="BB",LEFT(A204,2)="BL",LEFT(A204,2)="OL",LEFT(A204,2)="SK"),"North West",
OR(LEFT(A204,2)="NE",LEFT(A204,2)="DH",LEFT(A204,2)="SR",LEFT(A204,2)="TS",LEFT(A204,2)="DL"),"North East",
OR(LEFT(A204,2)="LS",LEFT(A204,1)="S",LEFT(A204,2)="DN",LEFT(A204,2)="HU",LEFT(A204,2)="BD",LEFT(A204,2)="HX",LEFT(A204,2)="WF",LEFT(A204,2)="HD"),"Yorkshire &amp; Humber",
OR(LEFT(A204,2)="CB",LEFT(A204,2)="CO",LEFT(A204,2)="IP",LEFT(A204,2)="NR",LEFT(A204,2)="PE",LEFT(A204,2)="SG",LEFT(A204,2)="CM"),"East of England",
OR(LEFT(A204,2)="AB",LEFT(A204,2)="DD",LEFT(A204,2)="EH",LEFT(A204,2)="FK",LEFT(A204,1)="G",LEFT(A204,2)="KA",LEFT(A204,2)="KY",LEFT(A204,2)="PA",LEFT(A204,2)="PH",LEFT(A204,2)="DG",LEFT(A204,2)="ML"),"Scotland",
OR(LEFT(A204,2)="CF",LEFT(A204,2)="SA",LEFT(A204,2)="NP",LEFT(A204,2)="LL",LEFT(A204,2)="LD"),"Wales"
)</f>
        <v>Midlands</v>
      </c>
      <c r="C204" t="s">
        <v>229</v>
      </c>
      <c r="D204" t="s">
        <v>729</v>
      </c>
      <c r="E204" s="1">
        <v>17499</v>
      </c>
      <c r="F204" s="1">
        <v>43853</v>
      </c>
      <c r="G204" s="11">
        <f ca="1">DATEDIF(Table1[[#This Row],[Date_of_Birth]],TODAY(),"Y")-DATEDIF(Table1[[#This Row],[Primary_Diagnosis_Date]],TODAY(),"Y")</f>
        <v>72</v>
      </c>
      <c r="H204" s="11" t="str" cm="1">
        <f t="array" aca="1" ref="H204" ca="1">_xlfn.IFS(Table1[[#This Row],[Age]]&lt;10,"0-9",Table1[[#This Row],[Age]]&lt;20,"10-19",Table1[[#This Row],[Age]]&lt;30,"20-29",Table1[[#This Row],[Age]]&lt;40,"30-39",Table1[[#This Row],[Age]]&lt;50,"40-49",Table1[[#This Row],[Age]]&lt;60,"50-59",Table1[[#This Row],[Age]]&lt;70,"60-69",Table1[[#This Row],[Age]]&lt;80,"70-79",Table1[[#This Row],[Age]]&lt;90,"80-89")</f>
        <v>70-79</v>
      </c>
      <c r="I204" t="s">
        <v>1027</v>
      </c>
      <c r="J204" t="s">
        <v>1231</v>
      </c>
      <c r="K204" t="str">
        <f>LEFT(Table1[[#This Row],[Postcode]],2)</f>
        <v>BR</v>
      </c>
      <c r="L204" t="s">
        <v>1730</v>
      </c>
      <c r="M204" s="1">
        <v>43823</v>
      </c>
      <c r="N204" s="1">
        <v>43825</v>
      </c>
      <c r="O204" s="11" t="str">
        <f ca="1">DATEDIF(Table1[[#This Row],[Referral_Date]],TODAY(),"d")-DATEDIF(Table1[[#This Row],[First_Seen_Date]],TODAY(),"d") &amp;" "&amp;"days"</f>
        <v>2 days</v>
      </c>
      <c r="P204" s="1">
        <v>43827</v>
      </c>
      <c r="Q204" s="1">
        <v>43838</v>
      </c>
      <c r="R204" s="1">
        <v>43838</v>
      </c>
      <c r="S204" s="11">
        <f ca="1">DATEDIF(Table1[[#This Row],[Decision_to_Treat_Date]],TODAY(),"d")-DATEDIF(Table1[[#This Row],[Treatment_Start_Date]],TODAY(),"d")</f>
        <v>0</v>
      </c>
      <c r="T204" s="11" t="str" cm="1">
        <f t="array" aca="1" ref="T204" ca="1">_xlfn.IFS(Table1[[#This Row],[Treatment_Waiting Time]]&lt;10,"Very Short Wait",Table1[[#This Row],[Treatment_Waiting Time]]&lt;20,"Short Wait",Table1[[#This Row],[Treatment_Waiting Time]]&lt;30,"Moderate Delay",Table1[[#This Row],[Treatment_Waiting Time]]&lt;40,"Long Delay")</f>
        <v>Very Short Wait</v>
      </c>
      <c r="U204" t="s">
        <v>2011</v>
      </c>
      <c r="V204" t="s">
        <v>2020</v>
      </c>
      <c r="W204" t="s">
        <v>2027</v>
      </c>
      <c r="X204" t="s">
        <v>2031</v>
      </c>
      <c r="Y204" t="s">
        <v>2035</v>
      </c>
      <c r="Z204" t="s">
        <v>2042</v>
      </c>
      <c r="AA204" t="s">
        <v>2041</v>
      </c>
      <c r="AB204" t="s">
        <v>2050</v>
      </c>
      <c r="AC204" t="s">
        <v>2053</v>
      </c>
      <c r="AD204" t="s">
        <v>2255</v>
      </c>
      <c r="AE204" t="s">
        <v>2550</v>
      </c>
      <c r="AF204" t="b">
        <v>0</v>
      </c>
      <c r="AH204" t="s">
        <v>2554</v>
      </c>
    </row>
    <row r="205" spans="1:35">
      <c r="A205" t="str">
        <f>LEFT(Table1[[#This Row],[Postcode]],2)</f>
        <v>N3</v>
      </c>
      <c r="B205" s="13" t="str" cm="1">
        <f t="array" ref="B205">_xlfn.IFS(
OR(LEFT(A205,2)="EC",LEFT(A205,1)="E",LEFT(A205,1)="N",LEFT(A205,2)="NW",LEFT(A205,2)="SE",LEFT(A205,2)="SW",LEFT(A205,1)="W",LEFT(A205,2)="WC"),"London",
OR(LEFT(A205,2)="CR",LEFT(A205,2)="DA",LEFT(A205,2)="GU",LEFT(A205,2)="KT",LEFT(A205,2)="ME",LEFT(A205,2)="PO",LEFT(A205,2)="RG",LEFT(A205,2)="RH",LEFT(A205,2)="SL",LEFT(A205,2)="SO",LEFT(A205,2)="TN"),"South East",
OR(LEFT(A205,2)="BA",LEFT(A205,2)="BS",LEFT(A205,2)="EX",LEFT(A205,2)="GL",LEFT(A205,2)="PL",LEFT(A205,2)="TA",LEFT(A205,2)="TQ",LEFT(A205,2)="TR"),"South West",
OR(LEFT(A205,1)="B",LEFT(A205,2)="CV",LEFT(A205,2)="DE",LEFT(A205,2)="LE",LEFT(A205,2)="NG",LEFT(A205,2)="NN",LEFT(A205,2)="ST",LEFT(A205,2)="WS",LEFT(A205,2)="WV"),"Midlands",
OR(LEFT(A205,1)="M",LEFT(A205,1)="L",LEFT(A205,2)="CH",LEFT(A205,2)="WA",LEFT(A205,2)="WN",LEFT(A205,2)="PR",LEFT(A205,2)="FY",LEFT(A205,2)="BB",LEFT(A205,2)="BL",LEFT(A205,2)="OL",LEFT(A205,2)="SK"),"North West",
OR(LEFT(A205,2)="NE",LEFT(A205,2)="DH",LEFT(A205,2)="SR",LEFT(A205,2)="TS",LEFT(A205,2)="DL"),"North East",
OR(LEFT(A205,2)="LS",LEFT(A205,1)="S",LEFT(A205,2)="DN",LEFT(A205,2)="HU",LEFT(A205,2)="BD",LEFT(A205,2)="HX",LEFT(A205,2)="WF",LEFT(A205,2)="HD"),"Yorkshire &amp; Humber",
OR(LEFT(A205,2)="CB",LEFT(A205,2)="CO",LEFT(A205,2)="IP",LEFT(A205,2)="NR",LEFT(A205,2)="PE",LEFT(A205,2)="SG",LEFT(A205,2)="CM"),"East of England",
OR(LEFT(A205,2)="AB",LEFT(A205,2)="DD",LEFT(A205,2)="EH",LEFT(A205,2)="FK",LEFT(A205,1)="G",LEFT(A205,2)="KA",LEFT(A205,2)="KY",LEFT(A205,2)="PA",LEFT(A205,2)="PH",LEFT(A205,2)="DG",LEFT(A205,2)="ML"),"Scotland",
OR(LEFT(A205,2)="CF",LEFT(A205,2)="SA",LEFT(A205,2)="NP",LEFT(A205,2)="LL",LEFT(A205,2)="LD"),"Wales"
)</f>
        <v>London</v>
      </c>
      <c r="C205" t="s">
        <v>230</v>
      </c>
      <c r="D205" t="s">
        <v>730</v>
      </c>
      <c r="E205" s="1">
        <v>15910</v>
      </c>
      <c r="F205" s="1">
        <v>43519</v>
      </c>
      <c r="G205" s="11">
        <f ca="1">DATEDIF(Table1[[#This Row],[Date_of_Birth]],TODAY(),"Y")-DATEDIF(Table1[[#This Row],[Primary_Diagnosis_Date]],TODAY(),"Y")</f>
        <v>75</v>
      </c>
      <c r="H205" s="11" t="str" cm="1">
        <f t="array" aca="1" ref="H205" ca="1">_xlfn.IFS(Table1[[#This Row],[Age]]&lt;10,"0-9",Table1[[#This Row],[Age]]&lt;20,"10-19",Table1[[#This Row],[Age]]&lt;30,"20-29",Table1[[#This Row],[Age]]&lt;40,"30-39",Table1[[#This Row],[Age]]&lt;50,"40-49",Table1[[#This Row],[Age]]&lt;60,"50-59",Table1[[#This Row],[Age]]&lt;70,"60-69",Table1[[#This Row],[Age]]&lt;80,"70-79",Table1[[#This Row],[Age]]&lt;90,"80-89")</f>
        <v>70-79</v>
      </c>
      <c r="I205" t="s">
        <v>1027</v>
      </c>
      <c r="J205" t="s">
        <v>1232</v>
      </c>
      <c r="K205" t="str">
        <f>LEFT(Table1[[#This Row],[Postcode]],2)</f>
        <v>N3</v>
      </c>
      <c r="L205" t="s">
        <v>1601</v>
      </c>
      <c r="M205" s="1">
        <v>43499</v>
      </c>
      <c r="N205" s="1">
        <v>43502</v>
      </c>
      <c r="O205" s="11" t="str">
        <f ca="1">DATEDIF(Table1[[#This Row],[Referral_Date]],TODAY(),"d")-DATEDIF(Table1[[#This Row],[First_Seen_Date]],TODAY(),"d") &amp;" "&amp;"days"</f>
        <v>3 days</v>
      </c>
      <c r="P205" s="1">
        <v>43507</v>
      </c>
      <c r="Q205" s="1">
        <v>43512</v>
      </c>
      <c r="R205" s="1">
        <v>43522</v>
      </c>
      <c r="S205" s="11">
        <f ca="1">DATEDIF(Table1[[#This Row],[Decision_to_Treat_Date]],TODAY(),"d")-DATEDIF(Table1[[#This Row],[Treatment_Start_Date]],TODAY(),"d")</f>
        <v>10</v>
      </c>
      <c r="T205" s="11" t="str" cm="1">
        <f t="array" aca="1" ref="T205" ca="1">_xlfn.IFS(Table1[[#This Row],[Treatment_Waiting Time]]&lt;10,"Very Short Wait",Table1[[#This Row],[Treatment_Waiting Time]]&lt;20,"Short Wait",Table1[[#This Row],[Treatment_Waiting Time]]&lt;30,"Moderate Delay",Table1[[#This Row],[Treatment_Waiting Time]]&lt;40,"Long Delay")</f>
        <v>Short Wait</v>
      </c>
      <c r="U205" t="s">
        <v>2013</v>
      </c>
      <c r="V205" t="s">
        <v>2021</v>
      </c>
      <c r="W205" t="s">
        <v>2026</v>
      </c>
      <c r="X205" t="s">
        <v>2029</v>
      </c>
      <c r="Y205" t="s">
        <v>2036</v>
      </c>
      <c r="Z205" t="s">
        <v>2039</v>
      </c>
      <c r="AA205" t="s">
        <v>2045</v>
      </c>
      <c r="AB205" t="s">
        <v>2048</v>
      </c>
      <c r="AC205" t="s">
        <v>2052</v>
      </c>
      <c r="AD205" t="s">
        <v>2256</v>
      </c>
      <c r="AE205" t="s">
        <v>2550</v>
      </c>
      <c r="AF205" t="b">
        <v>1</v>
      </c>
      <c r="AG205" s="1">
        <v>44427</v>
      </c>
      <c r="AH205" t="s">
        <v>2555</v>
      </c>
      <c r="AI205" s="1">
        <v>44636</v>
      </c>
    </row>
    <row r="206" spans="1:35">
      <c r="A206" t="str">
        <f>LEFT(Table1[[#This Row],[Postcode]],2)</f>
        <v>B5</v>
      </c>
      <c r="B206" s="13" t="str" cm="1">
        <f t="array" ref="B206">_xlfn.IFS(
OR(LEFT(A206,2)="EC",LEFT(A206,1)="E",LEFT(A206,1)="N",LEFT(A206,2)="NW",LEFT(A206,2)="SE",LEFT(A206,2)="SW",LEFT(A206,1)="W",LEFT(A206,2)="WC"),"London",
OR(LEFT(A206,2)="CR",LEFT(A206,2)="DA",LEFT(A206,2)="GU",LEFT(A206,2)="KT",LEFT(A206,2)="ME",LEFT(A206,2)="PO",LEFT(A206,2)="RG",LEFT(A206,2)="RH",LEFT(A206,2)="SL",LEFT(A206,2)="SO",LEFT(A206,2)="TN"),"South East",
OR(LEFT(A206,2)="BA",LEFT(A206,2)="BS",LEFT(A206,2)="EX",LEFT(A206,2)="GL",LEFT(A206,2)="PL",LEFT(A206,2)="TA",LEFT(A206,2)="TQ",LEFT(A206,2)="TR"),"South West",
OR(LEFT(A206,1)="B",LEFT(A206,2)="CV",LEFT(A206,2)="DE",LEFT(A206,2)="LE",LEFT(A206,2)="NG",LEFT(A206,2)="NN",LEFT(A206,2)="ST",LEFT(A206,2)="WS",LEFT(A206,2)="WV"),"Midlands",
OR(LEFT(A206,1)="M",LEFT(A206,1)="L",LEFT(A206,2)="CH",LEFT(A206,2)="WA",LEFT(A206,2)="WN",LEFT(A206,2)="PR",LEFT(A206,2)="FY",LEFT(A206,2)="BB",LEFT(A206,2)="BL",LEFT(A206,2)="OL",LEFT(A206,2)="SK"),"North West",
OR(LEFT(A206,2)="NE",LEFT(A206,2)="DH",LEFT(A206,2)="SR",LEFT(A206,2)="TS",LEFT(A206,2)="DL"),"North East",
OR(LEFT(A206,2)="LS",LEFT(A206,1)="S",LEFT(A206,2)="DN",LEFT(A206,2)="HU",LEFT(A206,2)="BD",LEFT(A206,2)="HX",LEFT(A206,2)="WF",LEFT(A206,2)="HD"),"Yorkshire &amp; Humber",
OR(LEFT(A206,2)="CB",LEFT(A206,2)="CO",LEFT(A206,2)="IP",LEFT(A206,2)="NR",LEFT(A206,2)="PE",LEFT(A206,2)="SG",LEFT(A206,2)="CM"),"East of England",
OR(LEFT(A206,2)="AB",LEFT(A206,2)="DD",LEFT(A206,2)="EH",LEFT(A206,2)="FK",LEFT(A206,1)="G",LEFT(A206,2)="KA",LEFT(A206,2)="KY",LEFT(A206,2)="PA",LEFT(A206,2)="PH",LEFT(A206,2)="DG",LEFT(A206,2)="ML"),"Scotland",
OR(LEFT(A206,2)="CF",LEFT(A206,2)="SA",LEFT(A206,2)="NP",LEFT(A206,2)="LL",LEFT(A206,2)="LD"),"Wales"
)</f>
        <v>Midlands</v>
      </c>
      <c r="C206" t="s">
        <v>231</v>
      </c>
      <c r="D206" t="s">
        <v>731</v>
      </c>
      <c r="E206" s="1">
        <v>15620</v>
      </c>
      <c r="F206" s="1">
        <v>42934</v>
      </c>
      <c r="G206" s="11">
        <f ca="1">DATEDIF(Table1[[#This Row],[Date_of_Birth]],TODAY(),"Y")-DATEDIF(Table1[[#This Row],[Primary_Diagnosis_Date]],TODAY(),"Y")</f>
        <v>75</v>
      </c>
      <c r="H206" s="11" t="str" cm="1">
        <f t="array" aca="1" ref="H206" ca="1">_xlfn.IFS(Table1[[#This Row],[Age]]&lt;10,"0-9",Table1[[#This Row],[Age]]&lt;20,"10-19",Table1[[#This Row],[Age]]&lt;30,"20-29",Table1[[#This Row],[Age]]&lt;40,"30-39",Table1[[#This Row],[Age]]&lt;50,"40-49",Table1[[#This Row],[Age]]&lt;60,"50-59",Table1[[#This Row],[Age]]&lt;70,"60-69",Table1[[#This Row],[Age]]&lt;80,"70-79",Table1[[#This Row],[Age]]&lt;90,"80-89")</f>
        <v>70-79</v>
      </c>
      <c r="I206" t="s">
        <v>1028</v>
      </c>
      <c r="J206" t="s">
        <v>1233</v>
      </c>
      <c r="K206" t="str">
        <f>LEFT(Table1[[#This Row],[Postcode]],2)</f>
        <v>B5</v>
      </c>
      <c r="L206" t="s">
        <v>1731</v>
      </c>
      <c r="M206" s="1">
        <v>42929</v>
      </c>
      <c r="N206" s="1">
        <v>42935</v>
      </c>
      <c r="O206" s="11" t="str">
        <f ca="1">DATEDIF(Table1[[#This Row],[Referral_Date]],TODAY(),"d")-DATEDIF(Table1[[#This Row],[First_Seen_Date]],TODAY(),"d") &amp;" "&amp;"days"</f>
        <v>6 days</v>
      </c>
      <c r="P206" s="1">
        <v>42942</v>
      </c>
      <c r="Q206" s="1">
        <v>42953</v>
      </c>
      <c r="R206" s="1">
        <v>42979</v>
      </c>
      <c r="S206" s="11">
        <f ca="1">DATEDIF(Table1[[#This Row],[Decision_to_Treat_Date]],TODAY(),"d")-DATEDIF(Table1[[#This Row],[Treatment_Start_Date]],TODAY(),"d")</f>
        <v>26</v>
      </c>
      <c r="T206" s="11" t="str" cm="1">
        <f t="array" aca="1" ref="T206" ca="1">_xlfn.IFS(Table1[[#This Row],[Treatment_Waiting Time]]&lt;10,"Very Short Wait",Table1[[#This Row],[Treatment_Waiting Time]]&lt;20,"Short Wait",Table1[[#This Row],[Treatment_Waiting Time]]&lt;30,"Moderate Delay",Table1[[#This Row],[Treatment_Waiting Time]]&lt;40,"Long Delay")</f>
        <v>Moderate Delay</v>
      </c>
      <c r="U206" t="s">
        <v>2011</v>
      </c>
      <c r="V206" t="s">
        <v>2018</v>
      </c>
      <c r="W206" t="s">
        <v>2023</v>
      </c>
      <c r="X206" t="s">
        <v>2032</v>
      </c>
      <c r="Y206" t="s">
        <v>2035</v>
      </c>
      <c r="Z206" t="s">
        <v>2038</v>
      </c>
      <c r="AA206" t="s">
        <v>2043</v>
      </c>
      <c r="AB206" t="s">
        <v>2051</v>
      </c>
      <c r="AC206" t="s">
        <v>2052</v>
      </c>
      <c r="AD206" t="s">
        <v>2257</v>
      </c>
      <c r="AE206" t="s">
        <v>2550</v>
      </c>
      <c r="AF206" t="b">
        <v>0</v>
      </c>
      <c r="AH206" t="s">
        <v>2555</v>
      </c>
      <c r="AI206" s="1">
        <v>43954</v>
      </c>
    </row>
    <row r="207" spans="1:35">
      <c r="A207" t="str">
        <f>LEFT(Table1[[#This Row],[Postcode]],2)</f>
        <v>M3</v>
      </c>
      <c r="B207" s="13" t="str" cm="1">
        <f t="array" ref="B207">_xlfn.IFS(
OR(LEFT(A207,2)="EC",LEFT(A207,1)="E",LEFT(A207,1)="N",LEFT(A207,2)="NW",LEFT(A207,2)="SE",LEFT(A207,2)="SW",LEFT(A207,1)="W",LEFT(A207,2)="WC"),"London",
OR(LEFT(A207,2)="CR",LEFT(A207,2)="DA",LEFT(A207,2)="GU",LEFT(A207,2)="KT",LEFT(A207,2)="ME",LEFT(A207,2)="PO",LEFT(A207,2)="RG",LEFT(A207,2)="RH",LEFT(A207,2)="SL",LEFT(A207,2)="SO",LEFT(A207,2)="TN"),"South East",
OR(LEFT(A207,2)="BA",LEFT(A207,2)="BS",LEFT(A207,2)="EX",LEFT(A207,2)="GL",LEFT(A207,2)="PL",LEFT(A207,2)="TA",LEFT(A207,2)="TQ",LEFT(A207,2)="TR"),"South West",
OR(LEFT(A207,1)="B",LEFT(A207,2)="CV",LEFT(A207,2)="DE",LEFT(A207,2)="LE",LEFT(A207,2)="NG",LEFT(A207,2)="NN",LEFT(A207,2)="ST",LEFT(A207,2)="WS",LEFT(A207,2)="WV"),"Midlands",
OR(LEFT(A207,1)="M",LEFT(A207,1)="L",LEFT(A207,2)="CH",LEFT(A207,2)="WA",LEFT(A207,2)="WN",LEFT(A207,2)="PR",LEFT(A207,2)="FY",LEFT(A207,2)="BB",LEFT(A207,2)="BL",LEFT(A207,2)="OL",LEFT(A207,2)="SK"),"North West",
OR(LEFT(A207,2)="NE",LEFT(A207,2)="DH",LEFT(A207,2)="SR",LEFT(A207,2)="TS",LEFT(A207,2)="DL"),"North East",
OR(LEFT(A207,2)="LS",LEFT(A207,1)="S",LEFT(A207,2)="DN",LEFT(A207,2)="HU",LEFT(A207,2)="BD",LEFT(A207,2)="HX",LEFT(A207,2)="WF",LEFT(A207,2)="HD"),"Yorkshire &amp; Humber",
OR(LEFT(A207,2)="CB",LEFT(A207,2)="CO",LEFT(A207,2)="IP",LEFT(A207,2)="NR",LEFT(A207,2)="PE",LEFT(A207,2)="SG",LEFT(A207,2)="CM"),"East of England",
OR(LEFT(A207,2)="AB",LEFT(A207,2)="DD",LEFT(A207,2)="EH",LEFT(A207,2)="FK",LEFT(A207,1)="G",LEFT(A207,2)="KA",LEFT(A207,2)="KY",LEFT(A207,2)="PA",LEFT(A207,2)="PH",LEFT(A207,2)="DG",LEFT(A207,2)="ML"),"Scotland",
OR(LEFT(A207,2)="CF",LEFT(A207,2)="SA",LEFT(A207,2)="NP",LEFT(A207,2)="LL",LEFT(A207,2)="LD"),"Wales"
)</f>
        <v>North West</v>
      </c>
      <c r="C207" t="s">
        <v>232</v>
      </c>
      <c r="D207" t="s">
        <v>732</v>
      </c>
      <c r="E207" s="1">
        <v>29490</v>
      </c>
      <c r="F207" s="1">
        <v>44605</v>
      </c>
      <c r="G207" s="11">
        <f ca="1">DATEDIF(Table1[[#This Row],[Date_of_Birth]],TODAY(),"Y")-DATEDIF(Table1[[#This Row],[Primary_Diagnosis_Date]],TODAY(),"Y")</f>
        <v>41</v>
      </c>
      <c r="H207" s="11" t="str" cm="1">
        <f t="array" aca="1" ref="H207" ca="1">_xlfn.IFS(Table1[[#This Row],[Age]]&lt;10,"0-9",Table1[[#This Row],[Age]]&lt;20,"10-19",Table1[[#This Row],[Age]]&lt;30,"20-29",Table1[[#This Row],[Age]]&lt;40,"30-39",Table1[[#This Row],[Age]]&lt;50,"40-49",Table1[[#This Row],[Age]]&lt;60,"50-59",Table1[[#This Row],[Age]]&lt;70,"60-69",Table1[[#This Row],[Age]]&lt;80,"70-79",Table1[[#This Row],[Age]]&lt;90,"80-89")</f>
        <v>40-49</v>
      </c>
      <c r="I207" t="s">
        <v>1028</v>
      </c>
      <c r="J207" t="s">
        <v>1234</v>
      </c>
      <c r="K207" t="str">
        <f>LEFT(Table1[[#This Row],[Postcode]],2)</f>
        <v>M3</v>
      </c>
      <c r="L207" t="s">
        <v>1732</v>
      </c>
      <c r="M207" s="1">
        <v>44575</v>
      </c>
      <c r="N207" s="1">
        <v>44579</v>
      </c>
      <c r="O207" s="11" t="str">
        <f ca="1">DATEDIF(Table1[[#This Row],[Referral_Date]],TODAY(),"d")-DATEDIF(Table1[[#This Row],[First_Seen_Date]],TODAY(),"d") &amp;" "&amp;"days"</f>
        <v>4 days</v>
      </c>
      <c r="P207" s="1">
        <v>44579</v>
      </c>
      <c r="Q207" s="1">
        <v>44584</v>
      </c>
      <c r="R207" s="1">
        <v>44600</v>
      </c>
      <c r="S207" s="11">
        <f ca="1">DATEDIF(Table1[[#This Row],[Decision_to_Treat_Date]],TODAY(),"d")-DATEDIF(Table1[[#This Row],[Treatment_Start_Date]],TODAY(),"d")</f>
        <v>16</v>
      </c>
      <c r="T207" s="11" t="str" cm="1">
        <f t="array" aca="1" ref="T207" ca="1">_xlfn.IFS(Table1[[#This Row],[Treatment_Waiting Time]]&lt;10,"Very Short Wait",Table1[[#This Row],[Treatment_Waiting Time]]&lt;20,"Short Wait",Table1[[#This Row],[Treatment_Waiting Time]]&lt;30,"Moderate Delay",Table1[[#This Row],[Treatment_Waiting Time]]&lt;40,"Long Delay")</f>
        <v>Short Wait</v>
      </c>
      <c r="U207" t="s">
        <v>2015</v>
      </c>
      <c r="V207" t="s">
        <v>2019</v>
      </c>
      <c r="W207" t="s">
        <v>2027</v>
      </c>
      <c r="X207" t="s">
        <v>2029</v>
      </c>
      <c r="Y207" t="s">
        <v>2036</v>
      </c>
      <c r="Z207" t="s">
        <v>2041</v>
      </c>
      <c r="AA207" t="s">
        <v>2041</v>
      </c>
      <c r="AB207" t="s">
        <v>2048</v>
      </c>
      <c r="AC207" t="s">
        <v>2052</v>
      </c>
      <c r="AD207" t="s">
        <v>2258</v>
      </c>
      <c r="AE207" t="s">
        <v>2551</v>
      </c>
      <c r="AF207" t="b">
        <v>1</v>
      </c>
      <c r="AG207" s="1">
        <v>44855</v>
      </c>
      <c r="AH207" t="s">
        <v>2555</v>
      </c>
      <c r="AI207" s="1">
        <v>45148</v>
      </c>
    </row>
    <row r="208" spans="1:35">
      <c r="A208" t="str">
        <f>LEFT(Table1[[#This Row],[Postcode]],2)</f>
        <v>ME</v>
      </c>
      <c r="B208" s="13" t="str" cm="1">
        <f t="array" ref="B208">_xlfn.IFS(
OR(LEFT(A208,2)="EC",LEFT(A208,1)="E",LEFT(A208,1)="N",LEFT(A208,2)="NW",LEFT(A208,2)="SE",LEFT(A208,2)="SW",LEFT(A208,1)="W",LEFT(A208,2)="WC"),"London",
OR(LEFT(A208,2)="CR",LEFT(A208,2)="DA",LEFT(A208,2)="GU",LEFT(A208,2)="KT",LEFT(A208,2)="ME",LEFT(A208,2)="PO",LEFT(A208,2)="RG",LEFT(A208,2)="RH",LEFT(A208,2)="SL",LEFT(A208,2)="SO",LEFT(A208,2)="TN"),"South East",
OR(LEFT(A208,2)="BA",LEFT(A208,2)="BS",LEFT(A208,2)="EX",LEFT(A208,2)="GL",LEFT(A208,2)="PL",LEFT(A208,2)="TA",LEFT(A208,2)="TQ",LEFT(A208,2)="TR"),"South West",
OR(LEFT(A208,1)="B",LEFT(A208,2)="CV",LEFT(A208,2)="DE",LEFT(A208,2)="LE",LEFT(A208,2)="NG",LEFT(A208,2)="NN",LEFT(A208,2)="ST",LEFT(A208,2)="WS",LEFT(A208,2)="WV"),"Midlands",
OR(LEFT(A208,1)="M",LEFT(A208,1)="L",LEFT(A208,2)="CH",LEFT(A208,2)="WA",LEFT(A208,2)="WN",LEFT(A208,2)="PR",LEFT(A208,2)="FY",LEFT(A208,2)="BB",LEFT(A208,2)="BL",LEFT(A208,2)="OL",LEFT(A208,2)="SK"),"North West",
OR(LEFT(A208,2)="NE",LEFT(A208,2)="DH",LEFT(A208,2)="SR",LEFT(A208,2)="TS",LEFT(A208,2)="DL"),"North East",
OR(LEFT(A208,2)="LS",LEFT(A208,1)="S",LEFT(A208,2)="DN",LEFT(A208,2)="HU",LEFT(A208,2)="BD",LEFT(A208,2)="HX",LEFT(A208,2)="WF",LEFT(A208,2)="HD"),"Yorkshire &amp; Humber",
OR(LEFT(A208,2)="CB",LEFT(A208,2)="CO",LEFT(A208,2)="IP",LEFT(A208,2)="NR",LEFT(A208,2)="PE",LEFT(A208,2)="SG",LEFT(A208,2)="CM"),"East of England",
OR(LEFT(A208,2)="AB",LEFT(A208,2)="DD",LEFT(A208,2)="EH",LEFT(A208,2)="FK",LEFT(A208,1)="G",LEFT(A208,2)="KA",LEFT(A208,2)="KY",LEFT(A208,2)="PA",LEFT(A208,2)="PH",LEFT(A208,2)="DG",LEFT(A208,2)="ML"),"Scotland",
OR(LEFT(A208,2)="CF",LEFT(A208,2)="SA",LEFT(A208,2)="NP",LEFT(A208,2)="LL",LEFT(A208,2)="LD"),"Wales"
)</f>
        <v>South East</v>
      </c>
      <c r="C208" t="s">
        <v>233</v>
      </c>
      <c r="D208" t="s">
        <v>733</v>
      </c>
      <c r="E208" s="1">
        <v>38346</v>
      </c>
      <c r="F208" s="1">
        <v>43364</v>
      </c>
      <c r="G208" s="11">
        <f ca="1">DATEDIF(Table1[[#This Row],[Date_of_Birth]],TODAY(),"Y")-DATEDIF(Table1[[#This Row],[Primary_Diagnosis_Date]],TODAY(),"Y")</f>
        <v>14</v>
      </c>
      <c r="H208" s="11" t="str" cm="1">
        <f t="array" aca="1" ref="H208" ca="1">_xlfn.IFS(Table1[[#This Row],[Age]]&lt;10,"0-9",Table1[[#This Row],[Age]]&lt;20,"10-19",Table1[[#This Row],[Age]]&lt;30,"20-29",Table1[[#This Row],[Age]]&lt;40,"30-39",Table1[[#This Row],[Age]]&lt;50,"40-49",Table1[[#This Row],[Age]]&lt;60,"50-59",Table1[[#This Row],[Age]]&lt;70,"60-69",Table1[[#This Row],[Age]]&lt;80,"70-79",Table1[[#This Row],[Age]]&lt;90,"80-89")</f>
        <v>10-19</v>
      </c>
      <c r="I208" t="s">
        <v>1027</v>
      </c>
      <c r="J208" t="s">
        <v>1235</v>
      </c>
      <c r="K208" t="str">
        <f>LEFT(Table1[[#This Row],[Postcode]],2)</f>
        <v>ME</v>
      </c>
      <c r="L208" t="s">
        <v>1733</v>
      </c>
      <c r="M208" s="1">
        <v>43359</v>
      </c>
      <c r="N208" s="1">
        <v>43369</v>
      </c>
      <c r="O208" s="11" t="str">
        <f ca="1">DATEDIF(Table1[[#This Row],[Referral_Date]],TODAY(),"d")-DATEDIF(Table1[[#This Row],[First_Seen_Date]],TODAY(),"d") &amp;" "&amp;"days"</f>
        <v>10 days</v>
      </c>
      <c r="P208" s="1">
        <v>43371</v>
      </c>
      <c r="Q208" s="1">
        <v>43380</v>
      </c>
      <c r="R208" s="1">
        <v>43407</v>
      </c>
      <c r="S208" s="11">
        <f ca="1">DATEDIF(Table1[[#This Row],[Decision_to_Treat_Date]],TODAY(),"d")-DATEDIF(Table1[[#This Row],[Treatment_Start_Date]],TODAY(),"d")</f>
        <v>27</v>
      </c>
      <c r="T208" s="11" t="str" cm="1">
        <f t="array" aca="1" ref="T208" ca="1">_xlfn.IFS(Table1[[#This Row],[Treatment_Waiting Time]]&lt;10,"Very Short Wait",Table1[[#This Row],[Treatment_Waiting Time]]&lt;20,"Short Wait",Table1[[#This Row],[Treatment_Waiting Time]]&lt;30,"Moderate Delay",Table1[[#This Row],[Treatment_Waiting Time]]&lt;40,"Long Delay")</f>
        <v>Moderate Delay</v>
      </c>
      <c r="U208" t="s">
        <v>2014</v>
      </c>
      <c r="V208" t="s">
        <v>2022</v>
      </c>
      <c r="W208" t="s">
        <v>2028</v>
      </c>
      <c r="X208" t="s">
        <v>2030</v>
      </c>
      <c r="Y208" t="s">
        <v>2036</v>
      </c>
      <c r="Z208" t="s">
        <v>2039</v>
      </c>
      <c r="AA208" t="s">
        <v>2043</v>
      </c>
      <c r="AB208" t="s">
        <v>2047</v>
      </c>
      <c r="AC208" t="s">
        <v>2052</v>
      </c>
      <c r="AD208" t="s">
        <v>2259</v>
      </c>
      <c r="AE208" t="s">
        <v>2551</v>
      </c>
      <c r="AF208" t="b">
        <v>1</v>
      </c>
      <c r="AG208" s="1">
        <v>43690</v>
      </c>
      <c r="AH208" t="s">
        <v>2555</v>
      </c>
      <c r="AI208" s="1">
        <v>44027</v>
      </c>
    </row>
    <row r="209" spans="1:35">
      <c r="A209" t="str">
        <f>LEFT(Table1[[#This Row],[Postcode]],2)</f>
        <v>E7</v>
      </c>
      <c r="B209" s="13" t="str" cm="1">
        <f t="array" ref="B209">_xlfn.IFS(
OR(LEFT(A209,2)="EC",LEFT(A209,1)="E",LEFT(A209,1)="N",LEFT(A209,2)="NW",LEFT(A209,2)="SE",LEFT(A209,2)="SW",LEFT(A209,1)="W",LEFT(A209,2)="WC"),"London",
OR(LEFT(A209,2)="CR",LEFT(A209,2)="DA",LEFT(A209,2)="GU",LEFT(A209,2)="KT",LEFT(A209,2)="ME",LEFT(A209,2)="PO",LEFT(A209,2)="RG",LEFT(A209,2)="RH",LEFT(A209,2)="SL",LEFT(A209,2)="SO",LEFT(A209,2)="TN"),"South East",
OR(LEFT(A209,2)="BA",LEFT(A209,2)="BS",LEFT(A209,2)="EX",LEFT(A209,2)="GL",LEFT(A209,2)="PL",LEFT(A209,2)="TA",LEFT(A209,2)="TQ",LEFT(A209,2)="TR"),"South West",
OR(LEFT(A209,1)="B",LEFT(A209,2)="CV",LEFT(A209,2)="DE",LEFT(A209,2)="LE",LEFT(A209,2)="NG",LEFT(A209,2)="NN",LEFT(A209,2)="ST",LEFT(A209,2)="WS",LEFT(A209,2)="WV"),"Midlands",
OR(LEFT(A209,1)="M",LEFT(A209,1)="L",LEFT(A209,2)="CH",LEFT(A209,2)="WA",LEFT(A209,2)="WN",LEFT(A209,2)="PR",LEFT(A209,2)="FY",LEFT(A209,2)="BB",LEFT(A209,2)="BL",LEFT(A209,2)="OL",LEFT(A209,2)="SK"),"North West",
OR(LEFT(A209,2)="NE",LEFT(A209,2)="DH",LEFT(A209,2)="SR",LEFT(A209,2)="TS",LEFT(A209,2)="DL"),"North East",
OR(LEFT(A209,2)="LS",LEFT(A209,1)="S",LEFT(A209,2)="DN",LEFT(A209,2)="HU",LEFT(A209,2)="BD",LEFT(A209,2)="HX",LEFT(A209,2)="WF",LEFT(A209,2)="HD"),"Yorkshire &amp; Humber",
OR(LEFT(A209,2)="CB",LEFT(A209,2)="CO",LEFT(A209,2)="IP",LEFT(A209,2)="NR",LEFT(A209,2)="PE",LEFT(A209,2)="SG",LEFT(A209,2)="CM"),"East of England",
OR(LEFT(A209,2)="AB",LEFT(A209,2)="DD",LEFT(A209,2)="EH",LEFT(A209,2)="FK",LEFT(A209,1)="G",LEFT(A209,2)="KA",LEFT(A209,2)="KY",LEFT(A209,2)="PA",LEFT(A209,2)="PH",LEFT(A209,2)="DG",LEFT(A209,2)="ML"),"Scotland",
OR(LEFT(A209,2)="CF",LEFT(A209,2)="SA",LEFT(A209,2)="NP",LEFT(A209,2)="LL",LEFT(A209,2)="LD"),"Wales"
)</f>
        <v>London</v>
      </c>
      <c r="C209" t="s">
        <v>234</v>
      </c>
      <c r="D209" t="s">
        <v>734</v>
      </c>
      <c r="E209" s="1">
        <v>23907</v>
      </c>
      <c r="F209" s="1">
        <v>44685</v>
      </c>
      <c r="G209" s="11">
        <f ca="1">DATEDIF(Table1[[#This Row],[Date_of_Birth]],TODAY(),"Y")-DATEDIF(Table1[[#This Row],[Primary_Diagnosis_Date]],TODAY(),"Y")</f>
        <v>57</v>
      </c>
      <c r="H209" s="11" t="str" cm="1">
        <f t="array" aca="1" ref="H209" ca="1">_xlfn.IFS(Table1[[#This Row],[Age]]&lt;10,"0-9",Table1[[#This Row],[Age]]&lt;20,"10-19",Table1[[#This Row],[Age]]&lt;30,"20-29",Table1[[#This Row],[Age]]&lt;40,"30-39",Table1[[#This Row],[Age]]&lt;50,"40-49",Table1[[#This Row],[Age]]&lt;60,"50-59",Table1[[#This Row],[Age]]&lt;70,"60-69",Table1[[#This Row],[Age]]&lt;80,"70-79",Table1[[#This Row],[Age]]&lt;90,"80-89")</f>
        <v>50-59</v>
      </c>
      <c r="I209" t="s">
        <v>1028</v>
      </c>
      <c r="J209" t="s">
        <v>1236</v>
      </c>
      <c r="K209" t="str">
        <f>LEFT(Table1[[#This Row],[Postcode]],2)</f>
        <v>E7</v>
      </c>
      <c r="L209" t="s">
        <v>1734</v>
      </c>
      <c r="M209" s="1">
        <v>44681</v>
      </c>
      <c r="N209" s="1">
        <v>44690</v>
      </c>
      <c r="O209" s="11" t="str">
        <f ca="1">DATEDIF(Table1[[#This Row],[Referral_Date]],TODAY(),"d")-DATEDIF(Table1[[#This Row],[First_Seen_Date]],TODAY(),"d") &amp;" "&amp;"days"</f>
        <v>9 days</v>
      </c>
      <c r="P209" s="1">
        <v>44698</v>
      </c>
      <c r="Q209" s="1">
        <v>44711</v>
      </c>
      <c r="R209" s="1">
        <v>44742</v>
      </c>
      <c r="S209" s="11">
        <f ca="1">DATEDIF(Table1[[#This Row],[Decision_to_Treat_Date]],TODAY(),"d")-DATEDIF(Table1[[#This Row],[Treatment_Start_Date]],TODAY(),"d")</f>
        <v>31</v>
      </c>
      <c r="T209" s="11" t="str" cm="1">
        <f t="array" aca="1" ref="T209" ca="1">_xlfn.IFS(Table1[[#This Row],[Treatment_Waiting Time]]&lt;10,"Very Short Wait",Table1[[#This Row],[Treatment_Waiting Time]]&lt;20,"Short Wait",Table1[[#This Row],[Treatment_Waiting Time]]&lt;30,"Moderate Delay",Table1[[#This Row],[Treatment_Waiting Time]]&lt;40,"Long Delay")</f>
        <v>Long Delay</v>
      </c>
      <c r="U209" t="s">
        <v>2017</v>
      </c>
      <c r="V209" t="s">
        <v>2020</v>
      </c>
      <c r="W209" t="s">
        <v>2028</v>
      </c>
      <c r="X209" t="s">
        <v>2032</v>
      </c>
      <c r="Y209" t="s">
        <v>2034</v>
      </c>
      <c r="Z209" t="s">
        <v>2042</v>
      </c>
      <c r="AA209" t="s">
        <v>2045</v>
      </c>
      <c r="AB209" t="s">
        <v>2050</v>
      </c>
      <c r="AC209" t="s">
        <v>2052</v>
      </c>
      <c r="AD209" t="s">
        <v>2260</v>
      </c>
      <c r="AE209" t="s">
        <v>2553</v>
      </c>
      <c r="AF209" t="b">
        <v>1</v>
      </c>
      <c r="AG209" s="1">
        <v>45291</v>
      </c>
      <c r="AH209" t="s">
        <v>2554</v>
      </c>
    </row>
    <row r="210" spans="1:35">
      <c r="A210" t="str">
        <f>LEFT(Table1[[#This Row],[Postcode]],2)</f>
        <v>NP</v>
      </c>
      <c r="B210" s="13" t="str" cm="1">
        <f t="array" ref="B210">_xlfn.IFS(
OR(LEFT(A210,2)="EC",LEFT(A210,1)="E",LEFT(A210,1)="N",LEFT(A210,2)="NW",LEFT(A210,2)="SE",LEFT(A210,2)="SW",LEFT(A210,1)="W",LEFT(A210,2)="WC"),"London",
OR(LEFT(A210,2)="CR",LEFT(A210,2)="DA",LEFT(A210,2)="GU",LEFT(A210,2)="KT",LEFT(A210,2)="ME",LEFT(A210,2)="PO",LEFT(A210,2)="RG",LEFT(A210,2)="RH",LEFT(A210,2)="SL",LEFT(A210,2)="SO",LEFT(A210,2)="TN"),"South East",
OR(LEFT(A210,2)="BA",LEFT(A210,2)="BS",LEFT(A210,2)="EX",LEFT(A210,2)="GL",LEFT(A210,2)="PL",LEFT(A210,2)="TA",LEFT(A210,2)="TQ",LEFT(A210,2)="TR"),"South West",
OR(LEFT(A210,1)="B",LEFT(A210,2)="CV",LEFT(A210,2)="DE",LEFT(A210,2)="LE",LEFT(A210,2)="NG",LEFT(A210,2)="NN",LEFT(A210,2)="ST",LEFT(A210,2)="WS",LEFT(A210,2)="WV"),"Midlands",
OR(LEFT(A210,1)="M",LEFT(A210,1)="L",LEFT(A210,2)="CH",LEFT(A210,2)="WA",LEFT(A210,2)="WN",LEFT(A210,2)="PR",LEFT(A210,2)="FY",LEFT(A210,2)="BB",LEFT(A210,2)="BL",LEFT(A210,2)="OL",LEFT(A210,2)="SK"),"North West",
OR(LEFT(A210,2)="NE",LEFT(A210,2)="DH",LEFT(A210,2)="SR",LEFT(A210,2)="TS",LEFT(A210,2)="DL"),"North East",
OR(LEFT(A210,2)="LS",LEFT(A210,1)="S",LEFT(A210,2)="DN",LEFT(A210,2)="HU",LEFT(A210,2)="BD",LEFT(A210,2)="HX",LEFT(A210,2)="WF",LEFT(A210,2)="HD"),"Yorkshire &amp; Humber",
OR(LEFT(A210,2)="CB",LEFT(A210,2)="CO",LEFT(A210,2)="IP",LEFT(A210,2)="NR",LEFT(A210,2)="PE",LEFT(A210,2)="SG",LEFT(A210,2)="CM"),"East of England",
OR(LEFT(A210,2)="AB",LEFT(A210,2)="DD",LEFT(A210,2)="EH",LEFT(A210,2)="FK",LEFT(A210,1)="G",LEFT(A210,2)="KA",LEFT(A210,2)="KY",LEFT(A210,2)="PA",LEFT(A210,2)="PH",LEFT(A210,2)="DG",LEFT(A210,2)="ML"),"Scotland",
OR(LEFT(A210,2)="CF",LEFT(A210,2)="SA",LEFT(A210,2)="NP",LEFT(A210,2)="LL",LEFT(A210,2)="LD"),"Wales"
)</f>
        <v>London</v>
      </c>
      <c r="C210" t="s">
        <v>235</v>
      </c>
      <c r="D210" t="s">
        <v>735</v>
      </c>
      <c r="E210" s="1">
        <v>24220</v>
      </c>
      <c r="F210" s="1">
        <v>43708</v>
      </c>
      <c r="G210" s="11">
        <f ca="1">DATEDIF(Table1[[#This Row],[Date_of_Birth]],TODAY(),"Y")-DATEDIF(Table1[[#This Row],[Primary_Diagnosis_Date]],TODAY(),"Y")</f>
        <v>54</v>
      </c>
      <c r="H210" s="11" t="str" cm="1">
        <f t="array" aca="1" ref="H210" ca="1">_xlfn.IFS(Table1[[#This Row],[Age]]&lt;10,"0-9",Table1[[#This Row],[Age]]&lt;20,"10-19",Table1[[#This Row],[Age]]&lt;30,"20-29",Table1[[#This Row],[Age]]&lt;40,"30-39",Table1[[#This Row],[Age]]&lt;50,"40-49",Table1[[#This Row],[Age]]&lt;60,"50-59",Table1[[#This Row],[Age]]&lt;70,"60-69",Table1[[#This Row],[Age]]&lt;80,"70-79",Table1[[#This Row],[Age]]&lt;90,"80-89")</f>
        <v>50-59</v>
      </c>
      <c r="I210" t="s">
        <v>1028</v>
      </c>
      <c r="J210" t="s">
        <v>1237</v>
      </c>
      <c r="K210" t="str">
        <f>LEFT(Table1[[#This Row],[Postcode]],2)</f>
        <v>NP</v>
      </c>
      <c r="L210" t="s">
        <v>1735</v>
      </c>
      <c r="M210" s="1">
        <v>43699</v>
      </c>
      <c r="N210" s="1">
        <v>43700</v>
      </c>
      <c r="O210" s="11" t="str">
        <f ca="1">DATEDIF(Table1[[#This Row],[Referral_Date]],TODAY(),"d")-DATEDIF(Table1[[#This Row],[First_Seen_Date]],TODAY(),"d") &amp;" "&amp;"days"</f>
        <v>1 days</v>
      </c>
      <c r="P210" s="1">
        <v>43707</v>
      </c>
      <c r="Q210" s="1">
        <v>43720</v>
      </c>
      <c r="R210" s="1">
        <v>43727</v>
      </c>
      <c r="S210" s="11">
        <f ca="1">DATEDIF(Table1[[#This Row],[Decision_to_Treat_Date]],TODAY(),"d")-DATEDIF(Table1[[#This Row],[Treatment_Start_Date]],TODAY(),"d")</f>
        <v>7</v>
      </c>
      <c r="T210" s="11" t="str" cm="1">
        <f t="array" aca="1" ref="T210" ca="1">_xlfn.IFS(Table1[[#This Row],[Treatment_Waiting Time]]&lt;10,"Very Short Wait",Table1[[#This Row],[Treatment_Waiting Time]]&lt;20,"Short Wait",Table1[[#This Row],[Treatment_Waiting Time]]&lt;30,"Moderate Delay",Table1[[#This Row],[Treatment_Waiting Time]]&lt;40,"Long Delay")</f>
        <v>Very Short Wait</v>
      </c>
      <c r="U210" t="s">
        <v>2017</v>
      </c>
      <c r="V210" t="s">
        <v>2022</v>
      </c>
      <c r="W210" t="s">
        <v>2025</v>
      </c>
      <c r="X210" t="s">
        <v>2031</v>
      </c>
      <c r="Y210" t="s">
        <v>2036</v>
      </c>
      <c r="Z210" t="s">
        <v>2040</v>
      </c>
      <c r="AA210" t="s">
        <v>2044</v>
      </c>
      <c r="AB210" t="s">
        <v>2050</v>
      </c>
      <c r="AC210" t="s">
        <v>2053</v>
      </c>
      <c r="AD210" t="s">
        <v>2261</v>
      </c>
      <c r="AE210" t="s">
        <v>2550</v>
      </c>
      <c r="AF210" t="b">
        <v>0</v>
      </c>
      <c r="AH210" t="s">
        <v>2555</v>
      </c>
      <c r="AI210" s="1">
        <v>44928</v>
      </c>
    </row>
    <row r="211" spans="1:35">
      <c r="A211" t="str">
        <f>LEFT(Table1[[#This Row],[Postcode]],2)</f>
        <v>TR</v>
      </c>
      <c r="B211" s="13" t="str" cm="1">
        <f t="array" ref="B211">_xlfn.IFS(
OR(LEFT(A211,2)="EC",LEFT(A211,1)="E",LEFT(A211,1)="N",LEFT(A211,2)="NW",LEFT(A211,2)="SE",LEFT(A211,2)="SW",LEFT(A211,1)="W",LEFT(A211,2)="WC"),"London",
OR(LEFT(A211,2)="CR",LEFT(A211,2)="DA",LEFT(A211,2)="GU",LEFT(A211,2)="KT",LEFT(A211,2)="ME",LEFT(A211,2)="PO",LEFT(A211,2)="RG",LEFT(A211,2)="RH",LEFT(A211,2)="SL",LEFT(A211,2)="SO",LEFT(A211,2)="TN"),"South East",
OR(LEFT(A211,2)="BA",LEFT(A211,2)="BS",LEFT(A211,2)="EX",LEFT(A211,2)="GL",LEFT(A211,2)="PL",LEFT(A211,2)="TA",LEFT(A211,2)="TQ",LEFT(A211,2)="TR"),"South West",
OR(LEFT(A211,1)="B",LEFT(A211,2)="CV",LEFT(A211,2)="DE",LEFT(A211,2)="LE",LEFT(A211,2)="NG",LEFT(A211,2)="NN",LEFT(A211,2)="ST",LEFT(A211,2)="WS",LEFT(A211,2)="WV"),"Midlands",
OR(LEFT(A211,1)="M",LEFT(A211,1)="L",LEFT(A211,2)="CH",LEFT(A211,2)="WA",LEFT(A211,2)="WN",LEFT(A211,2)="PR",LEFT(A211,2)="FY",LEFT(A211,2)="BB",LEFT(A211,2)="BL",LEFT(A211,2)="OL",LEFT(A211,2)="SK"),"North West",
OR(LEFT(A211,2)="NE",LEFT(A211,2)="DH",LEFT(A211,2)="SR",LEFT(A211,2)="TS",LEFT(A211,2)="DL"),"North East",
OR(LEFT(A211,2)="LS",LEFT(A211,1)="S",LEFT(A211,2)="DN",LEFT(A211,2)="HU",LEFT(A211,2)="BD",LEFT(A211,2)="HX",LEFT(A211,2)="WF",LEFT(A211,2)="HD"),"Yorkshire &amp; Humber",
OR(LEFT(A211,2)="CB",LEFT(A211,2)="CO",LEFT(A211,2)="IP",LEFT(A211,2)="NR",LEFT(A211,2)="PE",LEFT(A211,2)="SG",LEFT(A211,2)="CM"),"East of England",
OR(LEFT(A211,2)="AB",LEFT(A211,2)="DD",LEFT(A211,2)="EH",LEFT(A211,2)="FK",LEFT(A211,1)="G",LEFT(A211,2)="KA",LEFT(A211,2)="KY",LEFT(A211,2)="PA",LEFT(A211,2)="PH",LEFT(A211,2)="DG",LEFT(A211,2)="ML"),"Scotland",
OR(LEFT(A211,2)="CF",LEFT(A211,2)="SA",LEFT(A211,2)="NP",LEFT(A211,2)="LL",LEFT(A211,2)="LD"),"Wales"
)</f>
        <v>South West</v>
      </c>
      <c r="C211" t="s">
        <v>236</v>
      </c>
      <c r="D211" t="s">
        <v>736</v>
      </c>
      <c r="E211" s="1">
        <v>35504</v>
      </c>
      <c r="F211" s="1">
        <v>44033</v>
      </c>
      <c r="G211" s="11">
        <f ca="1">DATEDIF(Table1[[#This Row],[Date_of_Birth]],TODAY(),"Y")-DATEDIF(Table1[[#This Row],[Primary_Diagnosis_Date]],TODAY(),"Y")</f>
        <v>24</v>
      </c>
      <c r="H211" s="11" t="str" cm="1">
        <f t="array" aca="1" ref="H211" ca="1">_xlfn.IFS(Table1[[#This Row],[Age]]&lt;10,"0-9",Table1[[#This Row],[Age]]&lt;20,"10-19",Table1[[#This Row],[Age]]&lt;30,"20-29",Table1[[#This Row],[Age]]&lt;40,"30-39",Table1[[#This Row],[Age]]&lt;50,"40-49",Table1[[#This Row],[Age]]&lt;60,"50-59",Table1[[#This Row],[Age]]&lt;70,"60-69",Table1[[#This Row],[Age]]&lt;80,"70-79",Table1[[#This Row],[Age]]&lt;90,"80-89")</f>
        <v>20-29</v>
      </c>
      <c r="I211" t="s">
        <v>1027</v>
      </c>
      <c r="J211" t="s">
        <v>1238</v>
      </c>
      <c r="K211" t="str">
        <f>LEFT(Table1[[#This Row],[Postcode]],2)</f>
        <v>TR</v>
      </c>
      <c r="L211" t="s">
        <v>1736</v>
      </c>
      <c r="M211" s="1">
        <v>44026</v>
      </c>
      <c r="N211" s="1">
        <v>44030</v>
      </c>
      <c r="O211" s="11" t="str">
        <f ca="1">DATEDIF(Table1[[#This Row],[Referral_Date]],TODAY(),"d")-DATEDIF(Table1[[#This Row],[First_Seen_Date]],TODAY(),"d") &amp;" "&amp;"days"</f>
        <v>4 days</v>
      </c>
      <c r="P211" s="1">
        <v>44037</v>
      </c>
      <c r="Q211" s="1">
        <v>44044</v>
      </c>
      <c r="R211" s="1">
        <v>44060</v>
      </c>
      <c r="S211" s="11">
        <f ca="1">DATEDIF(Table1[[#This Row],[Decision_to_Treat_Date]],TODAY(),"d")-DATEDIF(Table1[[#This Row],[Treatment_Start_Date]],TODAY(),"d")</f>
        <v>16</v>
      </c>
      <c r="T211" s="11" t="str" cm="1">
        <f t="array" aca="1" ref="T211" ca="1">_xlfn.IFS(Table1[[#This Row],[Treatment_Waiting Time]]&lt;10,"Very Short Wait",Table1[[#This Row],[Treatment_Waiting Time]]&lt;20,"Short Wait",Table1[[#This Row],[Treatment_Waiting Time]]&lt;30,"Moderate Delay",Table1[[#This Row],[Treatment_Waiting Time]]&lt;40,"Long Delay")</f>
        <v>Short Wait</v>
      </c>
      <c r="U211" t="s">
        <v>2016</v>
      </c>
      <c r="V211" t="s">
        <v>2019</v>
      </c>
      <c r="W211" t="s">
        <v>2023</v>
      </c>
      <c r="X211" t="s">
        <v>2030</v>
      </c>
      <c r="Y211" t="s">
        <v>2035</v>
      </c>
      <c r="Z211" t="s">
        <v>2040</v>
      </c>
      <c r="AA211" t="s">
        <v>2043</v>
      </c>
      <c r="AB211" t="s">
        <v>2046</v>
      </c>
      <c r="AC211" t="s">
        <v>2052</v>
      </c>
      <c r="AD211" t="s">
        <v>2262</v>
      </c>
      <c r="AE211" t="s">
        <v>2551</v>
      </c>
      <c r="AF211" t="b">
        <v>0</v>
      </c>
      <c r="AH211" t="s">
        <v>2554</v>
      </c>
    </row>
    <row r="212" spans="1:35">
      <c r="A212" t="str">
        <f>LEFT(Table1[[#This Row],[Postcode]],2)</f>
        <v>PE</v>
      </c>
      <c r="B212" s="13" t="str" cm="1">
        <f t="array" ref="B212">_xlfn.IFS(
OR(LEFT(A212,2)="EC",LEFT(A212,1)="E",LEFT(A212,1)="N",LEFT(A212,2)="NW",LEFT(A212,2)="SE",LEFT(A212,2)="SW",LEFT(A212,1)="W",LEFT(A212,2)="WC"),"London",
OR(LEFT(A212,2)="CR",LEFT(A212,2)="DA",LEFT(A212,2)="GU",LEFT(A212,2)="KT",LEFT(A212,2)="ME",LEFT(A212,2)="PO",LEFT(A212,2)="RG",LEFT(A212,2)="RH",LEFT(A212,2)="SL",LEFT(A212,2)="SO",LEFT(A212,2)="TN"),"South East",
OR(LEFT(A212,2)="BA",LEFT(A212,2)="BS",LEFT(A212,2)="EX",LEFT(A212,2)="GL",LEFT(A212,2)="PL",LEFT(A212,2)="TA",LEFT(A212,2)="TQ",LEFT(A212,2)="TR"),"South West",
OR(LEFT(A212,1)="B",LEFT(A212,2)="CV",LEFT(A212,2)="DE",LEFT(A212,2)="LE",LEFT(A212,2)="NG",LEFT(A212,2)="NN",LEFT(A212,2)="ST",LEFT(A212,2)="WS",LEFT(A212,2)="WV"),"Midlands",
OR(LEFT(A212,1)="M",LEFT(A212,1)="L",LEFT(A212,2)="CH",LEFT(A212,2)="WA",LEFT(A212,2)="WN",LEFT(A212,2)="PR",LEFT(A212,2)="FY",LEFT(A212,2)="BB",LEFT(A212,2)="BL",LEFT(A212,2)="OL",LEFT(A212,2)="SK"),"North West",
OR(LEFT(A212,2)="NE",LEFT(A212,2)="DH",LEFT(A212,2)="SR",LEFT(A212,2)="TS",LEFT(A212,2)="DL"),"North East",
OR(LEFT(A212,2)="LS",LEFT(A212,1)="S",LEFT(A212,2)="DN",LEFT(A212,2)="HU",LEFT(A212,2)="BD",LEFT(A212,2)="HX",LEFT(A212,2)="WF",LEFT(A212,2)="HD"),"Yorkshire &amp; Humber",
OR(LEFT(A212,2)="CB",LEFT(A212,2)="CO",LEFT(A212,2)="IP",LEFT(A212,2)="NR",LEFT(A212,2)="PE",LEFT(A212,2)="SG",LEFT(A212,2)="CM"),"East of England",
OR(LEFT(A212,2)="AB",LEFT(A212,2)="DD",LEFT(A212,2)="EH",LEFT(A212,2)="FK",LEFT(A212,1)="G",LEFT(A212,2)="KA",LEFT(A212,2)="KY",LEFT(A212,2)="PA",LEFT(A212,2)="PH",LEFT(A212,2)="DG",LEFT(A212,2)="ML"),"Scotland",
OR(LEFT(A212,2)="CF",LEFT(A212,2)="SA",LEFT(A212,2)="NP",LEFT(A212,2)="LL",LEFT(A212,2)="LD"),"Wales"
)</f>
        <v>East of England</v>
      </c>
      <c r="C212" t="s">
        <v>237</v>
      </c>
      <c r="D212" t="s">
        <v>737</v>
      </c>
      <c r="E212" s="1">
        <v>27106</v>
      </c>
      <c r="F212" s="1">
        <v>43564</v>
      </c>
      <c r="G212" s="11">
        <f ca="1">DATEDIF(Table1[[#This Row],[Date_of_Birth]],TODAY(),"Y")-DATEDIF(Table1[[#This Row],[Primary_Diagnosis_Date]],TODAY(),"Y")</f>
        <v>45</v>
      </c>
      <c r="H212" s="11" t="str" cm="1">
        <f t="array" aca="1" ref="H212" ca="1">_xlfn.IFS(Table1[[#This Row],[Age]]&lt;10,"0-9",Table1[[#This Row],[Age]]&lt;20,"10-19",Table1[[#This Row],[Age]]&lt;30,"20-29",Table1[[#This Row],[Age]]&lt;40,"30-39",Table1[[#This Row],[Age]]&lt;50,"40-49",Table1[[#This Row],[Age]]&lt;60,"50-59",Table1[[#This Row],[Age]]&lt;70,"60-69",Table1[[#This Row],[Age]]&lt;80,"70-79",Table1[[#This Row],[Age]]&lt;90,"80-89")</f>
        <v>40-49</v>
      </c>
      <c r="I212" t="s">
        <v>1028</v>
      </c>
      <c r="J212" t="s">
        <v>1239</v>
      </c>
      <c r="K212" t="str">
        <f>LEFT(Table1[[#This Row],[Postcode]],2)</f>
        <v>PE</v>
      </c>
      <c r="L212" t="s">
        <v>1737</v>
      </c>
      <c r="M212" s="1">
        <v>43546</v>
      </c>
      <c r="N212" s="1">
        <v>43559</v>
      </c>
      <c r="O212" s="11" t="str">
        <f ca="1">DATEDIF(Table1[[#This Row],[Referral_Date]],TODAY(),"d")-DATEDIF(Table1[[#This Row],[First_Seen_Date]],TODAY(),"d") &amp;" "&amp;"days"</f>
        <v>13 days</v>
      </c>
      <c r="P212" s="1">
        <v>43567</v>
      </c>
      <c r="Q212" s="1">
        <v>43573</v>
      </c>
      <c r="R212" s="1">
        <v>43603</v>
      </c>
      <c r="S212" s="11">
        <f ca="1">DATEDIF(Table1[[#This Row],[Decision_to_Treat_Date]],TODAY(),"d")-DATEDIF(Table1[[#This Row],[Treatment_Start_Date]],TODAY(),"d")</f>
        <v>30</v>
      </c>
      <c r="T212" s="11" t="str" cm="1">
        <f t="array" aca="1" ref="T212" ca="1">_xlfn.IFS(Table1[[#This Row],[Treatment_Waiting Time]]&lt;10,"Very Short Wait",Table1[[#This Row],[Treatment_Waiting Time]]&lt;20,"Short Wait",Table1[[#This Row],[Treatment_Waiting Time]]&lt;30,"Moderate Delay",Table1[[#This Row],[Treatment_Waiting Time]]&lt;40,"Long Delay")</f>
        <v>Long Delay</v>
      </c>
      <c r="U212" t="s">
        <v>2016</v>
      </c>
      <c r="V212" t="s">
        <v>2019</v>
      </c>
      <c r="W212" t="s">
        <v>2027</v>
      </c>
      <c r="X212" t="s">
        <v>2031</v>
      </c>
      <c r="Y212" t="s">
        <v>2033</v>
      </c>
      <c r="Z212" t="s">
        <v>2040</v>
      </c>
      <c r="AA212" t="s">
        <v>2043</v>
      </c>
      <c r="AB212" t="s">
        <v>2050</v>
      </c>
      <c r="AC212" t="s">
        <v>2052</v>
      </c>
      <c r="AD212" t="s">
        <v>2263</v>
      </c>
      <c r="AE212" t="s">
        <v>2552</v>
      </c>
      <c r="AF212" t="b">
        <v>1</v>
      </c>
      <c r="AG212" s="1">
        <v>44270</v>
      </c>
      <c r="AH212" t="s">
        <v>2555</v>
      </c>
      <c r="AI212" s="1">
        <v>43964</v>
      </c>
    </row>
    <row r="213" spans="1:35">
      <c r="A213" t="str">
        <f>LEFT(Table1[[#This Row],[Postcode]],2)</f>
        <v>B7</v>
      </c>
      <c r="B213" s="13" t="str" cm="1">
        <f t="array" ref="B213">_xlfn.IFS(
OR(LEFT(A213,2)="EC",LEFT(A213,1)="E",LEFT(A213,1)="N",LEFT(A213,2)="NW",LEFT(A213,2)="SE",LEFT(A213,2)="SW",LEFT(A213,1)="W",LEFT(A213,2)="WC"),"London",
OR(LEFT(A213,2)="CR",LEFT(A213,2)="DA",LEFT(A213,2)="GU",LEFT(A213,2)="KT",LEFT(A213,2)="ME",LEFT(A213,2)="PO",LEFT(A213,2)="RG",LEFT(A213,2)="RH",LEFT(A213,2)="SL",LEFT(A213,2)="SO",LEFT(A213,2)="TN"),"South East",
OR(LEFT(A213,2)="BA",LEFT(A213,2)="BS",LEFT(A213,2)="EX",LEFT(A213,2)="GL",LEFT(A213,2)="PL",LEFT(A213,2)="TA",LEFT(A213,2)="TQ",LEFT(A213,2)="TR"),"South West",
OR(LEFT(A213,1)="B",LEFT(A213,2)="CV",LEFT(A213,2)="DE",LEFT(A213,2)="LE",LEFT(A213,2)="NG",LEFT(A213,2)="NN",LEFT(A213,2)="ST",LEFT(A213,2)="WS",LEFT(A213,2)="WV"),"Midlands",
OR(LEFT(A213,1)="M",LEFT(A213,1)="L",LEFT(A213,2)="CH",LEFT(A213,2)="WA",LEFT(A213,2)="WN",LEFT(A213,2)="PR",LEFT(A213,2)="FY",LEFT(A213,2)="BB",LEFT(A213,2)="BL",LEFT(A213,2)="OL",LEFT(A213,2)="SK"),"North West",
OR(LEFT(A213,2)="NE",LEFT(A213,2)="DH",LEFT(A213,2)="SR",LEFT(A213,2)="TS",LEFT(A213,2)="DL"),"North East",
OR(LEFT(A213,2)="LS",LEFT(A213,1)="S",LEFT(A213,2)="DN",LEFT(A213,2)="HU",LEFT(A213,2)="BD",LEFT(A213,2)="HX",LEFT(A213,2)="WF",LEFT(A213,2)="HD"),"Yorkshire &amp; Humber",
OR(LEFT(A213,2)="CB",LEFT(A213,2)="CO",LEFT(A213,2)="IP",LEFT(A213,2)="NR",LEFT(A213,2)="PE",LEFT(A213,2)="SG",LEFT(A213,2)="CM"),"East of England",
OR(LEFT(A213,2)="AB",LEFT(A213,2)="DD",LEFT(A213,2)="EH",LEFT(A213,2)="FK",LEFT(A213,1)="G",LEFT(A213,2)="KA",LEFT(A213,2)="KY",LEFT(A213,2)="PA",LEFT(A213,2)="PH",LEFT(A213,2)="DG",LEFT(A213,2)="ML"),"Scotland",
OR(LEFT(A213,2)="CF",LEFT(A213,2)="SA",LEFT(A213,2)="NP",LEFT(A213,2)="LL",LEFT(A213,2)="LD"),"Wales"
)</f>
        <v>Midlands</v>
      </c>
      <c r="C213" t="s">
        <v>238</v>
      </c>
      <c r="D213" t="s">
        <v>738</v>
      </c>
      <c r="E213" s="1">
        <v>36795</v>
      </c>
      <c r="F213" s="1">
        <v>43550</v>
      </c>
      <c r="G213" s="11">
        <f ca="1">DATEDIF(Table1[[#This Row],[Date_of_Birth]],TODAY(),"Y")-DATEDIF(Table1[[#This Row],[Primary_Diagnosis_Date]],TODAY(),"Y")</f>
        <v>18</v>
      </c>
      <c r="H213" s="11" t="str" cm="1">
        <f t="array" aca="1" ref="H213" ca="1">_xlfn.IFS(Table1[[#This Row],[Age]]&lt;10,"0-9",Table1[[#This Row],[Age]]&lt;20,"10-19",Table1[[#This Row],[Age]]&lt;30,"20-29",Table1[[#This Row],[Age]]&lt;40,"30-39",Table1[[#This Row],[Age]]&lt;50,"40-49",Table1[[#This Row],[Age]]&lt;60,"50-59",Table1[[#This Row],[Age]]&lt;70,"60-69",Table1[[#This Row],[Age]]&lt;80,"70-79",Table1[[#This Row],[Age]]&lt;90,"80-89")</f>
        <v>10-19</v>
      </c>
      <c r="I213" t="s">
        <v>1027</v>
      </c>
      <c r="J213" t="s">
        <v>1240</v>
      </c>
      <c r="K213" t="str">
        <f>LEFT(Table1[[#This Row],[Postcode]],2)</f>
        <v>B7</v>
      </c>
      <c r="L213" t="s">
        <v>1738</v>
      </c>
      <c r="M213" s="1">
        <v>43529</v>
      </c>
      <c r="N213" s="1">
        <v>43531</v>
      </c>
      <c r="O213" s="11" t="str">
        <f ca="1">DATEDIF(Table1[[#This Row],[Referral_Date]],TODAY(),"d")-DATEDIF(Table1[[#This Row],[First_Seen_Date]],TODAY(),"d") &amp;" "&amp;"days"</f>
        <v>2 days</v>
      </c>
      <c r="P213" s="1">
        <v>43531</v>
      </c>
      <c r="Q213" s="1">
        <v>43537</v>
      </c>
      <c r="R213" s="1">
        <v>43542</v>
      </c>
      <c r="S213" s="11">
        <f ca="1">DATEDIF(Table1[[#This Row],[Decision_to_Treat_Date]],TODAY(),"d")-DATEDIF(Table1[[#This Row],[Treatment_Start_Date]],TODAY(),"d")</f>
        <v>5</v>
      </c>
      <c r="T213" s="11" t="str" cm="1">
        <f t="array" aca="1" ref="T213" ca="1">_xlfn.IFS(Table1[[#This Row],[Treatment_Waiting Time]]&lt;10,"Very Short Wait",Table1[[#This Row],[Treatment_Waiting Time]]&lt;20,"Short Wait",Table1[[#This Row],[Treatment_Waiting Time]]&lt;30,"Moderate Delay",Table1[[#This Row],[Treatment_Waiting Time]]&lt;40,"Long Delay")</f>
        <v>Very Short Wait</v>
      </c>
      <c r="U213" t="s">
        <v>2016</v>
      </c>
      <c r="V213" t="s">
        <v>2022</v>
      </c>
      <c r="W213" t="s">
        <v>2024</v>
      </c>
      <c r="X213" t="s">
        <v>2030</v>
      </c>
      <c r="Y213" t="s">
        <v>2033</v>
      </c>
      <c r="Z213" t="s">
        <v>2042</v>
      </c>
      <c r="AA213" t="s">
        <v>2041</v>
      </c>
      <c r="AB213" t="s">
        <v>2046</v>
      </c>
      <c r="AC213" t="s">
        <v>2053</v>
      </c>
      <c r="AD213" t="s">
        <v>2264</v>
      </c>
      <c r="AE213" t="s">
        <v>2041</v>
      </c>
      <c r="AF213" t="b">
        <v>0</v>
      </c>
      <c r="AH213" t="s">
        <v>2554</v>
      </c>
    </row>
    <row r="214" spans="1:35">
      <c r="A214" t="str">
        <f>LEFT(Table1[[#This Row],[Postcode]],2)</f>
        <v>LA</v>
      </c>
      <c r="B214" s="13" t="str" cm="1">
        <f t="array" ref="B214">_xlfn.IFS(
OR(LEFT(A214,2)="EC",LEFT(A214,1)="E",LEFT(A214,1)="N",LEFT(A214,2)="NW",LEFT(A214,2)="SE",LEFT(A214,2)="SW",LEFT(A214,1)="W",LEFT(A214,2)="WC"),"London",
OR(LEFT(A214,2)="CR",LEFT(A214,2)="DA",LEFT(A214,2)="GU",LEFT(A214,2)="KT",LEFT(A214,2)="ME",LEFT(A214,2)="PO",LEFT(A214,2)="RG",LEFT(A214,2)="RH",LEFT(A214,2)="SL",LEFT(A214,2)="SO",LEFT(A214,2)="TN"),"South East",
OR(LEFT(A214,2)="BA",LEFT(A214,2)="BS",LEFT(A214,2)="EX",LEFT(A214,2)="GL",LEFT(A214,2)="PL",LEFT(A214,2)="TA",LEFT(A214,2)="TQ",LEFT(A214,2)="TR"),"South West",
OR(LEFT(A214,1)="B",LEFT(A214,2)="CV",LEFT(A214,2)="DE",LEFT(A214,2)="LE",LEFT(A214,2)="NG",LEFT(A214,2)="NN",LEFT(A214,2)="ST",LEFT(A214,2)="WS",LEFT(A214,2)="WV"),"Midlands",
OR(LEFT(A214,1)="M",LEFT(A214,1)="L",LEFT(A214,2)="CH",LEFT(A214,2)="WA",LEFT(A214,2)="WN",LEFT(A214,2)="PR",LEFT(A214,2)="FY",LEFT(A214,2)="BB",LEFT(A214,2)="BL",LEFT(A214,2)="OL",LEFT(A214,2)="SK"),"North West",
OR(LEFT(A214,2)="NE",LEFT(A214,2)="DH",LEFT(A214,2)="SR",LEFT(A214,2)="TS",LEFT(A214,2)="DL"),"North East",
OR(LEFT(A214,2)="LS",LEFT(A214,1)="S",LEFT(A214,2)="DN",LEFT(A214,2)="HU",LEFT(A214,2)="BD",LEFT(A214,2)="HX",LEFT(A214,2)="WF",LEFT(A214,2)="HD"),"Yorkshire &amp; Humber",
OR(LEFT(A214,2)="CB",LEFT(A214,2)="CO",LEFT(A214,2)="IP",LEFT(A214,2)="NR",LEFT(A214,2)="PE",LEFT(A214,2)="SG",LEFT(A214,2)="CM"),"East of England",
OR(LEFT(A214,2)="AB",LEFT(A214,2)="DD",LEFT(A214,2)="EH",LEFT(A214,2)="FK",LEFT(A214,1)="G",LEFT(A214,2)="KA",LEFT(A214,2)="KY",LEFT(A214,2)="PA",LEFT(A214,2)="PH",LEFT(A214,2)="DG",LEFT(A214,2)="ML"),"Scotland",
OR(LEFT(A214,2)="CF",LEFT(A214,2)="SA",LEFT(A214,2)="NP",LEFT(A214,2)="LL",LEFT(A214,2)="LD"),"Wales"
)</f>
        <v>North West</v>
      </c>
      <c r="C214" t="s">
        <v>239</v>
      </c>
      <c r="D214" t="s">
        <v>739</v>
      </c>
      <c r="E214" s="1">
        <v>36266</v>
      </c>
      <c r="F214" s="1">
        <v>44937</v>
      </c>
      <c r="G214" s="11">
        <f ca="1">DATEDIF(Table1[[#This Row],[Date_of_Birth]],TODAY(),"Y")-DATEDIF(Table1[[#This Row],[Primary_Diagnosis_Date]],TODAY(),"Y")</f>
        <v>24</v>
      </c>
      <c r="H214" s="11" t="str" cm="1">
        <f t="array" aca="1" ref="H214" ca="1">_xlfn.IFS(Table1[[#This Row],[Age]]&lt;10,"0-9",Table1[[#This Row],[Age]]&lt;20,"10-19",Table1[[#This Row],[Age]]&lt;30,"20-29",Table1[[#This Row],[Age]]&lt;40,"30-39",Table1[[#This Row],[Age]]&lt;50,"40-49",Table1[[#This Row],[Age]]&lt;60,"50-59",Table1[[#This Row],[Age]]&lt;70,"60-69",Table1[[#This Row],[Age]]&lt;80,"70-79",Table1[[#This Row],[Age]]&lt;90,"80-89")</f>
        <v>20-29</v>
      </c>
      <c r="I214" t="s">
        <v>1028</v>
      </c>
      <c r="J214" t="s">
        <v>1241</v>
      </c>
      <c r="K214" t="str">
        <f>LEFT(Table1[[#This Row],[Postcode]],2)</f>
        <v>LA</v>
      </c>
      <c r="L214" t="s">
        <v>1739</v>
      </c>
      <c r="M214" s="1">
        <v>44908</v>
      </c>
      <c r="N214" s="1">
        <v>44913</v>
      </c>
      <c r="O214" s="11" t="str">
        <f ca="1">DATEDIF(Table1[[#This Row],[Referral_Date]],TODAY(),"d")-DATEDIF(Table1[[#This Row],[First_Seen_Date]],TODAY(),"d") &amp;" "&amp;"days"</f>
        <v>5 days</v>
      </c>
      <c r="P214" s="1">
        <v>44926</v>
      </c>
      <c r="Q214" s="1">
        <v>44930</v>
      </c>
      <c r="R214" s="1">
        <v>44959</v>
      </c>
      <c r="S214" s="11">
        <f ca="1">DATEDIF(Table1[[#This Row],[Decision_to_Treat_Date]],TODAY(),"d")-DATEDIF(Table1[[#This Row],[Treatment_Start_Date]],TODAY(),"d")</f>
        <v>29</v>
      </c>
      <c r="T214" s="11" t="str" cm="1">
        <f t="array" aca="1" ref="T214" ca="1">_xlfn.IFS(Table1[[#This Row],[Treatment_Waiting Time]]&lt;10,"Very Short Wait",Table1[[#This Row],[Treatment_Waiting Time]]&lt;20,"Short Wait",Table1[[#This Row],[Treatment_Waiting Time]]&lt;30,"Moderate Delay",Table1[[#This Row],[Treatment_Waiting Time]]&lt;40,"Long Delay")</f>
        <v>Moderate Delay</v>
      </c>
      <c r="U214" t="s">
        <v>2015</v>
      </c>
      <c r="V214" t="s">
        <v>2021</v>
      </c>
      <c r="W214" t="s">
        <v>2027</v>
      </c>
      <c r="X214" t="s">
        <v>2029</v>
      </c>
      <c r="Y214" t="s">
        <v>2033</v>
      </c>
      <c r="Z214" t="s">
        <v>2041</v>
      </c>
      <c r="AA214" t="s">
        <v>2045</v>
      </c>
      <c r="AB214" t="s">
        <v>2049</v>
      </c>
      <c r="AC214" t="s">
        <v>2041</v>
      </c>
      <c r="AD214" t="s">
        <v>2265</v>
      </c>
      <c r="AE214" t="s">
        <v>2553</v>
      </c>
      <c r="AF214" t="b">
        <v>1</v>
      </c>
      <c r="AG214" s="1">
        <v>45944</v>
      </c>
      <c r="AH214" t="s">
        <v>2555</v>
      </c>
      <c r="AI214" s="1">
        <v>45389</v>
      </c>
    </row>
    <row r="215" spans="1:35">
      <c r="A215" t="str">
        <f>LEFT(Table1[[#This Row],[Postcode]],2)</f>
        <v>B6</v>
      </c>
      <c r="B215" s="13" t="str" cm="1">
        <f t="array" ref="B215">_xlfn.IFS(
OR(LEFT(A215,2)="EC",LEFT(A215,1)="E",LEFT(A215,1)="N",LEFT(A215,2)="NW",LEFT(A215,2)="SE",LEFT(A215,2)="SW",LEFT(A215,1)="W",LEFT(A215,2)="WC"),"London",
OR(LEFT(A215,2)="CR",LEFT(A215,2)="DA",LEFT(A215,2)="GU",LEFT(A215,2)="KT",LEFT(A215,2)="ME",LEFT(A215,2)="PO",LEFT(A215,2)="RG",LEFT(A215,2)="RH",LEFT(A215,2)="SL",LEFT(A215,2)="SO",LEFT(A215,2)="TN"),"South East",
OR(LEFT(A215,2)="BA",LEFT(A215,2)="BS",LEFT(A215,2)="EX",LEFT(A215,2)="GL",LEFT(A215,2)="PL",LEFT(A215,2)="TA",LEFT(A215,2)="TQ",LEFT(A215,2)="TR"),"South West",
OR(LEFT(A215,1)="B",LEFT(A215,2)="CV",LEFT(A215,2)="DE",LEFT(A215,2)="LE",LEFT(A215,2)="NG",LEFT(A215,2)="NN",LEFT(A215,2)="ST",LEFT(A215,2)="WS",LEFT(A215,2)="WV"),"Midlands",
OR(LEFT(A215,1)="M",LEFT(A215,1)="L",LEFT(A215,2)="CH",LEFT(A215,2)="WA",LEFT(A215,2)="WN",LEFT(A215,2)="PR",LEFT(A215,2)="FY",LEFT(A215,2)="BB",LEFT(A215,2)="BL",LEFT(A215,2)="OL",LEFT(A215,2)="SK"),"North West",
OR(LEFT(A215,2)="NE",LEFT(A215,2)="DH",LEFT(A215,2)="SR",LEFT(A215,2)="TS",LEFT(A215,2)="DL"),"North East",
OR(LEFT(A215,2)="LS",LEFT(A215,1)="S",LEFT(A215,2)="DN",LEFT(A215,2)="HU",LEFT(A215,2)="BD",LEFT(A215,2)="HX",LEFT(A215,2)="WF",LEFT(A215,2)="HD"),"Yorkshire &amp; Humber",
OR(LEFT(A215,2)="CB",LEFT(A215,2)="CO",LEFT(A215,2)="IP",LEFT(A215,2)="NR",LEFT(A215,2)="PE",LEFT(A215,2)="SG",LEFT(A215,2)="CM"),"East of England",
OR(LEFT(A215,2)="AB",LEFT(A215,2)="DD",LEFT(A215,2)="EH",LEFT(A215,2)="FK",LEFT(A215,1)="G",LEFT(A215,2)="KA",LEFT(A215,2)="KY",LEFT(A215,2)="PA",LEFT(A215,2)="PH",LEFT(A215,2)="DG",LEFT(A215,2)="ML"),"Scotland",
OR(LEFT(A215,2)="CF",LEFT(A215,2)="SA",LEFT(A215,2)="NP",LEFT(A215,2)="LL",LEFT(A215,2)="LD"),"Wales"
)</f>
        <v>Midlands</v>
      </c>
      <c r="C215" t="s">
        <v>240</v>
      </c>
      <c r="D215" t="s">
        <v>740</v>
      </c>
      <c r="E215" s="1">
        <v>32968</v>
      </c>
      <c r="F215" s="1">
        <v>43697</v>
      </c>
      <c r="G215" s="11">
        <f ca="1">DATEDIF(Table1[[#This Row],[Date_of_Birth]],TODAY(),"Y")-DATEDIF(Table1[[#This Row],[Primary_Diagnosis_Date]],TODAY(),"Y")</f>
        <v>30</v>
      </c>
      <c r="H215" s="11" t="str" cm="1">
        <f t="array" aca="1" ref="H215" ca="1">_xlfn.IFS(Table1[[#This Row],[Age]]&lt;10,"0-9",Table1[[#This Row],[Age]]&lt;20,"10-19",Table1[[#This Row],[Age]]&lt;30,"20-29",Table1[[#This Row],[Age]]&lt;40,"30-39",Table1[[#This Row],[Age]]&lt;50,"40-49",Table1[[#This Row],[Age]]&lt;60,"50-59",Table1[[#This Row],[Age]]&lt;70,"60-69",Table1[[#This Row],[Age]]&lt;80,"70-79",Table1[[#This Row],[Age]]&lt;90,"80-89")</f>
        <v>30-39</v>
      </c>
      <c r="I215" t="s">
        <v>1027</v>
      </c>
      <c r="J215" t="s">
        <v>1242</v>
      </c>
      <c r="K215" t="str">
        <f>LEFT(Table1[[#This Row],[Postcode]],2)</f>
        <v>B6</v>
      </c>
      <c r="L215" t="s">
        <v>1740</v>
      </c>
      <c r="M215" s="1">
        <v>43677</v>
      </c>
      <c r="N215" s="1">
        <v>43691</v>
      </c>
      <c r="O215" s="11" t="str">
        <f ca="1">DATEDIF(Table1[[#This Row],[Referral_Date]],TODAY(),"d")-DATEDIF(Table1[[#This Row],[First_Seen_Date]],TODAY(),"d") &amp;" "&amp;"days"</f>
        <v>14 days</v>
      </c>
      <c r="P215" s="1">
        <v>43697</v>
      </c>
      <c r="Q215" s="1">
        <v>43701</v>
      </c>
      <c r="R215" s="1">
        <v>43725</v>
      </c>
      <c r="S215" s="11">
        <f ca="1">DATEDIF(Table1[[#This Row],[Decision_to_Treat_Date]],TODAY(),"d")-DATEDIF(Table1[[#This Row],[Treatment_Start_Date]],TODAY(),"d")</f>
        <v>24</v>
      </c>
      <c r="T215" s="11" t="str" cm="1">
        <f t="array" aca="1" ref="T215" ca="1">_xlfn.IFS(Table1[[#This Row],[Treatment_Waiting Time]]&lt;10,"Very Short Wait",Table1[[#This Row],[Treatment_Waiting Time]]&lt;20,"Short Wait",Table1[[#This Row],[Treatment_Waiting Time]]&lt;30,"Moderate Delay",Table1[[#This Row],[Treatment_Waiting Time]]&lt;40,"Long Delay")</f>
        <v>Moderate Delay</v>
      </c>
      <c r="U215" t="s">
        <v>2013</v>
      </c>
      <c r="V215" t="s">
        <v>2018</v>
      </c>
      <c r="W215" t="s">
        <v>2026</v>
      </c>
      <c r="X215" t="s">
        <v>2032</v>
      </c>
      <c r="Y215" t="s">
        <v>2033</v>
      </c>
      <c r="Z215" t="s">
        <v>2040</v>
      </c>
      <c r="AA215" t="s">
        <v>2044</v>
      </c>
      <c r="AB215" t="s">
        <v>2048</v>
      </c>
      <c r="AC215" t="s">
        <v>2052</v>
      </c>
      <c r="AD215" t="s">
        <v>2266</v>
      </c>
      <c r="AE215" t="s">
        <v>2550</v>
      </c>
      <c r="AF215" t="b">
        <v>0</v>
      </c>
      <c r="AH215" t="s">
        <v>2555</v>
      </c>
      <c r="AI215" s="1">
        <v>44001</v>
      </c>
    </row>
    <row r="216" spans="1:35">
      <c r="A216" t="str">
        <f>LEFT(Table1[[#This Row],[Postcode]],2)</f>
        <v>YO</v>
      </c>
      <c r="B216" s="13" t="e" cm="1">
        <f t="array" ref="B216">_xlfn.IFS(
OR(LEFT(A216,2)="EC",LEFT(A216,1)="E",LEFT(A216,1)="N",LEFT(A216,2)="NW",LEFT(A216,2)="SE",LEFT(A216,2)="SW",LEFT(A216,1)="W",LEFT(A216,2)="WC"),"London",
OR(LEFT(A216,2)="CR",LEFT(A216,2)="DA",LEFT(A216,2)="GU",LEFT(A216,2)="KT",LEFT(A216,2)="ME",LEFT(A216,2)="PO",LEFT(A216,2)="RG",LEFT(A216,2)="RH",LEFT(A216,2)="SL",LEFT(A216,2)="SO",LEFT(A216,2)="TN"),"South East",
OR(LEFT(A216,2)="BA",LEFT(A216,2)="BS",LEFT(A216,2)="EX",LEFT(A216,2)="GL",LEFT(A216,2)="PL",LEFT(A216,2)="TA",LEFT(A216,2)="TQ",LEFT(A216,2)="TR"),"South West",
OR(LEFT(A216,1)="B",LEFT(A216,2)="CV",LEFT(A216,2)="DE",LEFT(A216,2)="LE",LEFT(A216,2)="NG",LEFT(A216,2)="NN",LEFT(A216,2)="ST",LEFT(A216,2)="WS",LEFT(A216,2)="WV"),"Midlands",
OR(LEFT(A216,1)="M",LEFT(A216,1)="L",LEFT(A216,2)="CH",LEFT(A216,2)="WA",LEFT(A216,2)="WN",LEFT(A216,2)="PR",LEFT(A216,2)="FY",LEFT(A216,2)="BB",LEFT(A216,2)="BL",LEFT(A216,2)="OL",LEFT(A216,2)="SK"),"North West",
OR(LEFT(A216,2)="NE",LEFT(A216,2)="DH",LEFT(A216,2)="SR",LEFT(A216,2)="TS",LEFT(A216,2)="DL"),"North East",
OR(LEFT(A216,2)="LS",LEFT(A216,1)="S",LEFT(A216,2)="DN",LEFT(A216,2)="HU",LEFT(A216,2)="BD",LEFT(A216,2)="HX",LEFT(A216,2)="WF",LEFT(A216,2)="HD"),"Yorkshire &amp; Humber",
OR(LEFT(A216,2)="CB",LEFT(A216,2)="CO",LEFT(A216,2)="IP",LEFT(A216,2)="NR",LEFT(A216,2)="PE",LEFT(A216,2)="SG",LEFT(A216,2)="CM"),"East of England",
OR(LEFT(A216,2)="AB",LEFT(A216,2)="DD",LEFT(A216,2)="EH",LEFT(A216,2)="FK",LEFT(A216,1)="G",LEFT(A216,2)="KA",LEFT(A216,2)="KY",LEFT(A216,2)="PA",LEFT(A216,2)="PH",LEFT(A216,2)="DG",LEFT(A216,2)="ML"),"Scotland",
OR(LEFT(A216,2)="CF",LEFT(A216,2)="SA",LEFT(A216,2)="NP",LEFT(A216,2)="LL",LEFT(A216,2)="LD"),"Wales"
)</f>
        <v>#N/A</v>
      </c>
      <c r="C216" t="s">
        <v>241</v>
      </c>
      <c r="D216" t="s">
        <v>741</v>
      </c>
      <c r="E216" s="1">
        <v>28115</v>
      </c>
      <c r="F216" s="1">
        <v>45613</v>
      </c>
      <c r="G216" s="11">
        <f ca="1">DATEDIF(Table1[[#This Row],[Date_of_Birth]],TODAY(),"Y")-DATEDIF(Table1[[#This Row],[Primary_Diagnosis_Date]],TODAY(),"Y")</f>
        <v>48</v>
      </c>
      <c r="H216" s="11" t="str" cm="1">
        <f t="array" aca="1" ref="H216" ca="1">_xlfn.IFS(Table1[[#This Row],[Age]]&lt;10,"0-9",Table1[[#This Row],[Age]]&lt;20,"10-19",Table1[[#This Row],[Age]]&lt;30,"20-29",Table1[[#This Row],[Age]]&lt;40,"30-39",Table1[[#This Row],[Age]]&lt;50,"40-49",Table1[[#This Row],[Age]]&lt;60,"50-59",Table1[[#This Row],[Age]]&lt;70,"60-69",Table1[[#This Row],[Age]]&lt;80,"70-79",Table1[[#This Row],[Age]]&lt;90,"80-89")</f>
        <v>40-49</v>
      </c>
      <c r="I216" t="s">
        <v>1028</v>
      </c>
      <c r="J216" t="s">
        <v>1243</v>
      </c>
      <c r="K216" t="str">
        <f>LEFT(Table1[[#This Row],[Postcode]],2)</f>
        <v>YO</v>
      </c>
      <c r="L216" t="s">
        <v>1741</v>
      </c>
      <c r="M216" s="1">
        <v>45585</v>
      </c>
      <c r="N216" s="1">
        <v>45596</v>
      </c>
      <c r="O216" s="11" t="str">
        <f ca="1">DATEDIF(Table1[[#This Row],[Referral_Date]],TODAY(),"d")-DATEDIF(Table1[[#This Row],[First_Seen_Date]],TODAY(),"d") &amp;" "&amp;"days"</f>
        <v>11 days</v>
      </c>
      <c r="P216" s="1">
        <v>45603</v>
      </c>
      <c r="Q216" s="1">
        <v>45617</v>
      </c>
      <c r="R216" s="1">
        <v>45634</v>
      </c>
      <c r="S216" s="11">
        <f ca="1">DATEDIF(Table1[[#This Row],[Decision_to_Treat_Date]],TODAY(),"d")-DATEDIF(Table1[[#This Row],[Treatment_Start_Date]],TODAY(),"d")</f>
        <v>17</v>
      </c>
      <c r="T216" s="11" t="str" cm="1">
        <f t="array" aca="1" ref="T216" ca="1">_xlfn.IFS(Table1[[#This Row],[Treatment_Waiting Time]]&lt;10,"Very Short Wait",Table1[[#This Row],[Treatment_Waiting Time]]&lt;20,"Short Wait",Table1[[#This Row],[Treatment_Waiting Time]]&lt;30,"Moderate Delay",Table1[[#This Row],[Treatment_Waiting Time]]&lt;40,"Long Delay")</f>
        <v>Short Wait</v>
      </c>
      <c r="U216" t="s">
        <v>2016</v>
      </c>
      <c r="V216" t="s">
        <v>2020</v>
      </c>
      <c r="W216" t="s">
        <v>2024</v>
      </c>
      <c r="X216" t="s">
        <v>2030</v>
      </c>
      <c r="Y216" t="s">
        <v>2037</v>
      </c>
      <c r="Z216" t="s">
        <v>2042</v>
      </c>
      <c r="AA216" t="s">
        <v>2043</v>
      </c>
      <c r="AB216" t="s">
        <v>2050</v>
      </c>
      <c r="AC216" t="s">
        <v>2053</v>
      </c>
      <c r="AD216" t="s">
        <v>2267</v>
      </c>
      <c r="AE216" t="s">
        <v>2551</v>
      </c>
      <c r="AF216" t="b">
        <v>0</v>
      </c>
      <c r="AH216" t="s">
        <v>2554</v>
      </c>
    </row>
    <row r="217" spans="1:35">
      <c r="A217" t="str">
        <f>LEFT(Table1[[#This Row],[Postcode]],2)</f>
        <v>SM</v>
      </c>
      <c r="B217" s="13" t="str" cm="1">
        <f t="array" ref="B217">_xlfn.IFS(
OR(LEFT(A217,2)="EC",LEFT(A217,1)="E",LEFT(A217,1)="N",LEFT(A217,2)="NW",LEFT(A217,2)="SE",LEFT(A217,2)="SW",LEFT(A217,1)="W",LEFT(A217,2)="WC"),"London",
OR(LEFT(A217,2)="CR",LEFT(A217,2)="DA",LEFT(A217,2)="GU",LEFT(A217,2)="KT",LEFT(A217,2)="ME",LEFT(A217,2)="PO",LEFT(A217,2)="RG",LEFT(A217,2)="RH",LEFT(A217,2)="SL",LEFT(A217,2)="SO",LEFT(A217,2)="TN"),"South East",
OR(LEFT(A217,2)="BA",LEFT(A217,2)="BS",LEFT(A217,2)="EX",LEFT(A217,2)="GL",LEFT(A217,2)="PL",LEFT(A217,2)="TA",LEFT(A217,2)="TQ",LEFT(A217,2)="TR"),"South West",
OR(LEFT(A217,1)="B",LEFT(A217,2)="CV",LEFT(A217,2)="DE",LEFT(A217,2)="LE",LEFT(A217,2)="NG",LEFT(A217,2)="NN",LEFT(A217,2)="ST",LEFT(A217,2)="WS",LEFT(A217,2)="WV"),"Midlands",
OR(LEFT(A217,1)="M",LEFT(A217,1)="L",LEFT(A217,2)="CH",LEFT(A217,2)="WA",LEFT(A217,2)="WN",LEFT(A217,2)="PR",LEFT(A217,2)="FY",LEFT(A217,2)="BB",LEFT(A217,2)="BL",LEFT(A217,2)="OL",LEFT(A217,2)="SK"),"North West",
OR(LEFT(A217,2)="NE",LEFT(A217,2)="DH",LEFT(A217,2)="SR",LEFT(A217,2)="TS",LEFT(A217,2)="DL"),"North East",
OR(LEFT(A217,2)="LS",LEFT(A217,1)="S",LEFT(A217,2)="DN",LEFT(A217,2)="HU",LEFT(A217,2)="BD",LEFT(A217,2)="HX",LEFT(A217,2)="WF",LEFT(A217,2)="HD"),"Yorkshire &amp; Humber",
OR(LEFT(A217,2)="CB",LEFT(A217,2)="CO",LEFT(A217,2)="IP",LEFT(A217,2)="NR",LEFT(A217,2)="PE",LEFT(A217,2)="SG",LEFT(A217,2)="CM"),"East of England",
OR(LEFT(A217,2)="AB",LEFT(A217,2)="DD",LEFT(A217,2)="EH",LEFT(A217,2)="FK",LEFT(A217,1)="G",LEFT(A217,2)="KA",LEFT(A217,2)="KY",LEFT(A217,2)="PA",LEFT(A217,2)="PH",LEFT(A217,2)="DG",LEFT(A217,2)="ML"),"Scotland",
OR(LEFT(A217,2)="CF",LEFT(A217,2)="SA",LEFT(A217,2)="NP",LEFT(A217,2)="LL",LEFT(A217,2)="LD"),"Wales"
)</f>
        <v>Yorkshire &amp; Humber</v>
      </c>
      <c r="C217" t="s">
        <v>242</v>
      </c>
      <c r="D217" t="s">
        <v>742</v>
      </c>
      <c r="E217" s="1">
        <v>19399</v>
      </c>
      <c r="F217" s="1">
        <v>44598</v>
      </c>
      <c r="G217" s="11">
        <f ca="1">DATEDIF(Table1[[#This Row],[Date_of_Birth]],TODAY(),"Y")-DATEDIF(Table1[[#This Row],[Primary_Diagnosis_Date]],TODAY(),"Y")</f>
        <v>69</v>
      </c>
      <c r="H217" s="11" t="str" cm="1">
        <f t="array" aca="1" ref="H217" ca="1">_xlfn.IFS(Table1[[#This Row],[Age]]&lt;10,"0-9",Table1[[#This Row],[Age]]&lt;20,"10-19",Table1[[#This Row],[Age]]&lt;30,"20-29",Table1[[#This Row],[Age]]&lt;40,"30-39",Table1[[#This Row],[Age]]&lt;50,"40-49",Table1[[#This Row],[Age]]&lt;60,"50-59",Table1[[#This Row],[Age]]&lt;70,"60-69",Table1[[#This Row],[Age]]&lt;80,"70-79",Table1[[#This Row],[Age]]&lt;90,"80-89")</f>
        <v>60-69</v>
      </c>
      <c r="I217" t="s">
        <v>1027</v>
      </c>
      <c r="J217" t="s">
        <v>1244</v>
      </c>
      <c r="K217" t="str">
        <f>LEFT(Table1[[#This Row],[Postcode]],2)</f>
        <v>SM</v>
      </c>
      <c r="L217" t="s">
        <v>1742</v>
      </c>
      <c r="M217" s="1">
        <v>44575</v>
      </c>
      <c r="N217" s="1">
        <v>44587</v>
      </c>
      <c r="O217" s="11" t="str">
        <f ca="1">DATEDIF(Table1[[#This Row],[Referral_Date]],TODAY(),"d")-DATEDIF(Table1[[#This Row],[First_Seen_Date]],TODAY(),"d") &amp;" "&amp;"days"</f>
        <v>12 days</v>
      </c>
      <c r="P217" s="1">
        <v>44600</v>
      </c>
      <c r="Q217" s="1">
        <v>44605</v>
      </c>
      <c r="R217" s="1">
        <v>44622</v>
      </c>
      <c r="S217" s="11">
        <f ca="1">DATEDIF(Table1[[#This Row],[Decision_to_Treat_Date]],TODAY(),"d")-DATEDIF(Table1[[#This Row],[Treatment_Start_Date]],TODAY(),"d")</f>
        <v>17</v>
      </c>
      <c r="T217" s="11" t="str" cm="1">
        <f t="array" aca="1" ref="T217" ca="1">_xlfn.IFS(Table1[[#This Row],[Treatment_Waiting Time]]&lt;10,"Very Short Wait",Table1[[#This Row],[Treatment_Waiting Time]]&lt;20,"Short Wait",Table1[[#This Row],[Treatment_Waiting Time]]&lt;30,"Moderate Delay",Table1[[#This Row],[Treatment_Waiting Time]]&lt;40,"Long Delay")</f>
        <v>Short Wait</v>
      </c>
      <c r="U217" t="s">
        <v>2014</v>
      </c>
      <c r="V217" t="s">
        <v>2021</v>
      </c>
      <c r="W217" t="s">
        <v>2025</v>
      </c>
      <c r="X217" t="s">
        <v>2032</v>
      </c>
      <c r="Y217" t="s">
        <v>2035</v>
      </c>
      <c r="Z217" t="s">
        <v>2039</v>
      </c>
      <c r="AA217" t="s">
        <v>2045</v>
      </c>
      <c r="AB217" t="s">
        <v>2046</v>
      </c>
      <c r="AC217" t="s">
        <v>2052</v>
      </c>
      <c r="AD217" t="s">
        <v>2268</v>
      </c>
      <c r="AE217" t="s">
        <v>2550</v>
      </c>
      <c r="AF217" t="b">
        <v>0</v>
      </c>
      <c r="AH217" t="s">
        <v>2554</v>
      </c>
    </row>
    <row r="218" spans="1:35">
      <c r="A218" t="str">
        <f>LEFT(Table1[[#This Row],[Postcode]],2)</f>
        <v>G2</v>
      </c>
      <c r="B218" s="13" t="str" cm="1">
        <f t="array" ref="B218">_xlfn.IFS(
OR(LEFT(A218,2)="EC",LEFT(A218,1)="E",LEFT(A218,1)="N",LEFT(A218,2)="NW",LEFT(A218,2)="SE",LEFT(A218,2)="SW",LEFT(A218,1)="W",LEFT(A218,2)="WC"),"London",
OR(LEFT(A218,2)="CR",LEFT(A218,2)="DA",LEFT(A218,2)="GU",LEFT(A218,2)="KT",LEFT(A218,2)="ME",LEFT(A218,2)="PO",LEFT(A218,2)="RG",LEFT(A218,2)="RH",LEFT(A218,2)="SL",LEFT(A218,2)="SO",LEFT(A218,2)="TN"),"South East",
OR(LEFT(A218,2)="BA",LEFT(A218,2)="BS",LEFT(A218,2)="EX",LEFT(A218,2)="GL",LEFT(A218,2)="PL",LEFT(A218,2)="TA",LEFT(A218,2)="TQ",LEFT(A218,2)="TR"),"South West",
OR(LEFT(A218,1)="B",LEFT(A218,2)="CV",LEFT(A218,2)="DE",LEFT(A218,2)="LE",LEFT(A218,2)="NG",LEFT(A218,2)="NN",LEFT(A218,2)="ST",LEFT(A218,2)="WS",LEFT(A218,2)="WV"),"Midlands",
OR(LEFT(A218,1)="M",LEFT(A218,1)="L",LEFT(A218,2)="CH",LEFT(A218,2)="WA",LEFT(A218,2)="WN",LEFT(A218,2)="PR",LEFT(A218,2)="FY",LEFT(A218,2)="BB",LEFT(A218,2)="BL",LEFT(A218,2)="OL",LEFT(A218,2)="SK"),"North West",
OR(LEFT(A218,2)="NE",LEFT(A218,2)="DH",LEFT(A218,2)="SR",LEFT(A218,2)="TS",LEFT(A218,2)="DL"),"North East",
OR(LEFT(A218,2)="LS",LEFT(A218,1)="S",LEFT(A218,2)="DN",LEFT(A218,2)="HU",LEFT(A218,2)="BD",LEFT(A218,2)="HX",LEFT(A218,2)="WF",LEFT(A218,2)="HD"),"Yorkshire &amp; Humber",
OR(LEFT(A218,2)="CB",LEFT(A218,2)="CO",LEFT(A218,2)="IP",LEFT(A218,2)="NR",LEFT(A218,2)="PE",LEFT(A218,2)="SG",LEFT(A218,2)="CM"),"East of England",
OR(LEFT(A218,2)="AB",LEFT(A218,2)="DD",LEFT(A218,2)="EH",LEFT(A218,2)="FK",LEFT(A218,1)="G",LEFT(A218,2)="KA",LEFT(A218,2)="KY",LEFT(A218,2)="PA",LEFT(A218,2)="PH",LEFT(A218,2)="DG",LEFT(A218,2)="ML"),"Scotland",
OR(LEFT(A218,2)="CF",LEFT(A218,2)="SA",LEFT(A218,2)="NP",LEFT(A218,2)="LL",LEFT(A218,2)="LD"),"Wales"
)</f>
        <v>Scotland</v>
      </c>
      <c r="C218" t="s">
        <v>243</v>
      </c>
      <c r="D218" t="s">
        <v>743</v>
      </c>
      <c r="E218" s="1">
        <v>25051</v>
      </c>
      <c r="F218" s="1">
        <v>45984</v>
      </c>
      <c r="G218" s="11">
        <f ca="1">DATEDIF(Table1[[#This Row],[Date_of_Birth]],TODAY(),"Y")-DATEDIF(Table1[[#This Row],[Primary_Diagnosis_Date]],TODAY(),"Y")</f>
        <v>57</v>
      </c>
      <c r="H218" s="11" t="str" cm="1">
        <f t="array" aca="1" ref="H218" ca="1">_xlfn.IFS(Table1[[#This Row],[Age]]&lt;10,"0-9",Table1[[#This Row],[Age]]&lt;20,"10-19",Table1[[#This Row],[Age]]&lt;30,"20-29",Table1[[#This Row],[Age]]&lt;40,"30-39",Table1[[#This Row],[Age]]&lt;50,"40-49",Table1[[#This Row],[Age]]&lt;60,"50-59",Table1[[#This Row],[Age]]&lt;70,"60-69",Table1[[#This Row],[Age]]&lt;80,"70-79",Table1[[#This Row],[Age]]&lt;90,"80-89")</f>
        <v>50-59</v>
      </c>
      <c r="I218" t="s">
        <v>1027</v>
      </c>
      <c r="J218" t="s">
        <v>1245</v>
      </c>
      <c r="K218" t="str">
        <f>LEFT(Table1[[#This Row],[Postcode]],2)</f>
        <v>G2</v>
      </c>
      <c r="L218" t="s">
        <v>1743</v>
      </c>
      <c r="M218" s="1">
        <v>45980</v>
      </c>
      <c r="N218" s="1">
        <v>45984</v>
      </c>
      <c r="O218" s="11" t="str">
        <f ca="1">DATEDIF(Table1[[#This Row],[Referral_Date]],TODAY(),"d")-DATEDIF(Table1[[#This Row],[First_Seen_Date]],TODAY(),"d") &amp;" "&amp;"days"</f>
        <v>4 days</v>
      </c>
      <c r="P218" s="1">
        <v>45995</v>
      </c>
      <c r="Q218" s="1">
        <v>46003</v>
      </c>
      <c r="R218" s="1">
        <v>46028</v>
      </c>
      <c r="S218" s="11">
        <f ca="1">DATEDIF(Table1[[#This Row],[Decision_to_Treat_Date]],TODAY(),"d")-DATEDIF(Table1[[#This Row],[Treatment_Start_Date]],TODAY(),"d")</f>
        <v>25</v>
      </c>
      <c r="T218" s="11" t="str" cm="1">
        <f t="array" aca="1" ref="T218" ca="1">_xlfn.IFS(Table1[[#This Row],[Treatment_Waiting Time]]&lt;10,"Very Short Wait",Table1[[#This Row],[Treatment_Waiting Time]]&lt;20,"Short Wait",Table1[[#This Row],[Treatment_Waiting Time]]&lt;30,"Moderate Delay",Table1[[#This Row],[Treatment_Waiting Time]]&lt;40,"Long Delay")</f>
        <v>Moderate Delay</v>
      </c>
      <c r="U218" t="s">
        <v>2016</v>
      </c>
      <c r="V218" t="s">
        <v>2019</v>
      </c>
      <c r="W218" t="s">
        <v>2026</v>
      </c>
      <c r="X218" t="s">
        <v>2029</v>
      </c>
      <c r="Y218" t="s">
        <v>2037</v>
      </c>
      <c r="Z218" t="s">
        <v>2042</v>
      </c>
      <c r="AA218" t="s">
        <v>2044</v>
      </c>
      <c r="AB218" t="s">
        <v>2048</v>
      </c>
      <c r="AC218" t="s">
        <v>2052</v>
      </c>
      <c r="AD218" t="s">
        <v>2269</v>
      </c>
      <c r="AE218" t="s">
        <v>2553</v>
      </c>
      <c r="AF218" t="b">
        <v>1</v>
      </c>
      <c r="AG218" s="1">
        <v>46385</v>
      </c>
      <c r="AH218" t="s">
        <v>2554</v>
      </c>
    </row>
    <row r="219" spans="1:35">
      <c r="A219" t="str">
        <f>LEFT(Table1[[#This Row],[Postcode]],2)</f>
        <v>LL</v>
      </c>
      <c r="B219" s="13" t="str" cm="1">
        <f t="array" ref="B219">_xlfn.IFS(
OR(LEFT(A219,2)="EC",LEFT(A219,1)="E",LEFT(A219,1)="N",LEFT(A219,2)="NW",LEFT(A219,2)="SE",LEFT(A219,2)="SW",LEFT(A219,1)="W",LEFT(A219,2)="WC"),"London",
OR(LEFT(A219,2)="CR",LEFT(A219,2)="DA",LEFT(A219,2)="GU",LEFT(A219,2)="KT",LEFT(A219,2)="ME",LEFT(A219,2)="PO",LEFT(A219,2)="RG",LEFT(A219,2)="RH",LEFT(A219,2)="SL",LEFT(A219,2)="SO",LEFT(A219,2)="TN"),"South East",
OR(LEFT(A219,2)="BA",LEFT(A219,2)="BS",LEFT(A219,2)="EX",LEFT(A219,2)="GL",LEFT(A219,2)="PL",LEFT(A219,2)="TA",LEFT(A219,2)="TQ",LEFT(A219,2)="TR"),"South West",
OR(LEFT(A219,1)="B",LEFT(A219,2)="CV",LEFT(A219,2)="DE",LEFT(A219,2)="LE",LEFT(A219,2)="NG",LEFT(A219,2)="NN",LEFT(A219,2)="ST",LEFT(A219,2)="WS",LEFT(A219,2)="WV"),"Midlands",
OR(LEFT(A219,1)="M",LEFT(A219,1)="L",LEFT(A219,2)="CH",LEFT(A219,2)="WA",LEFT(A219,2)="WN",LEFT(A219,2)="PR",LEFT(A219,2)="FY",LEFT(A219,2)="BB",LEFT(A219,2)="BL",LEFT(A219,2)="OL",LEFT(A219,2)="SK"),"North West",
OR(LEFT(A219,2)="NE",LEFT(A219,2)="DH",LEFT(A219,2)="SR",LEFT(A219,2)="TS",LEFT(A219,2)="DL"),"North East",
OR(LEFT(A219,2)="LS",LEFT(A219,1)="S",LEFT(A219,2)="DN",LEFT(A219,2)="HU",LEFT(A219,2)="BD",LEFT(A219,2)="HX",LEFT(A219,2)="WF",LEFT(A219,2)="HD"),"Yorkshire &amp; Humber",
OR(LEFT(A219,2)="CB",LEFT(A219,2)="CO",LEFT(A219,2)="IP",LEFT(A219,2)="NR",LEFT(A219,2)="PE",LEFT(A219,2)="SG",LEFT(A219,2)="CM"),"East of England",
OR(LEFT(A219,2)="AB",LEFT(A219,2)="DD",LEFT(A219,2)="EH",LEFT(A219,2)="FK",LEFT(A219,1)="G",LEFT(A219,2)="KA",LEFT(A219,2)="KY",LEFT(A219,2)="PA",LEFT(A219,2)="PH",LEFT(A219,2)="DG",LEFT(A219,2)="ML"),"Scotland",
OR(LEFT(A219,2)="CF",LEFT(A219,2)="SA",LEFT(A219,2)="NP",LEFT(A219,2)="LL",LEFT(A219,2)="LD"),"Wales"
)</f>
        <v>North West</v>
      </c>
      <c r="C219" t="s">
        <v>244</v>
      </c>
      <c r="D219" t="s">
        <v>744</v>
      </c>
      <c r="E219" s="1">
        <v>31981</v>
      </c>
      <c r="F219" s="1">
        <v>45276</v>
      </c>
      <c r="G219" s="11">
        <f ca="1">DATEDIF(Table1[[#This Row],[Date_of_Birth]],TODAY(),"Y")-DATEDIF(Table1[[#This Row],[Primary_Diagnosis_Date]],TODAY(),"Y")</f>
        <v>36</v>
      </c>
      <c r="H219" s="11" t="str" cm="1">
        <f t="array" aca="1" ref="H219" ca="1">_xlfn.IFS(Table1[[#This Row],[Age]]&lt;10,"0-9",Table1[[#This Row],[Age]]&lt;20,"10-19",Table1[[#This Row],[Age]]&lt;30,"20-29",Table1[[#This Row],[Age]]&lt;40,"30-39",Table1[[#This Row],[Age]]&lt;50,"40-49",Table1[[#This Row],[Age]]&lt;60,"50-59",Table1[[#This Row],[Age]]&lt;70,"60-69",Table1[[#This Row],[Age]]&lt;80,"70-79",Table1[[#This Row],[Age]]&lt;90,"80-89")</f>
        <v>30-39</v>
      </c>
      <c r="I219" t="s">
        <v>1027</v>
      </c>
      <c r="J219" t="s">
        <v>1246</v>
      </c>
      <c r="K219" t="str">
        <f>LEFT(Table1[[#This Row],[Postcode]],2)</f>
        <v>LL</v>
      </c>
      <c r="L219" t="s">
        <v>1744</v>
      </c>
      <c r="M219" s="1">
        <v>45256</v>
      </c>
      <c r="N219" s="1">
        <v>45261</v>
      </c>
      <c r="O219" s="11" t="str">
        <f ca="1">DATEDIF(Table1[[#This Row],[Referral_Date]],TODAY(),"d")-DATEDIF(Table1[[#This Row],[First_Seen_Date]],TODAY(),"d") &amp;" "&amp;"days"</f>
        <v>5 days</v>
      </c>
      <c r="P219" s="1">
        <v>45274</v>
      </c>
      <c r="Q219" s="1">
        <v>45281</v>
      </c>
      <c r="R219" s="1">
        <v>45306</v>
      </c>
      <c r="S219" s="11">
        <f ca="1">DATEDIF(Table1[[#This Row],[Decision_to_Treat_Date]],TODAY(),"d")-DATEDIF(Table1[[#This Row],[Treatment_Start_Date]],TODAY(),"d")</f>
        <v>25</v>
      </c>
      <c r="T219" s="11" t="str" cm="1">
        <f t="array" aca="1" ref="T219" ca="1">_xlfn.IFS(Table1[[#This Row],[Treatment_Waiting Time]]&lt;10,"Very Short Wait",Table1[[#This Row],[Treatment_Waiting Time]]&lt;20,"Short Wait",Table1[[#This Row],[Treatment_Waiting Time]]&lt;30,"Moderate Delay",Table1[[#This Row],[Treatment_Waiting Time]]&lt;40,"Long Delay")</f>
        <v>Moderate Delay</v>
      </c>
      <c r="U219" t="s">
        <v>2013</v>
      </c>
      <c r="V219" t="s">
        <v>2018</v>
      </c>
      <c r="W219" t="s">
        <v>2027</v>
      </c>
      <c r="X219" t="s">
        <v>2032</v>
      </c>
      <c r="Y219" t="s">
        <v>2034</v>
      </c>
      <c r="Z219" t="s">
        <v>2040</v>
      </c>
      <c r="AA219" t="s">
        <v>2044</v>
      </c>
      <c r="AB219" t="s">
        <v>2049</v>
      </c>
      <c r="AC219" t="s">
        <v>2052</v>
      </c>
      <c r="AD219" t="s">
        <v>2270</v>
      </c>
      <c r="AE219" t="s">
        <v>2553</v>
      </c>
      <c r="AF219" t="b">
        <v>1</v>
      </c>
      <c r="AG219" s="1">
        <v>46183</v>
      </c>
      <c r="AH219" t="s">
        <v>2554</v>
      </c>
    </row>
    <row r="220" spans="1:35">
      <c r="A220" t="str">
        <f>LEFT(Table1[[#This Row],[Postcode]],2)</f>
        <v>G0</v>
      </c>
      <c r="B220" s="13" t="str" cm="1">
        <f t="array" ref="B220">_xlfn.IFS(
OR(LEFT(A220,2)="EC",LEFT(A220,1)="E",LEFT(A220,1)="N",LEFT(A220,2)="NW",LEFT(A220,2)="SE",LEFT(A220,2)="SW",LEFT(A220,1)="W",LEFT(A220,2)="WC"),"London",
OR(LEFT(A220,2)="CR",LEFT(A220,2)="DA",LEFT(A220,2)="GU",LEFT(A220,2)="KT",LEFT(A220,2)="ME",LEFT(A220,2)="PO",LEFT(A220,2)="RG",LEFT(A220,2)="RH",LEFT(A220,2)="SL",LEFT(A220,2)="SO",LEFT(A220,2)="TN"),"South East",
OR(LEFT(A220,2)="BA",LEFT(A220,2)="BS",LEFT(A220,2)="EX",LEFT(A220,2)="GL",LEFT(A220,2)="PL",LEFT(A220,2)="TA",LEFT(A220,2)="TQ",LEFT(A220,2)="TR"),"South West",
OR(LEFT(A220,1)="B",LEFT(A220,2)="CV",LEFT(A220,2)="DE",LEFT(A220,2)="LE",LEFT(A220,2)="NG",LEFT(A220,2)="NN",LEFT(A220,2)="ST",LEFT(A220,2)="WS",LEFT(A220,2)="WV"),"Midlands",
OR(LEFT(A220,1)="M",LEFT(A220,1)="L",LEFT(A220,2)="CH",LEFT(A220,2)="WA",LEFT(A220,2)="WN",LEFT(A220,2)="PR",LEFT(A220,2)="FY",LEFT(A220,2)="BB",LEFT(A220,2)="BL",LEFT(A220,2)="OL",LEFT(A220,2)="SK"),"North West",
OR(LEFT(A220,2)="NE",LEFT(A220,2)="DH",LEFT(A220,2)="SR",LEFT(A220,2)="TS",LEFT(A220,2)="DL"),"North East",
OR(LEFT(A220,2)="LS",LEFT(A220,1)="S",LEFT(A220,2)="DN",LEFT(A220,2)="HU",LEFT(A220,2)="BD",LEFT(A220,2)="HX",LEFT(A220,2)="WF",LEFT(A220,2)="HD"),"Yorkshire &amp; Humber",
OR(LEFT(A220,2)="CB",LEFT(A220,2)="CO",LEFT(A220,2)="IP",LEFT(A220,2)="NR",LEFT(A220,2)="PE",LEFT(A220,2)="SG",LEFT(A220,2)="CM"),"East of England",
OR(LEFT(A220,2)="AB",LEFT(A220,2)="DD",LEFT(A220,2)="EH",LEFT(A220,2)="FK",LEFT(A220,1)="G",LEFT(A220,2)="KA",LEFT(A220,2)="KY",LEFT(A220,2)="PA",LEFT(A220,2)="PH",LEFT(A220,2)="DG",LEFT(A220,2)="ML"),"Scotland",
OR(LEFT(A220,2)="CF",LEFT(A220,2)="SA",LEFT(A220,2)="NP",LEFT(A220,2)="LL",LEFT(A220,2)="LD"),"Wales"
)</f>
        <v>Scotland</v>
      </c>
      <c r="C220" t="s">
        <v>245</v>
      </c>
      <c r="D220" t="s">
        <v>745</v>
      </c>
      <c r="E220" s="1">
        <v>30729</v>
      </c>
      <c r="F220" s="1">
        <v>45106</v>
      </c>
      <c r="G220" s="11">
        <f ca="1">DATEDIF(Table1[[#This Row],[Date_of_Birth]],TODAY(),"Y")-DATEDIF(Table1[[#This Row],[Primary_Diagnosis_Date]],TODAY(),"Y")</f>
        <v>40</v>
      </c>
      <c r="H220" s="11" t="str" cm="1">
        <f t="array" aca="1" ref="H220" ca="1">_xlfn.IFS(Table1[[#This Row],[Age]]&lt;10,"0-9",Table1[[#This Row],[Age]]&lt;20,"10-19",Table1[[#This Row],[Age]]&lt;30,"20-29",Table1[[#This Row],[Age]]&lt;40,"30-39",Table1[[#This Row],[Age]]&lt;50,"40-49",Table1[[#This Row],[Age]]&lt;60,"50-59",Table1[[#This Row],[Age]]&lt;70,"60-69",Table1[[#This Row],[Age]]&lt;80,"70-79",Table1[[#This Row],[Age]]&lt;90,"80-89")</f>
        <v>40-49</v>
      </c>
      <c r="I220" t="s">
        <v>1027</v>
      </c>
      <c r="J220" t="s">
        <v>1247</v>
      </c>
      <c r="K220" t="str">
        <f>LEFT(Table1[[#This Row],[Postcode]],2)</f>
        <v>G0</v>
      </c>
      <c r="L220" t="s">
        <v>1745</v>
      </c>
      <c r="M220" s="1">
        <v>45097</v>
      </c>
      <c r="N220" s="1">
        <v>45108</v>
      </c>
      <c r="O220" s="11" t="str">
        <f ca="1">DATEDIF(Table1[[#This Row],[Referral_Date]],TODAY(),"d")-DATEDIF(Table1[[#This Row],[First_Seen_Date]],TODAY(),"d") &amp;" "&amp;"days"</f>
        <v>11 days</v>
      </c>
      <c r="P220" s="1">
        <v>45121</v>
      </c>
      <c r="Q220" s="1">
        <v>45132</v>
      </c>
      <c r="R220" s="1">
        <v>45137</v>
      </c>
      <c r="S220" s="11">
        <f ca="1">DATEDIF(Table1[[#This Row],[Decision_to_Treat_Date]],TODAY(),"d")-DATEDIF(Table1[[#This Row],[Treatment_Start_Date]],TODAY(),"d")</f>
        <v>5</v>
      </c>
      <c r="T220" s="11" t="str" cm="1">
        <f t="array" aca="1" ref="T220" ca="1">_xlfn.IFS(Table1[[#This Row],[Treatment_Waiting Time]]&lt;10,"Very Short Wait",Table1[[#This Row],[Treatment_Waiting Time]]&lt;20,"Short Wait",Table1[[#This Row],[Treatment_Waiting Time]]&lt;30,"Moderate Delay",Table1[[#This Row],[Treatment_Waiting Time]]&lt;40,"Long Delay")</f>
        <v>Very Short Wait</v>
      </c>
      <c r="U220" t="s">
        <v>2016</v>
      </c>
      <c r="V220" t="s">
        <v>2022</v>
      </c>
      <c r="W220" t="s">
        <v>2026</v>
      </c>
      <c r="X220" t="s">
        <v>2031</v>
      </c>
      <c r="Y220" t="s">
        <v>2034</v>
      </c>
      <c r="Z220" t="s">
        <v>2038</v>
      </c>
      <c r="AA220" t="s">
        <v>2044</v>
      </c>
      <c r="AB220" t="s">
        <v>2048</v>
      </c>
      <c r="AC220" t="s">
        <v>2053</v>
      </c>
      <c r="AD220" t="s">
        <v>2271</v>
      </c>
      <c r="AE220" t="s">
        <v>2041</v>
      </c>
      <c r="AF220" t="b">
        <v>1</v>
      </c>
      <c r="AG220" s="1">
        <v>45712</v>
      </c>
      <c r="AH220" t="s">
        <v>2554</v>
      </c>
    </row>
    <row r="221" spans="1:35">
      <c r="A221" t="str">
        <f>LEFT(Table1[[#This Row],[Postcode]],2)</f>
        <v>M5</v>
      </c>
      <c r="B221" s="13" t="str" cm="1">
        <f t="array" ref="B221">_xlfn.IFS(
OR(LEFT(A221,2)="EC",LEFT(A221,1)="E",LEFT(A221,1)="N",LEFT(A221,2)="NW",LEFT(A221,2)="SE",LEFT(A221,2)="SW",LEFT(A221,1)="W",LEFT(A221,2)="WC"),"London",
OR(LEFT(A221,2)="CR",LEFT(A221,2)="DA",LEFT(A221,2)="GU",LEFT(A221,2)="KT",LEFT(A221,2)="ME",LEFT(A221,2)="PO",LEFT(A221,2)="RG",LEFT(A221,2)="RH",LEFT(A221,2)="SL",LEFT(A221,2)="SO",LEFT(A221,2)="TN"),"South East",
OR(LEFT(A221,2)="BA",LEFT(A221,2)="BS",LEFT(A221,2)="EX",LEFT(A221,2)="GL",LEFT(A221,2)="PL",LEFT(A221,2)="TA",LEFT(A221,2)="TQ",LEFT(A221,2)="TR"),"South West",
OR(LEFT(A221,1)="B",LEFT(A221,2)="CV",LEFT(A221,2)="DE",LEFT(A221,2)="LE",LEFT(A221,2)="NG",LEFT(A221,2)="NN",LEFT(A221,2)="ST",LEFT(A221,2)="WS",LEFT(A221,2)="WV"),"Midlands",
OR(LEFT(A221,1)="M",LEFT(A221,1)="L",LEFT(A221,2)="CH",LEFT(A221,2)="WA",LEFT(A221,2)="WN",LEFT(A221,2)="PR",LEFT(A221,2)="FY",LEFT(A221,2)="BB",LEFT(A221,2)="BL",LEFT(A221,2)="OL",LEFT(A221,2)="SK"),"North West",
OR(LEFT(A221,2)="NE",LEFT(A221,2)="DH",LEFT(A221,2)="SR",LEFT(A221,2)="TS",LEFT(A221,2)="DL"),"North East",
OR(LEFT(A221,2)="LS",LEFT(A221,1)="S",LEFT(A221,2)="DN",LEFT(A221,2)="HU",LEFT(A221,2)="BD",LEFT(A221,2)="HX",LEFT(A221,2)="WF",LEFT(A221,2)="HD"),"Yorkshire &amp; Humber",
OR(LEFT(A221,2)="CB",LEFT(A221,2)="CO",LEFT(A221,2)="IP",LEFT(A221,2)="NR",LEFT(A221,2)="PE",LEFT(A221,2)="SG",LEFT(A221,2)="CM"),"East of England",
OR(LEFT(A221,2)="AB",LEFT(A221,2)="DD",LEFT(A221,2)="EH",LEFT(A221,2)="FK",LEFT(A221,1)="G",LEFT(A221,2)="KA",LEFT(A221,2)="KY",LEFT(A221,2)="PA",LEFT(A221,2)="PH",LEFT(A221,2)="DG",LEFT(A221,2)="ML"),"Scotland",
OR(LEFT(A221,2)="CF",LEFT(A221,2)="SA",LEFT(A221,2)="NP",LEFT(A221,2)="LL",LEFT(A221,2)="LD"),"Wales"
)</f>
        <v>North West</v>
      </c>
      <c r="C221" t="s">
        <v>246</v>
      </c>
      <c r="D221" t="s">
        <v>746</v>
      </c>
      <c r="E221" s="1">
        <v>15599</v>
      </c>
      <c r="F221" s="1">
        <v>43251</v>
      </c>
      <c r="G221" s="11">
        <f ca="1">DATEDIF(Table1[[#This Row],[Date_of_Birth]],TODAY(),"Y")-DATEDIF(Table1[[#This Row],[Primary_Diagnosis_Date]],TODAY(),"Y")</f>
        <v>75</v>
      </c>
      <c r="H221" s="11" t="str" cm="1">
        <f t="array" aca="1" ref="H221" ca="1">_xlfn.IFS(Table1[[#This Row],[Age]]&lt;10,"0-9",Table1[[#This Row],[Age]]&lt;20,"10-19",Table1[[#This Row],[Age]]&lt;30,"20-29",Table1[[#This Row],[Age]]&lt;40,"30-39",Table1[[#This Row],[Age]]&lt;50,"40-49",Table1[[#This Row],[Age]]&lt;60,"50-59",Table1[[#This Row],[Age]]&lt;70,"60-69",Table1[[#This Row],[Age]]&lt;80,"70-79",Table1[[#This Row],[Age]]&lt;90,"80-89")</f>
        <v>70-79</v>
      </c>
      <c r="I221" t="s">
        <v>1027</v>
      </c>
      <c r="J221" t="s">
        <v>1248</v>
      </c>
      <c r="K221" t="str">
        <f>LEFT(Table1[[#This Row],[Postcode]],2)</f>
        <v>M5</v>
      </c>
      <c r="L221" t="s">
        <v>1746</v>
      </c>
      <c r="M221" s="1">
        <v>43236</v>
      </c>
      <c r="N221" s="1">
        <v>43236</v>
      </c>
      <c r="O221" s="11" t="str">
        <f ca="1">DATEDIF(Table1[[#This Row],[Referral_Date]],TODAY(),"d")-DATEDIF(Table1[[#This Row],[First_Seen_Date]],TODAY(),"d") &amp;" "&amp;"days"</f>
        <v>0 days</v>
      </c>
      <c r="P221" s="1">
        <v>43249</v>
      </c>
      <c r="Q221" s="1">
        <v>43261</v>
      </c>
      <c r="R221" s="1">
        <v>43261</v>
      </c>
      <c r="S221" s="11">
        <f ca="1">DATEDIF(Table1[[#This Row],[Decision_to_Treat_Date]],TODAY(),"d")-DATEDIF(Table1[[#This Row],[Treatment_Start_Date]],TODAY(),"d")</f>
        <v>0</v>
      </c>
      <c r="T221" s="11" t="str" cm="1">
        <f t="array" aca="1" ref="T221" ca="1">_xlfn.IFS(Table1[[#This Row],[Treatment_Waiting Time]]&lt;10,"Very Short Wait",Table1[[#This Row],[Treatment_Waiting Time]]&lt;20,"Short Wait",Table1[[#This Row],[Treatment_Waiting Time]]&lt;30,"Moderate Delay",Table1[[#This Row],[Treatment_Waiting Time]]&lt;40,"Long Delay")</f>
        <v>Very Short Wait</v>
      </c>
      <c r="U221" t="s">
        <v>2015</v>
      </c>
      <c r="V221" t="s">
        <v>2020</v>
      </c>
      <c r="W221" t="s">
        <v>2027</v>
      </c>
      <c r="X221" t="s">
        <v>2030</v>
      </c>
      <c r="Y221" t="s">
        <v>2036</v>
      </c>
      <c r="Z221" t="s">
        <v>2040</v>
      </c>
      <c r="AA221" t="s">
        <v>2041</v>
      </c>
      <c r="AB221" t="s">
        <v>2049</v>
      </c>
      <c r="AC221" t="s">
        <v>2053</v>
      </c>
      <c r="AD221" t="s">
        <v>2272</v>
      </c>
      <c r="AE221" t="s">
        <v>2553</v>
      </c>
      <c r="AF221" t="b">
        <v>1</v>
      </c>
      <c r="AG221" s="1">
        <v>44103</v>
      </c>
      <c r="AH221" t="s">
        <v>2554</v>
      </c>
    </row>
    <row r="222" spans="1:35">
      <c r="A222" t="str">
        <f>LEFT(Table1[[#This Row],[Postcode]],2)</f>
        <v>B2</v>
      </c>
      <c r="B222" s="13" t="str" cm="1">
        <f t="array" ref="B222">_xlfn.IFS(
OR(LEFT(A222,2)="EC",LEFT(A222,1)="E",LEFT(A222,1)="N",LEFT(A222,2)="NW",LEFT(A222,2)="SE",LEFT(A222,2)="SW",LEFT(A222,1)="W",LEFT(A222,2)="WC"),"London",
OR(LEFT(A222,2)="CR",LEFT(A222,2)="DA",LEFT(A222,2)="GU",LEFT(A222,2)="KT",LEFT(A222,2)="ME",LEFT(A222,2)="PO",LEFT(A222,2)="RG",LEFT(A222,2)="RH",LEFT(A222,2)="SL",LEFT(A222,2)="SO",LEFT(A222,2)="TN"),"South East",
OR(LEFT(A222,2)="BA",LEFT(A222,2)="BS",LEFT(A222,2)="EX",LEFT(A222,2)="GL",LEFT(A222,2)="PL",LEFT(A222,2)="TA",LEFT(A222,2)="TQ",LEFT(A222,2)="TR"),"South West",
OR(LEFT(A222,1)="B",LEFT(A222,2)="CV",LEFT(A222,2)="DE",LEFT(A222,2)="LE",LEFT(A222,2)="NG",LEFT(A222,2)="NN",LEFT(A222,2)="ST",LEFT(A222,2)="WS",LEFT(A222,2)="WV"),"Midlands",
OR(LEFT(A222,1)="M",LEFT(A222,1)="L",LEFT(A222,2)="CH",LEFT(A222,2)="WA",LEFT(A222,2)="WN",LEFT(A222,2)="PR",LEFT(A222,2)="FY",LEFT(A222,2)="BB",LEFT(A222,2)="BL",LEFT(A222,2)="OL",LEFT(A222,2)="SK"),"North West",
OR(LEFT(A222,2)="NE",LEFT(A222,2)="DH",LEFT(A222,2)="SR",LEFT(A222,2)="TS",LEFT(A222,2)="DL"),"North East",
OR(LEFT(A222,2)="LS",LEFT(A222,1)="S",LEFT(A222,2)="DN",LEFT(A222,2)="HU",LEFT(A222,2)="BD",LEFT(A222,2)="HX",LEFT(A222,2)="WF",LEFT(A222,2)="HD"),"Yorkshire &amp; Humber",
OR(LEFT(A222,2)="CB",LEFT(A222,2)="CO",LEFT(A222,2)="IP",LEFT(A222,2)="NR",LEFT(A222,2)="PE",LEFT(A222,2)="SG",LEFT(A222,2)="CM"),"East of England",
OR(LEFT(A222,2)="AB",LEFT(A222,2)="DD",LEFT(A222,2)="EH",LEFT(A222,2)="FK",LEFT(A222,1)="G",LEFT(A222,2)="KA",LEFT(A222,2)="KY",LEFT(A222,2)="PA",LEFT(A222,2)="PH",LEFT(A222,2)="DG",LEFT(A222,2)="ML"),"Scotland",
OR(LEFT(A222,2)="CF",LEFT(A222,2)="SA",LEFT(A222,2)="NP",LEFT(A222,2)="LL",LEFT(A222,2)="LD"),"Wales"
)</f>
        <v>Midlands</v>
      </c>
      <c r="C222" t="s">
        <v>247</v>
      </c>
      <c r="D222" t="s">
        <v>747</v>
      </c>
      <c r="E222" s="1">
        <v>31113</v>
      </c>
      <c r="F222" s="1">
        <v>45993</v>
      </c>
      <c r="G222" s="11">
        <f ca="1">DATEDIF(Table1[[#This Row],[Date_of_Birth]],TODAY(),"Y")-DATEDIF(Table1[[#This Row],[Primary_Diagnosis_Date]],TODAY(),"Y")</f>
        <v>41</v>
      </c>
      <c r="H222" s="11" t="str" cm="1">
        <f t="array" aca="1" ref="H222" ca="1">_xlfn.IFS(Table1[[#This Row],[Age]]&lt;10,"0-9",Table1[[#This Row],[Age]]&lt;20,"10-19",Table1[[#This Row],[Age]]&lt;30,"20-29",Table1[[#This Row],[Age]]&lt;40,"30-39",Table1[[#This Row],[Age]]&lt;50,"40-49",Table1[[#This Row],[Age]]&lt;60,"50-59",Table1[[#This Row],[Age]]&lt;70,"60-69",Table1[[#This Row],[Age]]&lt;80,"70-79",Table1[[#This Row],[Age]]&lt;90,"80-89")</f>
        <v>40-49</v>
      </c>
      <c r="I222" t="s">
        <v>1028</v>
      </c>
      <c r="J222" t="s">
        <v>1249</v>
      </c>
      <c r="K222" t="str">
        <f>LEFT(Table1[[#This Row],[Postcode]],2)</f>
        <v>B2</v>
      </c>
      <c r="L222" t="s">
        <v>1747</v>
      </c>
      <c r="M222" s="1">
        <v>45975</v>
      </c>
      <c r="N222" s="1">
        <v>45978</v>
      </c>
      <c r="O222" s="11" t="str">
        <f ca="1">DATEDIF(Table1[[#This Row],[Referral_Date]],TODAY(),"d")-DATEDIF(Table1[[#This Row],[First_Seen_Date]],TODAY(),"d") &amp;" "&amp;"days"</f>
        <v>3 days</v>
      </c>
      <c r="P222" s="1">
        <v>45985</v>
      </c>
      <c r="Q222" s="1">
        <v>45989</v>
      </c>
      <c r="R222" s="1">
        <v>46014</v>
      </c>
      <c r="S222" s="11">
        <f ca="1">DATEDIF(Table1[[#This Row],[Decision_to_Treat_Date]],TODAY(),"d")-DATEDIF(Table1[[#This Row],[Treatment_Start_Date]],TODAY(),"d")</f>
        <v>25</v>
      </c>
      <c r="T222" s="11" t="str" cm="1">
        <f t="array" aca="1" ref="T222" ca="1">_xlfn.IFS(Table1[[#This Row],[Treatment_Waiting Time]]&lt;10,"Very Short Wait",Table1[[#This Row],[Treatment_Waiting Time]]&lt;20,"Short Wait",Table1[[#This Row],[Treatment_Waiting Time]]&lt;30,"Moderate Delay",Table1[[#This Row],[Treatment_Waiting Time]]&lt;40,"Long Delay")</f>
        <v>Moderate Delay</v>
      </c>
      <c r="U222" t="s">
        <v>2013</v>
      </c>
      <c r="V222" t="s">
        <v>2019</v>
      </c>
      <c r="W222" t="s">
        <v>2025</v>
      </c>
      <c r="X222" t="s">
        <v>2029</v>
      </c>
      <c r="Y222" t="s">
        <v>2036</v>
      </c>
      <c r="Z222" t="s">
        <v>2039</v>
      </c>
      <c r="AA222" t="s">
        <v>2044</v>
      </c>
      <c r="AB222" t="s">
        <v>2049</v>
      </c>
      <c r="AC222" t="s">
        <v>2053</v>
      </c>
      <c r="AD222" t="s">
        <v>2273</v>
      </c>
      <c r="AE222" t="s">
        <v>2553</v>
      </c>
      <c r="AF222" t="b">
        <v>1</v>
      </c>
      <c r="AG222" s="1">
        <v>46201</v>
      </c>
      <c r="AH222" t="s">
        <v>2555</v>
      </c>
      <c r="AI222" s="1">
        <v>47363</v>
      </c>
    </row>
    <row r="223" spans="1:35">
      <c r="A223" t="str">
        <f>LEFT(Table1[[#This Row],[Postcode]],2)</f>
        <v>B3</v>
      </c>
      <c r="B223" s="13" t="str" cm="1">
        <f t="array" ref="B223">_xlfn.IFS(
OR(LEFT(A223,2)="EC",LEFT(A223,1)="E",LEFT(A223,1)="N",LEFT(A223,2)="NW",LEFT(A223,2)="SE",LEFT(A223,2)="SW",LEFT(A223,1)="W",LEFT(A223,2)="WC"),"London",
OR(LEFT(A223,2)="CR",LEFT(A223,2)="DA",LEFT(A223,2)="GU",LEFT(A223,2)="KT",LEFT(A223,2)="ME",LEFT(A223,2)="PO",LEFT(A223,2)="RG",LEFT(A223,2)="RH",LEFT(A223,2)="SL",LEFT(A223,2)="SO",LEFT(A223,2)="TN"),"South East",
OR(LEFT(A223,2)="BA",LEFT(A223,2)="BS",LEFT(A223,2)="EX",LEFT(A223,2)="GL",LEFT(A223,2)="PL",LEFT(A223,2)="TA",LEFT(A223,2)="TQ",LEFT(A223,2)="TR"),"South West",
OR(LEFT(A223,1)="B",LEFT(A223,2)="CV",LEFT(A223,2)="DE",LEFT(A223,2)="LE",LEFT(A223,2)="NG",LEFT(A223,2)="NN",LEFT(A223,2)="ST",LEFT(A223,2)="WS",LEFT(A223,2)="WV"),"Midlands",
OR(LEFT(A223,1)="M",LEFT(A223,1)="L",LEFT(A223,2)="CH",LEFT(A223,2)="WA",LEFT(A223,2)="WN",LEFT(A223,2)="PR",LEFT(A223,2)="FY",LEFT(A223,2)="BB",LEFT(A223,2)="BL",LEFT(A223,2)="OL",LEFT(A223,2)="SK"),"North West",
OR(LEFT(A223,2)="NE",LEFT(A223,2)="DH",LEFT(A223,2)="SR",LEFT(A223,2)="TS",LEFT(A223,2)="DL"),"North East",
OR(LEFT(A223,2)="LS",LEFT(A223,1)="S",LEFT(A223,2)="DN",LEFT(A223,2)="HU",LEFT(A223,2)="BD",LEFT(A223,2)="HX",LEFT(A223,2)="WF",LEFT(A223,2)="HD"),"Yorkshire &amp; Humber",
OR(LEFT(A223,2)="CB",LEFT(A223,2)="CO",LEFT(A223,2)="IP",LEFT(A223,2)="NR",LEFT(A223,2)="PE",LEFT(A223,2)="SG",LEFT(A223,2)="CM"),"East of England",
OR(LEFT(A223,2)="AB",LEFT(A223,2)="DD",LEFT(A223,2)="EH",LEFT(A223,2)="FK",LEFT(A223,1)="G",LEFT(A223,2)="KA",LEFT(A223,2)="KY",LEFT(A223,2)="PA",LEFT(A223,2)="PH",LEFT(A223,2)="DG",LEFT(A223,2)="ML"),"Scotland",
OR(LEFT(A223,2)="CF",LEFT(A223,2)="SA",LEFT(A223,2)="NP",LEFT(A223,2)="LL",LEFT(A223,2)="LD"),"Wales"
)</f>
        <v>Midlands</v>
      </c>
      <c r="C223" t="s">
        <v>248</v>
      </c>
      <c r="D223" t="s">
        <v>748</v>
      </c>
      <c r="E223" s="1">
        <v>16763</v>
      </c>
      <c r="F223" s="1">
        <v>43917</v>
      </c>
      <c r="G223" s="11">
        <f ca="1">DATEDIF(Table1[[#This Row],[Date_of_Birth]],TODAY(),"Y")-DATEDIF(Table1[[#This Row],[Primary_Diagnosis_Date]],TODAY(),"Y")</f>
        <v>74</v>
      </c>
      <c r="H223" s="11" t="str" cm="1">
        <f t="array" aca="1" ref="H223" ca="1">_xlfn.IFS(Table1[[#This Row],[Age]]&lt;10,"0-9",Table1[[#This Row],[Age]]&lt;20,"10-19",Table1[[#This Row],[Age]]&lt;30,"20-29",Table1[[#This Row],[Age]]&lt;40,"30-39",Table1[[#This Row],[Age]]&lt;50,"40-49",Table1[[#This Row],[Age]]&lt;60,"50-59",Table1[[#This Row],[Age]]&lt;70,"60-69",Table1[[#This Row],[Age]]&lt;80,"70-79",Table1[[#This Row],[Age]]&lt;90,"80-89")</f>
        <v>70-79</v>
      </c>
      <c r="I223" t="s">
        <v>1027</v>
      </c>
      <c r="J223" t="s">
        <v>1250</v>
      </c>
      <c r="K223" t="str">
        <f>LEFT(Table1[[#This Row],[Postcode]],2)</f>
        <v>B3</v>
      </c>
      <c r="L223" t="s">
        <v>1748</v>
      </c>
      <c r="M223" s="1">
        <v>43889</v>
      </c>
      <c r="N223" s="1">
        <v>43892</v>
      </c>
      <c r="O223" s="11" t="str">
        <f ca="1">DATEDIF(Table1[[#This Row],[Referral_Date]],TODAY(),"d")-DATEDIF(Table1[[#This Row],[First_Seen_Date]],TODAY(),"d") &amp;" "&amp;"days"</f>
        <v>3 days</v>
      </c>
      <c r="P223" s="1">
        <v>43894</v>
      </c>
      <c r="Q223" s="1">
        <v>43902</v>
      </c>
      <c r="R223" s="1">
        <v>43917</v>
      </c>
      <c r="S223" s="11">
        <f ca="1">DATEDIF(Table1[[#This Row],[Decision_to_Treat_Date]],TODAY(),"d")-DATEDIF(Table1[[#This Row],[Treatment_Start_Date]],TODAY(),"d")</f>
        <v>15</v>
      </c>
      <c r="T223" s="11" t="str" cm="1">
        <f t="array" aca="1" ref="T223" ca="1">_xlfn.IFS(Table1[[#This Row],[Treatment_Waiting Time]]&lt;10,"Very Short Wait",Table1[[#This Row],[Treatment_Waiting Time]]&lt;20,"Short Wait",Table1[[#This Row],[Treatment_Waiting Time]]&lt;30,"Moderate Delay",Table1[[#This Row],[Treatment_Waiting Time]]&lt;40,"Long Delay")</f>
        <v>Short Wait</v>
      </c>
      <c r="U223" t="s">
        <v>2012</v>
      </c>
      <c r="V223" t="s">
        <v>2019</v>
      </c>
      <c r="W223" t="s">
        <v>2028</v>
      </c>
      <c r="X223" t="s">
        <v>2032</v>
      </c>
      <c r="Y223" t="s">
        <v>2036</v>
      </c>
      <c r="Z223" t="s">
        <v>2039</v>
      </c>
      <c r="AA223" t="s">
        <v>2041</v>
      </c>
      <c r="AB223" t="s">
        <v>2051</v>
      </c>
      <c r="AC223" t="s">
        <v>2053</v>
      </c>
      <c r="AD223" t="s">
        <v>2274</v>
      </c>
      <c r="AE223" t="s">
        <v>2550</v>
      </c>
      <c r="AF223" t="b">
        <v>1</v>
      </c>
      <c r="AG223" s="1">
        <v>44711</v>
      </c>
      <c r="AH223" t="s">
        <v>2555</v>
      </c>
      <c r="AI223" s="1">
        <v>44771</v>
      </c>
    </row>
    <row r="224" spans="1:35">
      <c r="A224" t="str">
        <f>LEFT(Table1[[#This Row],[Postcode]],2)</f>
        <v>LL</v>
      </c>
      <c r="B224" s="13" t="str" cm="1">
        <f t="array" ref="B224">_xlfn.IFS(
OR(LEFT(A224,2)="EC",LEFT(A224,1)="E",LEFT(A224,1)="N",LEFT(A224,2)="NW",LEFT(A224,2)="SE",LEFT(A224,2)="SW",LEFT(A224,1)="W",LEFT(A224,2)="WC"),"London",
OR(LEFT(A224,2)="CR",LEFT(A224,2)="DA",LEFT(A224,2)="GU",LEFT(A224,2)="KT",LEFT(A224,2)="ME",LEFT(A224,2)="PO",LEFT(A224,2)="RG",LEFT(A224,2)="RH",LEFT(A224,2)="SL",LEFT(A224,2)="SO",LEFT(A224,2)="TN"),"South East",
OR(LEFT(A224,2)="BA",LEFT(A224,2)="BS",LEFT(A224,2)="EX",LEFT(A224,2)="GL",LEFT(A224,2)="PL",LEFT(A224,2)="TA",LEFT(A224,2)="TQ",LEFT(A224,2)="TR"),"South West",
OR(LEFT(A224,1)="B",LEFT(A224,2)="CV",LEFT(A224,2)="DE",LEFT(A224,2)="LE",LEFT(A224,2)="NG",LEFT(A224,2)="NN",LEFT(A224,2)="ST",LEFT(A224,2)="WS",LEFT(A224,2)="WV"),"Midlands",
OR(LEFT(A224,1)="M",LEFT(A224,1)="L",LEFT(A224,2)="CH",LEFT(A224,2)="WA",LEFT(A224,2)="WN",LEFT(A224,2)="PR",LEFT(A224,2)="FY",LEFT(A224,2)="BB",LEFT(A224,2)="BL",LEFT(A224,2)="OL",LEFT(A224,2)="SK"),"North West",
OR(LEFT(A224,2)="NE",LEFT(A224,2)="DH",LEFT(A224,2)="SR",LEFT(A224,2)="TS",LEFT(A224,2)="DL"),"North East",
OR(LEFT(A224,2)="LS",LEFT(A224,1)="S",LEFT(A224,2)="DN",LEFT(A224,2)="HU",LEFT(A224,2)="BD",LEFT(A224,2)="HX",LEFT(A224,2)="WF",LEFT(A224,2)="HD"),"Yorkshire &amp; Humber",
OR(LEFT(A224,2)="CB",LEFT(A224,2)="CO",LEFT(A224,2)="IP",LEFT(A224,2)="NR",LEFT(A224,2)="PE",LEFT(A224,2)="SG",LEFT(A224,2)="CM"),"East of England",
OR(LEFT(A224,2)="AB",LEFT(A224,2)="DD",LEFT(A224,2)="EH",LEFT(A224,2)="FK",LEFT(A224,1)="G",LEFT(A224,2)="KA",LEFT(A224,2)="KY",LEFT(A224,2)="PA",LEFT(A224,2)="PH",LEFT(A224,2)="DG",LEFT(A224,2)="ML"),"Scotland",
OR(LEFT(A224,2)="CF",LEFT(A224,2)="SA",LEFT(A224,2)="NP",LEFT(A224,2)="LL",LEFT(A224,2)="LD"),"Wales"
)</f>
        <v>North West</v>
      </c>
      <c r="C224" t="s">
        <v>249</v>
      </c>
      <c r="D224" t="s">
        <v>749</v>
      </c>
      <c r="E224" s="1">
        <v>23093</v>
      </c>
      <c r="F224" s="1">
        <v>44489</v>
      </c>
      <c r="G224" s="11">
        <f ca="1">DATEDIF(Table1[[#This Row],[Date_of_Birth]],TODAY(),"Y")-DATEDIF(Table1[[#This Row],[Primary_Diagnosis_Date]],TODAY(),"Y")</f>
        <v>59</v>
      </c>
      <c r="H224" s="11" t="str" cm="1">
        <f t="array" aca="1" ref="H224" ca="1">_xlfn.IFS(Table1[[#This Row],[Age]]&lt;10,"0-9",Table1[[#This Row],[Age]]&lt;20,"10-19",Table1[[#This Row],[Age]]&lt;30,"20-29",Table1[[#This Row],[Age]]&lt;40,"30-39",Table1[[#This Row],[Age]]&lt;50,"40-49",Table1[[#This Row],[Age]]&lt;60,"50-59",Table1[[#This Row],[Age]]&lt;70,"60-69",Table1[[#This Row],[Age]]&lt;80,"70-79",Table1[[#This Row],[Age]]&lt;90,"80-89")</f>
        <v>50-59</v>
      </c>
      <c r="I224" t="s">
        <v>1028</v>
      </c>
      <c r="J224" t="s">
        <v>1251</v>
      </c>
      <c r="K224" t="str">
        <f>LEFT(Table1[[#This Row],[Postcode]],2)</f>
        <v>LL</v>
      </c>
      <c r="L224" t="s">
        <v>1749</v>
      </c>
      <c r="M224" s="1">
        <v>44479</v>
      </c>
      <c r="N224" s="1">
        <v>44488</v>
      </c>
      <c r="O224" s="11" t="str">
        <f ca="1">DATEDIF(Table1[[#This Row],[Referral_Date]],TODAY(),"d")-DATEDIF(Table1[[#This Row],[First_Seen_Date]],TODAY(),"d") &amp;" "&amp;"days"</f>
        <v>9 days</v>
      </c>
      <c r="P224" s="1">
        <v>44499</v>
      </c>
      <c r="Q224" s="1">
        <v>44508</v>
      </c>
      <c r="R224" s="1">
        <v>44520</v>
      </c>
      <c r="S224" s="11">
        <f ca="1">DATEDIF(Table1[[#This Row],[Decision_to_Treat_Date]],TODAY(),"d")-DATEDIF(Table1[[#This Row],[Treatment_Start_Date]],TODAY(),"d")</f>
        <v>12</v>
      </c>
      <c r="T224" s="11" t="str" cm="1">
        <f t="array" aca="1" ref="T224" ca="1">_xlfn.IFS(Table1[[#This Row],[Treatment_Waiting Time]]&lt;10,"Very Short Wait",Table1[[#This Row],[Treatment_Waiting Time]]&lt;20,"Short Wait",Table1[[#This Row],[Treatment_Waiting Time]]&lt;30,"Moderate Delay",Table1[[#This Row],[Treatment_Waiting Time]]&lt;40,"Long Delay")</f>
        <v>Short Wait</v>
      </c>
      <c r="U224" t="s">
        <v>2016</v>
      </c>
      <c r="V224" t="s">
        <v>2021</v>
      </c>
      <c r="W224" t="s">
        <v>2028</v>
      </c>
      <c r="X224" t="s">
        <v>2031</v>
      </c>
      <c r="Y224" t="s">
        <v>2036</v>
      </c>
      <c r="Z224" t="s">
        <v>2042</v>
      </c>
      <c r="AA224" t="s">
        <v>2041</v>
      </c>
      <c r="AB224" t="s">
        <v>2050</v>
      </c>
      <c r="AC224" t="s">
        <v>2041</v>
      </c>
      <c r="AD224" t="s">
        <v>2275</v>
      </c>
      <c r="AE224" t="s">
        <v>2553</v>
      </c>
      <c r="AF224" t="b">
        <v>1</v>
      </c>
      <c r="AG224" s="1">
        <v>45402</v>
      </c>
      <c r="AH224" t="s">
        <v>2555</v>
      </c>
      <c r="AI224" s="1">
        <v>45454</v>
      </c>
    </row>
    <row r="225" spans="1:35">
      <c r="A225" t="str">
        <f>LEFT(Table1[[#This Row],[Postcode]],2)</f>
        <v>W3</v>
      </c>
      <c r="B225" s="13" t="str" cm="1">
        <f t="array" ref="B225">_xlfn.IFS(
OR(LEFT(A225,2)="EC",LEFT(A225,1)="E",LEFT(A225,1)="N",LEFT(A225,2)="NW",LEFT(A225,2)="SE",LEFT(A225,2)="SW",LEFT(A225,1)="W",LEFT(A225,2)="WC"),"London",
OR(LEFT(A225,2)="CR",LEFT(A225,2)="DA",LEFT(A225,2)="GU",LEFT(A225,2)="KT",LEFT(A225,2)="ME",LEFT(A225,2)="PO",LEFT(A225,2)="RG",LEFT(A225,2)="RH",LEFT(A225,2)="SL",LEFT(A225,2)="SO",LEFT(A225,2)="TN"),"South East",
OR(LEFT(A225,2)="BA",LEFT(A225,2)="BS",LEFT(A225,2)="EX",LEFT(A225,2)="GL",LEFT(A225,2)="PL",LEFT(A225,2)="TA",LEFT(A225,2)="TQ",LEFT(A225,2)="TR"),"South West",
OR(LEFT(A225,1)="B",LEFT(A225,2)="CV",LEFT(A225,2)="DE",LEFT(A225,2)="LE",LEFT(A225,2)="NG",LEFT(A225,2)="NN",LEFT(A225,2)="ST",LEFT(A225,2)="WS",LEFT(A225,2)="WV"),"Midlands",
OR(LEFT(A225,1)="M",LEFT(A225,1)="L",LEFT(A225,2)="CH",LEFT(A225,2)="WA",LEFT(A225,2)="WN",LEFT(A225,2)="PR",LEFT(A225,2)="FY",LEFT(A225,2)="BB",LEFT(A225,2)="BL",LEFT(A225,2)="OL",LEFT(A225,2)="SK"),"North West",
OR(LEFT(A225,2)="NE",LEFT(A225,2)="DH",LEFT(A225,2)="SR",LEFT(A225,2)="TS",LEFT(A225,2)="DL"),"North East",
OR(LEFT(A225,2)="LS",LEFT(A225,1)="S",LEFT(A225,2)="DN",LEFT(A225,2)="HU",LEFT(A225,2)="BD",LEFT(A225,2)="HX",LEFT(A225,2)="WF",LEFT(A225,2)="HD"),"Yorkshire &amp; Humber",
OR(LEFT(A225,2)="CB",LEFT(A225,2)="CO",LEFT(A225,2)="IP",LEFT(A225,2)="NR",LEFT(A225,2)="PE",LEFT(A225,2)="SG",LEFT(A225,2)="CM"),"East of England",
OR(LEFT(A225,2)="AB",LEFT(A225,2)="DD",LEFT(A225,2)="EH",LEFT(A225,2)="FK",LEFT(A225,1)="G",LEFT(A225,2)="KA",LEFT(A225,2)="KY",LEFT(A225,2)="PA",LEFT(A225,2)="PH",LEFT(A225,2)="DG",LEFT(A225,2)="ML"),"Scotland",
OR(LEFT(A225,2)="CF",LEFT(A225,2)="SA",LEFT(A225,2)="NP",LEFT(A225,2)="LL",LEFT(A225,2)="LD"),"Wales"
)</f>
        <v>London</v>
      </c>
      <c r="C225" t="s">
        <v>250</v>
      </c>
      <c r="D225" t="s">
        <v>750</v>
      </c>
      <c r="E225" s="1">
        <v>37957</v>
      </c>
      <c r="F225" s="1">
        <v>45516</v>
      </c>
      <c r="G225" s="11">
        <f ca="1">DATEDIF(Table1[[#This Row],[Date_of_Birth]],TODAY(),"Y")-DATEDIF(Table1[[#This Row],[Primary_Diagnosis_Date]],TODAY(),"Y")</f>
        <v>21</v>
      </c>
      <c r="H225" s="11" t="str" cm="1">
        <f t="array" aca="1" ref="H225" ca="1">_xlfn.IFS(Table1[[#This Row],[Age]]&lt;10,"0-9",Table1[[#This Row],[Age]]&lt;20,"10-19",Table1[[#This Row],[Age]]&lt;30,"20-29",Table1[[#This Row],[Age]]&lt;40,"30-39",Table1[[#This Row],[Age]]&lt;50,"40-49",Table1[[#This Row],[Age]]&lt;60,"50-59",Table1[[#This Row],[Age]]&lt;70,"60-69",Table1[[#This Row],[Age]]&lt;80,"70-79",Table1[[#This Row],[Age]]&lt;90,"80-89")</f>
        <v>20-29</v>
      </c>
      <c r="I225" t="s">
        <v>1027</v>
      </c>
      <c r="J225" t="s">
        <v>1252</v>
      </c>
      <c r="K225" t="str">
        <f>LEFT(Table1[[#This Row],[Postcode]],2)</f>
        <v>W3</v>
      </c>
      <c r="L225" t="s">
        <v>1750</v>
      </c>
      <c r="M225" s="1">
        <v>45486</v>
      </c>
      <c r="N225" s="1">
        <v>45497</v>
      </c>
      <c r="O225" s="11" t="str">
        <f ca="1">DATEDIF(Table1[[#This Row],[Referral_Date]],TODAY(),"d")-DATEDIF(Table1[[#This Row],[First_Seen_Date]],TODAY(),"d") &amp;" "&amp;"days"</f>
        <v>11 days</v>
      </c>
      <c r="P225" s="1">
        <v>45509</v>
      </c>
      <c r="Q225" s="1">
        <v>45517</v>
      </c>
      <c r="R225" s="1">
        <v>45528</v>
      </c>
      <c r="S225" s="11">
        <f ca="1">DATEDIF(Table1[[#This Row],[Decision_to_Treat_Date]],TODAY(),"d")-DATEDIF(Table1[[#This Row],[Treatment_Start_Date]],TODAY(),"d")</f>
        <v>11</v>
      </c>
      <c r="T225" s="11" t="str" cm="1">
        <f t="array" aca="1" ref="T225" ca="1">_xlfn.IFS(Table1[[#This Row],[Treatment_Waiting Time]]&lt;10,"Very Short Wait",Table1[[#This Row],[Treatment_Waiting Time]]&lt;20,"Short Wait",Table1[[#This Row],[Treatment_Waiting Time]]&lt;30,"Moderate Delay",Table1[[#This Row],[Treatment_Waiting Time]]&lt;40,"Long Delay")</f>
        <v>Short Wait</v>
      </c>
      <c r="U225" t="s">
        <v>2013</v>
      </c>
      <c r="V225" t="s">
        <v>2021</v>
      </c>
      <c r="W225" t="s">
        <v>2028</v>
      </c>
      <c r="X225" t="s">
        <v>2030</v>
      </c>
      <c r="Y225" t="s">
        <v>2037</v>
      </c>
      <c r="Z225" t="s">
        <v>2039</v>
      </c>
      <c r="AA225" t="s">
        <v>2044</v>
      </c>
      <c r="AB225" t="s">
        <v>2049</v>
      </c>
      <c r="AC225" t="s">
        <v>2041</v>
      </c>
      <c r="AD225" t="s">
        <v>2276</v>
      </c>
      <c r="AE225" t="s">
        <v>2553</v>
      </c>
      <c r="AF225" t="b">
        <v>0</v>
      </c>
      <c r="AH225" t="s">
        <v>2554</v>
      </c>
    </row>
    <row r="226" spans="1:35">
      <c r="A226" t="str">
        <f>LEFT(Table1[[#This Row],[Postcode]],2)</f>
        <v>N0</v>
      </c>
      <c r="B226" s="13" t="str" cm="1">
        <f t="array" ref="B226">_xlfn.IFS(
OR(LEFT(A226,2)="EC",LEFT(A226,1)="E",LEFT(A226,1)="N",LEFT(A226,2)="NW",LEFT(A226,2)="SE",LEFT(A226,2)="SW",LEFT(A226,1)="W",LEFT(A226,2)="WC"),"London",
OR(LEFT(A226,2)="CR",LEFT(A226,2)="DA",LEFT(A226,2)="GU",LEFT(A226,2)="KT",LEFT(A226,2)="ME",LEFT(A226,2)="PO",LEFT(A226,2)="RG",LEFT(A226,2)="RH",LEFT(A226,2)="SL",LEFT(A226,2)="SO",LEFT(A226,2)="TN"),"South East",
OR(LEFT(A226,2)="BA",LEFT(A226,2)="BS",LEFT(A226,2)="EX",LEFT(A226,2)="GL",LEFT(A226,2)="PL",LEFT(A226,2)="TA",LEFT(A226,2)="TQ",LEFT(A226,2)="TR"),"South West",
OR(LEFT(A226,1)="B",LEFT(A226,2)="CV",LEFT(A226,2)="DE",LEFT(A226,2)="LE",LEFT(A226,2)="NG",LEFT(A226,2)="NN",LEFT(A226,2)="ST",LEFT(A226,2)="WS",LEFT(A226,2)="WV"),"Midlands",
OR(LEFT(A226,1)="M",LEFT(A226,1)="L",LEFT(A226,2)="CH",LEFT(A226,2)="WA",LEFT(A226,2)="WN",LEFT(A226,2)="PR",LEFT(A226,2)="FY",LEFT(A226,2)="BB",LEFT(A226,2)="BL",LEFT(A226,2)="OL",LEFT(A226,2)="SK"),"North West",
OR(LEFT(A226,2)="NE",LEFT(A226,2)="DH",LEFT(A226,2)="SR",LEFT(A226,2)="TS",LEFT(A226,2)="DL"),"North East",
OR(LEFT(A226,2)="LS",LEFT(A226,1)="S",LEFT(A226,2)="DN",LEFT(A226,2)="HU",LEFT(A226,2)="BD",LEFT(A226,2)="HX",LEFT(A226,2)="WF",LEFT(A226,2)="HD"),"Yorkshire &amp; Humber",
OR(LEFT(A226,2)="CB",LEFT(A226,2)="CO",LEFT(A226,2)="IP",LEFT(A226,2)="NR",LEFT(A226,2)="PE",LEFT(A226,2)="SG",LEFT(A226,2)="CM"),"East of England",
OR(LEFT(A226,2)="AB",LEFT(A226,2)="DD",LEFT(A226,2)="EH",LEFT(A226,2)="FK",LEFT(A226,1)="G",LEFT(A226,2)="KA",LEFT(A226,2)="KY",LEFT(A226,2)="PA",LEFT(A226,2)="PH",LEFT(A226,2)="DG",LEFT(A226,2)="ML"),"Scotland",
OR(LEFT(A226,2)="CF",LEFT(A226,2)="SA",LEFT(A226,2)="NP",LEFT(A226,2)="LL",LEFT(A226,2)="LD"),"Wales"
)</f>
        <v>London</v>
      </c>
      <c r="C226" t="s">
        <v>251</v>
      </c>
      <c r="D226" t="s">
        <v>751</v>
      </c>
      <c r="E226" s="1">
        <v>20463</v>
      </c>
      <c r="F226" s="1">
        <v>42565</v>
      </c>
      <c r="G226" s="11">
        <f ca="1">DATEDIF(Table1[[#This Row],[Date_of_Birth]],TODAY(),"Y")-DATEDIF(Table1[[#This Row],[Primary_Diagnosis_Date]],TODAY(),"Y")</f>
        <v>61</v>
      </c>
      <c r="H226" s="11" t="str" cm="1">
        <f t="array" aca="1" ref="H226" ca="1">_xlfn.IFS(Table1[[#This Row],[Age]]&lt;10,"0-9",Table1[[#This Row],[Age]]&lt;20,"10-19",Table1[[#This Row],[Age]]&lt;30,"20-29",Table1[[#This Row],[Age]]&lt;40,"30-39",Table1[[#This Row],[Age]]&lt;50,"40-49",Table1[[#This Row],[Age]]&lt;60,"50-59",Table1[[#This Row],[Age]]&lt;70,"60-69",Table1[[#This Row],[Age]]&lt;80,"70-79",Table1[[#This Row],[Age]]&lt;90,"80-89")</f>
        <v>60-69</v>
      </c>
      <c r="I226" t="s">
        <v>1027</v>
      </c>
      <c r="J226" t="s">
        <v>1253</v>
      </c>
      <c r="K226" t="str">
        <f>LEFT(Table1[[#This Row],[Postcode]],2)</f>
        <v>N0</v>
      </c>
      <c r="L226" t="s">
        <v>1751</v>
      </c>
      <c r="M226" s="1">
        <v>42564</v>
      </c>
      <c r="N226" s="1">
        <v>42571</v>
      </c>
      <c r="O226" s="11" t="str">
        <f ca="1">DATEDIF(Table1[[#This Row],[Referral_Date]],TODAY(),"d")-DATEDIF(Table1[[#This Row],[First_Seen_Date]],TODAY(),"d") &amp;" "&amp;"days"</f>
        <v>7 days</v>
      </c>
      <c r="P226" s="1">
        <v>42584</v>
      </c>
      <c r="Q226" s="1">
        <v>42585</v>
      </c>
      <c r="R226" s="1">
        <v>42615</v>
      </c>
      <c r="S226" s="11">
        <f ca="1">DATEDIF(Table1[[#This Row],[Decision_to_Treat_Date]],TODAY(),"d")-DATEDIF(Table1[[#This Row],[Treatment_Start_Date]],TODAY(),"d")</f>
        <v>30</v>
      </c>
      <c r="T226" s="11" t="str" cm="1">
        <f t="array" aca="1" ref="T226" ca="1">_xlfn.IFS(Table1[[#This Row],[Treatment_Waiting Time]]&lt;10,"Very Short Wait",Table1[[#This Row],[Treatment_Waiting Time]]&lt;20,"Short Wait",Table1[[#This Row],[Treatment_Waiting Time]]&lt;30,"Moderate Delay",Table1[[#This Row],[Treatment_Waiting Time]]&lt;40,"Long Delay")</f>
        <v>Long Delay</v>
      </c>
      <c r="U226" t="s">
        <v>2016</v>
      </c>
      <c r="V226" t="s">
        <v>2018</v>
      </c>
      <c r="W226" t="s">
        <v>2027</v>
      </c>
      <c r="X226" t="s">
        <v>2030</v>
      </c>
      <c r="Y226" t="s">
        <v>2037</v>
      </c>
      <c r="Z226" t="s">
        <v>2042</v>
      </c>
      <c r="AA226" t="s">
        <v>2043</v>
      </c>
      <c r="AB226" t="s">
        <v>2050</v>
      </c>
      <c r="AC226" t="s">
        <v>2052</v>
      </c>
      <c r="AD226" t="s">
        <v>2277</v>
      </c>
      <c r="AE226" t="s">
        <v>2553</v>
      </c>
      <c r="AF226" t="b">
        <v>1</v>
      </c>
      <c r="AG226" s="1">
        <v>43278</v>
      </c>
      <c r="AH226" t="s">
        <v>2554</v>
      </c>
    </row>
    <row r="227" spans="1:35">
      <c r="A227" t="str">
        <f>LEFT(Table1[[#This Row],[Postcode]],2)</f>
        <v>N7</v>
      </c>
      <c r="B227" s="13" t="str" cm="1">
        <f t="array" ref="B227">_xlfn.IFS(
OR(LEFT(A227,2)="EC",LEFT(A227,1)="E",LEFT(A227,1)="N",LEFT(A227,2)="NW",LEFT(A227,2)="SE",LEFT(A227,2)="SW",LEFT(A227,1)="W",LEFT(A227,2)="WC"),"London",
OR(LEFT(A227,2)="CR",LEFT(A227,2)="DA",LEFT(A227,2)="GU",LEFT(A227,2)="KT",LEFT(A227,2)="ME",LEFT(A227,2)="PO",LEFT(A227,2)="RG",LEFT(A227,2)="RH",LEFT(A227,2)="SL",LEFT(A227,2)="SO",LEFT(A227,2)="TN"),"South East",
OR(LEFT(A227,2)="BA",LEFT(A227,2)="BS",LEFT(A227,2)="EX",LEFT(A227,2)="GL",LEFT(A227,2)="PL",LEFT(A227,2)="TA",LEFT(A227,2)="TQ",LEFT(A227,2)="TR"),"South West",
OR(LEFT(A227,1)="B",LEFT(A227,2)="CV",LEFT(A227,2)="DE",LEFT(A227,2)="LE",LEFT(A227,2)="NG",LEFT(A227,2)="NN",LEFT(A227,2)="ST",LEFT(A227,2)="WS",LEFT(A227,2)="WV"),"Midlands",
OR(LEFT(A227,1)="M",LEFT(A227,1)="L",LEFT(A227,2)="CH",LEFT(A227,2)="WA",LEFT(A227,2)="WN",LEFT(A227,2)="PR",LEFT(A227,2)="FY",LEFT(A227,2)="BB",LEFT(A227,2)="BL",LEFT(A227,2)="OL",LEFT(A227,2)="SK"),"North West",
OR(LEFT(A227,2)="NE",LEFT(A227,2)="DH",LEFT(A227,2)="SR",LEFT(A227,2)="TS",LEFT(A227,2)="DL"),"North East",
OR(LEFT(A227,2)="LS",LEFT(A227,1)="S",LEFT(A227,2)="DN",LEFT(A227,2)="HU",LEFT(A227,2)="BD",LEFT(A227,2)="HX",LEFT(A227,2)="WF",LEFT(A227,2)="HD"),"Yorkshire &amp; Humber",
OR(LEFT(A227,2)="CB",LEFT(A227,2)="CO",LEFT(A227,2)="IP",LEFT(A227,2)="NR",LEFT(A227,2)="PE",LEFT(A227,2)="SG",LEFT(A227,2)="CM"),"East of England",
OR(LEFT(A227,2)="AB",LEFT(A227,2)="DD",LEFT(A227,2)="EH",LEFT(A227,2)="FK",LEFT(A227,1)="G",LEFT(A227,2)="KA",LEFT(A227,2)="KY",LEFT(A227,2)="PA",LEFT(A227,2)="PH",LEFT(A227,2)="DG",LEFT(A227,2)="ML"),"Scotland",
OR(LEFT(A227,2)="CF",LEFT(A227,2)="SA",LEFT(A227,2)="NP",LEFT(A227,2)="LL",LEFT(A227,2)="LD"),"Wales"
)</f>
        <v>London</v>
      </c>
      <c r="C227" t="s">
        <v>252</v>
      </c>
      <c r="D227" t="s">
        <v>752</v>
      </c>
      <c r="E227" s="1">
        <v>22197</v>
      </c>
      <c r="F227" s="1">
        <v>43130</v>
      </c>
      <c r="G227" s="11">
        <f ca="1">DATEDIF(Table1[[#This Row],[Date_of_Birth]],TODAY(),"Y")-DATEDIF(Table1[[#This Row],[Primary_Diagnosis_Date]],TODAY(),"Y")</f>
        <v>57</v>
      </c>
      <c r="H227" s="11" t="str" cm="1">
        <f t="array" aca="1" ref="H227" ca="1">_xlfn.IFS(Table1[[#This Row],[Age]]&lt;10,"0-9",Table1[[#This Row],[Age]]&lt;20,"10-19",Table1[[#This Row],[Age]]&lt;30,"20-29",Table1[[#This Row],[Age]]&lt;40,"30-39",Table1[[#This Row],[Age]]&lt;50,"40-49",Table1[[#This Row],[Age]]&lt;60,"50-59",Table1[[#This Row],[Age]]&lt;70,"60-69",Table1[[#This Row],[Age]]&lt;80,"70-79",Table1[[#This Row],[Age]]&lt;90,"80-89")</f>
        <v>50-59</v>
      </c>
      <c r="I227" t="s">
        <v>1027</v>
      </c>
      <c r="J227" t="s">
        <v>1254</v>
      </c>
      <c r="K227" t="str">
        <f>LEFT(Table1[[#This Row],[Postcode]],2)</f>
        <v>N7</v>
      </c>
      <c r="L227" t="s">
        <v>1752</v>
      </c>
      <c r="M227" s="1">
        <v>43126</v>
      </c>
      <c r="N227" s="1">
        <v>43132</v>
      </c>
      <c r="O227" s="11" t="str">
        <f ca="1">DATEDIF(Table1[[#This Row],[Referral_Date]],TODAY(),"d")-DATEDIF(Table1[[#This Row],[First_Seen_Date]],TODAY(),"d") &amp;" "&amp;"days"</f>
        <v>6 days</v>
      </c>
      <c r="P227" s="1">
        <v>43141</v>
      </c>
      <c r="Q227" s="1">
        <v>43155</v>
      </c>
      <c r="R227" s="1">
        <v>43184</v>
      </c>
      <c r="S227" s="11">
        <f ca="1">DATEDIF(Table1[[#This Row],[Decision_to_Treat_Date]],TODAY(),"d")-DATEDIF(Table1[[#This Row],[Treatment_Start_Date]],TODAY(),"d")</f>
        <v>29</v>
      </c>
      <c r="T227" s="11" t="str" cm="1">
        <f t="array" aca="1" ref="T227" ca="1">_xlfn.IFS(Table1[[#This Row],[Treatment_Waiting Time]]&lt;10,"Very Short Wait",Table1[[#This Row],[Treatment_Waiting Time]]&lt;20,"Short Wait",Table1[[#This Row],[Treatment_Waiting Time]]&lt;30,"Moderate Delay",Table1[[#This Row],[Treatment_Waiting Time]]&lt;40,"Long Delay")</f>
        <v>Moderate Delay</v>
      </c>
      <c r="U227" t="s">
        <v>2014</v>
      </c>
      <c r="V227" t="s">
        <v>2020</v>
      </c>
      <c r="W227" t="s">
        <v>2028</v>
      </c>
      <c r="X227" t="s">
        <v>2031</v>
      </c>
      <c r="Y227" t="s">
        <v>2036</v>
      </c>
      <c r="Z227" t="s">
        <v>2042</v>
      </c>
      <c r="AA227" t="s">
        <v>2045</v>
      </c>
      <c r="AB227" t="s">
        <v>2051</v>
      </c>
      <c r="AC227" t="s">
        <v>2053</v>
      </c>
      <c r="AD227" t="s">
        <v>2278</v>
      </c>
      <c r="AE227" t="s">
        <v>2552</v>
      </c>
      <c r="AF227" t="b">
        <v>0</v>
      </c>
      <c r="AH227" t="s">
        <v>2554</v>
      </c>
    </row>
    <row r="228" spans="1:35">
      <c r="A228" t="str">
        <f>LEFT(Table1[[#This Row],[Postcode]],2)</f>
        <v>OL</v>
      </c>
      <c r="B228" s="13" t="str" cm="1">
        <f t="array" ref="B228">_xlfn.IFS(
OR(LEFT(A228,2)="EC",LEFT(A228,1)="E",LEFT(A228,1)="N",LEFT(A228,2)="NW",LEFT(A228,2)="SE",LEFT(A228,2)="SW",LEFT(A228,1)="W",LEFT(A228,2)="WC"),"London",
OR(LEFT(A228,2)="CR",LEFT(A228,2)="DA",LEFT(A228,2)="GU",LEFT(A228,2)="KT",LEFT(A228,2)="ME",LEFT(A228,2)="PO",LEFT(A228,2)="RG",LEFT(A228,2)="RH",LEFT(A228,2)="SL",LEFT(A228,2)="SO",LEFT(A228,2)="TN"),"South East",
OR(LEFT(A228,2)="BA",LEFT(A228,2)="BS",LEFT(A228,2)="EX",LEFT(A228,2)="GL",LEFT(A228,2)="PL",LEFT(A228,2)="TA",LEFT(A228,2)="TQ",LEFT(A228,2)="TR"),"South West",
OR(LEFT(A228,1)="B",LEFT(A228,2)="CV",LEFT(A228,2)="DE",LEFT(A228,2)="LE",LEFT(A228,2)="NG",LEFT(A228,2)="NN",LEFT(A228,2)="ST",LEFT(A228,2)="WS",LEFT(A228,2)="WV"),"Midlands",
OR(LEFT(A228,1)="M",LEFT(A228,1)="L",LEFT(A228,2)="CH",LEFT(A228,2)="WA",LEFT(A228,2)="WN",LEFT(A228,2)="PR",LEFT(A228,2)="FY",LEFT(A228,2)="BB",LEFT(A228,2)="BL",LEFT(A228,2)="OL",LEFT(A228,2)="SK"),"North West",
OR(LEFT(A228,2)="NE",LEFT(A228,2)="DH",LEFT(A228,2)="SR",LEFT(A228,2)="TS",LEFT(A228,2)="DL"),"North East",
OR(LEFT(A228,2)="LS",LEFT(A228,1)="S",LEFT(A228,2)="DN",LEFT(A228,2)="HU",LEFT(A228,2)="BD",LEFT(A228,2)="HX",LEFT(A228,2)="WF",LEFT(A228,2)="HD"),"Yorkshire &amp; Humber",
OR(LEFT(A228,2)="CB",LEFT(A228,2)="CO",LEFT(A228,2)="IP",LEFT(A228,2)="NR",LEFT(A228,2)="PE",LEFT(A228,2)="SG",LEFT(A228,2)="CM"),"East of England",
OR(LEFT(A228,2)="AB",LEFT(A228,2)="DD",LEFT(A228,2)="EH",LEFT(A228,2)="FK",LEFT(A228,1)="G",LEFT(A228,2)="KA",LEFT(A228,2)="KY",LEFT(A228,2)="PA",LEFT(A228,2)="PH",LEFT(A228,2)="DG",LEFT(A228,2)="ML"),"Scotland",
OR(LEFT(A228,2)="CF",LEFT(A228,2)="SA",LEFT(A228,2)="NP",LEFT(A228,2)="LL",LEFT(A228,2)="LD"),"Wales"
)</f>
        <v>North West</v>
      </c>
      <c r="C228" t="s">
        <v>253</v>
      </c>
      <c r="D228" t="s">
        <v>753</v>
      </c>
      <c r="E228" s="1">
        <v>17251</v>
      </c>
      <c r="F228" s="1">
        <v>44132</v>
      </c>
      <c r="G228" s="11">
        <f ca="1">DATEDIF(Table1[[#This Row],[Date_of_Birth]],TODAY(),"Y")-DATEDIF(Table1[[#This Row],[Primary_Diagnosis_Date]],TODAY(),"Y")</f>
        <v>74</v>
      </c>
      <c r="H228" s="11" t="str" cm="1">
        <f t="array" aca="1" ref="H228" ca="1">_xlfn.IFS(Table1[[#This Row],[Age]]&lt;10,"0-9",Table1[[#This Row],[Age]]&lt;20,"10-19",Table1[[#This Row],[Age]]&lt;30,"20-29",Table1[[#This Row],[Age]]&lt;40,"30-39",Table1[[#This Row],[Age]]&lt;50,"40-49",Table1[[#This Row],[Age]]&lt;60,"50-59",Table1[[#This Row],[Age]]&lt;70,"60-69",Table1[[#This Row],[Age]]&lt;80,"70-79",Table1[[#This Row],[Age]]&lt;90,"80-89")</f>
        <v>70-79</v>
      </c>
      <c r="I228" t="s">
        <v>1028</v>
      </c>
      <c r="J228" t="s">
        <v>1255</v>
      </c>
      <c r="K228" t="str">
        <f>LEFT(Table1[[#This Row],[Postcode]],2)</f>
        <v>OL</v>
      </c>
      <c r="L228" t="s">
        <v>1753</v>
      </c>
      <c r="M228" s="1">
        <v>44117</v>
      </c>
      <c r="N228" s="1">
        <v>44129</v>
      </c>
      <c r="O228" s="11" t="str">
        <f ca="1">DATEDIF(Table1[[#This Row],[Referral_Date]],TODAY(),"d")-DATEDIF(Table1[[#This Row],[First_Seen_Date]],TODAY(),"d") &amp;" "&amp;"days"</f>
        <v>12 days</v>
      </c>
      <c r="P228" s="1">
        <v>44141</v>
      </c>
      <c r="Q228" s="1">
        <v>44143</v>
      </c>
      <c r="R228" s="1">
        <v>44153</v>
      </c>
      <c r="S228" s="11">
        <f ca="1">DATEDIF(Table1[[#This Row],[Decision_to_Treat_Date]],TODAY(),"d")-DATEDIF(Table1[[#This Row],[Treatment_Start_Date]],TODAY(),"d")</f>
        <v>10</v>
      </c>
      <c r="T228" s="11" t="str" cm="1">
        <f t="array" aca="1" ref="T228" ca="1">_xlfn.IFS(Table1[[#This Row],[Treatment_Waiting Time]]&lt;10,"Very Short Wait",Table1[[#This Row],[Treatment_Waiting Time]]&lt;20,"Short Wait",Table1[[#This Row],[Treatment_Waiting Time]]&lt;30,"Moderate Delay",Table1[[#This Row],[Treatment_Waiting Time]]&lt;40,"Long Delay")</f>
        <v>Short Wait</v>
      </c>
      <c r="U228" t="s">
        <v>2014</v>
      </c>
      <c r="V228" t="s">
        <v>2018</v>
      </c>
      <c r="W228" t="s">
        <v>2025</v>
      </c>
      <c r="X228" t="s">
        <v>2032</v>
      </c>
      <c r="Y228" t="s">
        <v>2033</v>
      </c>
      <c r="Z228" t="s">
        <v>2042</v>
      </c>
      <c r="AA228" t="s">
        <v>2043</v>
      </c>
      <c r="AB228" t="s">
        <v>2048</v>
      </c>
      <c r="AC228" t="s">
        <v>2053</v>
      </c>
      <c r="AD228" t="s">
        <v>2279</v>
      </c>
      <c r="AE228" t="s">
        <v>2550</v>
      </c>
      <c r="AF228" t="b">
        <v>1</v>
      </c>
      <c r="AG228" s="1">
        <v>44465</v>
      </c>
      <c r="AH228" t="s">
        <v>2555</v>
      </c>
      <c r="AI228" s="1">
        <v>45650</v>
      </c>
    </row>
    <row r="229" spans="1:35">
      <c r="A229" t="str">
        <f>LEFT(Table1[[#This Row],[Postcode]],2)</f>
        <v>LE</v>
      </c>
      <c r="B229" s="13" t="str" cm="1">
        <f t="array" ref="B229">_xlfn.IFS(
OR(LEFT(A229,2)="EC",LEFT(A229,1)="E",LEFT(A229,1)="N",LEFT(A229,2)="NW",LEFT(A229,2)="SE",LEFT(A229,2)="SW",LEFT(A229,1)="W",LEFT(A229,2)="WC"),"London",
OR(LEFT(A229,2)="CR",LEFT(A229,2)="DA",LEFT(A229,2)="GU",LEFT(A229,2)="KT",LEFT(A229,2)="ME",LEFT(A229,2)="PO",LEFT(A229,2)="RG",LEFT(A229,2)="RH",LEFT(A229,2)="SL",LEFT(A229,2)="SO",LEFT(A229,2)="TN"),"South East",
OR(LEFT(A229,2)="BA",LEFT(A229,2)="BS",LEFT(A229,2)="EX",LEFT(A229,2)="GL",LEFT(A229,2)="PL",LEFT(A229,2)="TA",LEFT(A229,2)="TQ",LEFT(A229,2)="TR"),"South West",
OR(LEFT(A229,1)="B",LEFT(A229,2)="CV",LEFT(A229,2)="DE",LEFT(A229,2)="LE",LEFT(A229,2)="NG",LEFT(A229,2)="NN",LEFT(A229,2)="ST",LEFT(A229,2)="WS",LEFT(A229,2)="WV"),"Midlands",
OR(LEFT(A229,1)="M",LEFT(A229,1)="L",LEFT(A229,2)="CH",LEFT(A229,2)="WA",LEFT(A229,2)="WN",LEFT(A229,2)="PR",LEFT(A229,2)="FY",LEFT(A229,2)="BB",LEFT(A229,2)="BL",LEFT(A229,2)="OL",LEFT(A229,2)="SK"),"North West",
OR(LEFT(A229,2)="NE",LEFT(A229,2)="DH",LEFT(A229,2)="SR",LEFT(A229,2)="TS",LEFT(A229,2)="DL"),"North East",
OR(LEFT(A229,2)="LS",LEFT(A229,1)="S",LEFT(A229,2)="DN",LEFT(A229,2)="HU",LEFT(A229,2)="BD",LEFT(A229,2)="HX",LEFT(A229,2)="WF",LEFT(A229,2)="HD"),"Yorkshire &amp; Humber",
OR(LEFT(A229,2)="CB",LEFT(A229,2)="CO",LEFT(A229,2)="IP",LEFT(A229,2)="NR",LEFT(A229,2)="PE",LEFT(A229,2)="SG",LEFT(A229,2)="CM"),"East of England",
OR(LEFT(A229,2)="AB",LEFT(A229,2)="DD",LEFT(A229,2)="EH",LEFT(A229,2)="FK",LEFT(A229,1)="G",LEFT(A229,2)="KA",LEFT(A229,2)="KY",LEFT(A229,2)="PA",LEFT(A229,2)="PH",LEFT(A229,2)="DG",LEFT(A229,2)="ML"),"Scotland",
OR(LEFT(A229,2)="CF",LEFT(A229,2)="SA",LEFT(A229,2)="NP",LEFT(A229,2)="LL",LEFT(A229,2)="LD"),"Wales"
)</f>
        <v>Midlands</v>
      </c>
      <c r="C229" t="s">
        <v>254</v>
      </c>
      <c r="D229" t="s">
        <v>754</v>
      </c>
      <c r="E229" s="1">
        <v>33212</v>
      </c>
      <c r="F229" s="1">
        <v>44075</v>
      </c>
      <c r="G229" s="11">
        <f ca="1">DATEDIF(Table1[[#This Row],[Date_of_Birth]],TODAY(),"Y")-DATEDIF(Table1[[#This Row],[Primary_Diagnosis_Date]],TODAY(),"Y")</f>
        <v>30</v>
      </c>
      <c r="H229" s="11" t="str" cm="1">
        <f t="array" aca="1" ref="H229" ca="1">_xlfn.IFS(Table1[[#This Row],[Age]]&lt;10,"0-9",Table1[[#This Row],[Age]]&lt;20,"10-19",Table1[[#This Row],[Age]]&lt;30,"20-29",Table1[[#This Row],[Age]]&lt;40,"30-39",Table1[[#This Row],[Age]]&lt;50,"40-49",Table1[[#This Row],[Age]]&lt;60,"50-59",Table1[[#This Row],[Age]]&lt;70,"60-69",Table1[[#This Row],[Age]]&lt;80,"70-79",Table1[[#This Row],[Age]]&lt;90,"80-89")</f>
        <v>30-39</v>
      </c>
      <c r="I229" t="s">
        <v>1027</v>
      </c>
      <c r="J229" t="s">
        <v>1256</v>
      </c>
      <c r="K229" t="str">
        <f>LEFT(Table1[[#This Row],[Postcode]],2)</f>
        <v>LE</v>
      </c>
      <c r="L229" t="s">
        <v>1726</v>
      </c>
      <c r="M229" s="1">
        <v>44075</v>
      </c>
      <c r="N229" s="1">
        <v>44089</v>
      </c>
      <c r="O229" s="11" t="str">
        <f ca="1">DATEDIF(Table1[[#This Row],[Referral_Date]],TODAY(),"d")-DATEDIF(Table1[[#This Row],[First_Seen_Date]],TODAY(),"d") &amp;" "&amp;"days"</f>
        <v>14 days</v>
      </c>
      <c r="P229" s="1">
        <v>44094</v>
      </c>
      <c r="Q229" s="1">
        <v>44106</v>
      </c>
      <c r="R229" s="1">
        <v>44118</v>
      </c>
      <c r="S229" s="11">
        <f ca="1">DATEDIF(Table1[[#This Row],[Decision_to_Treat_Date]],TODAY(),"d")-DATEDIF(Table1[[#This Row],[Treatment_Start_Date]],TODAY(),"d")</f>
        <v>12</v>
      </c>
      <c r="T229" s="11" t="str" cm="1">
        <f t="array" aca="1" ref="T229" ca="1">_xlfn.IFS(Table1[[#This Row],[Treatment_Waiting Time]]&lt;10,"Very Short Wait",Table1[[#This Row],[Treatment_Waiting Time]]&lt;20,"Short Wait",Table1[[#This Row],[Treatment_Waiting Time]]&lt;30,"Moderate Delay",Table1[[#This Row],[Treatment_Waiting Time]]&lt;40,"Long Delay")</f>
        <v>Short Wait</v>
      </c>
      <c r="U229" t="s">
        <v>2012</v>
      </c>
      <c r="V229" t="s">
        <v>2020</v>
      </c>
      <c r="W229" t="s">
        <v>2024</v>
      </c>
      <c r="X229" t="s">
        <v>2031</v>
      </c>
      <c r="Y229" t="s">
        <v>2033</v>
      </c>
      <c r="Z229" t="s">
        <v>2040</v>
      </c>
      <c r="AA229" t="s">
        <v>2044</v>
      </c>
      <c r="AB229" t="s">
        <v>2050</v>
      </c>
      <c r="AC229" t="s">
        <v>2052</v>
      </c>
      <c r="AD229" t="s">
        <v>2280</v>
      </c>
      <c r="AE229" t="s">
        <v>2550</v>
      </c>
      <c r="AF229" t="b">
        <v>1</v>
      </c>
      <c r="AG229" s="1">
        <v>44939</v>
      </c>
      <c r="AH229" t="s">
        <v>2554</v>
      </c>
    </row>
    <row r="230" spans="1:35">
      <c r="A230" t="str">
        <f>LEFT(Table1[[#This Row],[Postcode]],2)</f>
        <v>M1</v>
      </c>
      <c r="B230" s="13" t="str" cm="1">
        <f t="array" ref="B230">_xlfn.IFS(
OR(LEFT(A230,2)="EC",LEFT(A230,1)="E",LEFT(A230,1)="N",LEFT(A230,2)="NW",LEFT(A230,2)="SE",LEFT(A230,2)="SW",LEFT(A230,1)="W",LEFT(A230,2)="WC"),"London",
OR(LEFT(A230,2)="CR",LEFT(A230,2)="DA",LEFT(A230,2)="GU",LEFT(A230,2)="KT",LEFT(A230,2)="ME",LEFT(A230,2)="PO",LEFT(A230,2)="RG",LEFT(A230,2)="RH",LEFT(A230,2)="SL",LEFT(A230,2)="SO",LEFT(A230,2)="TN"),"South East",
OR(LEFT(A230,2)="BA",LEFT(A230,2)="BS",LEFT(A230,2)="EX",LEFT(A230,2)="GL",LEFT(A230,2)="PL",LEFT(A230,2)="TA",LEFT(A230,2)="TQ",LEFT(A230,2)="TR"),"South West",
OR(LEFT(A230,1)="B",LEFT(A230,2)="CV",LEFT(A230,2)="DE",LEFT(A230,2)="LE",LEFT(A230,2)="NG",LEFT(A230,2)="NN",LEFT(A230,2)="ST",LEFT(A230,2)="WS",LEFT(A230,2)="WV"),"Midlands",
OR(LEFT(A230,1)="M",LEFT(A230,1)="L",LEFT(A230,2)="CH",LEFT(A230,2)="WA",LEFT(A230,2)="WN",LEFT(A230,2)="PR",LEFT(A230,2)="FY",LEFT(A230,2)="BB",LEFT(A230,2)="BL",LEFT(A230,2)="OL",LEFT(A230,2)="SK"),"North West",
OR(LEFT(A230,2)="NE",LEFT(A230,2)="DH",LEFT(A230,2)="SR",LEFT(A230,2)="TS",LEFT(A230,2)="DL"),"North East",
OR(LEFT(A230,2)="LS",LEFT(A230,1)="S",LEFT(A230,2)="DN",LEFT(A230,2)="HU",LEFT(A230,2)="BD",LEFT(A230,2)="HX",LEFT(A230,2)="WF",LEFT(A230,2)="HD"),"Yorkshire &amp; Humber",
OR(LEFT(A230,2)="CB",LEFT(A230,2)="CO",LEFT(A230,2)="IP",LEFT(A230,2)="NR",LEFT(A230,2)="PE",LEFT(A230,2)="SG",LEFT(A230,2)="CM"),"East of England",
OR(LEFT(A230,2)="AB",LEFT(A230,2)="DD",LEFT(A230,2)="EH",LEFT(A230,2)="FK",LEFT(A230,1)="G",LEFT(A230,2)="KA",LEFT(A230,2)="KY",LEFT(A230,2)="PA",LEFT(A230,2)="PH",LEFT(A230,2)="DG",LEFT(A230,2)="ML"),"Scotland",
OR(LEFT(A230,2)="CF",LEFT(A230,2)="SA",LEFT(A230,2)="NP",LEFT(A230,2)="LL",LEFT(A230,2)="LD"),"Wales"
)</f>
        <v>North West</v>
      </c>
      <c r="C230" t="s">
        <v>255</v>
      </c>
      <c r="D230" t="s">
        <v>755</v>
      </c>
      <c r="E230" s="1">
        <v>37646</v>
      </c>
      <c r="F230" s="1">
        <v>45148</v>
      </c>
      <c r="G230" s="11">
        <f ca="1">DATEDIF(Table1[[#This Row],[Date_of_Birth]],TODAY(),"Y")-DATEDIF(Table1[[#This Row],[Primary_Diagnosis_Date]],TODAY(),"Y")</f>
        <v>21</v>
      </c>
      <c r="H230" s="11" t="str" cm="1">
        <f t="array" aca="1" ref="H230" ca="1">_xlfn.IFS(Table1[[#This Row],[Age]]&lt;10,"0-9",Table1[[#This Row],[Age]]&lt;20,"10-19",Table1[[#This Row],[Age]]&lt;30,"20-29",Table1[[#This Row],[Age]]&lt;40,"30-39",Table1[[#This Row],[Age]]&lt;50,"40-49",Table1[[#This Row],[Age]]&lt;60,"50-59",Table1[[#This Row],[Age]]&lt;70,"60-69",Table1[[#This Row],[Age]]&lt;80,"70-79",Table1[[#This Row],[Age]]&lt;90,"80-89")</f>
        <v>20-29</v>
      </c>
      <c r="I230" t="s">
        <v>1027</v>
      </c>
      <c r="J230" t="s">
        <v>1257</v>
      </c>
      <c r="K230" t="str">
        <f>LEFT(Table1[[#This Row],[Postcode]],2)</f>
        <v>M1</v>
      </c>
      <c r="L230" t="s">
        <v>1754</v>
      </c>
      <c r="M230" s="1">
        <v>45135</v>
      </c>
      <c r="N230" s="1">
        <v>45139</v>
      </c>
      <c r="O230" s="11" t="str">
        <f ca="1">DATEDIF(Table1[[#This Row],[Referral_Date]],TODAY(),"d")-DATEDIF(Table1[[#This Row],[First_Seen_Date]],TODAY(),"d") &amp;" "&amp;"days"</f>
        <v>4 days</v>
      </c>
      <c r="P230" s="1">
        <v>45143</v>
      </c>
      <c r="Q230" s="1">
        <v>45150</v>
      </c>
      <c r="R230" s="1">
        <v>45171</v>
      </c>
      <c r="S230" s="11">
        <f ca="1">DATEDIF(Table1[[#This Row],[Decision_to_Treat_Date]],TODAY(),"d")-DATEDIF(Table1[[#This Row],[Treatment_Start_Date]],TODAY(),"d")</f>
        <v>21</v>
      </c>
      <c r="T230" s="11" t="str" cm="1">
        <f t="array" aca="1" ref="T230" ca="1">_xlfn.IFS(Table1[[#This Row],[Treatment_Waiting Time]]&lt;10,"Very Short Wait",Table1[[#This Row],[Treatment_Waiting Time]]&lt;20,"Short Wait",Table1[[#This Row],[Treatment_Waiting Time]]&lt;30,"Moderate Delay",Table1[[#This Row],[Treatment_Waiting Time]]&lt;40,"Long Delay")</f>
        <v>Moderate Delay</v>
      </c>
      <c r="U230" t="s">
        <v>2015</v>
      </c>
      <c r="V230" t="s">
        <v>2018</v>
      </c>
      <c r="W230" t="s">
        <v>2023</v>
      </c>
      <c r="X230" t="s">
        <v>2031</v>
      </c>
      <c r="Y230" t="s">
        <v>2034</v>
      </c>
      <c r="Z230" t="s">
        <v>2038</v>
      </c>
      <c r="AA230" t="s">
        <v>2043</v>
      </c>
      <c r="AB230" t="s">
        <v>2048</v>
      </c>
      <c r="AC230" t="s">
        <v>2052</v>
      </c>
      <c r="AD230" t="s">
        <v>2281</v>
      </c>
      <c r="AE230" t="s">
        <v>2041</v>
      </c>
      <c r="AF230" t="b">
        <v>1</v>
      </c>
      <c r="AG230" s="1">
        <v>45701</v>
      </c>
      <c r="AH230" t="s">
        <v>2555</v>
      </c>
      <c r="AI230" s="1">
        <v>46106</v>
      </c>
    </row>
    <row r="231" spans="1:35">
      <c r="A231" t="str">
        <f>LEFT(Table1[[#This Row],[Postcode]],2)</f>
        <v>E7</v>
      </c>
      <c r="B231" s="13" t="str" cm="1">
        <f t="array" ref="B231">_xlfn.IFS(
OR(LEFT(A231,2)="EC",LEFT(A231,1)="E",LEFT(A231,1)="N",LEFT(A231,2)="NW",LEFT(A231,2)="SE",LEFT(A231,2)="SW",LEFT(A231,1)="W",LEFT(A231,2)="WC"),"London",
OR(LEFT(A231,2)="CR",LEFT(A231,2)="DA",LEFT(A231,2)="GU",LEFT(A231,2)="KT",LEFT(A231,2)="ME",LEFT(A231,2)="PO",LEFT(A231,2)="RG",LEFT(A231,2)="RH",LEFT(A231,2)="SL",LEFT(A231,2)="SO",LEFT(A231,2)="TN"),"South East",
OR(LEFT(A231,2)="BA",LEFT(A231,2)="BS",LEFT(A231,2)="EX",LEFT(A231,2)="GL",LEFT(A231,2)="PL",LEFT(A231,2)="TA",LEFT(A231,2)="TQ",LEFT(A231,2)="TR"),"South West",
OR(LEFT(A231,1)="B",LEFT(A231,2)="CV",LEFT(A231,2)="DE",LEFT(A231,2)="LE",LEFT(A231,2)="NG",LEFT(A231,2)="NN",LEFT(A231,2)="ST",LEFT(A231,2)="WS",LEFT(A231,2)="WV"),"Midlands",
OR(LEFT(A231,1)="M",LEFT(A231,1)="L",LEFT(A231,2)="CH",LEFT(A231,2)="WA",LEFT(A231,2)="WN",LEFT(A231,2)="PR",LEFT(A231,2)="FY",LEFT(A231,2)="BB",LEFT(A231,2)="BL",LEFT(A231,2)="OL",LEFT(A231,2)="SK"),"North West",
OR(LEFT(A231,2)="NE",LEFT(A231,2)="DH",LEFT(A231,2)="SR",LEFT(A231,2)="TS",LEFT(A231,2)="DL"),"North East",
OR(LEFT(A231,2)="LS",LEFT(A231,1)="S",LEFT(A231,2)="DN",LEFT(A231,2)="HU",LEFT(A231,2)="BD",LEFT(A231,2)="HX",LEFT(A231,2)="WF",LEFT(A231,2)="HD"),"Yorkshire &amp; Humber",
OR(LEFT(A231,2)="CB",LEFT(A231,2)="CO",LEFT(A231,2)="IP",LEFT(A231,2)="NR",LEFT(A231,2)="PE",LEFT(A231,2)="SG",LEFT(A231,2)="CM"),"East of England",
OR(LEFT(A231,2)="AB",LEFT(A231,2)="DD",LEFT(A231,2)="EH",LEFT(A231,2)="FK",LEFT(A231,1)="G",LEFT(A231,2)="KA",LEFT(A231,2)="KY",LEFT(A231,2)="PA",LEFT(A231,2)="PH",LEFT(A231,2)="DG",LEFT(A231,2)="ML"),"Scotland",
OR(LEFT(A231,2)="CF",LEFT(A231,2)="SA",LEFT(A231,2)="NP",LEFT(A231,2)="LL",LEFT(A231,2)="LD"),"Wales"
)</f>
        <v>London</v>
      </c>
      <c r="C231" t="s">
        <v>256</v>
      </c>
      <c r="D231" t="s">
        <v>756</v>
      </c>
      <c r="E231" s="1">
        <v>38517</v>
      </c>
      <c r="F231" s="1">
        <v>43936</v>
      </c>
      <c r="G231" s="11">
        <f ca="1">DATEDIF(Table1[[#This Row],[Date_of_Birth]],TODAY(),"Y")-DATEDIF(Table1[[#This Row],[Primary_Diagnosis_Date]],TODAY(),"Y")</f>
        <v>15</v>
      </c>
      <c r="H231" s="11" t="str" cm="1">
        <f t="array" aca="1" ref="H231" ca="1">_xlfn.IFS(Table1[[#This Row],[Age]]&lt;10,"0-9",Table1[[#This Row],[Age]]&lt;20,"10-19",Table1[[#This Row],[Age]]&lt;30,"20-29",Table1[[#This Row],[Age]]&lt;40,"30-39",Table1[[#This Row],[Age]]&lt;50,"40-49",Table1[[#This Row],[Age]]&lt;60,"50-59",Table1[[#This Row],[Age]]&lt;70,"60-69",Table1[[#This Row],[Age]]&lt;80,"70-79",Table1[[#This Row],[Age]]&lt;90,"80-89")</f>
        <v>10-19</v>
      </c>
      <c r="I231" t="s">
        <v>1027</v>
      </c>
      <c r="J231" t="s">
        <v>1258</v>
      </c>
      <c r="K231" t="str">
        <f>LEFT(Table1[[#This Row],[Postcode]],2)</f>
        <v>E7</v>
      </c>
      <c r="L231" t="s">
        <v>1548</v>
      </c>
      <c r="M231" s="1">
        <v>43914</v>
      </c>
      <c r="N231" s="1">
        <v>43922</v>
      </c>
      <c r="O231" s="11" t="str">
        <f ca="1">DATEDIF(Table1[[#This Row],[Referral_Date]],TODAY(),"d")-DATEDIF(Table1[[#This Row],[First_Seen_Date]],TODAY(),"d") &amp;" "&amp;"days"</f>
        <v>8 days</v>
      </c>
      <c r="P231" s="1">
        <v>43924</v>
      </c>
      <c r="Q231" s="1">
        <v>43925</v>
      </c>
      <c r="R231" s="1">
        <v>43948</v>
      </c>
      <c r="S231" s="11">
        <f ca="1">DATEDIF(Table1[[#This Row],[Decision_to_Treat_Date]],TODAY(),"d")-DATEDIF(Table1[[#This Row],[Treatment_Start_Date]],TODAY(),"d")</f>
        <v>23</v>
      </c>
      <c r="T231" s="11" t="str" cm="1">
        <f t="array" aca="1" ref="T231" ca="1">_xlfn.IFS(Table1[[#This Row],[Treatment_Waiting Time]]&lt;10,"Very Short Wait",Table1[[#This Row],[Treatment_Waiting Time]]&lt;20,"Short Wait",Table1[[#This Row],[Treatment_Waiting Time]]&lt;30,"Moderate Delay",Table1[[#This Row],[Treatment_Waiting Time]]&lt;40,"Long Delay")</f>
        <v>Moderate Delay</v>
      </c>
      <c r="U231" t="s">
        <v>2011</v>
      </c>
      <c r="V231" t="s">
        <v>2019</v>
      </c>
      <c r="W231" t="s">
        <v>2028</v>
      </c>
      <c r="X231" t="s">
        <v>2029</v>
      </c>
      <c r="Y231" t="s">
        <v>2033</v>
      </c>
      <c r="Z231" t="s">
        <v>2042</v>
      </c>
      <c r="AA231" t="s">
        <v>2045</v>
      </c>
      <c r="AB231" t="s">
        <v>2051</v>
      </c>
      <c r="AC231" t="s">
        <v>2053</v>
      </c>
      <c r="AD231" t="s">
        <v>2282</v>
      </c>
      <c r="AE231" t="s">
        <v>2551</v>
      </c>
      <c r="AF231" t="b">
        <v>1</v>
      </c>
      <c r="AG231" s="1">
        <v>44512</v>
      </c>
      <c r="AH231" t="s">
        <v>2555</v>
      </c>
      <c r="AI231" s="1">
        <v>45243</v>
      </c>
    </row>
    <row r="232" spans="1:35">
      <c r="A232" t="str">
        <f>LEFT(Table1[[#This Row],[Postcode]],2)</f>
        <v>TD</v>
      </c>
      <c r="B232" s="13" t="e" cm="1">
        <f t="array" ref="B232">_xlfn.IFS(
OR(LEFT(A232,2)="EC",LEFT(A232,1)="E",LEFT(A232,1)="N",LEFT(A232,2)="NW",LEFT(A232,2)="SE",LEFT(A232,2)="SW",LEFT(A232,1)="W",LEFT(A232,2)="WC"),"London",
OR(LEFT(A232,2)="CR",LEFT(A232,2)="DA",LEFT(A232,2)="GU",LEFT(A232,2)="KT",LEFT(A232,2)="ME",LEFT(A232,2)="PO",LEFT(A232,2)="RG",LEFT(A232,2)="RH",LEFT(A232,2)="SL",LEFT(A232,2)="SO",LEFT(A232,2)="TN"),"South East",
OR(LEFT(A232,2)="BA",LEFT(A232,2)="BS",LEFT(A232,2)="EX",LEFT(A232,2)="GL",LEFT(A232,2)="PL",LEFT(A232,2)="TA",LEFT(A232,2)="TQ",LEFT(A232,2)="TR"),"South West",
OR(LEFT(A232,1)="B",LEFT(A232,2)="CV",LEFT(A232,2)="DE",LEFT(A232,2)="LE",LEFT(A232,2)="NG",LEFT(A232,2)="NN",LEFT(A232,2)="ST",LEFT(A232,2)="WS",LEFT(A232,2)="WV"),"Midlands",
OR(LEFT(A232,1)="M",LEFT(A232,1)="L",LEFT(A232,2)="CH",LEFT(A232,2)="WA",LEFT(A232,2)="WN",LEFT(A232,2)="PR",LEFT(A232,2)="FY",LEFT(A232,2)="BB",LEFT(A232,2)="BL",LEFT(A232,2)="OL",LEFT(A232,2)="SK"),"North West",
OR(LEFT(A232,2)="NE",LEFT(A232,2)="DH",LEFT(A232,2)="SR",LEFT(A232,2)="TS",LEFT(A232,2)="DL"),"North East",
OR(LEFT(A232,2)="LS",LEFT(A232,1)="S",LEFT(A232,2)="DN",LEFT(A232,2)="HU",LEFT(A232,2)="BD",LEFT(A232,2)="HX",LEFT(A232,2)="WF",LEFT(A232,2)="HD"),"Yorkshire &amp; Humber",
OR(LEFT(A232,2)="CB",LEFT(A232,2)="CO",LEFT(A232,2)="IP",LEFT(A232,2)="NR",LEFT(A232,2)="PE",LEFT(A232,2)="SG",LEFT(A232,2)="CM"),"East of England",
OR(LEFT(A232,2)="AB",LEFT(A232,2)="DD",LEFT(A232,2)="EH",LEFT(A232,2)="FK",LEFT(A232,1)="G",LEFT(A232,2)="KA",LEFT(A232,2)="KY",LEFT(A232,2)="PA",LEFT(A232,2)="PH",LEFT(A232,2)="DG",LEFT(A232,2)="ML"),"Scotland",
OR(LEFT(A232,2)="CF",LEFT(A232,2)="SA",LEFT(A232,2)="NP",LEFT(A232,2)="LL",LEFT(A232,2)="LD"),"Wales"
)</f>
        <v>#N/A</v>
      </c>
      <c r="C232" t="s">
        <v>257</v>
      </c>
      <c r="D232" t="s">
        <v>757</v>
      </c>
      <c r="E232" s="1">
        <v>23612</v>
      </c>
      <c r="F232" s="1">
        <v>42954</v>
      </c>
      <c r="G232" s="11">
        <f ca="1">DATEDIF(Table1[[#This Row],[Date_of_Birth]],TODAY(),"Y")-DATEDIF(Table1[[#This Row],[Primary_Diagnosis_Date]],TODAY(),"Y")</f>
        <v>53</v>
      </c>
      <c r="H232" s="11" t="str" cm="1">
        <f t="array" aca="1" ref="H232" ca="1">_xlfn.IFS(Table1[[#This Row],[Age]]&lt;10,"0-9",Table1[[#This Row],[Age]]&lt;20,"10-19",Table1[[#This Row],[Age]]&lt;30,"20-29",Table1[[#This Row],[Age]]&lt;40,"30-39",Table1[[#This Row],[Age]]&lt;50,"40-49",Table1[[#This Row],[Age]]&lt;60,"50-59",Table1[[#This Row],[Age]]&lt;70,"60-69",Table1[[#This Row],[Age]]&lt;80,"70-79",Table1[[#This Row],[Age]]&lt;90,"80-89")</f>
        <v>50-59</v>
      </c>
      <c r="I232" t="s">
        <v>1028</v>
      </c>
      <c r="J232" t="s">
        <v>1259</v>
      </c>
      <c r="K232" t="str">
        <f>LEFT(Table1[[#This Row],[Postcode]],2)</f>
        <v>TD</v>
      </c>
      <c r="L232" t="s">
        <v>1755</v>
      </c>
      <c r="M232" s="1">
        <v>42932</v>
      </c>
      <c r="N232" s="1">
        <v>42933</v>
      </c>
      <c r="O232" s="11" t="str">
        <f ca="1">DATEDIF(Table1[[#This Row],[Referral_Date]],TODAY(),"d")-DATEDIF(Table1[[#This Row],[First_Seen_Date]],TODAY(),"d") &amp;" "&amp;"days"</f>
        <v>1 days</v>
      </c>
      <c r="P232" s="1">
        <v>42941</v>
      </c>
      <c r="Q232" s="1">
        <v>42945</v>
      </c>
      <c r="R232" s="1">
        <v>42975</v>
      </c>
      <c r="S232" s="11">
        <f ca="1">DATEDIF(Table1[[#This Row],[Decision_to_Treat_Date]],TODAY(),"d")-DATEDIF(Table1[[#This Row],[Treatment_Start_Date]],TODAY(),"d")</f>
        <v>30</v>
      </c>
      <c r="T232" s="11" t="str" cm="1">
        <f t="array" aca="1" ref="T232" ca="1">_xlfn.IFS(Table1[[#This Row],[Treatment_Waiting Time]]&lt;10,"Very Short Wait",Table1[[#This Row],[Treatment_Waiting Time]]&lt;20,"Short Wait",Table1[[#This Row],[Treatment_Waiting Time]]&lt;30,"Moderate Delay",Table1[[#This Row],[Treatment_Waiting Time]]&lt;40,"Long Delay")</f>
        <v>Long Delay</v>
      </c>
      <c r="U232" t="s">
        <v>2014</v>
      </c>
      <c r="V232" t="s">
        <v>2019</v>
      </c>
      <c r="W232" t="s">
        <v>2028</v>
      </c>
      <c r="X232" t="s">
        <v>2030</v>
      </c>
      <c r="Y232" t="s">
        <v>2035</v>
      </c>
      <c r="Z232" t="s">
        <v>2041</v>
      </c>
      <c r="AA232" t="s">
        <v>2043</v>
      </c>
      <c r="AB232" t="s">
        <v>2051</v>
      </c>
      <c r="AC232" t="s">
        <v>2052</v>
      </c>
      <c r="AD232" t="s">
        <v>2283</v>
      </c>
      <c r="AE232" t="s">
        <v>2041</v>
      </c>
      <c r="AF232" t="b">
        <v>1</v>
      </c>
      <c r="AG232" s="1">
        <v>43365</v>
      </c>
      <c r="AH232" t="s">
        <v>2554</v>
      </c>
    </row>
    <row r="233" spans="1:35">
      <c r="A233" t="str">
        <f>LEFT(Table1[[#This Row],[Postcode]],2)</f>
        <v>NN</v>
      </c>
      <c r="B233" s="13" t="str" cm="1">
        <f t="array" ref="B233">_xlfn.IFS(
OR(LEFT(A233,2)="EC",LEFT(A233,1)="E",LEFT(A233,1)="N",LEFT(A233,2)="NW",LEFT(A233,2)="SE",LEFT(A233,2)="SW",LEFT(A233,1)="W",LEFT(A233,2)="WC"),"London",
OR(LEFT(A233,2)="CR",LEFT(A233,2)="DA",LEFT(A233,2)="GU",LEFT(A233,2)="KT",LEFT(A233,2)="ME",LEFT(A233,2)="PO",LEFT(A233,2)="RG",LEFT(A233,2)="RH",LEFT(A233,2)="SL",LEFT(A233,2)="SO",LEFT(A233,2)="TN"),"South East",
OR(LEFT(A233,2)="BA",LEFT(A233,2)="BS",LEFT(A233,2)="EX",LEFT(A233,2)="GL",LEFT(A233,2)="PL",LEFT(A233,2)="TA",LEFT(A233,2)="TQ",LEFT(A233,2)="TR"),"South West",
OR(LEFT(A233,1)="B",LEFT(A233,2)="CV",LEFT(A233,2)="DE",LEFT(A233,2)="LE",LEFT(A233,2)="NG",LEFT(A233,2)="NN",LEFT(A233,2)="ST",LEFT(A233,2)="WS",LEFT(A233,2)="WV"),"Midlands",
OR(LEFT(A233,1)="M",LEFT(A233,1)="L",LEFT(A233,2)="CH",LEFT(A233,2)="WA",LEFT(A233,2)="WN",LEFT(A233,2)="PR",LEFT(A233,2)="FY",LEFT(A233,2)="BB",LEFT(A233,2)="BL",LEFT(A233,2)="OL",LEFT(A233,2)="SK"),"North West",
OR(LEFT(A233,2)="NE",LEFT(A233,2)="DH",LEFT(A233,2)="SR",LEFT(A233,2)="TS",LEFT(A233,2)="DL"),"North East",
OR(LEFT(A233,2)="LS",LEFT(A233,1)="S",LEFT(A233,2)="DN",LEFT(A233,2)="HU",LEFT(A233,2)="BD",LEFT(A233,2)="HX",LEFT(A233,2)="WF",LEFT(A233,2)="HD"),"Yorkshire &amp; Humber",
OR(LEFT(A233,2)="CB",LEFT(A233,2)="CO",LEFT(A233,2)="IP",LEFT(A233,2)="NR",LEFT(A233,2)="PE",LEFT(A233,2)="SG",LEFT(A233,2)="CM"),"East of England",
OR(LEFT(A233,2)="AB",LEFT(A233,2)="DD",LEFT(A233,2)="EH",LEFT(A233,2)="FK",LEFT(A233,1)="G",LEFT(A233,2)="KA",LEFT(A233,2)="KY",LEFT(A233,2)="PA",LEFT(A233,2)="PH",LEFT(A233,2)="DG",LEFT(A233,2)="ML"),"Scotland",
OR(LEFT(A233,2)="CF",LEFT(A233,2)="SA",LEFT(A233,2)="NP",LEFT(A233,2)="LL",LEFT(A233,2)="LD"),"Wales"
)</f>
        <v>London</v>
      </c>
      <c r="C233" t="s">
        <v>258</v>
      </c>
      <c r="D233" t="s">
        <v>758</v>
      </c>
      <c r="E233" s="1">
        <v>22306</v>
      </c>
      <c r="F233" s="1">
        <v>43765</v>
      </c>
      <c r="G233" s="11">
        <f ca="1">DATEDIF(Table1[[#This Row],[Date_of_Birth]],TODAY(),"Y")-DATEDIF(Table1[[#This Row],[Primary_Diagnosis_Date]],TODAY(),"Y")</f>
        <v>59</v>
      </c>
      <c r="H233" s="11" t="str" cm="1">
        <f t="array" aca="1" ref="H233" ca="1">_xlfn.IFS(Table1[[#This Row],[Age]]&lt;10,"0-9",Table1[[#This Row],[Age]]&lt;20,"10-19",Table1[[#This Row],[Age]]&lt;30,"20-29",Table1[[#This Row],[Age]]&lt;40,"30-39",Table1[[#This Row],[Age]]&lt;50,"40-49",Table1[[#This Row],[Age]]&lt;60,"50-59",Table1[[#This Row],[Age]]&lt;70,"60-69",Table1[[#This Row],[Age]]&lt;80,"70-79",Table1[[#This Row],[Age]]&lt;90,"80-89")</f>
        <v>50-59</v>
      </c>
      <c r="I233" t="s">
        <v>1027</v>
      </c>
      <c r="J233" t="s">
        <v>1260</v>
      </c>
      <c r="K233" t="str">
        <f>LEFT(Table1[[#This Row],[Postcode]],2)</f>
        <v>NN</v>
      </c>
      <c r="L233" t="s">
        <v>1756</v>
      </c>
      <c r="M233" s="1">
        <v>43762</v>
      </c>
      <c r="N233" s="1">
        <v>43773</v>
      </c>
      <c r="O233" s="11" t="str">
        <f ca="1">DATEDIF(Table1[[#This Row],[Referral_Date]],TODAY(),"d")-DATEDIF(Table1[[#This Row],[First_Seen_Date]],TODAY(),"d") &amp;" "&amp;"days"</f>
        <v>11 days</v>
      </c>
      <c r="P233" s="1">
        <v>43782</v>
      </c>
      <c r="Q233" s="1">
        <v>43783</v>
      </c>
      <c r="R233" s="1">
        <v>43801</v>
      </c>
      <c r="S233" s="11">
        <f ca="1">DATEDIF(Table1[[#This Row],[Decision_to_Treat_Date]],TODAY(),"d")-DATEDIF(Table1[[#This Row],[Treatment_Start_Date]],TODAY(),"d")</f>
        <v>18</v>
      </c>
      <c r="T233" s="11" t="str" cm="1">
        <f t="array" aca="1" ref="T233" ca="1">_xlfn.IFS(Table1[[#This Row],[Treatment_Waiting Time]]&lt;10,"Very Short Wait",Table1[[#This Row],[Treatment_Waiting Time]]&lt;20,"Short Wait",Table1[[#This Row],[Treatment_Waiting Time]]&lt;30,"Moderate Delay",Table1[[#This Row],[Treatment_Waiting Time]]&lt;40,"Long Delay")</f>
        <v>Short Wait</v>
      </c>
      <c r="U233" t="s">
        <v>2016</v>
      </c>
      <c r="V233" t="s">
        <v>2020</v>
      </c>
      <c r="W233" t="s">
        <v>2027</v>
      </c>
      <c r="X233" t="s">
        <v>2031</v>
      </c>
      <c r="Y233" t="s">
        <v>2036</v>
      </c>
      <c r="Z233" t="s">
        <v>2040</v>
      </c>
      <c r="AA233" t="s">
        <v>2044</v>
      </c>
      <c r="AB233" t="s">
        <v>2050</v>
      </c>
      <c r="AC233" t="s">
        <v>2052</v>
      </c>
      <c r="AD233" t="s">
        <v>2284</v>
      </c>
      <c r="AE233" t="s">
        <v>2041</v>
      </c>
      <c r="AF233" t="b">
        <v>1</v>
      </c>
      <c r="AG233" s="1">
        <v>44490</v>
      </c>
      <c r="AH233" t="s">
        <v>2554</v>
      </c>
    </row>
    <row r="234" spans="1:35">
      <c r="A234" t="str">
        <f>LEFT(Table1[[#This Row],[Postcode]],2)</f>
        <v>EC</v>
      </c>
      <c r="B234" s="13" t="str" cm="1">
        <f t="array" ref="B234">_xlfn.IFS(
OR(LEFT(A234,2)="EC",LEFT(A234,1)="E",LEFT(A234,1)="N",LEFT(A234,2)="NW",LEFT(A234,2)="SE",LEFT(A234,2)="SW",LEFT(A234,1)="W",LEFT(A234,2)="WC"),"London",
OR(LEFT(A234,2)="CR",LEFT(A234,2)="DA",LEFT(A234,2)="GU",LEFT(A234,2)="KT",LEFT(A234,2)="ME",LEFT(A234,2)="PO",LEFT(A234,2)="RG",LEFT(A234,2)="RH",LEFT(A234,2)="SL",LEFT(A234,2)="SO",LEFT(A234,2)="TN"),"South East",
OR(LEFT(A234,2)="BA",LEFT(A234,2)="BS",LEFT(A234,2)="EX",LEFT(A234,2)="GL",LEFT(A234,2)="PL",LEFT(A234,2)="TA",LEFT(A234,2)="TQ",LEFT(A234,2)="TR"),"South West",
OR(LEFT(A234,1)="B",LEFT(A234,2)="CV",LEFT(A234,2)="DE",LEFT(A234,2)="LE",LEFT(A234,2)="NG",LEFT(A234,2)="NN",LEFT(A234,2)="ST",LEFT(A234,2)="WS",LEFT(A234,2)="WV"),"Midlands",
OR(LEFT(A234,1)="M",LEFT(A234,1)="L",LEFT(A234,2)="CH",LEFT(A234,2)="WA",LEFT(A234,2)="WN",LEFT(A234,2)="PR",LEFT(A234,2)="FY",LEFT(A234,2)="BB",LEFT(A234,2)="BL",LEFT(A234,2)="OL",LEFT(A234,2)="SK"),"North West",
OR(LEFT(A234,2)="NE",LEFT(A234,2)="DH",LEFT(A234,2)="SR",LEFT(A234,2)="TS",LEFT(A234,2)="DL"),"North East",
OR(LEFT(A234,2)="LS",LEFT(A234,1)="S",LEFT(A234,2)="DN",LEFT(A234,2)="HU",LEFT(A234,2)="BD",LEFT(A234,2)="HX",LEFT(A234,2)="WF",LEFT(A234,2)="HD"),"Yorkshire &amp; Humber",
OR(LEFT(A234,2)="CB",LEFT(A234,2)="CO",LEFT(A234,2)="IP",LEFT(A234,2)="NR",LEFT(A234,2)="PE",LEFT(A234,2)="SG",LEFT(A234,2)="CM"),"East of England",
OR(LEFT(A234,2)="AB",LEFT(A234,2)="DD",LEFT(A234,2)="EH",LEFT(A234,2)="FK",LEFT(A234,1)="G",LEFT(A234,2)="KA",LEFT(A234,2)="KY",LEFT(A234,2)="PA",LEFT(A234,2)="PH",LEFT(A234,2)="DG",LEFT(A234,2)="ML"),"Scotland",
OR(LEFT(A234,2)="CF",LEFT(A234,2)="SA",LEFT(A234,2)="NP",LEFT(A234,2)="LL",LEFT(A234,2)="LD"),"Wales"
)</f>
        <v>London</v>
      </c>
      <c r="C234" t="s">
        <v>259</v>
      </c>
      <c r="D234" t="s">
        <v>759</v>
      </c>
      <c r="E234" s="1">
        <v>32676</v>
      </c>
      <c r="F234" s="1">
        <v>43646</v>
      </c>
      <c r="G234" s="11">
        <f ca="1">DATEDIF(Table1[[#This Row],[Date_of_Birth]],TODAY(),"Y")-DATEDIF(Table1[[#This Row],[Primary_Diagnosis_Date]],TODAY(),"Y")</f>
        <v>31</v>
      </c>
      <c r="H234" s="11" t="str" cm="1">
        <f t="array" aca="1" ref="H234" ca="1">_xlfn.IFS(Table1[[#This Row],[Age]]&lt;10,"0-9",Table1[[#This Row],[Age]]&lt;20,"10-19",Table1[[#This Row],[Age]]&lt;30,"20-29",Table1[[#This Row],[Age]]&lt;40,"30-39",Table1[[#This Row],[Age]]&lt;50,"40-49",Table1[[#This Row],[Age]]&lt;60,"50-59",Table1[[#This Row],[Age]]&lt;70,"60-69",Table1[[#This Row],[Age]]&lt;80,"70-79",Table1[[#This Row],[Age]]&lt;90,"80-89")</f>
        <v>30-39</v>
      </c>
      <c r="I234" t="s">
        <v>1027</v>
      </c>
      <c r="J234" t="s">
        <v>1261</v>
      </c>
      <c r="K234" t="str">
        <f>LEFT(Table1[[#This Row],[Postcode]],2)</f>
        <v>EC</v>
      </c>
      <c r="L234" t="s">
        <v>1757</v>
      </c>
      <c r="M234" s="1">
        <v>43636</v>
      </c>
      <c r="N234" s="1">
        <v>43643</v>
      </c>
      <c r="O234" s="11" t="str">
        <f ca="1">DATEDIF(Table1[[#This Row],[Referral_Date]],TODAY(),"d")-DATEDIF(Table1[[#This Row],[First_Seen_Date]],TODAY(),"d") &amp;" "&amp;"days"</f>
        <v>7 days</v>
      </c>
      <c r="P234" s="1">
        <v>43657</v>
      </c>
      <c r="Q234" s="1">
        <v>43660</v>
      </c>
      <c r="R234" s="1">
        <v>43690</v>
      </c>
      <c r="S234" s="11">
        <f ca="1">DATEDIF(Table1[[#This Row],[Decision_to_Treat_Date]],TODAY(),"d")-DATEDIF(Table1[[#This Row],[Treatment_Start_Date]],TODAY(),"d")</f>
        <v>30</v>
      </c>
      <c r="T234" s="11" t="str" cm="1">
        <f t="array" aca="1" ref="T234" ca="1">_xlfn.IFS(Table1[[#This Row],[Treatment_Waiting Time]]&lt;10,"Very Short Wait",Table1[[#This Row],[Treatment_Waiting Time]]&lt;20,"Short Wait",Table1[[#This Row],[Treatment_Waiting Time]]&lt;30,"Moderate Delay",Table1[[#This Row],[Treatment_Waiting Time]]&lt;40,"Long Delay")</f>
        <v>Long Delay</v>
      </c>
      <c r="U234" t="s">
        <v>2017</v>
      </c>
      <c r="V234" t="s">
        <v>2022</v>
      </c>
      <c r="W234" t="s">
        <v>2028</v>
      </c>
      <c r="X234" t="s">
        <v>2032</v>
      </c>
      <c r="Y234" t="s">
        <v>2034</v>
      </c>
      <c r="Z234" t="s">
        <v>2042</v>
      </c>
      <c r="AA234" t="s">
        <v>2045</v>
      </c>
      <c r="AB234" t="s">
        <v>2048</v>
      </c>
      <c r="AC234" t="s">
        <v>2041</v>
      </c>
      <c r="AD234" t="s">
        <v>2285</v>
      </c>
      <c r="AE234" t="s">
        <v>2550</v>
      </c>
      <c r="AF234" t="b">
        <v>1</v>
      </c>
      <c r="AG234" s="1">
        <v>43872</v>
      </c>
      <c r="AH234" t="s">
        <v>2554</v>
      </c>
    </row>
    <row r="235" spans="1:35">
      <c r="A235" t="str">
        <f>LEFT(Table1[[#This Row],[Postcode]],2)</f>
        <v>E8</v>
      </c>
      <c r="B235" s="13" t="str" cm="1">
        <f t="array" ref="B235">_xlfn.IFS(
OR(LEFT(A235,2)="EC",LEFT(A235,1)="E",LEFT(A235,1)="N",LEFT(A235,2)="NW",LEFT(A235,2)="SE",LEFT(A235,2)="SW",LEFT(A235,1)="W",LEFT(A235,2)="WC"),"London",
OR(LEFT(A235,2)="CR",LEFT(A235,2)="DA",LEFT(A235,2)="GU",LEFT(A235,2)="KT",LEFT(A235,2)="ME",LEFT(A235,2)="PO",LEFT(A235,2)="RG",LEFT(A235,2)="RH",LEFT(A235,2)="SL",LEFT(A235,2)="SO",LEFT(A235,2)="TN"),"South East",
OR(LEFT(A235,2)="BA",LEFT(A235,2)="BS",LEFT(A235,2)="EX",LEFT(A235,2)="GL",LEFT(A235,2)="PL",LEFT(A235,2)="TA",LEFT(A235,2)="TQ",LEFT(A235,2)="TR"),"South West",
OR(LEFT(A235,1)="B",LEFT(A235,2)="CV",LEFT(A235,2)="DE",LEFT(A235,2)="LE",LEFT(A235,2)="NG",LEFT(A235,2)="NN",LEFT(A235,2)="ST",LEFT(A235,2)="WS",LEFT(A235,2)="WV"),"Midlands",
OR(LEFT(A235,1)="M",LEFT(A235,1)="L",LEFT(A235,2)="CH",LEFT(A235,2)="WA",LEFT(A235,2)="WN",LEFT(A235,2)="PR",LEFT(A235,2)="FY",LEFT(A235,2)="BB",LEFT(A235,2)="BL",LEFT(A235,2)="OL",LEFT(A235,2)="SK"),"North West",
OR(LEFT(A235,2)="NE",LEFT(A235,2)="DH",LEFT(A235,2)="SR",LEFT(A235,2)="TS",LEFT(A235,2)="DL"),"North East",
OR(LEFT(A235,2)="LS",LEFT(A235,1)="S",LEFT(A235,2)="DN",LEFT(A235,2)="HU",LEFT(A235,2)="BD",LEFT(A235,2)="HX",LEFT(A235,2)="WF",LEFT(A235,2)="HD"),"Yorkshire &amp; Humber",
OR(LEFT(A235,2)="CB",LEFT(A235,2)="CO",LEFT(A235,2)="IP",LEFT(A235,2)="NR",LEFT(A235,2)="PE",LEFT(A235,2)="SG",LEFT(A235,2)="CM"),"East of England",
OR(LEFT(A235,2)="AB",LEFT(A235,2)="DD",LEFT(A235,2)="EH",LEFT(A235,2)="FK",LEFT(A235,1)="G",LEFT(A235,2)="KA",LEFT(A235,2)="KY",LEFT(A235,2)="PA",LEFT(A235,2)="PH",LEFT(A235,2)="DG",LEFT(A235,2)="ML"),"Scotland",
OR(LEFT(A235,2)="CF",LEFT(A235,2)="SA",LEFT(A235,2)="NP",LEFT(A235,2)="LL",LEFT(A235,2)="LD"),"Wales"
)</f>
        <v>London</v>
      </c>
      <c r="C235" t="s">
        <v>260</v>
      </c>
      <c r="D235" t="s">
        <v>760</v>
      </c>
      <c r="E235" s="1">
        <v>32150</v>
      </c>
      <c r="F235" s="1">
        <v>45860</v>
      </c>
      <c r="G235" s="11">
        <f ca="1">DATEDIF(Table1[[#This Row],[Date_of_Birth]],TODAY(),"Y")-DATEDIF(Table1[[#This Row],[Primary_Diagnosis_Date]],TODAY(),"Y")</f>
        <v>38</v>
      </c>
      <c r="H235" s="11" t="str" cm="1">
        <f t="array" aca="1" ref="H235" ca="1">_xlfn.IFS(Table1[[#This Row],[Age]]&lt;10,"0-9",Table1[[#This Row],[Age]]&lt;20,"10-19",Table1[[#This Row],[Age]]&lt;30,"20-29",Table1[[#This Row],[Age]]&lt;40,"30-39",Table1[[#This Row],[Age]]&lt;50,"40-49",Table1[[#This Row],[Age]]&lt;60,"50-59",Table1[[#This Row],[Age]]&lt;70,"60-69",Table1[[#This Row],[Age]]&lt;80,"70-79",Table1[[#This Row],[Age]]&lt;90,"80-89")</f>
        <v>30-39</v>
      </c>
      <c r="I235" t="s">
        <v>1027</v>
      </c>
      <c r="J235" t="s">
        <v>1262</v>
      </c>
      <c r="K235" t="str">
        <f>LEFT(Table1[[#This Row],[Postcode]],2)</f>
        <v>E8</v>
      </c>
      <c r="L235" t="s">
        <v>1758</v>
      </c>
      <c r="M235" s="1">
        <v>45846</v>
      </c>
      <c r="N235" s="1">
        <v>45860</v>
      </c>
      <c r="O235" s="11" t="str">
        <f ca="1">DATEDIF(Table1[[#This Row],[Referral_Date]],TODAY(),"d")-DATEDIF(Table1[[#This Row],[First_Seen_Date]],TODAY(),"d") &amp;" "&amp;"days"</f>
        <v>14 days</v>
      </c>
      <c r="P235" s="1">
        <v>45864</v>
      </c>
      <c r="Q235" s="1">
        <v>45874</v>
      </c>
      <c r="R235" s="1">
        <v>45888</v>
      </c>
      <c r="S235" s="11">
        <f ca="1">DATEDIF(Table1[[#This Row],[Decision_to_Treat_Date]],TODAY(),"d")-DATEDIF(Table1[[#This Row],[Treatment_Start_Date]],TODAY(),"d")</f>
        <v>14</v>
      </c>
      <c r="T235" s="11" t="str" cm="1">
        <f t="array" aca="1" ref="T235" ca="1">_xlfn.IFS(Table1[[#This Row],[Treatment_Waiting Time]]&lt;10,"Very Short Wait",Table1[[#This Row],[Treatment_Waiting Time]]&lt;20,"Short Wait",Table1[[#This Row],[Treatment_Waiting Time]]&lt;30,"Moderate Delay",Table1[[#This Row],[Treatment_Waiting Time]]&lt;40,"Long Delay")</f>
        <v>Short Wait</v>
      </c>
      <c r="U235" t="s">
        <v>2017</v>
      </c>
      <c r="V235" t="s">
        <v>2021</v>
      </c>
      <c r="W235" t="s">
        <v>2023</v>
      </c>
      <c r="X235" t="s">
        <v>2030</v>
      </c>
      <c r="Y235" t="s">
        <v>2036</v>
      </c>
      <c r="Z235" t="s">
        <v>2039</v>
      </c>
      <c r="AA235" t="s">
        <v>2041</v>
      </c>
      <c r="AB235" t="s">
        <v>2048</v>
      </c>
      <c r="AC235" t="s">
        <v>2052</v>
      </c>
      <c r="AD235" t="s">
        <v>2286</v>
      </c>
      <c r="AE235" t="s">
        <v>2550</v>
      </c>
      <c r="AF235" t="b">
        <v>0</v>
      </c>
      <c r="AH235" t="s">
        <v>2555</v>
      </c>
      <c r="AI235" s="1">
        <v>47038</v>
      </c>
    </row>
    <row r="236" spans="1:35">
      <c r="A236" t="str">
        <f>LEFT(Table1[[#This Row],[Postcode]],2)</f>
        <v>W1</v>
      </c>
      <c r="B236" s="13" t="str" cm="1">
        <f t="array" ref="B236">_xlfn.IFS(
OR(LEFT(A236,2)="EC",LEFT(A236,1)="E",LEFT(A236,1)="N",LEFT(A236,2)="NW",LEFT(A236,2)="SE",LEFT(A236,2)="SW",LEFT(A236,1)="W",LEFT(A236,2)="WC"),"London",
OR(LEFT(A236,2)="CR",LEFT(A236,2)="DA",LEFT(A236,2)="GU",LEFT(A236,2)="KT",LEFT(A236,2)="ME",LEFT(A236,2)="PO",LEFT(A236,2)="RG",LEFT(A236,2)="RH",LEFT(A236,2)="SL",LEFT(A236,2)="SO",LEFT(A236,2)="TN"),"South East",
OR(LEFT(A236,2)="BA",LEFT(A236,2)="BS",LEFT(A236,2)="EX",LEFT(A236,2)="GL",LEFT(A236,2)="PL",LEFT(A236,2)="TA",LEFT(A236,2)="TQ",LEFT(A236,2)="TR"),"South West",
OR(LEFT(A236,1)="B",LEFT(A236,2)="CV",LEFT(A236,2)="DE",LEFT(A236,2)="LE",LEFT(A236,2)="NG",LEFT(A236,2)="NN",LEFT(A236,2)="ST",LEFT(A236,2)="WS",LEFT(A236,2)="WV"),"Midlands",
OR(LEFT(A236,1)="M",LEFT(A236,1)="L",LEFT(A236,2)="CH",LEFT(A236,2)="WA",LEFT(A236,2)="WN",LEFT(A236,2)="PR",LEFT(A236,2)="FY",LEFT(A236,2)="BB",LEFT(A236,2)="BL",LEFT(A236,2)="OL",LEFT(A236,2)="SK"),"North West",
OR(LEFT(A236,2)="NE",LEFT(A236,2)="DH",LEFT(A236,2)="SR",LEFT(A236,2)="TS",LEFT(A236,2)="DL"),"North East",
OR(LEFT(A236,2)="LS",LEFT(A236,1)="S",LEFT(A236,2)="DN",LEFT(A236,2)="HU",LEFT(A236,2)="BD",LEFT(A236,2)="HX",LEFT(A236,2)="WF",LEFT(A236,2)="HD"),"Yorkshire &amp; Humber",
OR(LEFT(A236,2)="CB",LEFT(A236,2)="CO",LEFT(A236,2)="IP",LEFT(A236,2)="NR",LEFT(A236,2)="PE",LEFT(A236,2)="SG",LEFT(A236,2)="CM"),"East of England",
OR(LEFT(A236,2)="AB",LEFT(A236,2)="DD",LEFT(A236,2)="EH",LEFT(A236,2)="FK",LEFT(A236,1)="G",LEFT(A236,2)="KA",LEFT(A236,2)="KY",LEFT(A236,2)="PA",LEFT(A236,2)="PH",LEFT(A236,2)="DG",LEFT(A236,2)="ML"),"Scotland",
OR(LEFT(A236,2)="CF",LEFT(A236,2)="SA",LEFT(A236,2)="NP",LEFT(A236,2)="LL",LEFT(A236,2)="LD"),"Wales"
)</f>
        <v>London</v>
      </c>
      <c r="C236" t="s">
        <v>261</v>
      </c>
      <c r="D236" t="s">
        <v>761</v>
      </c>
      <c r="E236" s="1">
        <v>24840</v>
      </c>
      <c r="F236" s="1">
        <v>43730</v>
      </c>
      <c r="G236" s="11">
        <f ca="1">DATEDIF(Table1[[#This Row],[Date_of_Birth]],TODAY(),"Y")-DATEDIF(Table1[[#This Row],[Primary_Diagnosis_Date]],TODAY(),"Y")</f>
        <v>52</v>
      </c>
      <c r="H236" s="11" t="str" cm="1">
        <f t="array" aca="1" ref="H236" ca="1">_xlfn.IFS(Table1[[#This Row],[Age]]&lt;10,"0-9",Table1[[#This Row],[Age]]&lt;20,"10-19",Table1[[#This Row],[Age]]&lt;30,"20-29",Table1[[#This Row],[Age]]&lt;40,"30-39",Table1[[#This Row],[Age]]&lt;50,"40-49",Table1[[#This Row],[Age]]&lt;60,"50-59",Table1[[#This Row],[Age]]&lt;70,"60-69",Table1[[#This Row],[Age]]&lt;80,"70-79",Table1[[#This Row],[Age]]&lt;90,"80-89")</f>
        <v>50-59</v>
      </c>
      <c r="I236" t="s">
        <v>1028</v>
      </c>
      <c r="J236" t="s">
        <v>1263</v>
      </c>
      <c r="K236" t="str">
        <f>LEFT(Table1[[#This Row],[Postcode]],2)</f>
        <v>W1</v>
      </c>
      <c r="L236" t="s">
        <v>1539</v>
      </c>
      <c r="M236" s="1">
        <v>43730</v>
      </c>
      <c r="N236" s="1">
        <v>43743</v>
      </c>
      <c r="O236" s="11" t="str">
        <f ca="1">DATEDIF(Table1[[#This Row],[Referral_Date]],TODAY(),"d")-DATEDIF(Table1[[#This Row],[First_Seen_Date]],TODAY(),"d") &amp;" "&amp;"days"</f>
        <v>13 days</v>
      </c>
      <c r="P236" s="1">
        <v>43755</v>
      </c>
      <c r="Q236" s="1">
        <v>43769</v>
      </c>
      <c r="R236" s="1">
        <v>43771</v>
      </c>
      <c r="S236" s="11">
        <f ca="1">DATEDIF(Table1[[#This Row],[Decision_to_Treat_Date]],TODAY(),"d")-DATEDIF(Table1[[#This Row],[Treatment_Start_Date]],TODAY(),"d")</f>
        <v>2</v>
      </c>
      <c r="T236" s="11" t="str" cm="1">
        <f t="array" aca="1" ref="T236" ca="1">_xlfn.IFS(Table1[[#This Row],[Treatment_Waiting Time]]&lt;10,"Very Short Wait",Table1[[#This Row],[Treatment_Waiting Time]]&lt;20,"Short Wait",Table1[[#This Row],[Treatment_Waiting Time]]&lt;30,"Moderate Delay",Table1[[#This Row],[Treatment_Waiting Time]]&lt;40,"Long Delay")</f>
        <v>Very Short Wait</v>
      </c>
      <c r="U236" t="s">
        <v>2013</v>
      </c>
      <c r="V236" t="s">
        <v>2018</v>
      </c>
      <c r="W236" t="s">
        <v>2027</v>
      </c>
      <c r="X236" t="s">
        <v>2030</v>
      </c>
      <c r="Y236" t="s">
        <v>2033</v>
      </c>
      <c r="Z236" t="s">
        <v>2039</v>
      </c>
      <c r="AA236" t="s">
        <v>2044</v>
      </c>
      <c r="AB236" t="s">
        <v>2050</v>
      </c>
      <c r="AC236" t="s">
        <v>2052</v>
      </c>
      <c r="AD236" t="s">
        <v>2287</v>
      </c>
      <c r="AE236" t="s">
        <v>2551</v>
      </c>
      <c r="AF236" t="b">
        <v>1</v>
      </c>
      <c r="AG236" s="1">
        <v>44630</v>
      </c>
      <c r="AH236" t="s">
        <v>2554</v>
      </c>
    </row>
    <row r="237" spans="1:35">
      <c r="A237" t="str">
        <f>LEFT(Table1[[#This Row],[Postcode]],2)</f>
        <v>OL</v>
      </c>
      <c r="B237" s="13" t="str" cm="1">
        <f t="array" ref="B237">_xlfn.IFS(
OR(LEFT(A237,2)="EC",LEFT(A237,1)="E",LEFT(A237,1)="N",LEFT(A237,2)="NW",LEFT(A237,2)="SE",LEFT(A237,2)="SW",LEFT(A237,1)="W",LEFT(A237,2)="WC"),"London",
OR(LEFT(A237,2)="CR",LEFT(A237,2)="DA",LEFT(A237,2)="GU",LEFT(A237,2)="KT",LEFT(A237,2)="ME",LEFT(A237,2)="PO",LEFT(A237,2)="RG",LEFT(A237,2)="RH",LEFT(A237,2)="SL",LEFT(A237,2)="SO",LEFT(A237,2)="TN"),"South East",
OR(LEFT(A237,2)="BA",LEFT(A237,2)="BS",LEFT(A237,2)="EX",LEFT(A237,2)="GL",LEFT(A237,2)="PL",LEFT(A237,2)="TA",LEFT(A237,2)="TQ",LEFT(A237,2)="TR"),"South West",
OR(LEFT(A237,1)="B",LEFT(A237,2)="CV",LEFT(A237,2)="DE",LEFT(A237,2)="LE",LEFT(A237,2)="NG",LEFT(A237,2)="NN",LEFT(A237,2)="ST",LEFT(A237,2)="WS",LEFT(A237,2)="WV"),"Midlands",
OR(LEFT(A237,1)="M",LEFT(A237,1)="L",LEFT(A237,2)="CH",LEFT(A237,2)="WA",LEFT(A237,2)="WN",LEFT(A237,2)="PR",LEFT(A237,2)="FY",LEFT(A237,2)="BB",LEFT(A237,2)="BL",LEFT(A237,2)="OL",LEFT(A237,2)="SK"),"North West",
OR(LEFT(A237,2)="NE",LEFT(A237,2)="DH",LEFT(A237,2)="SR",LEFT(A237,2)="TS",LEFT(A237,2)="DL"),"North East",
OR(LEFT(A237,2)="LS",LEFT(A237,1)="S",LEFT(A237,2)="DN",LEFT(A237,2)="HU",LEFT(A237,2)="BD",LEFT(A237,2)="HX",LEFT(A237,2)="WF",LEFT(A237,2)="HD"),"Yorkshire &amp; Humber",
OR(LEFT(A237,2)="CB",LEFT(A237,2)="CO",LEFT(A237,2)="IP",LEFT(A237,2)="NR",LEFT(A237,2)="PE",LEFT(A237,2)="SG",LEFT(A237,2)="CM"),"East of England",
OR(LEFT(A237,2)="AB",LEFT(A237,2)="DD",LEFT(A237,2)="EH",LEFT(A237,2)="FK",LEFT(A237,1)="G",LEFT(A237,2)="KA",LEFT(A237,2)="KY",LEFT(A237,2)="PA",LEFT(A237,2)="PH",LEFT(A237,2)="DG",LEFT(A237,2)="ML"),"Scotland",
OR(LEFT(A237,2)="CF",LEFT(A237,2)="SA",LEFT(A237,2)="NP",LEFT(A237,2)="LL",LEFT(A237,2)="LD"),"Wales"
)</f>
        <v>North West</v>
      </c>
      <c r="C237" t="s">
        <v>262</v>
      </c>
      <c r="D237" t="s">
        <v>762</v>
      </c>
      <c r="E237" s="1">
        <v>36752</v>
      </c>
      <c r="F237" s="1">
        <v>44086</v>
      </c>
      <c r="G237" s="11">
        <f ca="1">DATEDIF(Table1[[#This Row],[Date_of_Birth]],TODAY(),"Y")-DATEDIF(Table1[[#This Row],[Primary_Diagnosis_Date]],TODAY(),"Y")</f>
        <v>20</v>
      </c>
      <c r="H237" s="11" t="str" cm="1">
        <f t="array" aca="1" ref="H237" ca="1">_xlfn.IFS(Table1[[#This Row],[Age]]&lt;10,"0-9",Table1[[#This Row],[Age]]&lt;20,"10-19",Table1[[#This Row],[Age]]&lt;30,"20-29",Table1[[#This Row],[Age]]&lt;40,"30-39",Table1[[#This Row],[Age]]&lt;50,"40-49",Table1[[#This Row],[Age]]&lt;60,"50-59",Table1[[#This Row],[Age]]&lt;70,"60-69",Table1[[#This Row],[Age]]&lt;80,"70-79",Table1[[#This Row],[Age]]&lt;90,"80-89")</f>
        <v>20-29</v>
      </c>
      <c r="I237" t="s">
        <v>1027</v>
      </c>
      <c r="J237" t="s">
        <v>1264</v>
      </c>
      <c r="K237" t="str">
        <f>LEFT(Table1[[#This Row],[Postcode]],2)</f>
        <v>OL</v>
      </c>
      <c r="L237" t="s">
        <v>1759</v>
      </c>
      <c r="M237" s="1">
        <v>44064</v>
      </c>
      <c r="N237" s="1">
        <v>44070</v>
      </c>
      <c r="O237" s="11" t="str">
        <f ca="1">DATEDIF(Table1[[#This Row],[Referral_Date]],TODAY(),"d")-DATEDIF(Table1[[#This Row],[First_Seen_Date]],TODAY(),"d") &amp;" "&amp;"days"</f>
        <v>6 days</v>
      </c>
      <c r="P237" s="1">
        <v>44077</v>
      </c>
      <c r="Q237" s="1">
        <v>44081</v>
      </c>
      <c r="R237" s="1">
        <v>44105</v>
      </c>
      <c r="S237" s="11">
        <f ca="1">DATEDIF(Table1[[#This Row],[Decision_to_Treat_Date]],TODAY(),"d")-DATEDIF(Table1[[#This Row],[Treatment_Start_Date]],TODAY(),"d")</f>
        <v>24</v>
      </c>
      <c r="T237" s="11" t="str" cm="1">
        <f t="array" aca="1" ref="T237" ca="1">_xlfn.IFS(Table1[[#This Row],[Treatment_Waiting Time]]&lt;10,"Very Short Wait",Table1[[#This Row],[Treatment_Waiting Time]]&lt;20,"Short Wait",Table1[[#This Row],[Treatment_Waiting Time]]&lt;30,"Moderate Delay",Table1[[#This Row],[Treatment_Waiting Time]]&lt;40,"Long Delay")</f>
        <v>Moderate Delay</v>
      </c>
      <c r="U237" t="s">
        <v>2015</v>
      </c>
      <c r="V237" t="s">
        <v>2019</v>
      </c>
      <c r="W237" t="s">
        <v>2026</v>
      </c>
      <c r="X237" t="s">
        <v>2029</v>
      </c>
      <c r="Y237" t="s">
        <v>2037</v>
      </c>
      <c r="Z237" t="s">
        <v>2041</v>
      </c>
      <c r="AA237" t="s">
        <v>2041</v>
      </c>
      <c r="AB237" t="s">
        <v>2046</v>
      </c>
      <c r="AC237" t="s">
        <v>2041</v>
      </c>
      <c r="AD237" t="s">
        <v>2288</v>
      </c>
      <c r="AE237" t="s">
        <v>2551</v>
      </c>
      <c r="AF237" t="b">
        <v>0</v>
      </c>
      <c r="AH237" t="s">
        <v>2555</v>
      </c>
      <c r="AI237" s="1">
        <v>44646</v>
      </c>
    </row>
    <row r="238" spans="1:35">
      <c r="A238" t="str">
        <f>LEFT(Table1[[#This Row],[Postcode]],2)</f>
        <v>G2</v>
      </c>
      <c r="B238" s="13" t="str" cm="1">
        <f t="array" ref="B238">_xlfn.IFS(
OR(LEFT(A238,2)="EC",LEFT(A238,1)="E",LEFT(A238,1)="N",LEFT(A238,2)="NW",LEFT(A238,2)="SE",LEFT(A238,2)="SW",LEFT(A238,1)="W",LEFT(A238,2)="WC"),"London",
OR(LEFT(A238,2)="CR",LEFT(A238,2)="DA",LEFT(A238,2)="GU",LEFT(A238,2)="KT",LEFT(A238,2)="ME",LEFT(A238,2)="PO",LEFT(A238,2)="RG",LEFT(A238,2)="RH",LEFT(A238,2)="SL",LEFT(A238,2)="SO",LEFT(A238,2)="TN"),"South East",
OR(LEFT(A238,2)="BA",LEFT(A238,2)="BS",LEFT(A238,2)="EX",LEFT(A238,2)="GL",LEFT(A238,2)="PL",LEFT(A238,2)="TA",LEFT(A238,2)="TQ",LEFT(A238,2)="TR"),"South West",
OR(LEFT(A238,1)="B",LEFT(A238,2)="CV",LEFT(A238,2)="DE",LEFT(A238,2)="LE",LEFT(A238,2)="NG",LEFT(A238,2)="NN",LEFT(A238,2)="ST",LEFT(A238,2)="WS",LEFT(A238,2)="WV"),"Midlands",
OR(LEFT(A238,1)="M",LEFT(A238,1)="L",LEFT(A238,2)="CH",LEFT(A238,2)="WA",LEFT(A238,2)="WN",LEFT(A238,2)="PR",LEFT(A238,2)="FY",LEFT(A238,2)="BB",LEFT(A238,2)="BL",LEFT(A238,2)="OL",LEFT(A238,2)="SK"),"North West",
OR(LEFT(A238,2)="NE",LEFT(A238,2)="DH",LEFT(A238,2)="SR",LEFT(A238,2)="TS",LEFT(A238,2)="DL"),"North East",
OR(LEFT(A238,2)="LS",LEFT(A238,1)="S",LEFT(A238,2)="DN",LEFT(A238,2)="HU",LEFT(A238,2)="BD",LEFT(A238,2)="HX",LEFT(A238,2)="WF",LEFT(A238,2)="HD"),"Yorkshire &amp; Humber",
OR(LEFT(A238,2)="CB",LEFT(A238,2)="CO",LEFT(A238,2)="IP",LEFT(A238,2)="NR",LEFT(A238,2)="PE",LEFT(A238,2)="SG",LEFT(A238,2)="CM"),"East of England",
OR(LEFT(A238,2)="AB",LEFT(A238,2)="DD",LEFT(A238,2)="EH",LEFT(A238,2)="FK",LEFT(A238,1)="G",LEFT(A238,2)="KA",LEFT(A238,2)="KY",LEFT(A238,2)="PA",LEFT(A238,2)="PH",LEFT(A238,2)="DG",LEFT(A238,2)="ML"),"Scotland",
OR(LEFT(A238,2)="CF",LEFT(A238,2)="SA",LEFT(A238,2)="NP",LEFT(A238,2)="LL",LEFT(A238,2)="LD"),"Wales"
)</f>
        <v>Scotland</v>
      </c>
      <c r="C238" t="s">
        <v>263</v>
      </c>
      <c r="D238" t="s">
        <v>763</v>
      </c>
      <c r="E238" s="1">
        <v>16559</v>
      </c>
      <c r="F238" s="1">
        <v>43543</v>
      </c>
      <c r="G238" s="11">
        <f ca="1">DATEDIF(Table1[[#This Row],[Date_of_Birth]],TODAY(),"Y")-DATEDIF(Table1[[#This Row],[Primary_Diagnosis_Date]],TODAY(),"Y")</f>
        <v>74</v>
      </c>
      <c r="H238" s="11" t="str" cm="1">
        <f t="array" aca="1" ref="H238" ca="1">_xlfn.IFS(Table1[[#This Row],[Age]]&lt;10,"0-9",Table1[[#This Row],[Age]]&lt;20,"10-19",Table1[[#This Row],[Age]]&lt;30,"20-29",Table1[[#This Row],[Age]]&lt;40,"30-39",Table1[[#This Row],[Age]]&lt;50,"40-49",Table1[[#This Row],[Age]]&lt;60,"50-59",Table1[[#This Row],[Age]]&lt;70,"60-69",Table1[[#This Row],[Age]]&lt;80,"70-79",Table1[[#This Row],[Age]]&lt;90,"80-89")</f>
        <v>70-79</v>
      </c>
      <c r="I238" t="s">
        <v>1028</v>
      </c>
      <c r="J238" t="s">
        <v>1265</v>
      </c>
      <c r="K238" t="str">
        <f>LEFT(Table1[[#This Row],[Postcode]],2)</f>
        <v>G2</v>
      </c>
      <c r="L238" t="s">
        <v>1760</v>
      </c>
      <c r="M238" s="1">
        <v>43524</v>
      </c>
      <c r="N238" s="1">
        <v>43526</v>
      </c>
      <c r="O238" s="11" t="str">
        <f ca="1">DATEDIF(Table1[[#This Row],[Referral_Date]],TODAY(),"d")-DATEDIF(Table1[[#This Row],[First_Seen_Date]],TODAY(),"d") &amp;" "&amp;"days"</f>
        <v>2 days</v>
      </c>
      <c r="P238" s="1">
        <v>43535</v>
      </c>
      <c r="Q238" s="1">
        <v>43541</v>
      </c>
      <c r="R238" s="1">
        <v>43563</v>
      </c>
      <c r="S238" s="11">
        <f ca="1">DATEDIF(Table1[[#This Row],[Decision_to_Treat_Date]],TODAY(),"d")-DATEDIF(Table1[[#This Row],[Treatment_Start_Date]],TODAY(),"d")</f>
        <v>22</v>
      </c>
      <c r="T238" s="11" t="str" cm="1">
        <f t="array" aca="1" ref="T238" ca="1">_xlfn.IFS(Table1[[#This Row],[Treatment_Waiting Time]]&lt;10,"Very Short Wait",Table1[[#This Row],[Treatment_Waiting Time]]&lt;20,"Short Wait",Table1[[#This Row],[Treatment_Waiting Time]]&lt;30,"Moderate Delay",Table1[[#This Row],[Treatment_Waiting Time]]&lt;40,"Long Delay")</f>
        <v>Moderate Delay</v>
      </c>
      <c r="U238" t="s">
        <v>2014</v>
      </c>
      <c r="V238" t="s">
        <v>2019</v>
      </c>
      <c r="W238" t="s">
        <v>2025</v>
      </c>
      <c r="X238" t="s">
        <v>2032</v>
      </c>
      <c r="Y238" t="s">
        <v>2033</v>
      </c>
      <c r="Z238" t="s">
        <v>2042</v>
      </c>
      <c r="AA238" t="s">
        <v>2044</v>
      </c>
      <c r="AB238" t="s">
        <v>2048</v>
      </c>
      <c r="AC238" t="s">
        <v>2053</v>
      </c>
      <c r="AD238" t="s">
        <v>2289</v>
      </c>
      <c r="AE238" t="s">
        <v>2550</v>
      </c>
      <c r="AF238" t="b">
        <v>1</v>
      </c>
      <c r="AG238" s="1">
        <v>44443</v>
      </c>
      <c r="AH238" t="s">
        <v>2554</v>
      </c>
    </row>
    <row r="239" spans="1:35">
      <c r="A239" t="str">
        <f>LEFT(Table1[[#This Row],[Postcode]],2)</f>
        <v>WD</v>
      </c>
      <c r="B239" s="13" t="str" cm="1">
        <f t="array" ref="B239">_xlfn.IFS(
OR(LEFT(A239,2)="EC",LEFT(A239,1)="E",LEFT(A239,1)="N",LEFT(A239,2)="NW",LEFT(A239,2)="SE",LEFT(A239,2)="SW",LEFT(A239,1)="W",LEFT(A239,2)="WC"),"London",
OR(LEFT(A239,2)="CR",LEFT(A239,2)="DA",LEFT(A239,2)="GU",LEFT(A239,2)="KT",LEFT(A239,2)="ME",LEFT(A239,2)="PO",LEFT(A239,2)="RG",LEFT(A239,2)="RH",LEFT(A239,2)="SL",LEFT(A239,2)="SO",LEFT(A239,2)="TN"),"South East",
OR(LEFT(A239,2)="BA",LEFT(A239,2)="BS",LEFT(A239,2)="EX",LEFT(A239,2)="GL",LEFT(A239,2)="PL",LEFT(A239,2)="TA",LEFT(A239,2)="TQ",LEFT(A239,2)="TR"),"South West",
OR(LEFT(A239,1)="B",LEFT(A239,2)="CV",LEFT(A239,2)="DE",LEFT(A239,2)="LE",LEFT(A239,2)="NG",LEFT(A239,2)="NN",LEFT(A239,2)="ST",LEFT(A239,2)="WS",LEFT(A239,2)="WV"),"Midlands",
OR(LEFT(A239,1)="M",LEFT(A239,1)="L",LEFT(A239,2)="CH",LEFT(A239,2)="WA",LEFT(A239,2)="WN",LEFT(A239,2)="PR",LEFT(A239,2)="FY",LEFT(A239,2)="BB",LEFT(A239,2)="BL",LEFT(A239,2)="OL",LEFT(A239,2)="SK"),"North West",
OR(LEFT(A239,2)="NE",LEFT(A239,2)="DH",LEFT(A239,2)="SR",LEFT(A239,2)="TS",LEFT(A239,2)="DL"),"North East",
OR(LEFT(A239,2)="LS",LEFT(A239,1)="S",LEFT(A239,2)="DN",LEFT(A239,2)="HU",LEFT(A239,2)="BD",LEFT(A239,2)="HX",LEFT(A239,2)="WF",LEFT(A239,2)="HD"),"Yorkshire &amp; Humber",
OR(LEFT(A239,2)="CB",LEFT(A239,2)="CO",LEFT(A239,2)="IP",LEFT(A239,2)="NR",LEFT(A239,2)="PE",LEFT(A239,2)="SG",LEFT(A239,2)="CM"),"East of England",
OR(LEFT(A239,2)="AB",LEFT(A239,2)="DD",LEFT(A239,2)="EH",LEFT(A239,2)="FK",LEFT(A239,1)="G",LEFT(A239,2)="KA",LEFT(A239,2)="KY",LEFT(A239,2)="PA",LEFT(A239,2)="PH",LEFT(A239,2)="DG",LEFT(A239,2)="ML"),"Scotland",
OR(LEFT(A239,2)="CF",LEFT(A239,2)="SA",LEFT(A239,2)="NP",LEFT(A239,2)="LL",LEFT(A239,2)="LD"),"Wales"
)</f>
        <v>London</v>
      </c>
      <c r="C239" t="s">
        <v>264</v>
      </c>
      <c r="D239" t="s">
        <v>764</v>
      </c>
      <c r="E239" s="1">
        <v>20416</v>
      </c>
      <c r="F239" s="1">
        <v>45082</v>
      </c>
      <c r="G239" s="11">
        <f ca="1">DATEDIF(Table1[[#This Row],[Date_of_Birth]],TODAY(),"Y")-DATEDIF(Table1[[#This Row],[Primary_Diagnosis_Date]],TODAY(),"Y")</f>
        <v>67</v>
      </c>
      <c r="H239" s="11" t="str" cm="1">
        <f t="array" aca="1" ref="H239" ca="1">_xlfn.IFS(Table1[[#This Row],[Age]]&lt;10,"0-9",Table1[[#This Row],[Age]]&lt;20,"10-19",Table1[[#This Row],[Age]]&lt;30,"20-29",Table1[[#This Row],[Age]]&lt;40,"30-39",Table1[[#This Row],[Age]]&lt;50,"40-49",Table1[[#This Row],[Age]]&lt;60,"50-59",Table1[[#This Row],[Age]]&lt;70,"60-69",Table1[[#This Row],[Age]]&lt;80,"70-79",Table1[[#This Row],[Age]]&lt;90,"80-89")</f>
        <v>60-69</v>
      </c>
      <c r="I239" t="s">
        <v>1028</v>
      </c>
      <c r="J239" t="s">
        <v>1266</v>
      </c>
      <c r="K239" t="str">
        <f>LEFT(Table1[[#This Row],[Postcode]],2)</f>
        <v>WD</v>
      </c>
      <c r="L239" t="s">
        <v>1761</v>
      </c>
      <c r="M239" s="1">
        <v>45052</v>
      </c>
      <c r="N239" s="1">
        <v>45063</v>
      </c>
      <c r="O239" s="11" t="str">
        <f ca="1">DATEDIF(Table1[[#This Row],[Referral_Date]],TODAY(),"d")-DATEDIF(Table1[[#This Row],[First_Seen_Date]],TODAY(),"d") &amp;" "&amp;"days"</f>
        <v>11 days</v>
      </c>
      <c r="P239" s="1">
        <v>45076</v>
      </c>
      <c r="Q239" s="1">
        <v>45086</v>
      </c>
      <c r="R239" s="1">
        <v>45100</v>
      </c>
      <c r="S239" s="11">
        <f ca="1">DATEDIF(Table1[[#This Row],[Decision_to_Treat_Date]],TODAY(),"d")-DATEDIF(Table1[[#This Row],[Treatment_Start_Date]],TODAY(),"d")</f>
        <v>14</v>
      </c>
      <c r="T239" s="11" t="str" cm="1">
        <f t="array" aca="1" ref="T239" ca="1">_xlfn.IFS(Table1[[#This Row],[Treatment_Waiting Time]]&lt;10,"Very Short Wait",Table1[[#This Row],[Treatment_Waiting Time]]&lt;20,"Short Wait",Table1[[#This Row],[Treatment_Waiting Time]]&lt;30,"Moderate Delay",Table1[[#This Row],[Treatment_Waiting Time]]&lt;40,"Long Delay")</f>
        <v>Short Wait</v>
      </c>
      <c r="U239" t="s">
        <v>2012</v>
      </c>
      <c r="V239" t="s">
        <v>2021</v>
      </c>
      <c r="W239" t="s">
        <v>2025</v>
      </c>
      <c r="X239" t="s">
        <v>2030</v>
      </c>
      <c r="Y239" t="s">
        <v>2037</v>
      </c>
      <c r="Z239" t="s">
        <v>2038</v>
      </c>
      <c r="AA239" t="s">
        <v>2045</v>
      </c>
      <c r="AB239" t="s">
        <v>2047</v>
      </c>
      <c r="AC239" t="s">
        <v>2041</v>
      </c>
      <c r="AD239" t="s">
        <v>2290</v>
      </c>
      <c r="AE239" t="s">
        <v>2552</v>
      </c>
      <c r="AF239" t="b">
        <v>0</v>
      </c>
      <c r="AH239" t="s">
        <v>2554</v>
      </c>
    </row>
    <row r="240" spans="1:35">
      <c r="A240" t="str">
        <f>LEFT(Table1[[#This Row],[Postcode]],2)</f>
        <v>S3</v>
      </c>
      <c r="B240" s="13" t="str" cm="1">
        <f t="array" ref="B240">_xlfn.IFS(
OR(LEFT(A240,2)="EC",LEFT(A240,1)="E",LEFT(A240,1)="N",LEFT(A240,2)="NW",LEFT(A240,2)="SE",LEFT(A240,2)="SW",LEFT(A240,1)="W",LEFT(A240,2)="WC"),"London",
OR(LEFT(A240,2)="CR",LEFT(A240,2)="DA",LEFT(A240,2)="GU",LEFT(A240,2)="KT",LEFT(A240,2)="ME",LEFT(A240,2)="PO",LEFT(A240,2)="RG",LEFT(A240,2)="RH",LEFT(A240,2)="SL",LEFT(A240,2)="SO",LEFT(A240,2)="TN"),"South East",
OR(LEFT(A240,2)="BA",LEFT(A240,2)="BS",LEFT(A240,2)="EX",LEFT(A240,2)="GL",LEFT(A240,2)="PL",LEFT(A240,2)="TA",LEFT(A240,2)="TQ",LEFT(A240,2)="TR"),"South West",
OR(LEFT(A240,1)="B",LEFT(A240,2)="CV",LEFT(A240,2)="DE",LEFT(A240,2)="LE",LEFT(A240,2)="NG",LEFT(A240,2)="NN",LEFT(A240,2)="ST",LEFT(A240,2)="WS",LEFT(A240,2)="WV"),"Midlands",
OR(LEFT(A240,1)="M",LEFT(A240,1)="L",LEFT(A240,2)="CH",LEFT(A240,2)="WA",LEFT(A240,2)="WN",LEFT(A240,2)="PR",LEFT(A240,2)="FY",LEFT(A240,2)="BB",LEFT(A240,2)="BL",LEFT(A240,2)="OL",LEFT(A240,2)="SK"),"North West",
OR(LEFT(A240,2)="NE",LEFT(A240,2)="DH",LEFT(A240,2)="SR",LEFT(A240,2)="TS",LEFT(A240,2)="DL"),"North East",
OR(LEFT(A240,2)="LS",LEFT(A240,1)="S",LEFT(A240,2)="DN",LEFT(A240,2)="HU",LEFT(A240,2)="BD",LEFT(A240,2)="HX",LEFT(A240,2)="WF",LEFT(A240,2)="HD"),"Yorkshire &amp; Humber",
OR(LEFT(A240,2)="CB",LEFT(A240,2)="CO",LEFT(A240,2)="IP",LEFT(A240,2)="NR",LEFT(A240,2)="PE",LEFT(A240,2)="SG",LEFT(A240,2)="CM"),"East of England",
OR(LEFT(A240,2)="AB",LEFT(A240,2)="DD",LEFT(A240,2)="EH",LEFT(A240,2)="FK",LEFT(A240,1)="G",LEFT(A240,2)="KA",LEFT(A240,2)="KY",LEFT(A240,2)="PA",LEFT(A240,2)="PH",LEFT(A240,2)="DG",LEFT(A240,2)="ML"),"Scotland",
OR(LEFT(A240,2)="CF",LEFT(A240,2)="SA",LEFT(A240,2)="NP",LEFT(A240,2)="LL",LEFT(A240,2)="LD"),"Wales"
)</f>
        <v>Yorkshire &amp; Humber</v>
      </c>
      <c r="C240" t="s">
        <v>265</v>
      </c>
      <c r="D240" t="s">
        <v>765</v>
      </c>
      <c r="E240" s="1">
        <v>35524</v>
      </c>
      <c r="F240" s="1">
        <v>43953</v>
      </c>
      <c r="G240" s="11">
        <f ca="1">DATEDIF(Table1[[#This Row],[Date_of_Birth]],TODAY(),"Y")-DATEDIF(Table1[[#This Row],[Primary_Diagnosis_Date]],TODAY(),"Y")</f>
        <v>23</v>
      </c>
      <c r="H240" s="11" t="str" cm="1">
        <f t="array" aca="1" ref="H240" ca="1">_xlfn.IFS(Table1[[#This Row],[Age]]&lt;10,"0-9",Table1[[#This Row],[Age]]&lt;20,"10-19",Table1[[#This Row],[Age]]&lt;30,"20-29",Table1[[#This Row],[Age]]&lt;40,"30-39",Table1[[#This Row],[Age]]&lt;50,"40-49",Table1[[#This Row],[Age]]&lt;60,"50-59",Table1[[#This Row],[Age]]&lt;70,"60-69",Table1[[#This Row],[Age]]&lt;80,"70-79",Table1[[#This Row],[Age]]&lt;90,"80-89")</f>
        <v>20-29</v>
      </c>
      <c r="I240" t="s">
        <v>1027</v>
      </c>
      <c r="J240" t="s">
        <v>1267</v>
      </c>
      <c r="K240" t="str">
        <f>LEFT(Table1[[#This Row],[Postcode]],2)</f>
        <v>S3</v>
      </c>
      <c r="L240" t="s">
        <v>1762</v>
      </c>
      <c r="M240" s="1">
        <v>43926</v>
      </c>
      <c r="N240" s="1">
        <v>43934</v>
      </c>
      <c r="O240" s="11" t="str">
        <f ca="1">DATEDIF(Table1[[#This Row],[Referral_Date]],TODAY(),"d")-DATEDIF(Table1[[#This Row],[First_Seen_Date]],TODAY(),"d") &amp;" "&amp;"days"</f>
        <v>8 days</v>
      </c>
      <c r="P240" s="1">
        <v>43947</v>
      </c>
      <c r="Q240" s="1">
        <v>43954</v>
      </c>
      <c r="R240" s="1">
        <v>43985</v>
      </c>
      <c r="S240" s="11">
        <f ca="1">DATEDIF(Table1[[#This Row],[Decision_to_Treat_Date]],TODAY(),"d")-DATEDIF(Table1[[#This Row],[Treatment_Start_Date]],TODAY(),"d")</f>
        <v>31</v>
      </c>
      <c r="T240" s="11" t="str" cm="1">
        <f t="array" aca="1" ref="T240" ca="1">_xlfn.IFS(Table1[[#This Row],[Treatment_Waiting Time]]&lt;10,"Very Short Wait",Table1[[#This Row],[Treatment_Waiting Time]]&lt;20,"Short Wait",Table1[[#This Row],[Treatment_Waiting Time]]&lt;30,"Moderate Delay",Table1[[#This Row],[Treatment_Waiting Time]]&lt;40,"Long Delay")</f>
        <v>Long Delay</v>
      </c>
      <c r="U240" t="s">
        <v>2013</v>
      </c>
      <c r="V240" t="s">
        <v>2020</v>
      </c>
      <c r="W240" t="s">
        <v>2023</v>
      </c>
      <c r="X240" t="s">
        <v>2031</v>
      </c>
      <c r="Y240" t="s">
        <v>2035</v>
      </c>
      <c r="Z240" t="s">
        <v>2040</v>
      </c>
      <c r="AA240" t="s">
        <v>2041</v>
      </c>
      <c r="AB240" t="s">
        <v>2050</v>
      </c>
      <c r="AC240" t="s">
        <v>2052</v>
      </c>
      <c r="AD240" t="s">
        <v>2291</v>
      </c>
      <c r="AE240" t="s">
        <v>2551</v>
      </c>
      <c r="AF240" t="b">
        <v>1</v>
      </c>
      <c r="AG240" s="1">
        <v>44241</v>
      </c>
      <c r="AH240" t="s">
        <v>2555</v>
      </c>
      <c r="AI240" s="1">
        <v>44841</v>
      </c>
    </row>
    <row r="241" spans="1:35">
      <c r="A241" t="str">
        <f>LEFT(Table1[[#This Row],[Postcode]],2)</f>
        <v>S3</v>
      </c>
      <c r="B241" s="13" t="str" cm="1">
        <f t="array" ref="B241">_xlfn.IFS(
OR(LEFT(A241,2)="EC",LEFT(A241,1)="E",LEFT(A241,1)="N",LEFT(A241,2)="NW",LEFT(A241,2)="SE",LEFT(A241,2)="SW",LEFT(A241,1)="W",LEFT(A241,2)="WC"),"London",
OR(LEFT(A241,2)="CR",LEFT(A241,2)="DA",LEFT(A241,2)="GU",LEFT(A241,2)="KT",LEFT(A241,2)="ME",LEFT(A241,2)="PO",LEFT(A241,2)="RG",LEFT(A241,2)="RH",LEFT(A241,2)="SL",LEFT(A241,2)="SO",LEFT(A241,2)="TN"),"South East",
OR(LEFT(A241,2)="BA",LEFT(A241,2)="BS",LEFT(A241,2)="EX",LEFT(A241,2)="GL",LEFT(A241,2)="PL",LEFT(A241,2)="TA",LEFT(A241,2)="TQ",LEFT(A241,2)="TR"),"South West",
OR(LEFT(A241,1)="B",LEFT(A241,2)="CV",LEFT(A241,2)="DE",LEFT(A241,2)="LE",LEFT(A241,2)="NG",LEFT(A241,2)="NN",LEFT(A241,2)="ST",LEFT(A241,2)="WS",LEFT(A241,2)="WV"),"Midlands",
OR(LEFT(A241,1)="M",LEFT(A241,1)="L",LEFT(A241,2)="CH",LEFT(A241,2)="WA",LEFT(A241,2)="WN",LEFT(A241,2)="PR",LEFT(A241,2)="FY",LEFT(A241,2)="BB",LEFT(A241,2)="BL",LEFT(A241,2)="OL",LEFT(A241,2)="SK"),"North West",
OR(LEFT(A241,2)="NE",LEFT(A241,2)="DH",LEFT(A241,2)="SR",LEFT(A241,2)="TS",LEFT(A241,2)="DL"),"North East",
OR(LEFT(A241,2)="LS",LEFT(A241,1)="S",LEFT(A241,2)="DN",LEFT(A241,2)="HU",LEFT(A241,2)="BD",LEFT(A241,2)="HX",LEFT(A241,2)="WF",LEFT(A241,2)="HD"),"Yorkshire &amp; Humber",
OR(LEFT(A241,2)="CB",LEFT(A241,2)="CO",LEFT(A241,2)="IP",LEFT(A241,2)="NR",LEFT(A241,2)="PE",LEFT(A241,2)="SG",LEFT(A241,2)="CM"),"East of England",
OR(LEFT(A241,2)="AB",LEFT(A241,2)="DD",LEFT(A241,2)="EH",LEFT(A241,2)="FK",LEFT(A241,1)="G",LEFT(A241,2)="KA",LEFT(A241,2)="KY",LEFT(A241,2)="PA",LEFT(A241,2)="PH",LEFT(A241,2)="DG",LEFT(A241,2)="ML"),"Scotland",
OR(LEFT(A241,2)="CF",LEFT(A241,2)="SA",LEFT(A241,2)="NP",LEFT(A241,2)="LL",LEFT(A241,2)="LD"),"Wales"
)</f>
        <v>Yorkshire &amp; Humber</v>
      </c>
      <c r="C241" t="s">
        <v>266</v>
      </c>
      <c r="D241" t="s">
        <v>766</v>
      </c>
      <c r="E241" s="1">
        <v>32926</v>
      </c>
      <c r="F241" s="1">
        <v>42530</v>
      </c>
      <c r="G241" s="11">
        <f ca="1">DATEDIF(Table1[[#This Row],[Date_of_Birth]],TODAY(),"Y")-DATEDIF(Table1[[#This Row],[Primary_Diagnosis_Date]],TODAY(),"Y")</f>
        <v>26</v>
      </c>
      <c r="H241" s="11" t="str" cm="1">
        <f t="array" aca="1" ref="H241" ca="1">_xlfn.IFS(Table1[[#This Row],[Age]]&lt;10,"0-9",Table1[[#This Row],[Age]]&lt;20,"10-19",Table1[[#This Row],[Age]]&lt;30,"20-29",Table1[[#This Row],[Age]]&lt;40,"30-39",Table1[[#This Row],[Age]]&lt;50,"40-49",Table1[[#This Row],[Age]]&lt;60,"50-59",Table1[[#This Row],[Age]]&lt;70,"60-69",Table1[[#This Row],[Age]]&lt;80,"70-79",Table1[[#This Row],[Age]]&lt;90,"80-89")</f>
        <v>20-29</v>
      </c>
      <c r="I241" t="s">
        <v>1027</v>
      </c>
      <c r="J241" t="s">
        <v>1268</v>
      </c>
      <c r="K241" t="str">
        <f>LEFT(Table1[[#This Row],[Postcode]],2)</f>
        <v>S3</v>
      </c>
      <c r="L241" t="s">
        <v>1763</v>
      </c>
      <c r="M241" s="1">
        <v>42528</v>
      </c>
      <c r="N241" s="1">
        <v>42535</v>
      </c>
      <c r="O241" s="11" t="str">
        <f ca="1">DATEDIF(Table1[[#This Row],[Referral_Date]],TODAY(),"d")-DATEDIF(Table1[[#This Row],[First_Seen_Date]],TODAY(),"d") &amp;" "&amp;"days"</f>
        <v>7 days</v>
      </c>
      <c r="P241" s="1">
        <v>42547</v>
      </c>
      <c r="Q241" s="1">
        <v>42556</v>
      </c>
      <c r="R241" s="1">
        <v>42584</v>
      </c>
      <c r="S241" s="11">
        <f ca="1">DATEDIF(Table1[[#This Row],[Decision_to_Treat_Date]],TODAY(),"d")-DATEDIF(Table1[[#This Row],[Treatment_Start_Date]],TODAY(),"d")</f>
        <v>28</v>
      </c>
      <c r="T241" s="11" t="str" cm="1">
        <f t="array" aca="1" ref="T241" ca="1">_xlfn.IFS(Table1[[#This Row],[Treatment_Waiting Time]]&lt;10,"Very Short Wait",Table1[[#This Row],[Treatment_Waiting Time]]&lt;20,"Short Wait",Table1[[#This Row],[Treatment_Waiting Time]]&lt;30,"Moderate Delay",Table1[[#This Row],[Treatment_Waiting Time]]&lt;40,"Long Delay")</f>
        <v>Moderate Delay</v>
      </c>
      <c r="U241" t="s">
        <v>2014</v>
      </c>
      <c r="V241" t="s">
        <v>2019</v>
      </c>
      <c r="W241" t="s">
        <v>2023</v>
      </c>
      <c r="X241" t="s">
        <v>2032</v>
      </c>
      <c r="Y241" t="s">
        <v>2037</v>
      </c>
      <c r="Z241" t="s">
        <v>2042</v>
      </c>
      <c r="AA241" t="s">
        <v>2045</v>
      </c>
      <c r="AB241" t="s">
        <v>2047</v>
      </c>
      <c r="AC241" t="s">
        <v>2041</v>
      </c>
      <c r="AD241" t="s">
        <v>2292</v>
      </c>
      <c r="AE241" t="s">
        <v>2041</v>
      </c>
      <c r="AF241" t="b">
        <v>0</v>
      </c>
      <c r="AH241" t="s">
        <v>2555</v>
      </c>
      <c r="AI241" s="1">
        <v>43431</v>
      </c>
    </row>
    <row r="242" spans="1:35">
      <c r="A242" t="str">
        <f>LEFT(Table1[[#This Row],[Postcode]],2)</f>
        <v>M9</v>
      </c>
      <c r="B242" s="13" t="str" cm="1">
        <f t="array" ref="B242">_xlfn.IFS(
OR(LEFT(A242,2)="EC",LEFT(A242,1)="E",LEFT(A242,1)="N",LEFT(A242,2)="NW",LEFT(A242,2)="SE",LEFT(A242,2)="SW",LEFT(A242,1)="W",LEFT(A242,2)="WC"),"London",
OR(LEFT(A242,2)="CR",LEFT(A242,2)="DA",LEFT(A242,2)="GU",LEFT(A242,2)="KT",LEFT(A242,2)="ME",LEFT(A242,2)="PO",LEFT(A242,2)="RG",LEFT(A242,2)="RH",LEFT(A242,2)="SL",LEFT(A242,2)="SO",LEFT(A242,2)="TN"),"South East",
OR(LEFT(A242,2)="BA",LEFT(A242,2)="BS",LEFT(A242,2)="EX",LEFT(A242,2)="GL",LEFT(A242,2)="PL",LEFT(A242,2)="TA",LEFT(A242,2)="TQ",LEFT(A242,2)="TR"),"South West",
OR(LEFT(A242,1)="B",LEFT(A242,2)="CV",LEFT(A242,2)="DE",LEFT(A242,2)="LE",LEFT(A242,2)="NG",LEFT(A242,2)="NN",LEFT(A242,2)="ST",LEFT(A242,2)="WS",LEFT(A242,2)="WV"),"Midlands",
OR(LEFT(A242,1)="M",LEFT(A242,1)="L",LEFT(A242,2)="CH",LEFT(A242,2)="WA",LEFT(A242,2)="WN",LEFT(A242,2)="PR",LEFT(A242,2)="FY",LEFT(A242,2)="BB",LEFT(A242,2)="BL",LEFT(A242,2)="OL",LEFT(A242,2)="SK"),"North West",
OR(LEFT(A242,2)="NE",LEFT(A242,2)="DH",LEFT(A242,2)="SR",LEFT(A242,2)="TS",LEFT(A242,2)="DL"),"North East",
OR(LEFT(A242,2)="LS",LEFT(A242,1)="S",LEFT(A242,2)="DN",LEFT(A242,2)="HU",LEFT(A242,2)="BD",LEFT(A242,2)="HX",LEFT(A242,2)="WF",LEFT(A242,2)="HD"),"Yorkshire &amp; Humber",
OR(LEFT(A242,2)="CB",LEFT(A242,2)="CO",LEFT(A242,2)="IP",LEFT(A242,2)="NR",LEFT(A242,2)="PE",LEFT(A242,2)="SG",LEFT(A242,2)="CM"),"East of England",
OR(LEFT(A242,2)="AB",LEFT(A242,2)="DD",LEFT(A242,2)="EH",LEFT(A242,2)="FK",LEFT(A242,1)="G",LEFT(A242,2)="KA",LEFT(A242,2)="KY",LEFT(A242,2)="PA",LEFT(A242,2)="PH",LEFT(A242,2)="DG",LEFT(A242,2)="ML"),"Scotland",
OR(LEFT(A242,2)="CF",LEFT(A242,2)="SA",LEFT(A242,2)="NP",LEFT(A242,2)="LL",LEFT(A242,2)="LD"),"Wales"
)</f>
        <v>North West</v>
      </c>
      <c r="C242" t="s">
        <v>267</v>
      </c>
      <c r="D242" t="s">
        <v>767</v>
      </c>
      <c r="E242" s="1">
        <v>22594</v>
      </c>
      <c r="F242" s="1">
        <v>45598</v>
      </c>
      <c r="G242" s="11">
        <f ca="1">DATEDIF(Table1[[#This Row],[Date_of_Birth]],TODAY(),"Y")-DATEDIF(Table1[[#This Row],[Primary_Diagnosis_Date]],TODAY(),"Y")</f>
        <v>63</v>
      </c>
      <c r="H242" s="11" t="str" cm="1">
        <f t="array" aca="1" ref="H242" ca="1">_xlfn.IFS(Table1[[#This Row],[Age]]&lt;10,"0-9",Table1[[#This Row],[Age]]&lt;20,"10-19",Table1[[#This Row],[Age]]&lt;30,"20-29",Table1[[#This Row],[Age]]&lt;40,"30-39",Table1[[#This Row],[Age]]&lt;50,"40-49",Table1[[#This Row],[Age]]&lt;60,"50-59",Table1[[#This Row],[Age]]&lt;70,"60-69",Table1[[#This Row],[Age]]&lt;80,"70-79",Table1[[#This Row],[Age]]&lt;90,"80-89")</f>
        <v>60-69</v>
      </c>
      <c r="I242" t="s">
        <v>1027</v>
      </c>
      <c r="J242" t="s">
        <v>1269</v>
      </c>
      <c r="K242" t="str">
        <f>LEFT(Table1[[#This Row],[Postcode]],2)</f>
        <v>M9</v>
      </c>
      <c r="L242" t="s">
        <v>1764</v>
      </c>
      <c r="M242" s="1">
        <v>45578</v>
      </c>
      <c r="N242" s="1">
        <v>45588</v>
      </c>
      <c r="O242" s="11" t="str">
        <f ca="1">DATEDIF(Table1[[#This Row],[Referral_Date]],TODAY(),"d")-DATEDIF(Table1[[#This Row],[First_Seen_Date]],TODAY(),"d") &amp;" "&amp;"days"</f>
        <v>10 days</v>
      </c>
      <c r="P242" s="1">
        <v>45592</v>
      </c>
      <c r="Q242" s="1">
        <v>45606</v>
      </c>
      <c r="R242" s="1">
        <v>45619</v>
      </c>
      <c r="S242" s="11">
        <f ca="1">DATEDIF(Table1[[#This Row],[Decision_to_Treat_Date]],TODAY(),"d")-DATEDIF(Table1[[#This Row],[Treatment_Start_Date]],TODAY(),"d")</f>
        <v>13</v>
      </c>
      <c r="T242" s="11" t="str" cm="1">
        <f t="array" aca="1" ref="T242" ca="1">_xlfn.IFS(Table1[[#This Row],[Treatment_Waiting Time]]&lt;10,"Very Short Wait",Table1[[#This Row],[Treatment_Waiting Time]]&lt;20,"Short Wait",Table1[[#This Row],[Treatment_Waiting Time]]&lt;30,"Moderate Delay",Table1[[#This Row],[Treatment_Waiting Time]]&lt;40,"Long Delay")</f>
        <v>Short Wait</v>
      </c>
      <c r="U242" t="s">
        <v>2016</v>
      </c>
      <c r="V242" t="s">
        <v>2021</v>
      </c>
      <c r="W242" t="s">
        <v>2025</v>
      </c>
      <c r="X242" t="s">
        <v>2030</v>
      </c>
      <c r="Y242" t="s">
        <v>2035</v>
      </c>
      <c r="Z242" t="s">
        <v>2041</v>
      </c>
      <c r="AA242" t="s">
        <v>2041</v>
      </c>
      <c r="AB242" t="s">
        <v>2048</v>
      </c>
      <c r="AC242" t="s">
        <v>2041</v>
      </c>
      <c r="AD242" t="s">
        <v>2293</v>
      </c>
      <c r="AE242" t="s">
        <v>2553</v>
      </c>
      <c r="AF242" t="b">
        <v>0</v>
      </c>
      <c r="AH242" t="s">
        <v>2555</v>
      </c>
      <c r="AI242" s="1">
        <v>46563</v>
      </c>
    </row>
    <row r="243" spans="1:35">
      <c r="A243" t="str">
        <f>LEFT(Table1[[#This Row],[Postcode]],2)</f>
        <v>L5</v>
      </c>
      <c r="B243" s="13" t="str" cm="1">
        <f t="array" ref="B243">_xlfn.IFS(
OR(LEFT(A243,2)="EC",LEFT(A243,1)="E",LEFT(A243,1)="N",LEFT(A243,2)="NW",LEFT(A243,2)="SE",LEFT(A243,2)="SW",LEFT(A243,1)="W",LEFT(A243,2)="WC"),"London",
OR(LEFT(A243,2)="CR",LEFT(A243,2)="DA",LEFT(A243,2)="GU",LEFT(A243,2)="KT",LEFT(A243,2)="ME",LEFT(A243,2)="PO",LEFT(A243,2)="RG",LEFT(A243,2)="RH",LEFT(A243,2)="SL",LEFT(A243,2)="SO",LEFT(A243,2)="TN"),"South East",
OR(LEFT(A243,2)="BA",LEFT(A243,2)="BS",LEFT(A243,2)="EX",LEFT(A243,2)="GL",LEFT(A243,2)="PL",LEFT(A243,2)="TA",LEFT(A243,2)="TQ",LEFT(A243,2)="TR"),"South West",
OR(LEFT(A243,1)="B",LEFT(A243,2)="CV",LEFT(A243,2)="DE",LEFT(A243,2)="LE",LEFT(A243,2)="NG",LEFT(A243,2)="NN",LEFT(A243,2)="ST",LEFT(A243,2)="WS",LEFT(A243,2)="WV"),"Midlands",
OR(LEFT(A243,1)="M",LEFT(A243,1)="L",LEFT(A243,2)="CH",LEFT(A243,2)="WA",LEFT(A243,2)="WN",LEFT(A243,2)="PR",LEFT(A243,2)="FY",LEFT(A243,2)="BB",LEFT(A243,2)="BL",LEFT(A243,2)="OL",LEFT(A243,2)="SK"),"North West",
OR(LEFT(A243,2)="NE",LEFT(A243,2)="DH",LEFT(A243,2)="SR",LEFT(A243,2)="TS",LEFT(A243,2)="DL"),"North East",
OR(LEFT(A243,2)="LS",LEFT(A243,1)="S",LEFT(A243,2)="DN",LEFT(A243,2)="HU",LEFT(A243,2)="BD",LEFT(A243,2)="HX",LEFT(A243,2)="WF",LEFT(A243,2)="HD"),"Yorkshire &amp; Humber",
OR(LEFT(A243,2)="CB",LEFT(A243,2)="CO",LEFT(A243,2)="IP",LEFT(A243,2)="NR",LEFT(A243,2)="PE",LEFT(A243,2)="SG",LEFT(A243,2)="CM"),"East of England",
OR(LEFT(A243,2)="AB",LEFT(A243,2)="DD",LEFT(A243,2)="EH",LEFT(A243,2)="FK",LEFT(A243,1)="G",LEFT(A243,2)="KA",LEFT(A243,2)="KY",LEFT(A243,2)="PA",LEFT(A243,2)="PH",LEFT(A243,2)="DG",LEFT(A243,2)="ML"),"Scotland",
OR(LEFT(A243,2)="CF",LEFT(A243,2)="SA",LEFT(A243,2)="NP",LEFT(A243,2)="LL",LEFT(A243,2)="LD"),"Wales"
)</f>
        <v>North West</v>
      </c>
      <c r="C243" t="s">
        <v>268</v>
      </c>
      <c r="D243" t="s">
        <v>768</v>
      </c>
      <c r="E243" s="1">
        <v>27931</v>
      </c>
      <c r="F243" s="1">
        <v>43886</v>
      </c>
      <c r="G243" s="11">
        <f ca="1">DATEDIF(Table1[[#This Row],[Date_of_Birth]],TODAY(),"Y")-DATEDIF(Table1[[#This Row],[Primary_Diagnosis_Date]],TODAY(),"Y")</f>
        <v>44</v>
      </c>
      <c r="H243" s="11" t="str" cm="1">
        <f t="array" aca="1" ref="H243" ca="1">_xlfn.IFS(Table1[[#This Row],[Age]]&lt;10,"0-9",Table1[[#This Row],[Age]]&lt;20,"10-19",Table1[[#This Row],[Age]]&lt;30,"20-29",Table1[[#This Row],[Age]]&lt;40,"30-39",Table1[[#This Row],[Age]]&lt;50,"40-49",Table1[[#This Row],[Age]]&lt;60,"50-59",Table1[[#This Row],[Age]]&lt;70,"60-69",Table1[[#This Row],[Age]]&lt;80,"70-79",Table1[[#This Row],[Age]]&lt;90,"80-89")</f>
        <v>40-49</v>
      </c>
      <c r="I243" t="s">
        <v>1028</v>
      </c>
      <c r="J243" t="s">
        <v>1270</v>
      </c>
      <c r="K243" t="str">
        <f>LEFT(Table1[[#This Row],[Postcode]],2)</f>
        <v>L5</v>
      </c>
      <c r="L243" t="s">
        <v>1765</v>
      </c>
      <c r="M243" s="1">
        <v>43862</v>
      </c>
      <c r="N243" s="1">
        <v>43873</v>
      </c>
      <c r="O243" s="11" t="str">
        <f ca="1">DATEDIF(Table1[[#This Row],[Referral_Date]],TODAY(),"d")-DATEDIF(Table1[[#This Row],[First_Seen_Date]],TODAY(),"d") &amp;" "&amp;"days"</f>
        <v>11 days</v>
      </c>
      <c r="P243" s="1">
        <v>43880</v>
      </c>
      <c r="Q243" s="1">
        <v>43881</v>
      </c>
      <c r="R243" s="1">
        <v>43887</v>
      </c>
      <c r="S243" s="11">
        <f ca="1">DATEDIF(Table1[[#This Row],[Decision_to_Treat_Date]],TODAY(),"d")-DATEDIF(Table1[[#This Row],[Treatment_Start_Date]],TODAY(),"d")</f>
        <v>6</v>
      </c>
      <c r="T243" s="11" t="str" cm="1">
        <f t="array" aca="1" ref="T243" ca="1">_xlfn.IFS(Table1[[#This Row],[Treatment_Waiting Time]]&lt;10,"Very Short Wait",Table1[[#This Row],[Treatment_Waiting Time]]&lt;20,"Short Wait",Table1[[#This Row],[Treatment_Waiting Time]]&lt;30,"Moderate Delay",Table1[[#This Row],[Treatment_Waiting Time]]&lt;40,"Long Delay")</f>
        <v>Very Short Wait</v>
      </c>
      <c r="U243" t="s">
        <v>2011</v>
      </c>
      <c r="V243" t="s">
        <v>2022</v>
      </c>
      <c r="W243" t="s">
        <v>2024</v>
      </c>
      <c r="X243" t="s">
        <v>2029</v>
      </c>
      <c r="Y243" t="s">
        <v>2033</v>
      </c>
      <c r="Z243" t="s">
        <v>2038</v>
      </c>
      <c r="AA243" t="s">
        <v>2041</v>
      </c>
      <c r="AB243" t="s">
        <v>2050</v>
      </c>
      <c r="AC243" t="s">
        <v>2041</v>
      </c>
      <c r="AD243" t="s">
        <v>2294</v>
      </c>
      <c r="AE243" t="s">
        <v>2551</v>
      </c>
      <c r="AF243" t="b">
        <v>1</v>
      </c>
      <c r="AG243" s="1">
        <v>44069</v>
      </c>
      <c r="AH243" t="s">
        <v>2555</v>
      </c>
      <c r="AI243" s="1">
        <v>44814</v>
      </c>
    </row>
    <row r="244" spans="1:35">
      <c r="A244" t="str">
        <f>LEFT(Table1[[#This Row],[Postcode]],2)</f>
        <v>IG</v>
      </c>
      <c r="B244" s="13" t="e" cm="1">
        <f t="array" ref="B244">_xlfn.IFS(
OR(LEFT(A244,2)="EC",LEFT(A244,1)="E",LEFT(A244,1)="N",LEFT(A244,2)="NW",LEFT(A244,2)="SE",LEFT(A244,2)="SW",LEFT(A244,1)="W",LEFT(A244,2)="WC"),"London",
OR(LEFT(A244,2)="CR",LEFT(A244,2)="DA",LEFT(A244,2)="GU",LEFT(A244,2)="KT",LEFT(A244,2)="ME",LEFT(A244,2)="PO",LEFT(A244,2)="RG",LEFT(A244,2)="RH",LEFT(A244,2)="SL",LEFT(A244,2)="SO",LEFT(A244,2)="TN"),"South East",
OR(LEFT(A244,2)="BA",LEFT(A244,2)="BS",LEFT(A244,2)="EX",LEFT(A244,2)="GL",LEFT(A244,2)="PL",LEFT(A244,2)="TA",LEFT(A244,2)="TQ",LEFT(A244,2)="TR"),"South West",
OR(LEFT(A244,1)="B",LEFT(A244,2)="CV",LEFT(A244,2)="DE",LEFT(A244,2)="LE",LEFT(A244,2)="NG",LEFT(A244,2)="NN",LEFT(A244,2)="ST",LEFT(A244,2)="WS",LEFT(A244,2)="WV"),"Midlands",
OR(LEFT(A244,1)="M",LEFT(A244,1)="L",LEFT(A244,2)="CH",LEFT(A244,2)="WA",LEFT(A244,2)="WN",LEFT(A244,2)="PR",LEFT(A244,2)="FY",LEFT(A244,2)="BB",LEFT(A244,2)="BL",LEFT(A244,2)="OL",LEFT(A244,2)="SK"),"North West",
OR(LEFT(A244,2)="NE",LEFT(A244,2)="DH",LEFT(A244,2)="SR",LEFT(A244,2)="TS",LEFT(A244,2)="DL"),"North East",
OR(LEFT(A244,2)="LS",LEFT(A244,1)="S",LEFT(A244,2)="DN",LEFT(A244,2)="HU",LEFT(A244,2)="BD",LEFT(A244,2)="HX",LEFT(A244,2)="WF",LEFT(A244,2)="HD"),"Yorkshire &amp; Humber",
OR(LEFT(A244,2)="CB",LEFT(A244,2)="CO",LEFT(A244,2)="IP",LEFT(A244,2)="NR",LEFT(A244,2)="PE",LEFT(A244,2)="SG",LEFT(A244,2)="CM"),"East of England",
OR(LEFT(A244,2)="AB",LEFT(A244,2)="DD",LEFT(A244,2)="EH",LEFT(A244,2)="FK",LEFT(A244,1)="G",LEFT(A244,2)="KA",LEFT(A244,2)="KY",LEFT(A244,2)="PA",LEFT(A244,2)="PH",LEFT(A244,2)="DG",LEFT(A244,2)="ML"),"Scotland",
OR(LEFT(A244,2)="CF",LEFT(A244,2)="SA",LEFT(A244,2)="NP",LEFT(A244,2)="LL",LEFT(A244,2)="LD"),"Wales"
)</f>
        <v>#N/A</v>
      </c>
      <c r="C244" t="s">
        <v>269</v>
      </c>
      <c r="D244" t="s">
        <v>769</v>
      </c>
      <c r="E244" s="1">
        <v>37588</v>
      </c>
      <c r="F244" s="1">
        <v>43010</v>
      </c>
      <c r="G244" s="11">
        <f ca="1">DATEDIF(Table1[[#This Row],[Date_of_Birth]],TODAY(),"Y")-DATEDIF(Table1[[#This Row],[Primary_Diagnosis_Date]],TODAY(),"Y")</f>
        <v>15</v>
      </c>
      <c r="H244" s="11" t="str" cm="1">
        <f t="array" aca="1" ref="H244" ca="1">_xlfn.IFS(Table1[[#This Row],[Age]]&lt;10,"0-9",Table1[[#This Row],[Age]]&lt;20,"10-19",Table1[[#This Row],[Age]]&lt;30,"20-29",Table1[[#This Row],[Age]]&lt;40,"30-39",Table1[[#This Row],[Age]]&lt;50,"40-49",Table1[[#This Row],[Age]]&lt;60,"50-59",Table1[[#This Row],[Age]]&lt;70,"60-69",Table1[[#This Row],[Age]]&lt;80,"70-79",Table1[[#This Row],[Age]]&lt;90,"80-89")</f>
        <v>10-19</v>
      </c>
      <c r="I244" t="s">
        <v>1028</v>
      </c>
      <c r="J244" t="s">
        <v>1271</v>
      </c>
      <c r="K244" t="str">
        <f>LEFT(Table1[[#This Row],[Postcode]],2)</f>
        <v>IG</v>
      </c>
      <c r="L244" t="s">
        <v>1766</v>
      </c>
      <c r="M244" s="1">
        <v>43004</v>
      </c>
      <c r="N244" s="1">
        <v>43005</v>
      </c>
      <c r="O244" s="11" t="str">
        <f ca="1">DATEDIF(Table1[[#This Row],[Referral_Date]],TODAY(),"d")-DATEDIF(Table1[[#This Row],[First_Seen_Date]],TODAY(),"d") &amp;" "&amp;"days"</f>
        <v>1 days</v>
      </c>
      <c r="P244" s="1">
        <v>43009</v>
      </c>
      <c r="Q244" s="1">
        <v>43018</v>
      </c>
      <c r="R244" s="1">
        <v>43030</v>
      </c>
      <c r="S244" s="11">
        <f ca="1">DATEDIF(Table1[[#This Row],[Decision_to_Treat_Date]],TODAY(),"d")-DATEDIF(Table1[[#This Row],[Treatment_Start_Date]],TODAY(),"d")</f>
        <v>12</v>
      </c>
      <c r="T244" s="11" t="str" cm="1">
        <f t="array" aca="1" ref="T244" ca="1">_xlfn.IFS(Table1[[#This Row],[Treatment_Waiting Time]]&lt;10,"Very Short Wait",Table1[[#This Row],[Treatment_Waiting Time]]&lt;20,"Short Wait",Table1[[#This Row],[Treatment_Waiting Time]]&lt;30,"Moderate Delay",Table1[[#This Row],[Treatment_Waiting Time]]&lt;40,"Long Delay")</f>
        <v>Short Wait</v>
      </c>
      <c r="U244" t="s">
        <v>2016</v>
      </c>
      <c r="V244" t="s">
        <v>2021</v>
      </c>
      <c r="W244" t="s">
        <v>2028</v>
      </c>
      <c r="X244" t="s">
        <v>2030</v>
      </c>
      <c r="Y244" t="s">
        <v>2033</v>
      </c>
      <c r="Z244" t="s">
        <v>2040</v>
      </c>
      <c r="AA244" t="s">
        <v>2045</v>
      </c>
      <c r="AB244" t="s">
        <v>2048</v>
      </c>
      <c r="AC244" t="s">
        <v>2041</v>
      </c>
      <c r="AD244" t="s">
        <v>2295</v>
      </c>
      <c r="AE244" t="s">
        <v>2041</v>
      </c>
      <c r="AF244" t="b">
        <v>1</v>
      </c>
      <c r="AG244" s="1">
        <v>43612</v>
      </c>
      <c r="AH244" t="s">
        <v>2554</v>
      </c>
    </row>
    <row r="245" spans="1:35">
      <c r="A245" t="str">
        <f>LEFT(Table1[[#This Row],[Postcode]],2)</f>
        <v>S8</v>
      </c>
      <c r="B245" s="13" t="str" cm="1">
        <f t="array" ref="B245">_xlfn.IFS(
OR(LEFT(A245,2)="EC",LEFT(A245,1)="E",LEFT(A245,1)="N",LEFT(A245,2)="NW",LEFT(A245,2)="SE",LEFT(A245,2)="SW",LEFT(A245,1)="W",LEFT(A245,2)="WC"),"London",
OR(LEFT(A245,2)="CR",LEFT(A245,2)="DA",LEFT(A245,2)="GU",LEFT(A245,2)="KT",LEFT(A245,2)="ME",LEFT(A245,2)="PO",LEFT(A245,2)="RG",LEFT(A245,2)="RH",LEFT(A245,2)="SL",LEFT(A245,2)="SO",LEFT(A245,2)="TN"),"South East",
OR(LEFT(A245,2)="BA",LEFT(A245,2)="BS",LEFT(A245,2)="EX",LEFT(A245,2)="GL",LEFT(A245,2)="PL",LEFT(A245,2)="TA",LEFT(A245,2)="TQ",LEFT(A245,2)="TR"),"South West",
OR(LEFT(A245,1)="B",LEFT(A245,2)="CV",LEFT(A245,2)="DE",LEFT(A245,2)="LE",LEFT(A245,2)="NG",LEFT(A245,2)="NN",LEFT(A245,2)="ST",LEFT(A245,2)="WS",LEFT(A245,2)="WV"),"Midlands",
OR(LEFT(A245,1)="M",LEFT(A245,1)="L",LEFT(A245,2)="CH",LEFT(A245,2)="WA",LEFT(A245,2)="WN",LEFT(A245,2)="PR",LEFT(A245,2)="FY",LEFT(A245,2)="BB",LEFT(A245,2)="BL",LEFT(A245,2)="OL",LEFT(A245,2)="SK"),"North West",
OR(LEFT(A245,2)="NE",LEFT(A245,2)="DH",LEFT(A245,2)="SR",LEFT(A245,2)="TS",LEFT(A245,2)="DL"),"North East",
OR(LEFT(A245,2)="LS",LEFT(A245,1)="S",LEFT(A245,2)="DN",LEFT(A245,2)="HU",LEFT(A245,2)="BD",LEFT(A245,2)="HX",LEFT(A245,2)="WF",LEFT(A245,2)="HD"),"Yorkshire &amp; Humber",
OR(LEFT(A245,2)="CB",LEFT(A245,2)="CO",LEFT(A245,2)="IP",LEFT(A245,2)="NR",LEFT(A245,2)="PE",LEFT(A245,2)="SG",LEFT(A245,2)="CM"),"East of England",
OR(LEFT(A245,2)="AB",LEFT(A245,2)="DD",LEFT(A245,2)="EH",LEFT(A245,2)="FK",LEFT(A245,1)="G",LEFT(A245,2)="KA",LEFT(A245,2)="KY",LEFT(A245,2)="PA",LEFT(A245,2)="PH",LEFT(A245,2)="DG",LEFT(A245,2)="ML"),"Scotland",
OR(LEFT(A245,2)="CF",LEFT(A245,2)="SA",LEFT(A245,2)="NP",LEFT(A245,2)="LL",LEFT(A245,2)="LD"),"Wales"
)</f>
        <v>Yorkshire &amp; Humber</v>
      </c>
      <c r="C245" t="s">
        <v>270</v>
      </c>
      <c r="D245" t="s">
        <v>770</v>
      </c>
      <c r="E245" s="1">
        <v>18749</v>
      </c>
      <c r="F245" s="1">
        <v>43095</v>
      </c>
      <c r="G245" s="11">
        <f ca="1">DATEDIF(Table1[[#This Row],[Date_of_Birth]],TODAY(),"Y")-DATEDIF(Table1[[#This Row],[Primary_Diagnosis_Date]],TODAY(),"Y")</f>
        <v>67</v>
      </c>
      <c r="H245" s="11" t="str" cm="1">
        <f t="array" aca="1" ref="H245" ca="1">_xlfn.IFS(Table1[[#This Row],[Age]]&lt;10,"0-9",Table1[[#This Row],[Age]]&lt;20,"10-19",Table1[[#This Row],[Age]]&lt;30,"20-29",Table1[[#This Row],[Age]]&lt;40,"30-39",Table1[[#This Row],[Age]]&lt;50,"40-49",Table1[[#This Row],[Age]]&lt;60,"50-59",Table1[[#This Row],[Age]]&lt;70,"60-69",Table1[[#This Row],[Age]]&lt;80,"70-79",Table1[[#This Row],[Age]]&lt;90,"80-89")</f>
        <v>60-69</v>
      </c>
      <c r="I245" t="s">
        <v>1027</v>
      </c>
      <c r="J245" t="s">
        <v>1272</v>
      </c>
      <c r="K245" t="str">
        <f>LEFT(Table1[[#This Row],[Postcode]],2)</f>
        <v>S8</v>
      </c>
      <c r="L245" t="s">
        <v>1767</v>
      </c>
      <c r="M245" s="1">
        <v>43081</v>
      </c>
      <c r="N245" s="1">
        <v>43082</v>
      </c>
      <c r="O245" s="11" t="str">
        <f ca="1">DATEDIF(Table1[[#This Row],[Referral_Date]],TODAY(),"d")-DATEDIF(Table1[[#This Row],[First_Seen_Date]],TODAY(),"d") &amp;" "&amp;"days"</f>
        <v>1 days</v>
      </c>
      <c r="P245" s="1">
        <v>43094</v>
      </c>
      <c r="Q245" s="1">
        <v>43108</v>
      </c>
      <c r="R245" s="1">
        <v>43136</v>
      </c>
      <c r="S245" s="11">
        <f ca="1">DATEDIF(Table1[[#This Row],[Decision_to_Treat_Date]],TODAY(),"d")-DATEDIF(Table1[[#This Row],[Treatment_Start_Date]],TODAY(),"d")</f>
        <v>28</v>
      </c>
      <c r="T245" s="11" t="str" cm="1">
        <f t="array" aca="1" ref="T245" ca="1">_xlfn.IFS(Table1[[#This Row],[Treatment_Waiting Time]]&lt;10,"Very Short Wait",Table1[[#This Row],[Treatment_Waiting Time]]&lt;20,"Short Wait",Table1[[#This Row],[Treatment_Waiting Time]]&lt;30,"Moderate Delay",Table1[[#This Row],[Treatment_Waiting Time]]&lt;40,"Long Delay")</f>
        <v>Moderate Delay</v>
      </c>
      <c r="U245" t="s">
        <v>2011</v>
      </c>
      <c r="V245" t="s">
        <v>2018</v>
      </c>
      <c r="W245" t="s">
        <v>2027</v>
      </c>
      <c r="X245" t="s">
        <v>2032</v>
      </c>
      <c r="Y245" t="s">
        <v>2035</v>
      </c>
      <c r="Z245" t="s">
        <v>2038</v>
      </c>
      <c r="AA245" t="s">
        <v>2043</v>
      </c>
      <c r="AB245" t="s">
        <v>2048</v>
      </c>
      <c r="AC245" t="s">
        <v>2052</v>
      </c>
      <c r="AD245" t="s">
        <v>2296</v>
      </c>
      <c r="AE245" t="s">
        <v>2550</v>
      </c>
      <c r="AF245" t="b">
        <v>1</v>
      </c>
      <c r="AG245" s="1">
        <v>43826</v>
      </c>
      <c r="AH245" t="s">
        <v>2554</v>
      </c>
    </row>
    <row r="246" spans="1:35">
      <c r="A246" t="str">
        <f>LEFT(Table1[[#This Row],[Postcode]],2)</f>
        <v>CA</v>
      </c>
      <c r="B246" s="13" t="e" cm="1">
        <f t="array" ref="B246">_xlfn.IFS(
OR(LEFT(A246,2)="EC",LEFT(A246,1)="E",LEFT(A246,1)="N",LEFT(A246,2)="NW",LEFT(A246,2)="SE",LEFT(A246,2)="SW",LEFT(A246,1)="W",LEFT(A246,2)="WC"),"London",
OR(LEFT(A246,2)="CR",LEFT(A246,2)="DA",LEFT(A246,2)="GU",LEFT(A246,2)="KT",LEFT(A246,2)="ME",LEFT(A246,2)="PO",LEFT(A246,2)="RG",LEFT(A246,2)="RH",LEFT(A246,2)="SL",LEFT(A246,2)="SO",LEFT(A246,2)="TN"),"South East",
OR(LEFT(A246,2)="BA",LEFT(A246,2)="BS",LEFT(A246,2)="EX",LEFT(A246,2)="GL",LEFT(A246,2)="PL",LEFT(A246,2)="TA",LEFT(A246,2)="TQ",LEFT(A246,2)="TR"),"South West",
OR(LEFT(A246,1)="B",LEFT(A246,2)="CV",LEFT(A246,2)="DE",LEFT(A246,2)="LE",LEFT(A246,2)="NG",LEFT(A246,2)="NN",LEFT(A246,2)="ST",LEFT(A246,2)="WS",LEFT(A246,2)="WV"),"Midlands",
OR(LEFT(A246,1)="M",LEFT(A246,1)="L",LEFT(A246,2)="CH",LEFT(A246,2)="WA",LEFT(A246,2)="WN",LEFT(A246,2)="PR",LEFT(A246,2)="FY",LEFT(A246,2)="BB",LEFT(A246,2)="BL",LEFT(A246,2)="OL",LEFT(A246,2)="SK"),"North West",
OR(LEFT(A246,2)="NE",LEFT(A246,2)="DH",LEFT(A246,2)="SR",LEFT(A246,2)="TS",LEFT(A246,2)="DL"),"North East",
OR(LEFT(A246,2)="LS",LEFT(A246,1)="S",LEFT(A246,2)="DN",LEFT(A246,2)="HU",LEFT(A246,2)="BD",LEFT(A246,2)="HX",LEFT(A246,2)="WF",LEFT(A246,2)="HD"),"Yorkshire &amp; Humber",
OR(LEFT(A246,2)="CB",LEFT(A246,2)="CO",LEFT(A246,2)="IP",LEFT(A246,2)="NR",LEFT(A246,2)="PE",LEFT(A246,2)="SG",LEFT(A246,2)="CM"),"East of England",
OR(LEFT(A246,2)="AB",LEFT(A246,2)="DD",LEFT(A246,2)="EH",LEFT(A246,2)="FK",LEFT(A246,1)="G",LEFT(A246,2)="KA",LEFT(A246,2)="KY",LEFT(A246,2)="PA",LEFT(A246,2)="PH",LEFT(A246,2)="DG",LEFT(A246,2)="ML"),"Scotland",
OR(LEFT(A246,2)="CF",LEFT(A246,2)="SA",LEFT(A246,2)="NP",LEFT(A246,2)="LL",LEFT(A246,2)="LD"),"Wales"
)</f>
        <v>#N/A</v>
      </c>
      <c r="C246" t="s">
        <v>271</v>
      </c>
      <c r="D246" t="s">
        <v>771</v>
      </c>
      <c r="E246" s="1">
        <v>24118</v>
      </c>
      <c r="F246" s="1">
        <v>44912</v>
      </c>
      <c r="G246" s="11">
        <f ca="1">DATEDIF(Table1[[#This Row],[Date_of_Birth]],TODAY(),"Y")-DATEDIF(Table1[[#This Row],[Primary_Diagnosis_Date]],TODAY(),"Y")</f>
        <v>57</v>
      </c>
      <c r="H246" s="11" t="str" cm="1">
        <f t="array" aca="1" ref="H246" ca="1">_xlfn.IFS(Table1[[#This Row],[Age]]&lt;10,"0-9",Table1[[#This Row],[Age]]&lt;20,"10-19",Table1[[#This Row],[Age]]&lt;30,"20-29",Table1[[#This Row],[Age]]&lt;40,"30-39",Table1[[#This Row],[Age]]&lt;50,"40-49",Table1[[#This Row],[Age]]&lt;60,"50-59",Table1[[#This Row],[Age]]&lt;70,"60-69",Table1[[#This Row],[Age]]&lt;80,"70-79",Table1[[#This Row],[Age]]&lt;90,"80-89")</f>
        <v>50-59</v>
      </c>
      <c r="I246" t="s">
        <v>1027</v>
      </c>
      <c r="J246" t="s">
        <v>1273</v>
      </c>
      <c r="K246" t="str">
        <f>LEFT(Table1[[#This Row],[Postcode]],2)</f>
        <v>CA</v>
      </c>
      <c r="L246" t="s">
        <v>1768</v>
      </c>
      <c r="M246" s="1">
        <v>44896</v>
      </c>
      <c r="N246" s="1">
        <v>44902</v>
      </c>
      <c r="O246" s="11" t="str">
        <f ca="1">DATEDIF(Table1[[#This Row],[Referral_Date]],TODAY(),"d")-DATEDIF(Table1[[#This Row],[First_Seen_Date]],TODAY(),"d") &amp;" "&amp;"days"</f>
        <v>6 days</v>
      </c>
      <c r="P246" s="1">
        <v>44912</v>
      </c>
      <c r="Q246" s="1">
        <v>44921</v>
      </c>
      <c r="R246" s="1">
        <v>44941</v>
      </c>
      <c r="S246" s="11">
        <f ca="1">DATEDIF(Table1[[#This Row],[Decision_to_Treat_Date]],TODAY(),"d")-DATEDIF(Table1[[#This Row],[Treatment_Start_Date]],TODAY(),"d")</f>
        <v>20</v>
      </c>
      <c r="T246" s="11" t="str" cm="1">
        <f t="array" aca="1" ref="T246" ca="1">_xlfn.IFS(Table1[[#This Row],[Treatment_Waiting Time]]&lt;10,"Very Short Wait",Table1[[#This Row],[Treatment_Waiting Time]]&lt;20,"Short Wait",Table1[[#This Row],[Treatment_Waiting Time]]&lt;30,"Moderate Delay",Table1[[#This Row],[Treatment_Waiting Time]]&lt;40,"Long Delay")</f>
        <v>Moderate Delay</v>
      </c>
      <c r="U246" t="s">
        <v>2013</v>
      </c>
      <c r="V246" t="s">
        <v>2018</v>
      </c>
      <c r="W246" t="s">
        <v>2024</v>
      </c>
      <c r="X246" t="s">
        <v>2030</v>
      </c>
      <c r="Y246" t="s">
        <v>2037</v>
      </c>
      <c r="Z246" t="s">
        <v>2038</v>
      </c>
      <c r="AA246" t="s">
        <v>2043</v>
      </c>
      <c r="AB246" t="s">
        <v>2051</v>
      </c>
      <c r="AC246" t="s">
        <v>2041</v>
      </c>
      <c r="AD246" t="s">
        <v>2297</v>
      </c>
      <c r="AE246" t="s">
        <v>2041</v>
      </c>
      <c r="AF246" t="b">
        <v>0</v>
      </c>
      <c r="AH246" t="s">
        <v>2555</v>
      </c>
      <c r="AI246" s="1">
        <v>46388</v>
      </c>
    </row>
    <row r="247" spans="1:35">
      <c r="A247" t="str">
        <f>LEFT(Table1[[#This Row],[Postcode]],2)</f>
        <v>S9</v>
      </c>
      <c r="B247" s="13" t="str" cm="1">
        <f t="array" ref="B247">_xlfn.IFS(
OR(LEFT(A247,2)="EC",LEFT(A247,1)="E",LEFT(A247,1)="N",LEFT(A247,2)="NW",LEFT(A247,2)="SE",LEFT(A247,2)="SW",LEFT(A247,1)="W",LEFT(A247,2)="WC"),"London",
OR(LEFT(A247,2)="CR",LEFT(A247,2)="DA",LEFT(A247,2)="GU",LEFT(A247,2)="KT",LEFT(A247,2)="ME",LEFT(A247,2)="PO",LEFT(A247,2)="RG",LEFT(A247,2)="RH",LEFT(A247,2)="SL",LEFT(A247,2)="SO",LEFT(A247,2)="TN"),"South East",
OR(LEFT(A247,2)="BA",LEFT(A247,2)="BS",LEFT(A247,2)="EX",LEFT(A247,2)="GL",LEFT(A247,2)="PL",LEFT(A247,2)="TA",LEFT(A247,2)="TQ",LEFT(A247,2)="TR"),"South West",
OR(LEFT(A247,1)="B",LEFT(A247,2)="CV",LEFT(A247,2)="DE",LEFT(A247,2)="LE",LEFT(A247,2)="NG",LEFT(A247,2)="NN",LEFT(A247,2)="ST",LEFT(A247,2)="WS",LEFT(A247,2)="WV"),"Midlands",
OR(LEFT(A247,1)="M",LEFT(A247,1)="L",LEFT(A247,2)="CH",LEFT(A247,2)="WA",LEFT(A247,2)="WN",LEFT(A247,2)="PR",LEFT(A247,2)="FY",LEFT(A247,2)="BB",LEFT(A247,2)="BL",LEFT(A247,2)="OL",LEFT(A247,2)="SK"),"North West",
OR(LEFT(A247,2)="NE",LEFT(A247,2)="DH",LEFT(A247,2)="SR",LEFT(A247,2)="TS",LEFT(A247,2)="DL"),"North East",
OR(LEFT(A247,2)="LS",LEFT(A247,1)="S",LEFT(A247,2)="DN",LEFT(A247,2)="HU",LEFT(A247,2)="BD",LEFT(A247,2)="HX",LEFT(A247,2)="WF",LEFT(A247,2)="HD"),"Yorkshire &amp; Humber",
OR(LEFT(A247,2)="CB",LEFT(A247,2)="CO",LEFT(A247,2)="IP",LEFT(A247,2)="NR",LEFT(A247,2)="PE",LEFT(A247,2)="SG",LEFT(A247,2)="CM"),"East of England",
OR(LEFT(A247,2)="AB",LEFT(A247,2)="DD",LEFT(A247,2)="EH",LEFT(A247,2)="FK",LEFT(A247,1)="G",LEFT(A247,2)="KA",LEFT(A247,2)="KY",LEFT(A247,2)="PA",LEFT(A247,2)="PH",LEFT(A247,2)="DG",LEFT(A247,2)="ML"),"Scotland",
OR(LEFT(A247,2)="CF",LEFT(A247,2)="SA",LEFT(A247,2)="NP",LEFT(A247,2)="LL",LEFT(A247,2)="LD"),"Wales"
)</f>
        <v>Yorkshire &amp; Humber</v>
      </c>
      <c r="C247" t="s">
        <v>272</v>
      </c>
      <c r="D247" t="s">
        <v>772</v>
      </c>
      <c r="E247" s="1">
        <v>23454</v>
      </c>
      <c r="F247" s="1">
        <v>43218</v>
      </c>
      <c r="G247" s="11">
        <f ca="1">DATEDIF(Table1[[#This Row],[Date_of_Birth]],TODAY(),"Y")-DATEDIF(Table1[[#This Row],[Primary_Diagnosis_Date]],TODAY(),"Y")</f>
        <v>54</v>
      </c>
      <c r="H247" s="11" t="str" cm="1">
        <f t="array" aca="1" ref="H247" ca="1">_xlfn.IFS(Table1[[#This Row],[Age]]&lt;10,"0-9",Table1[[#This Row],[Age]]&lt;20,"10-19",Table1[[#This Row],[Age]]&lt;30,"20-29",Table1[[#This Row],[Age]]&lt;40,"30-39",Table1[[#This Row],[Age]]&lt;50,"40-49",Table1[[#This Row],[Age]]&lt;60,"50-59",Table1[[#This Row],[Age]]&lt;70,"60-69",Table1[[#This Row],[Age]]&lt;80,"70-79",Table1[[#This Row],[Age]]&lt;90,"80-89")</f>
        <v>50-59</v>
      </c>
      <c r="I247" t="s">
        <v>1028</v>
      </c>
      <c r="J247" t="s">
        <v>1274</v>
      </c>
      <c r="K247" t="str">
        <f>LEFT(Table1[[#This Row],[Postcode]],2)</f>
        <v>S9</v>
      </c>
      <c r="L247" t="s">
        <v>1769</v>
      </c>
      <c r="M247" s="1">
        <v>43196</v>
      </c>
      <c r="N247" s="1">
        <v>43200</v>
      </c>
      <c r="O247" s="11" t="str">
        <f ca="1">DATEDIF(Table1[[#This Row],[Referral_Date]],TODAY(),"d")-DATEDIF(Table1[[#This Row],[First_Seen_Date]],TODAY(),"d") &amp;" "&amp;"days"</f>
        <v>4 days</v>
      </c>
      <c r="P247" s="1">
        <v>43213</v>
      </c>
      <c r="Q247" s="1">
        <v>43224</v>
      </c>
      <c r="R247" s="1">
        <v>43244</v>
      </c>
      <c r="S247" s="11">
        <f ca="1">DATEDIF(Table1[[#This Row],[Decision_to_Treat_Date]],TODAY(),"d")-DATEDIF(Table1[[#This Row],[Treatment_Start_Date]],TODAY(),"d")</f>
        <v>20</v>
      </c>
      <c r="T247" s="11" t="str" cm="1">
        <f t="array" aca="1" ref="T247" ca="1">_xlfn.IFS(Table1[[#This Row],[Treatment_Waiting Time]]&lt;10,"Very Short Wait",Table1[[#This Row],[Treatment_Waiting Time]]&lt;20,"Short Wait",Table1[[#This Row],[Treatment_Waiting Time]]&lt;30,"Moderate Delay",Table1[[#This Row],[Treatment_Waiting Time]]&lt;40,"Long Delay")</f>
        <v>Moderate Delay</v>
      </c>
      <c r="U247" t="s">
        <v>2012</v>
      </c>
      <c r="V247" t="s">
        <v>2020</v>
      </c>
      <c r="W247" t="s">
        <v>2028</v>
      </c>
      <c r="X247" t="s">
        <v>2031</v>
      </c>
      <c r="Y247" t="s">
        <v>2034</v>
      </c>
      <c r="Z247" t="s">
        <v>2041</v>
      </c>
      <c r="AA247" t="s">
        <v>2044</v>
      </c>
      <c r="AB247" t="s">
        <v>2048</v>
      </c>
      <c r="AC247" t="s">
        <v>2052</v>
      </c>
      <c r="AD247" t="s">
        <v>2298</v>
      </c>
      <c r="AE247" t="s">
        <v>2553</v>
      </c>
      <c r="AF247" t="b">
        <v>1</v>
      </c>
      <c r="AG247" s="1">
        <v>43629</v>
      </c>
      <c r="AH247" t="s">
        <v>2554</v>
      </c>
    </row>
    <row r="248" spans="1:35">
      <c r="A248" t="str">
        <f>LEFT(Table1[[#This Row],[Postcode]],2)</f>
        <v>EN</v>
      </c>
      <c r="B248" s="13" t="str" cm="1">
        <f t="array" ref="B248">_xlfn.IFS(
OR(LEFT(A248,2)="EC",LEFT(A248,1)="E",LEFT(A248,1)="N",LEFT(A248,2)="NW",LEFT(A248,2)="SE",LEFT(A248,2)="SW",LEFT(A248,1)="W",LEFT(A248,2)="WC"),"London",
OR(LEFT(A248,2)="CR",LEFT(A248,2)="DA",LEFT(A248,2)="GU",LEFT(A248,2)="KT",LEFT(A248,2)="ME",LEFT(A248,2)="PO",LEFT(A248,2)="RG",LEFT(A248,2)="RH",LEFT(A248,2)="SL",LEFT(A248,2)="SO",LEFT(A248,2)="TN"),"South East",
OR(LEFT(A248,2)="BA",LEFT(A248,2)="BS",LEFT(A248,2)="EX",LEFT(A248,2)="GL",LEFT(A248,2)="PL",LEFT(A248,2)="TA",LEFT(A248,2)="TQ",LEFT(A248,2)="TR"),"South West",
OR(LEFT(A248,1)="B",LEFT(A248,2)="CV",LEFT(A248,2)="DE",LEFT(A248,2)="LE",LEFT(A248,2)="NG",LEFT(A248,2)="NN",LEFT(A248,2)="ST",LEFT(A248,2)="WS",LEFT(A248,2)="WV"),"Midlands",
OR(LEFT(A248,1)="M",LEFT(A248,1)="L",LEFT(A248,2)="CH",LEFT(A248,2)="WA",LEFT(A248,2)="WN",LEFT(A248,2)="PR",LEFT(A248,2)="FY",LEFT(A248,2)="BB",LEFT(A248,2)="BL",LEFT(A248,2)="OL",LEFT(A248,2)="SK"),"North West",
OR(LEFT(A248,2)="NE",LEFT(A248,2)="DH",LEFT(A248,2)="SR",LEFT(A248,2)="TS",LEFT(A248,2)="DL"),"North East",
OR(LEFT(A248,2)="LS",LEFT(A248,1)="S",LEFT(A248,2)="DN",LEFT(A248,2)="HU",LEFT(A248,2)="BD",LEFT(A248,2)="HX",LEFT(A248,2)="WF",LEFT(A248,2)="HD"),"Yorkshire &amp; Humber",
OR(LEFT(A248,2)="CB",LEFT(A248,2)="CO",LEFT(A248,2)="IP",LEFT(A248,2)="NR",LEFT(A248,2)="PE",LEFT(A248,2)="SG",LEFT(A248,2)="CM"),"East of England",
OR(LEFT(A248,2)="AB",LEFT(A248,2)="DD",LEFT(A248,2)="EH",LEFT(A248,2)="FK",LEFT(A248,1)="G",LEFT(A248,2)="KA",LEFT(A248,2)="KY",LEFT(A248,2)="PA",LEFT(A248,2)="PH",LEFT(A248,2)="DG",LEFT(A248,2)="ML"),"Scotland",
OR(LEFT(A248,2)="CF",LEFT(A248,2)="SA",LEFT(A248,2)="NP",LEFT(A248,2)="LL",LEFT(A248,2)="LD"),"Wales"
)</f>
        <v>London</v>
      </c>
      <c r="C248" t="s">
        <v>273</v>
      </c>
      <c r="D248" t="s">
        <v>773</v>
      </c>
      <c r="E248" s="1">
        <v>17617</v>
      </c>
      <c r="F248" s="1">
        <v>46034</v>
      </c>
      <c r="G248" s="11">
        <f ca="1">DATEDIF(Table1[[#This Row],[Date_of_Birth]],TODAY(),"Y")-DATEDIF(Table1[[#This Row],[Primary_Diagnosis_Date]],TODAY(),"Y")</f>
        <v>78</v>
      </c>
      <c r="H248" s="11" t="str" cm="1">
        <f t="array" aca="1" ref="H248" ca="1">_xlfn.IFS(Table1[[#This Row],[Age]]&lt;10,"0-9",Table1[[#This Row],[Age]]&lt;20,"10-19",Table1[[#This Row],[Age]]&lt;30,"20-29",Table1[[#This Row],[Age]]&lt;40,"30-39",Table1[[#This Row],[Age]]&lt;50,"40-49",Table1[[#This Row],[Age]]&lt;60,"50-59",Table1[[#This Row],[Age]]&lt;70,"60-69",Table1[[#This Row],[Age]]&lt;80,"70-79",Table1[[#This Row],[Age]]&lt;90,"80-89")</f>
        <v>70-79</v>
      </c>
      <c r="I248" t="s">
        <v>1027</v>
      </c>
      <c r="J248" t="s">
        <v>1275</v>
      </c>
      <c r="K248" t="str">
        <f>LEFT(Table1[[#This Row],[Postcode]],2)</f>
        <v>EN</v>
      </c>
      <c r="L248" t="s">
        <v>1770</v>
      </c>
      <c r="M248" s="1">
        <v>46013</v>
      </c>
      <c r="N248" s="1">
        <v>46021</v>
      </c>
      <c r="O248" s="11" t="str">
        <f ca="1">DATEDIF(Table1[[#This Row],[Referral_Date]],TODAY(),"d")-DATEDIF(Table1[[#This Row],[First_Seen_Date]],TODAY(),"d") &amp;" "&amp;"days"</f>
        <v>8 days</v>
      </c>
      <c r="P248" s="1">
        <v>46028</v>
      </c>
      <c r="Q248" s="1">
        <v>46037</v>
      </c>
      <c r="R248" s="1">
        <v>46063</v>
      </c>
      <c r="S248" s="11">
        <f ca="1">DATEDIF(Table1[[#This Row],[Decision_to_Treat_Date]],TODAY(),"d")-DATEDIF(Table1[[#This Row],[Treatment_Start_Date]],TODAY(),"d")</f>
        <v>26</v>
      </c>
      <c r="T248" s="11" t="str" cm="1">
        <f t="array" aca="1" ref="T248" ca="1">_xlfn.IFS(Table1[[#This Row],[Treatment_Waiting Time]]&lt;10,"Very Short Wait",Table1[[#This Row],[Treatment_Waiting Time]]&lt;20,"Short Wait",Table1[[#This Row],[Treatment_Waiting Time]]&lt;30,"Moderate Delay",Table1[[#This Row],[Treatment_Waiting Time]]&lt;40,"Long Delay")</f>
        <v>Moderate Delay</v>
      </c>
      <c r="U248" t="s">
        <v>2017</v>
      </c>
      <c r="V248" t="s">
        <v>2018</v>
      </c>
      <c r="W248" t="s">
        <v>2026</v>
      </c>
      <c r="X248" t="s">
        <v>2029</v>
      </c>
      <c r="Y248" t="s">
        <v>2033</v>
      </c>
      <c r="Z248" t="s">
        <v>2038</v>
      </c>
      <c r="AA248" t="s">
        <v>2044</v>
      </c>
      <c r="AB248" t="s">
        <v>2050</v>
      </c>
      <c r="AC248" t="s">
        <v>2053</v>
      </c>
      <c r="AD248" t="s">
        <v>2299</v>
      </c>
      <c r="AE248" t="s">
        <v>2553</v>
      </c>
      <c r="AF248" t="b">
        <v>0</v>
      </c>
      <c r="AH248" t="s">
        <v>2555</v>
      </c>
      <c r="AI248" s="1">
        <v>46289</v>
      </c>
    </row>
    <row r="249" spans="1:35">
      <c r="A249" t="str">
        <f>LEFT(Table1[[#This Row],[Postcode]],2)</f>
        <v>L5</v>
      </c>
      <c r="B249" s="13" t="str" cm="1">
        <f t="array" ref="B249">_xlfn.IFS(
OR(LEFT(A249,2)="EC",LEFT(A249,1)="E",LEFT(A249,1)="N",LEFT(A249,2)="NW",LEFT(A249,2)="SE",LEFT(A249,2)="SW",LEFT(A249,1)="W",LEFT(A249,2)="WC"),"London",
OR(LEFT(A249,2)="CR",LEFT(A249,2)="DA",LEFT(A249,2)="GU",LEFT(A249,2)="KT",LEFT(A249,2)="ME",LEFT(A249,2)="PO",LEFT(A249,2)="RG",LEFT(A249,2)="RH",LEFT(A249,2)="SL",LEFT(A249,2)="SO",LEFT(A249,2)="TN"),"South East",
OR(LEFT(A249,2)="BA",LEFT(A249,2)="BS",LEFT(A249,2)="EX",LEFT(A249,2)="GL",LEFT(A249,2)="PL",LEFT(A249,2)="TA",LEFT(A249,2)="TQ",LEFT(A249,2)="TR"),"South West",
OR(LEFT(A249,1)="B",LEFT(A249,2)="CV",LEFT(A249,2)="DE",LEFT(A249,2)="LE",LEFT(A249,2)="NG",LEFT(A249,2)="NN",LEFT(A249,2)="ST",LEFT(A249,2)="WS",LEFT(A249,2)="WV"),"Midlands",
OR(LEFT(A249,1)="M",LEFT(A249,1)="L",LEFT(A249,2)="CH",LEFT(A249,2)="WA",LEFT(A249,2)="WN",LEFT(A249,2)="PR",LEFT(A249,2)="FY",LEFT(A249,2)="BB",LEFT(A249,2)="BL",LEFT(A249,2)="OL",LEFT(A249,2)="SK"),"North West",
OR(LEFT(A249,2)="NE",LEFT(A249,2)="DH",LEFT(A249,2)="SR",LEFT(A249,2)="TS",LEFT(A249,2)="DL"),"North East",
OR(LEFT(A249,2)="LS",LEFT(A249,1)="S",LEFT(A249,2)="DN",LEFT(A249,2)="HU",LEFT(A249,2)="BD",LEFT(A249,2)="HX",LEFT(A249,2)="WF",LEFT(A249,2)="HD"),"Yorkshire &amp; Humber",
OR(LEFT(A249,2)="CB",LEFT(A249,2)="CO",LEFT(A249,2)="IP",LEFT(A249,2)="NR",LEFT(A249,2)="PE",LEFT(A249,2)="SG",LEFT(A249,2)="CM"),"East of England",
OR(LEFT(A249,2)="AB",LEFT(A249,2)="DD",LEFT(A249,2)="EH",LEFT(A249,2)="FK",LEFT(A249,1)="G",LEFT(A249,2)="KA",LEFT(A249,2)="KY",LEFT(A249,2)="PA",LEFT(A249,2)="PH",LEFT(A249,2)="DG",LEFT(A249,2)="ML"),"Scotland",
OR(LEFT(A249,2)="CF",LEFT(A249,2)="SA",LEFT(A249,2)="NP",LEFT(A249,2)="LL",LEFT(A249,2)="LD"),"Wales"
)</f>
        <v>North West</v>
      </c>
      <c r="C249" t="s">
        <v>274</v>
      </c>
      <c r="D249" t="s">
        <v>774</v>
      </c>
      <c r="E249" s="1">
        <v>18353</v>
      </c>
      <c r="F249" s="1">
        <v>42544</v>
      </c>
      <c r="G249" s="11">
        <f ca="1">DATEDIF(Table1[[#This Row],[Date_of_Birth]],TODAY(),"Y")-DATEDIF(Table1[[#This Row],[Primary_Diagnosis_Date]],TODAY(),"Y")</f>
        <v>67</v>
      </c>
      <c r="H249" s="11" t="str" cm="1">
        <f t="array" aca="1" ref="H249" ca="1">_xlfn.IFS(Table1[[#This Row],[Age]]&lt;10,"0-9",Table1[[#This Row],[Age]]&lt;20,"10-19",Table1[[#This Row],[Age]]&lt;30,"20-29",Table1[[#This Row],[Age]]&lt;40,"30-39",Table1[[#This Row],[Age]]&lt;50,"40-49",Table1[[#This Row],[Age]]&lt;60,"50-59",Table1[[#This Row],[Age]]&lt;70,"60-69",Table1[[#This Row],[Age]]&lt;80,"70-79",Table1[[#This Row],[Age]]&lt;90,"80-89")</f>
        <v>60-69</v>
      </c>
      <c r="I249" t="s">
        <v>1027</v>
      </c>
      <c r="J249" t="s">
        <v>1276</v>
      </c>
      <c r="K249" t="str">
        <f>LEFT(Table1[[#This Row],[Postcode]],2)</f>
        <v>L5</v>
      </c>
      <c r="L249" t="s">
        <v>1771</v>
      </c>
      <c r="M249" s="1">
        <v>42538</v>
      </c>
      <c r="N249" s="1">
        <v>42540</v>
      </c>
      <c r="O249" s="11" t="str">
        <f ca="1">DATEDIF(Table1[[#This Row],[Referral_Date]],TODAY(),"d")-DATEDIF(Table1[[#This Row],[First_Seen_Date]],TODAY(),"d") &amp;" "&amp;"days"</f>
        <v>2 days</v>
      </c>
      <c r="P249" s="1">
        <v>42553</v>
      </c>
      <c r="Q249" s="1">
        <v>42553</v>
      </c>
      <c r="R249" s="1">
        <v>42571</v>
      </c>
      <c r="S249" s="11">
        <f ca="1">DATEDIF(Table1[[#This Row],[Decision_to_Treat_Date]],TODAY(),"d")-DATEDIF(Table1[[#This Row],[Treatment_Start_Date]],TODAY(),"d")</f>
        <v>18</v>
      </c>
      <c r="T249" s="11" t="str" cm="1">
        <f t="array" aca="1" ref="T249" ca="1">_xlfn.IFS(Table1[[#This Row],[Treatment_Waiting Time]]&lt;10,"Very Short Wait",Table1[[#This Row],[Treatment_Waiting Time]]&lt;20,"Short Wait",Table1[[#This Row],[Treatment_Waiting Time]]&lt;30,"Moderate Delay",Table1[[#This Row],[Treatment_Waiting Time]]&lt;40,"Long Delay")</f>
        <v>Short Wait</v>
      </c>
      <c r="U249" t="s">
        <v>2012</v>
      </c>
      <c r="V249" t="s">
        <v>2022</v>
      </c>
      <c r="W249" t="s">
        <v>2025</v>
      </c>
      <c r="X249" t="s">
        <v>2031</v>
      </c>
      <c r="Y249" t="s">
        <v>2035</v>
      </c>
      <c r="Z249" t="s">
        <v>2039</v>
      </c>
      <c r="AA249" t="s">
        <v>2045</v>
      </c>
      <c r="AB249" t="s">
        <v>2051</v>
      </c>
      <c r="AC249" t="s">
        <v>2053</v>
      </c>
      <c r="AD249" t="s">
        <v>2300</v>
      </c>
      <c r="AE249" t="s">
        <v>2551</v>
      </c>
      <c r="AF249" t="b">
        <v>1</v>
      </c>
      <c r="AG249" s="1">
        <v>43118</v>
      </c>
      <c r="AH249" t="s">
        <v>2555</v>
      </c>
      <c r="AI249" s="1">
        <v>42980</v>
      </c>
    </row>
    <row r="250" spans="1:35">
      <c r="A250" t="str">
        <f>LEFT(Table1[[#This Row],[Postcode]],2)</f>
        <v>CO</v>
      </c>
      <c r="B250" s="13" t="str" cm="1">
        <f t="array" ref="B250">_xlfn.IFS(
OR(LEFT(A250,2)="EC",LEFT(A250,1)="E",LEFT(A250,1)="N",LEFT(A250,2)="NW",LEFT(A250,2)="SE",LEFT(A250,2)="SW",LEFT(A250,1)="W",LEFT(A250,2)="WC"),"London",
OR(LEFT(A250,2)="CR",LEFT(A250,2)="DA",LEFT(A250,2)="GU",LEFT(A250,2)="KT",LEFT(A250,2)="ME",LEFT(A250,2)="PO",LEFT(A250,2)="RG",LEFT(A250,2)="RH",LEFT(A250,2)="SL",LEFT(A250,2)="SO",LEFT(A250,2)="TN"),"South East",
OR(LEFT(A250,2)="BA",LEFT(A250,2)="BS",LEFT(A250,2)="EX",LEFT(A250,2)="GL",LEFT(A250,2)="PL",LEFT(A250,2)="TA",LEFT(A250,2)="TQ",LEFT(A250,2)="TR"),"South West",
OR(LEFT(A250,1)="B",LEFT(A250,2)="CV",LEFT(A250,2)="DE",LEFT(A250,2)="LE",LEFT(A250,2)="NG",LEFT(A250,2)="NN",LEFT(A250,2)="ST",LEFT(A250,2)="WS",LEFT(A250,2)="WV"),"Midlands",
OR(LEFT(A250,1)="M",LEFT(A250,1)="L",LEFT(A250,2)="CH",LEFT(A250,2)="WA",LEFT(A250,2)="WN",LEFT(A250,2)="PR",LEFT(A250,2)="FY",LEFT(A250,2)="BB",LEFT(A250,2)="BL",LEFT(A250,2)="OL",LEFT(A250,2)="SK"),"North West",
OR(LEFT(A250,2)="NE",LEFT(A250,2)="DH",LEFT(A250,2)="SR",LEFT(A250,2)="TS",LEFT(A250,2)="DL"),"North East",
OR(LEFT(A250,2)="LS",LEFT(A250,1)="S",LEFT(A250,2)="DN",LEFT(A250,2)="HU",LEFT(A250,2)="BD",LEFT(A250,2)="HX",LEFT(A250,2)="WF",LEFT(A250,2)="HD"),"Yorkshire &amp; Humber",
OR(LEFT(A250,2)="CB",LEFT(A250,2)="CO",LEFT(A250,2)="IP",LEFT(A250,2)="NR",LEFT(A250,2)="PE",LEFT(A250,2)="SG",LEFT(A250,2)="CM"),"East of England",
OR(LEFT(A250,2)="AB",LEFT(A250,2)="DD",LEFT(A250,2)="EH",LEFT(A250,2)="FK",LEFT(A250,1)="G",LEFT(A250,2)="KA",LEFT(A250,2)="KY",LEFT(A250,2)="PA",LEFT(A250,2)="PH",LEFT(A250,2)="DG",LEFT(A250,2)="ML"),"Scotland",
OR(LEFT(A250,2)="CF",LEFT(A250,2)="SA",LEFT(A250,2)="NP",LEFT(A250,2)="LL",LEFT(A250,2)="LD"),"Wales"
)</f>
        <v>East of England</v>
      </c>
      <c r="C250" t="s">
        <v>275</v>
      </c>
      <c r="D250" t="s">
        <v>775</v>
      </c>
      <c r="E250" s="1">
        <v>22797</v>
      </c>
      <c r="F250" s="1">
        <v>42535</v>
      </c>
      <c r="G250" s="11">
        <f ca="1">DATEDIF(Table1[[#This Row],[Date_of_Birth]],TODAY(),"Y")-DATEDIF(Table1[[#This Row],[Primary_Diagnosis_Date]],TODAY(),"Y")</f>
        <v>54</v>
      </c>
      <c r="H250" s="11" t="str" cm="1">
        <f t="array" aca="1" ref="H250" ca="1">_xlfn.IFS(Table1[[#This Row],[Age]]&lt;10,"0-9",Table1[[#This Row],[Age]]&lt;20,"10-19",Table1[[#This Row],[Age]]&lt;30,"20-29",Table1[[#This Row],[Age]]&lt;40,"30-39",Table1[[#This Row],[Age]]&lt;50,"40-49",Table1[[#This Row],[Age]]&lt;60,"50-59",Table1[[#This Row],[Age]]&lt;70,"60-69",Table1[[#This Row],[Age]]&lt;80,"70-79",Table1[[#This Row],[Age]]&lt;90,"80-89")</f>
        <v>50-59</v>
      </c>
      <c r="I250" t="s">
        <v>1028</v>
      </c>
      <c r="J250" t="s">
        <v>1277</v>
      </c>
      <c r="K250" t="str">
        <f>LEFT(Table1[[#This Row],[Postcode]],2)</f>
        <v>CO</v>
      </c>
      <c r="L250" t="s">
        <v>1772</v>
      </c>
      <c r="M250" s="1">
        <v>42535</v>
      </c>
      <c r="N250" s="1">
        <v>42547</v>
      </c>
      <c r="O250" s="11" t="str">
        <f ca="1">DATEDIF(Table1[[#This Row],[Referral_Date]],TODAY(),"d")-DATEDIF(Table1[[#This Row],[First_Seen_Date]],TODAY(),"d") &amp;" "&amp;"days"</f>
        <v>12 days</v>
      </c>
      <c r="P250" s="1">
        <v>42557</v>
      </c>
      <c r="Q250" s="1">
        <v>42562</v>
      </c>
      <c r="R250" s="1">
        <v>42565</v>
      </c>
      <c r="S250" s="11">
        <f ca="1">DATEDIF(Table1[[#This Row],[Decision_to_Treat_Date]],TODAY(),"d")-DATEDIF(Table1[[#This Row],[Treatment_Start_Date]],TODAY(),"d")</f>
        <v>3</v>
      </c>
      <c r="T250" s="11" t="str" cm="1">
        <f t="array" aca="1" ref="T250" ca="1">_xlfn.IFS(Table1[[#This Row],[Treatment_Waiting Time]]&lt;10,"Very Short Wait",Table1[[#This Row],[Treatment_Waiting Time]]&lt;20,"Short Wait",Table1[[#This Row],[Treatment_Waiting Time]]&lt;30,"Moderate Delay",Table1[[#This Row],[Treatment_Waiting Time]]&lt;40,"Long Delay")</f>
        <v>Very Short Wait</v>
      </c>
      <c r="U250" t="s">
        <v>2016</v>
      </c>
      <c r="V250" t="s">
        <v>2021</v>
      </c>
      <c r="W250" t="s">
        <v>2028</v>
      </c>
      <c r="X250" t="s">
        <v>2030</v>
      </c>
      <c r="Y250" t="s">
        <v>2035</v>
      </c>
      <c r="Z250" t="s">
        <v>2041</v>
      </c>
      <c r="AA250" t="s">
        <v>2043</v>
      </c>
      <c r="AB250" t="s">
        <v>2048</v>
      </c>
      <c r="AC250" t="s">
        <v>2052</v>
      </c>
      <c r="AD250" t="s">
        <v>2301</v>
      </c>
      <c r="AE250" t="s">
        <v>2553</v>
      </c>
      <c r="AF250" t="b">
        <v>0</v>
      </c>
      <c r="AH250" t="s">
        <v>2554</v>
      </c>
    </row>
    <row r="251" spans="1:35">
      <c r="A251" t="str">
        <f>LEFT(Table1[[#This Row],[Postcode]],2)</f>
        <v>ML</v>
      </c>
      <c r="B251" s="13" t="str" cm="1">
        <f t="array" ref="B251">_xlfn.IFS(
OR(LEFT(A251,2)="EC",LEFT(A251,1)="E",LEFT(A251,1)="N",LEFT(A251,2)="NW",LEFT(A251,2)="SE",LEFT(A251,2)="SW",LEFT(A251,1)="W",LEFT(A251,2)="WC"),"London",
OR(LEFT(A251,2)="CR",LEFT(A251,2)="DA",LEFT(A251,2)="GU",LEFT(A251,2)="KT",LEFT(A251,2)="ME",LEFT(A251,2)="PO",LEFT(A251,2)="RG",LEFT(A251,2)="RH",LEFT(A251,2)="SL",LEFT(A251,2)="SO",LEFT(A251,2)="TN"),"South East",
OR(LEFT(A251,2)="BA",LEFT(A251,2)="BS",LEFT(A251,2)="EX",LEFT(A251,2)="GL",LEFT(A251,2)="PL",LEFT(A251,2)="TA",LEFT(A251,2)="TQ",LEFT(A251,2)="TR"),"South West",
OR(LEFT(A251,1)="B",LEFT(A251,2)="CV",LEFT(A251,2)="DE",LEFT(A251,2)="LE",LEFT(A251,2)="NG",LEFT(A251,2)="NN",LEFT(A251,2)="ST",LEFT(A251,2)="WS",LEFT(A251,2)="WV"),"Midlands",
OR(LEFT(A251,1)="M",LEFT(A251,1)="L",LEFT(A251,2)="CH",LEFT(A251,2)="WA",LEFT(A251,2)="WN",LEFT(A251,2)="PR",LEFT(A251,2)="FY",LEFT(A251,2)="BB",LEFT(A251,2)="BL",LEFT(A251,2)="OL",LEFT(A251,2)="SK"),"North West",
OR(LEFT(A251,2)="NE",LEFT(A251,2)="DH",LEFT(A251,2)="SR",LEFT(A251,2)="TS",LEFT(A251,2)="DL"),"North East",
OR(LEFT(A251,2)="LS",LEFT(A251,1)="S",LEFT(A251,2)="DN",LEFT(A251,2)="HU",LEFT(A251,2)="BD",LEFT(A251,2)="HX",LEFT(A251,2)="WF",LEFT(A251,2)="HD"),"Yorkshire &amp; Humber",
OR(LEFT(A251,2)="CB",LEFT(A251,2)="CO",LEFT(A251,2)="IP",LEFT(A251,2)="NR",LEFT(A251,2)="PE",LEFT(A251,2)="SG",LEFT(A251,2)="CM"),"East of England",
OR(LEFT(A251,2)="AB",LEFT(A251,2)="DD",LEFT(A251,2)="EH",LEFT(A251,2)="FK",LEFT(A251,1)="G",LEFT(A251,2)="KA",LEFT(A251,2)="KY",LEFT(A251,2)="PA",LEFT(A251,2)="PH",LEFT(A251,2)="DG",LEFT(A251,2)="ML"),"Scotland",
OR(LEFT(A251,2)="CF",LEFT(A251,2)="SA",LEFT(A251,2)="NP",LEFT(A251,2)="LL",LEFT(A251,2)="LD"),"Wales"
)</f>
        <v>North West</v>
      </c>
      <c r="C251" t="s">
        <v>276</v>
      </c>
      <c r="D251" t="s">
        <v>776</v>
      </c>
      <c r="E251" s="1">
        <v>17338</v>
      </c>
      <c r="F251" s="1">
        <v>43020</v>
      </c>
      <c r="G251" s="11">
        <f ca="1">DATEDIF(Table1[[#This Row],[Date_of_Birth]],TODAY(),"Y")-DATEDIF(Table1[[#This Row],[Primary_Diagnosis_Date]],TODAY(),"Y")</f>
        <v>71</v>
      </c>
      <c r="H251" s="11" t="str" cm="1">
        <f t="array" aca="1" ref="H251" ca="1">_xlfn.IFS(Table1[[#This Row],[Age]]&lt;10,"0-9",Table1[[#This Row],[Age]]&lt;20,"10-19",Table1[[#This Row],[Age]]&lt;30,"20-29",Table1[[#This Row],[Age]]&lt;40,"30-39",Table1[[#This Row],[Age]]&lt;50,"40-49",Table1[[#This Row],[Age]]&lt;60,"50-59",Table1[[#This Row],[Age]]&lt;70,"60-69",Table1[[#This Row],[Age]]&lt;80,"70-79",Table1[[#This Row],[Age]]&lt;90,"80-89")</f>
        <v>70-79</v>
      </c>
      <c r="I251" t="s">
        <v>1028</v>
      </c>
      <c r="J251" t="s">
        <v>1278</v>
      </c>
      <c r="K251" t="str">
        <f>LEFT(Table1[[#This Row],[Postcode]],2)</f>
        <v>ML</v>
      </c>
      <c r="L251" t="s">
        <v>1773</v>
      </c>
      <c r="M251" s="1">
        <v>43015</v>
      </c>
      <c r="N251" s="1">
        <v>43022</v>
      </c>
      <c r="O251" s="11" t="str">
        <f ca="1">DATEDIF(Table1[[#This Row],[Referral_Date]],TODAY(),"d")-DATEDIF(Table1[[#This Row],[First_Seen_Date]],TODAY(),"d") &amp;" "&amp;"days"</f>
        <v>7 days</v>
      </c>
      <c r="P251" s="1">
        <v>43024</v>
      </c>
      <c r="Q251" s="1">
        <v>43034</v>
      </c>
      <c r="R251" s="1">
        <v>43038</v>
      </c>
      <c r="S251" s="11">
        <f ca="1">DATEDIF(Table1[[#This Row],[Decision_to_Treat_Date]],TODAY(),"d")-DATEDIF(Table1[[#This Row],[Treatment_Start_Date]],TODAY(),"d")</f>
        <v>4</v>
      </c>
      <c r="T251" s="11" t="str" cm="1">
        <f t="array" aca="1" ref="T251" ca="1">_xlfn.IFS(Table1[[#This Row],[Treatment_Waiting Time]]&lt;10,"Very Short Wait",Table1[[#This Row],[Treatment_Waiting Time]]&lt;20,"Short Wait",Table1[[#This Row],[Treatment_Waiting Time]]&lt;30,"Moderate Delay",Table1[[#This Row],[Treatment_Waiting Time]]&lt;40,"Long Delay")</f>
        <v>Very Short Wait</v>
      </c>
      <c r="U251" t="s">
        <v>2017</v>
      </c>
      <c r="V251" t="s">
        <v>2018</v>
      </c>
      <c r="W251" t="s">
        <v>2024</v>
      </c>
      <c r="X251" t="s">
        <v>2030</v>
      </c>
      <c r="Y251" t="s">
        <v>2034</v>
      </c>
      <c r="Z251" t="s">
        <v>2038</v>
      </c>
      <c r="AA251" t="s">
        <v>2044</v>
      </c>
      <c r="AB251" t="s">
        <v>2047</v>
      </c>
      <c r="AC251" t="s">
        <v>2053</v>
      </c>
      <c r="AD251" t="s">
        <v>2302</v>
      </c>
      <c r="AE251" t="s">
        <v>2551</v>
      </c>
      <c r="AF251" t="b">
        <v>1</v>
      </c>
      <c r="AG251" s="1">
        <v>43970</v>
      </c>
      <c r="AH251" t="s">
        <v>2554</v>
      </c>
    </row>
    <row r="252" spans="1:35">
      <c r="A252" t="str">
        <f>LEFT(Table1[[#This Row],[Postcode]],2)</f>
        <v>L6</v>
      </c>
      <c r="B252" s="13" t="str" cm="1">
        <f t="array" ref="B252">_xlfn.IFS(
OR(LEFT(A252,2)="EC",LEFT(A252,1)="E",LEFT(A252,1)="N",LEFT(A252,2)="NW",LEFT(A252,2)="SE",LEFT(A252,2)="SW",LEFT(A252,1)="W",LEFT(A252,2)="WC"),"London",
OR(LEFT(A252,2)="CR",LEFT(A252,2)="DA",LEFT(A252,2)="GU",LEFT(A252,2)="KT",LEFT(A252,2)="ME",LEFT(A252,2)="PO",LEFT(A252,2)="RG",LEFT(A252,2)="RH",LEFT(A252,2)="SL",LEFT(A252,2)="SO",LEFT(A252,2)="TN"),"South East",
OR(LEFT(A252,2)="BA",LEFT(A252,2)="BS",LEFT(A252,2)="EX",LEFT(A252,2)="GL",LEFT(A252,2)="PL",LEFT(A252,2)="TA",LEFT(A252,2)="TQ",LEFT(A252,2)="TR"),"South West",
OR(LEFT(A252,1)="B",LEFT(A252,2)="CV",LEFT(A252,2)="DE",LEFT(A252,2)="LE",LEFT(A252,2)="NG",LEFT(A252,2)="NN",LEFT(A252,2)="ST",LEFT(A252,2)="WS",LEFT(A252,2)="WV"),"Midlands",
OR(LEFT(A252,1)="M",LEFT(A252,1)="L",LEFT(A252,2)="CH",LEFT(A252,2)="WA",LEFT(A252,2)="WN",LEFT(A252,2)="PR",LEFT(A252,2)="FY",LEFT(A252,2)="BB",LEFT(A252,2)="BL",LEFT(A252,2)="OL",LEFT(A252,2)="SK"),"North West",
OR(LEFT(A252,2)="NE",LEFT(A252,2)="DH",LEFT(A252,2)="SR",LEFT(A252,2)="TS",LEFT(A252,2)="DL"),"North East",
OR(LEFT(A252,2)="LS",LEFT(A252,1)="S",LEFT(A252,2)="DN",LEFT(A252,2)="HU",LEFT(A252,2)="BD",LEFT(A252,2)="HX",LEFT(A252,2)="WF",LEFT(A252,2)="HD"),"Yorkshire &amp; Humber",
OR(LEFT(A252,2)="CB",LEFT(A252,2)="CO",LEFT(A252,2)="IP",LEFT(A252,2)="NR",LEFT(A252,2)="PE",LEFT(A252,2)="SG",LEFT(A252,2)="CM"),"East of England",
OR(LEFT(A252,2)="AB",LEFT(A252,2)="DD",LEFT(A252,2)="EH",LEFT(A252,2)="FK",LEFT(A252,1)="G",LEFT(A252,2)="KA",LEFT(A252,2)="KY",LEFT(A252,2)="PA",LEFT(A252,2)="PH",LEFT(A252,2)="DG",LEFT(A252,2)="ML"),"Scotland",
OR(LEFT(A252,2)="CF",LEFT(A252,2)="SA",LEFT(A252,2)="NP",LEFT(A252,2)="LL",LEFT(A252,2)="LD"),"Wales"
)</f>
        <v>North West</v>
      </c>
      <c r="C252" t="s">
        <v>277</v>
      </c>
      <c r="D252" t="s">
        <v>777</v>
      </c>
      <c r="E252" s="1">
        <v>33512</v>
      </c>
      <c r="F252" s="1">
        <v>43928</v>
      </c>
      <c r="G252" s="11">
        <f ca="1">DATEDIF(Table1[[#This Row],[Date_of_Birth]],TODAY(),"Y")-DATEDIF(Table1[[#This Row],[Primary_Diagnosis_Date]],TODAY(),"Y")</f>
        <v>28</v>
      </c>
      <c r="H252" s="11" t="str" cm="1">
        <f t="array" aca="1" ref="H252" ca="1">_xlfn.IFS(Table1[[#This Row],[Age]]&lt;10,"0-9",Table1[[#This Row],[Age]]&lt;20,"10-19",Table1[[#This Row],[Age]]&lt;30,"20-29",Table1[[#This Row],[Age]]&lt;40,"30-39",Table1[[#This Row],[Age]]&lt;50,"40-49",Table1[[#This Row],[Age]]&lt;60,"50-59",Table1[[#This Row],[Age]]&lt;70,"60-69",Table1[[#This Row],[Age]]&lt;80,"70-79",Table1[[#This Row],[Age]]&lt;90,"80-89")</f>
        <v>20-29</v>
      </c>
      <c r="I252" t="s">
        <v>1028</v>
      </c>
      <c r="J252" t="s">
        <v>1279</v>
      </c>
      <c r="K252" t="str">
        <f>LEFT(Table1[[#This Row],[Postcode]],2)</f>
        <v>L6</v>
      </c>
      <c r="L252" t="s">
        <v>1774</v>
      </c>
      <c r="M252" s="1">
        <v>43924</v>
      </c>
      <c r="N252" s="1">
        <v>43935</v>
      </c>
      <c r="O252" s="11" t="str">
        <f ca="1">DATEDIF(Table1[[#This Row],[Referral_Date]],TODAY(),"d")-DATEDIF(Table1[[#This Row],[First_Seen_Date]],TODAY(),"d") &amp;" "&amp;"days"</f>
        <v>11 days</v>
      </c>
      <c r="P252" s="1">
        <v>43949</v>
      </c>
      <c r="Q252" s="1">
        <v>43951</v>
      </c>
      <c r="R252" s="1">
        <v>43953</v>
      </c>
      <c r="S252" s="11">
        <f ca="1">DATEDIF(Table1[[#This Row],[Decision_to_Treat_Date]],TODAY(),"d")-DATEDIF(Table1[[#This Row],[Treatment_Start_Date]],TODAY(),"d")</f>
        <v>2</v>
      </c>
      <c r="T252" s="11" t="str" cm="1">
        <f t="array" aca="1" ref="T252" ca="1">_xlfn.IFS(Table1[[#This Row],[Treatment_Waiting Time]]&lt;10,"Very Short Wait",Table1[[#This Row],[Treatment_Waiting Time]]&lt;20,"Short Wait",Table1[[#This Row],[Treatment_Waiting Time]]&lt;30,"Moderate Delay",Table1[[#This Row],[Treatment_Waiting Time]]&lt;40,"Long Delay")</f>
        <v>Very Short Wait</v>
      </c>
      <c r="U252" t="s">
        <v>2014</v>
      </c>
      <c r="V252" t="s">
        <v>2022</v>
      </c>
      <c r="W252" t="s">
        <v>2027</v>
      </c>
      <c r="X252" t="s">
        <v>2030</v>
      </c>
      <c r="Y252" t="s">
        <v>2033</v>
      </c>
      <c r="Z252" t="s">
        <v>2039</v>
      </c>
      <c r="AA252" t="s">
        <v>2043</v>
      </c>
      <c r="AB252" t="s">
        <v>2050</v>
      </c>
      <c r="AC252" t="s">
        <v>2041</v>
      </c>
      <c r="AD252" t="s">
        <v>2303</v>
      </c>
      <c r="AE252" t="s">
        <v>2550</v>
      </c>
      <c r="AF252" t="b">
        <v>0</v>
      </c>
      <c r="AH252" t="s">
        <v>2554</v>
      </c>
    </row>
    <row r="253" spans="1:35">
      <c r="A253" t="str">
        <f>LEFT(Table1[[#This Row],[Postcode]],2)</f>
        <v>CT</v>
      </c>
      <c r="B253" s="13" t="e" cm="1">
        <f t="array" ref="B253">_xlfn.IFS(
OR(LEFT(A253,2)="EC",LEFT(A253,1)="E",LEFT(A253,1)="N",LEFT(A253,2)="NW",LEFT(A253,2)="SE",LEFT(A253,2)="SW",LEFT(A253,1)="W",LEFT(A253,2)="WC"),"London",
OR(LEFT(A253,2)="CR",LEFT(A253,2)="DA",LEFT(A253,2)="GU",LEFT(A253,2)="KT",LEFT(A253,2)="ME",LEFT(A253,2)="PO",LEFT(A253,2)="RG",LEFT(A253,2)="RH",LEFT(A253,2)="SL",LEFT(A253,2)="SO",LEFT(A253,2)="TN"),"South East",
OR(LEFT(A253,2)="BA",LEFT(A253,2)="BS",LEFT(A253,2)="EX",LEFT(A253,2)="GL",LEFT(A253,2)="PL",LEFT(A253,2)="TA",LEFT(A253,2)="TQ",LEFT(A253,2)="TR"),"South West",
OR(LEFT(A253,1)="B",LEFT(A253,2)="CV",LEFT(A253,2)="DE",LEFT(A253,2)="LE",LEFT(A253,2)="NG",LEFT(A253,2)="NN",LEFT(A253,2)="ST",LEFT(A253,2)="WS",LEFT(A253,2)="WV"),"Midlands",
OR(LEFT(A253,1)="M",LEFT(A253,1)="L",LEFT(A253,2)="CH",LEFT(A253,2)="WA",LEFT(A253,2)="WN",LEFT(A253,2)="PR",LEFT(A253,2)="FY",LEFT(A253,2)="BB",LEFT(A253,2)="BL",LEFT(A253,2)="OL",LEFT(A253,2)="SK"),"North West",
OR(LEFT(A253,2)="NE",LEFT(A253,2)="DH",LEFT(A253,2)="SR",LEFT(A253,2)="TS",LEFT(A253,2)="DL"),"North East",
OR(LEFT(A253,2)="LS",LEFT(A253,1)="S",LEFT(A253,2)="DN",LEFT(A253,2)="HU",LEFT(A253,2)="BD",LEFT(A253,2)="HX",LEFT(A253,2)="WF",LEFT(A253,2)="HD"),"Yorkshire &amp; Humber",
OR(LEFT(A253,2)="CB",LEFT(A253,2)="CO",LEFT(A253,2)="IP",LEFT(A253,2)="NR",LEFT(A253,2)="PE",LEFT(A253,2)="SG",LEFT(A253,2)="CM"),"East of England",
OR(LEFT(A253,2)="AB",LEFT(A253,2)="DD",LEFT(A253,2)="EH",LEFT(A253,2)="FK",LEFT(A253,1)="G",LEFT(A253,2)="KA",LEFT(A253,2)="KY",LEFT(A253,2)="PA",LEFT(A253,2)="PH",LEFT(A253,2)="DG",LEFT(A253,2)="ML"),"Scotland",
OR(LEFT(A253,2)="CF",LEFT(A253,2)="SA",LEFT(A253,2)="NP",LEFT(A253,2)="LL",LEFT(A253,2)="LD"),"Wales"
)</f>
        <v>#N/A</v>
      </c>
      <c r="C253" t="s">
        <v>278</v>
      </c>
      <c r="D253" t="s">
        <v>778</v>
      </c>
      <c r="E253" s="1">
        <v>16853</v>
      </c>
      <c r="F253" s="1">
        <v>45788</v>
      </c>
      <c r="G253" s="11">
        <f ca="1">DATEDIF(Table1[[#This Row],[Date_of_Birth]],TODAY(),"Y")-DATEDIF(Table1[[#This Row],[Primary_Diagnosis_Date]],TODAY(),"Y")</f>
        <v>79</v>
      </c>
      <c r="H253" s="11" t="str" cm="1">
        <f t="array" aca="1" ref="H253" ca="1">_xlfn.IFS(Table1[[#This Row],[Age]]&lt;10,"0-9",Table1[[#This Row],[Age]]&lt;20,"10-19",Table1[[#This Row],[Age]]&lt;30,"20-29",Table1[[#This Row],[Age]]&lt;40,"30-39",Table1[[#This Row],[Age]]&lt;50,"40-49",Table1[[#This Row],[Age]]&lt;60,"50-59",Table1[[#This Row],[Age]]&lt;70,"60-69",Table1[[#This Row],[Age]]&lt;80,"70-79",Table1[[#This Row],[Age]]&lt;90,"80-89")</f>
        <v>70-79</v>
      </c>
      <c r="I253" t="s">
        <v>1028</v>
      </c>
      <c r="J253" t="s">
        <v>1280</v>
      </c>
      <c r="K253" t="str">
        <f>LEFT(Table1[[#This Row],[Postcode]],2)</f>
        <v>CT</v>
      </c>
      <c r="L253" t="s">
        <v>1775</v>
      </c>
      <c r="M253" s="1">
        <v>45771</v>
      </c>
      <c r="N253" s="1">
        <v>45783</v>
      </c>
      <c r="O253" s="11" t="str">
        <f ca="1">DATEDIF(Table1[[#This Row],[Referral_Date]],TODAY(),"d")-DATEDIF(Table1[[#This Row],[First_Seen_Date]],TODAY(),"d") &amp;" "&amp;"days"</f>
        <v>12 days</v>
      </c>
      <c r="P253" s="1">
        <v>45791</v>
      </c>
      <c r="Q253" s="1">
        <v>45793</v>
      </c>
      <c r="R253" s="1">
        <v>45819</v>
      </c>
      <c r="S253" s="11">
        <f ca="1">DATEDIF(Table1[[#This Row],[Decision_to_Treat_Date]],TODAY(),"d")-DATEDIF(Table1[[#This Row],[Treatment_Start_Date]],TODAY(),"d")</f>
        <v>26</v>
      </c>
      <c r="T253" s="11" t="str" cm="1">
        <f t="array" aca="1" ref="T253" ca="1">_xlfn.IFS(Table1[[#This Row],[Treatment_Waiting Time]]&lt;10,"Very Short Wait",Table1[[#This Row],[Treatment_Waiting Time]]&lt;20,"Short Wait",Table1[[#This Row],[Treatment_Waiting Time]]&lt;30,"Moderate Delay",Table1[[#This Row],[Treatment_Waiting Time]]&lt;40,"Long Delay")</f>
        <v>Moderate Delay</v>
      </c>
      <c r="U253" t="s">
        <v>2015</v>
      </c>
      <c r="V253" t="s">
        <v>2021</v>
      </c>
      <c r="W253" t="s">
        <v>2028</v>
      </c>
      <c r="X253" t="s">
        <v>2030</v>
      </c>
      <c r="Y253" t="s">
        <v>2036</v>
      </c>
      <c r="Z253" t="s">
        <v>2039</v>
      </c>
      <c r="AA253" t="s">
        <v>2044</v>
      </c>
      <c r="AB253" t="s">
        <v>2050</v>
      </c>
      <c r="AC253" t="s">
        <v>2041</v>
      </c>
      <c r="AD253" t="s">
        <v>2304</v>
      </c>
      <c r="AE253" t="s">
        <v>2041</v>
      </c>
      <c r="AF253" t="b">
        <v>0</v>
      </c>
      <c r="AH253" t="s">
        <v>2554</v>
      </c>
    </row>
    <row r="254" spans="1:35">
      <c r="A254" t="str">
        <f>LEFT(Table1[[#This Row],[Postcode]],2)</f>
        <v>SA</v>
      </c>
      <c r="B254" s="13" t="str" cm="1">
        <f t="array" ref="B254">_xlfn.IFS(
OR(LEFT(A254,2)="EC",LEFT(A254,1)="E",LEFT(A254,1)="N",LEFT(A254,2)="NW",LEFT(A254,2)="SE",LEFT(A254,2)="SW",LEFT(A254,1)="W",LEFT(A254,2)="WC"),"London",
OR(LEFT(A254,2)="CR",LEFT(A254,2)="DA",LEFT(A254,2)="GU",LEFT(A254,2)="KT",LEFT(A254,2)="ME",LEFT(A254,2)="PO",LEFT(A254,2)="RG",LEFT(A254,2)="RH",LEFT(A254,2)="SL",LEFT(A254,2)="SO",LEFT(A254,2)="TN"),"South East",
OR(LEFT(A254,2)="BA",LEFT(A254,2)="BS",LEFT(A254,2)="EX",LEFT(A254,2)="GL",LEFT(A254,2)="PL",LEFT(A254,2)="TA",LEFT(A254,2)="TQ",LEFT(A254,2)="TR"),"South West",
OR(LEFT(A254,1)="B",LEFT(A254,2)="CV",LEFT(A254,2)="DE",LEFT(A254,2)="LE",LEFT(A254,2)="NG",LEFT(A254,2)="NN",LEFT(A254,2)="ST",LEFT(A254,2)="WS",LEFT(A254,2)="WV"),"Midlands",
OR(LEFT(A254,1)="M",LEFT(A254,1)="L",LEFT(A254,2)="CH",LEFT(A254,2)="WA",LEFT(A254,2)="WN",LEFT(A254,2)="PR",LEFT(A254,2)="FY",LEFT(A254,2)="BB",LEFT(A254,2)="BL",LEFT(A254,2)="OL",LEFT(A254,2)="SK"),"North West",
OR(LEFT(A254,2)="NE",LEFT(A254,2)="DH",LEFT(A254,2)="SR",LEFT(A254,2)="TS",LEFT(A254,2)="DL"),"North East",
OR(LEFT(A254,2)="LS",LEFT(A254,1)="S",LEFT(A254,2)="DN",LEFT(A254,2)="HU",LEFT(A254,2)="BD",LEFT(A254,2)="HX",LEFT(A254,2)="WF",LEFT(A254,2)="HD"),"Yorkshire &amp; Humber",
OR(LEFT(A254,2)="CB",LEFT(A254,2)="CO",LEFT(A254,2)="IP",LEFT(A254,2)="NR",LEFT(A254,2)="PE",LEFT(A254,2)="SG",LEFT(A254,2)="CM"),"East of England",
OR(LEFT(A254,2)="AB",LEFT(A254,2)="DD",LEFT(A254,2)="EH",LEFT(A254,2)="FK",LEFT(A254,1)="G",LEFT(A254,2)="KA",LEFT(A254,2)="KY",LEFT(A254,2)="PA",LEFT(A254,2)="PH",LEFT(A254,2)="DG",LEFT(A254,2)="ML"),"Scotland",
OR(LEFT(A254,2)="CF",LEFT(A254,2)="SA",LEFT(A254,2)="NP",LEFT(A254,2)="LL",LEFT(A254,2)="LD"),"Wales"
)</f>
        <v>Yorkshire &amp; Humber</v>
      </c>
      <c r="C254" t="s">
        <v>279</v>
      </c>
      <c r="D254" t="s">
        <v>779</v>
      </c>
      <c r="E254" s="1">
        <v>23031</v>
      </c>
      <c r="F254" s="1">
        <v>43196</v>
      </c>
      <c r="G254" s="11">
        <f ca="1">DATEDIF(Table1[[#This Row],[Date_of_Birth]],TODAY(),"Y")-DATEDIF(Table1[[#This Row],[Primary_Diagnosis_Date]],TODAY(),"Y")</f>
        <v>55</v>
      </c>
      <c r="H254" s="11" t="str" cm="1">
        <f t="array" aca="1" ref="H254" ca="1">_xlfn.IFS(Table1[[#This Row],[Age]]&lt;10,"0-9",Table1[[#This Row],[Age]]&lt;20,"10-19",Table1[[#This Row],[Age]]&lt;30,"20-29",Table1[[#This Row],[Age]]&lt;40,"30-39",Table1[[#This Row],[Age]]&lt;50,"40-49",Table1[[#This Row],[Age]]&lt;60,"50-59",Table1[[#This Row],[Age]]&lt;70,"60-69",Table1[[#This Row],[Age]]&lt;80,"70-79",Table1[[#This Row],[Age]]&lt;90,"80-89")</f>
        <v>50-59</v>
      </c>
      <c r="I254" t="s">
        <v>1027</v>
      </c>
      <c r="J254" t="s">
        <v>1281</v>
      </c>
      <c r="K254" t="str">
        <f>LEFT(Table1[[#This Row],[Postcode]],2)</f>
        <v>SA</v>
      </c>
      <c r="L254" t="s">
        <v>1776</v>
      </c>
      <c r="M254" s="1">
        <v>43193</v>
      </c>
      <c r="N254" s="1">
        <v>43200</v>
      </c>
      <c r="O254" s="11" t="str">
        <f ca="1">DATEDIF(Table1[[#This Row],[Referral_Date]],TODAY(),"d")-DATEDIF(Table1[[#This Row],[First_Seen_Date]],TODAY(),"d") &amp;" "&amp;"days"</f>
        <v>7 days</v>
      </c>
      <c r="P254" s="1">
        <v>43208</v>
      </c>
      <c r="Q254" s="1">
        <v>43221</v>
      </c>
      <c r="R254" s="1">
        <v>43221</v>
      </c>
      <c r="S254" s="11">
        <f ca="1">DATEDIF(Table1[[#This Row],[Decision_to_Treat_Date]],TODAY(),"d")-DATEDIF(Table1[[#This Row],[Treatment_Start_Date]],TODAY(),"d")</f>
        <v>0</v>
      </c>
      <c r="T254" s="11" t="str" cm="1">
        <f t="array" aca="1" ref="T254" ca="1">_xlfn.IFS(Table1[[#This Row],[Treatment_Waiting Time]]&lt;10,"Very Short Wait",Table1[[#This Row],[Treatment_Waiting Time]]&lt;20,"Short Wait",Table1[[#This Row],[Treatment_Waiting Time]]&lt;30,"Moderate Delay",Table1[[#This Row],[Treatment_Waiting Time]]&lt;40,"Long Delay")</f>
        <v>Very Short Wait</v>
      </c>
      <c r="U254" t="s">
        <v>2017</v>
      </c>
      <c r="V254" t="s">
        <v>2020</v>
      </c>
      <c r="W254" t="s">
        <v>2025</v>
      </c>
      <c r="X254" t="s">
        <v>2029</v>
      </c>
      <c r="Y254" t="s">
        <v>2037</v>
      </c>
      <c r="Z254" t="s">
        <v>2039</v>
      </c>
      <c r="AA254" t="s">
        <v>2044</v>
      </c>
      <c r="AB254" t="s">
        <v>2047</v>
      </c>
      <c r="AC254" t="s">
        <v>2041</v>
      </c>
      <c r="AD254" t="s">
        <v>2305</v>
      </c>
      <c r="AE254" t="s">
        <v>2553</v>
      </c>
      <c r="AF254" t="b">
        <v>0</v>
      </c>
      <c r="AH254" t="s">
        <v>2555</v>
      </c>
      <c r="AI254" s="1">
        <v>43913</v>
      </c>
    </row>
    <row r="255" spans="1:35">
      <c r="A255" t="str">
        <f>LEFT(Table1[[#This Row],[Postcode]],2)</f>
        <v>W1</v>
      </c>
      <c r="B255" s="13" t="str" cm="1">
        <f t="array" ref="B255">_xlfn.IFS(
OR(LEFT(A255,2)="EC",LEFT(A255,1)="E",LEFT(A255,1)="N",LEFT(A255,2)="NW",LEFT(A255,2)="SE",LEFT(A255,2)="SW",LEFT(A255,1)="W",LEFT(A255,2)="WC"),"London",
OR(LEFT(A255,2)="CR",LEFT(A255,2)="DA",LEFT(A255,2)="GU",LEFT(A255,2)="KT",LEFT(A255,2)="ME",LEFT(A255,2)="PO",LEFT(A255,2)="RG",LEFT(A255,2)="RH",LEFT(A255,2)="SL",LEFT(A255,2)="SO",LEFT(A255,2)="TN"),"South East",
OR(LEFT(A255,2)="BA",LEFT(A255,2)="BS",LEFT(A255,2)="EX",LEFT(A255,2)="GL",LEFT(A255,2)="PL",LEFT(A255,2)="TA",LEFT(A255,2)="TQ",LEFT(A255,2)="TR"),"South West",
OR(LEFT(A255,1)="B",LEFT(A255,2)="CV",LEFT(A255,2)="DE",LEFT(A255,2)="LE",LEFT(A255,2)="NG",LEFT(A255,2)="NN",LEFT(A255,2)="ST",LEFT(A255,2)="WS",LEFT(A255,2)="WV"),"Midlands",
OR(LEFT(A255,1)="M",LEFT(A255,1)="L",LEFT(A255,2)="CH",LEFT(A255,2)="WA",LEFT(A255,2)="WN",LEFT(A255,2)="PR",LEFT(A255,2)="FY",LEFT(A255,2)="BB",LEFT(A255,2)="BL",LEFT(A255,2)="OL",LEFT(A255,2)="SK"),"North West",
OR(LEFT(A255,2)="NE",LEFT(A255,2)="DH",LEFT(A255,2)="SR",LEFT(A255,2)="TS",LEFT(A255,2)="DL"),"North East",
OR(LEFT(A255,2)="LS",LEFT(A255,1)="S",LEFT(A255,2)="DN",LEFT(A255,2)="HU",LEFT(A255,2)="BD",LEFT(A255,2)="HX",LEFT(A255,2)="WF",LEFT(A255,2)="HD"),"Yorkshire &amp; Humber",
OR(LEFT(A255,2)="CB",LEFT(A255,2)="CO",LEFT(A255,2)="IP",LEFT(A255,2)="NR",LEFT(A255,2)="PE",LEFT(A255,2)="SG",LEFT(A255,2)="CM"),"East of England",
OR(LEFT(A255,2)="AB",LEFT(A255,2)="DD",LEFT(A255,2)="EH",LEFT(A255,2)="FK",LEFT(A255,1)="G",LEFT(A255,2)="KA",LEFT(A255,2)="KY",LEFT(A255,2)="PA",LEFT(A255,2)="PH",LEFT(A255,2)="DG",LEFT(A255,2)="ML"),"Scotland",
OR(LEFT(A255,2)="CF",LEFT(A255,2)="SA",LEFT(A255,2)="NP",LEFT(A255,2)="LL",LEFT(A255,2)="LD"),"Wales"
)</f>
        <v>London</v>
      </c>
      <c r="C255" t="s">
        <v>280</v>
      </c>
      <c r="D255" t="s">
        <v>780</v>
      </c>
      <c r="E255" s="1">
        <v>26552</v>
      </c>
      <c r="F255" s="1">
        <v>42928</v>
      </c>
      <c r="G255" s="11">
        <f ca="1">DATEDIF(Table1[[#This Row],[Date_of_Birth]],TODAY(),"Y")-DATEDIF(Table1[[#This Row],[Primary_Diagnosis_Date]],TODAY(),"Y")</f>
        <v>45</v>
      </c>
      <c r="H255" s="11" t="str" cm="1">
        <f t="array" aca="1" ref="H255" ca="1">_xlfn.IFS(Table1[[#This Row],[Age]]&lt;10,"0-9",Table1[[#This Row],[Age]]&lt;20,"10-19",Table1[[#This Row],[Age]]&lt;30,"20-29",Table1[[#This Row],[Age]]&lt;40,"30-39",Table1[[#This Row],[Age]]&lt;50,"40-49",Table1[[#This Row],[Age]]&lt;60,"50-59",Table1[[#This Row],[Age]]&lt;70,"60-69",Table1[[#This Row],[Age]]&lt;80,"70-79",Table1[[#This Row],[Age]]&lt;90,"80-89")</f>
        <v>40-49</v>
      </c>
      <c r="I255" t="s">
        <v>1028</v>
      </c>
      <c r="J255" t="s">
        <v>1282</v>
      </c>
      <c r="K255" t="str">
        <f>LEFT(Table1[[#This Row],[Postcode]],2)</f>
        <v>W1</v>
      </c>
      <c r="L255" t="s">
        <v>1777</v>
      </c>
      <c r="M255" s="1">
        <v>42913</v>
      </c>
      <c r="N255" s="1">
        <v>42921</v>
      </c>
      <c r="O255" s="11" t="str">
        <f ca="1">DATEDIF(Table1[[#This Row],[Referral_Date]],TODAY(),"d")-DATEDIF(Table1[[#This Row],[First_Seen_Date]],TODAY(),"d") &amp;" "&amp;"days"</f>
        <v>8 days</v>
      </c>
      <c r="P255" s="1">
        <v>42933</v>
      </c>
      <c r="Q255" s="1">
        <v>42941</v>
      </c>
      <c r="R255" s="1">
        <v>42969</v>
      </c>
      <c r="S255" s="11">
        <f ca="1">DATEDIF(Table1[[#This Row],[Decision_to_Treat_Date]],TODAY(),"d")-DATEDIF(Table1[[#This Row],[Treatment_Start_Date]],TODAY(),"d")</f>
        <v>28</v>
      </c>
      <c r="T255" s="11" t="str" cm="1">
        <f t="array" aca="1" ref="T255" ca="1">_xlfn.IFS(Table1[[#This Row],[Treatment_Waiting Time]]&lt;10,"Very Short Wait",Table1[[#This Row],[Treatment_Waiting Time]]&lt;20,"Short Wait",Table1[[#This Row],[Treatment_Waiting Time]]&lt;30,"Moderate Delay",Table1[[#This Row],[Treatment_Waiting Time]]&lt;40,"Long Delay")</f>
        <v>Moderate Delay</v>
      </c>
      <c r="U255" t="s">
        <v>2011</v>
      </c>
      <c r="V255" t="s">
        <v>2019</v>
      </c>
      <c r="W255" t="s">
        <v>2023</v>
      </c>
      <c r="X255" t="s">
        <v>2031</v>
      </c>
      <c r="Y255" t="s">
        <v>2035</v>
      </c>
      <c r="Z255" t="s">
        <v>2041</v>
      </c>
      <c r="AA255" t="s">
        <v>2045</v>
      </c>
      <c r="AB255" t="s">
        <v>2048</v>
      </c>
      <c r="AC255" t="s">
        <v>2052</v>
      </c>
      <c r="AD255" t="s">
        <v>2306</v>
      </c>
      <c r="AE255" t="s">
        <v>2552</v>
      </c>
      <c r="AF255" t="b">
        <v>1</v>
      </c>
      <c r="AG255" s="1">
        <v>43452</v>
      </c>
      <c r="AH255" t="s">
        <v>2554</v>
      </c>
    </row>
    <row r="256" spans="1:35">
      <c r="A256" t="str">
        <f>LEFT(Table1[[#This Row],[Postcode]],2)</f>
        <v>NP</v>
      </c>
      <c r="B256" s="13" t="str" cm="1">
        <f t="array" ref="B256">_xlfn.IFS(
OR(LEFT(A256,2)="EC",LEFT(A256,1)="E",LEFT(A256,1)="N",LEFT(A256,2)="NW",LEFT(A256,2)="SE",LEFT(A256,2)="SW",LEFT(A256,1)="W",LEFT(A256,2)="WC"),"London",
OR(LEFT(A256,2)="CR",LEFT(A256,2)="DA",LEFT(A256,2)="GU",LEFT(A256,2)="KT",LEFT(A256,2)="ME",LEFT(A256,2)="PO",LEFT(A256,2)="RG",LEFT(A256,2)="RH",LEFT(A256,2)="SL",LEFT(A256,2)="SO",LEFT(A256,2)="TN"),"South East",
OR(LEFT(A256,2)="BA",LEFT(A256,2)="BS",LEFT(A256,2)="EX",LEFT(A256,2)="GL",LEFT(A256,2)="PL",LEFT(A256,2)="TA",LEFT(A256,2)="TQ",LEFT(A256,2)="TR"),"South West",
OR(LEFT(A256,1)="B",LEFT(A256,2)="CV",LEFT(A256,2)="DE",LEFT(A256,2)="LE",LEFT(A256,2)="NG",LEFT(A256,2)="NN",LEFT(A256,2)="ST",LEFT(A256,2)="WS",LEFT(A256,2)="WV"),"Midlands",
OR(LEFT(A256,1)="M",LEFT(A256,1)="L",LEFT(A256,2)="CH",LEFT(A256,2)="WA",LEFT(A256,2)="WN",LEFT(A256,2)="PR",LEFT(A256,2)="FY",LEFT(A256,2)="BB",LEFT(A256,2)="BL",LEFT(A256,2)="OL",LEFT(A256,2)="SK"),"North West",
OR(LEFT(A256,2)="NE",LEFT(A256,2)="DH",LEFT(A256,2)="SR",LEFT(A256,2)="TS",LEFT(A256,2)="DL"),"North East",
OR(LEFT(A256,2)="LS",LEFT(A256,1)="S",LEFT(A256,2)="DN",LEFT(A256,2)="HU",LEFT(A256,2)="BD",LEFT(A256,2)="HX",LEFT(A256,2)="WF",LEFT(A256,2)="HD"),"Yorkshire &amp; Humber",
OR(LEFT(A256,2)="CB",LEFT(A256,2)="CO",LEFT(A256,2)="IP",LEFT(A256,2)="NR",LEFT(A256,2)="PE",LEFT(A256,2)="SG",LEFT(A256,2)="CM"),"East of England",
OR(LEFT(A256,2)="AB",LEFT(A256,2)="DD",LEFT(A256,2)="EH",LEFT(A256,2)="FK",LEFT(A256,1)="G",LEFT(A256,2)="KA",LEFT(A256,2)="KY",LEFT(A256,2)="PA",LEFT(A256,2)="PH",LEFT(A256,2)="DG",LEFT(A256,2)="ML"),"Scotland",
OR(LEFT(A256,2)="CF",LEFT(A256,2)="SA",LEFT(A256,2)="NP",LEFT(A256,2)="LL",LEFT(A256,2)="LD"),"Wales"
)</f>
        <v>London</v>
      </c>
      <c r="C256" t="s">
        <v>281</v>
      </c>
      <c r="D256" t="s">
        <v>781</v>
      </c>
      <c r="E256" s="1">
        <v>22967</v>
      </c>
      <c r="F256" s="1">
        <v>43149</v>
      </c>
      <c r="G256" s="11">
        <f ca="1">DATEDIF(Table1[[#This Row],[Date_of_Birth]],TODAY(),"Y")-DATEDIF(Table1[[#This Row],[Primary_Diagnosis_Date]],TODAY(),"Y")</f>
        <v>55</v>
      </c>
      <c r="H256" s="11" t="str" cm="1">
        <f t="array" aca="1" ref="H256" ca="1">_xlfn.IFS(Table1[[#This Row],[Age]]&lt;10,"0-9",Table1[[#This Row],[Age]]&lt;20,"10-19",Table1[[#This Row],[Age]]&lt;30,"20-29",Table1[[#This Row],[Age]]&lt;40,"30-39",Table1[[#This Row],[Age]]&lt;50,"40-49",Table1[[#This Row],[Age]]&lt;60,"50-59",Table1[[#This Row],[Age]]&lt;70,"60-69",Table1[[#This Row],[Age]]&lt;80,"70-79",Table1[[#This Row],[Age]]&lt;90,"80-89")</f>
        <v>50-59</v>
      </c>
      <c r="I256" t="s">
        <v>1027</v>
      </c>
      <c r="J256" t="s">
        <v>1283</v>
      </c>
      <c r="K256" t="str">
        <f>LEFT(Table1[[#This Row],[Postcode]],2)</f>
        <v>NP</v>
      </c>
      <c r="L256" t="s">
        <v>1778</v>
      </c>
      <c r="M256" s="1">
        <v>43122</v>
      </c>
      <c r="N256" s="1">
        <v>43132</v>
      </c>
      <c r="O256" s="11" t="str">
        <f ca="1">DATEDIF(Table1[[#This Row],[Referral_Date]],TODAY(),"d")-DATEDIF(Table1[[#This Row],[First_Seen_Date]],TODAY(),"d") &amp;" "&amp;"days"</f>
        <v>10 days</v>
      </c>
      <c r="P256" s="1">
        <v>43142</v>
      </c>
      <c r="Q256" s="1">
        <v>43154</v>
      </c>
      <c r="R256" s="1">
        <v>43167</v>
      </c>
      <c r="S256" s="11">
        <f ca="1">DATEDIF(Table1[[#This Row],[Decision_to_Treat_Date]],TODAY(),"d")-DATEDIF(Table1[[#This Row],[Treatment_Start_Date]],TODAY(),"d")</f>
        <v>13</v>
      </c>
      <c r="T256" s="11" t="str" cm="1">
        <f t="array" aca="1" ref="T256" ca="1">_xlfn.IFS(Table1[[#This Row],[Treatment_Waiting Time]]&lt;10,"Very Short Wait",Table1[[#This Row],[Treatment_Waiting Time]]&lt;20,"Short Wait",Table1[[#This Row],[Treatment_Waiting Time]]&lt;30,"Moderate Delay",Table1[[#This Row],[Treatment_Waiting Time]]&lt;40,"Long Delay")</f>
        <v>Short Wait</v>
      </c>
      <c r="U256" t="s">
        <v>2011</v>
      </c>
      <c r="V256" t="s">
        <v>2018</v>
      </c>
      <c r="W256" t="s">
        <v>2028</v>
      </c>
      <c r="X256" t="s">
        <v>2029</v>
      </c>
      <c r="Y256" t="s">
        <v>2034</v>
      </c>
      <c r="Z256" t="s">
        <v>2042</v>
      </c>
      <c r="AA256" t="s">
        <v>2041</v>
      </c>
      <c r="AB256" t="s">
        <v>2048</v>
      </c>
      <c r="AC256" t="s">
        <v>2053</v>
      </c>
      <c r="AD256" t="s">
        <v>2307</v>
      </c>
      <c r="AE256" t="s">
        <v>2550</v>
      </c>
      <c r="AF256" t="b">
        <v>0</v>
      </c>
      <c r="AH256" t="s">
        <v>2554</v>
      </c>
    </row>
    <row r="257" spans="1:35">
      <c r="A257" t="str">
        <f>LEFT(Table1[[#This Row],[Postcode]],2)</f>
        <v>S7</v>
      </c>
      <c r="B257" s="13" t="str" cm="1">
        <f t="array" ref="B257">_xlfn.IFS(
OR(LEFT(A257,2)="EC",LEFT(A257,1)="E",LEFT(A257,1)="N",LEFT(A257,2)="NW",LEFT(A257,2)="SE",LEFT(A257,2)="SW",LEFT(A257,1)="W",LEFT(A257,2)="WC"),"London",
OR(LEFT(A257,2)="CR",LEFT(A257,2)="DA",LEFT(A257,2)="GU",LEFT(A257,2)="KT",LEFT(A257,2)="ME",LEFT(A257,2)="PO",LEFT(A257,2)="RG",LEFT(A257,2)="RH",LEFT(A257,2)="SL",LEFT(A257,2)="SO",LEFT(A257,2)="TN"),"South East",
OR(LEFT(A257,2)="BA",LEFT(A257,2)="BS",LEFT(A257,2)="EX",LEFT(A257,2)="GL",LEFT(A257,2)="PL",LEFT(A257,2)="TA",LEFT(A257,2)="TQ",LEFT(A257,2)="TR"),"South West",
OR(LEFT(A257,1)="B",LEFT(A257,2)="CV",LEFT(A257,2)="DE",LEFT(A257,2)="LE",LEFT(A257,2)="NG",LEFT(A257,2)="NN",LEFT(A257,2)="ST",LEFT(A257,2)="WS",LEFT(A257,2)="WV"),"Midlands",
OR(LEFT(A257,1)="M",LEFT(A257,1)="L",LEFT(A257,2)="CH",LEFT(A257,2)="WA",LEFT(A257,2)="WN",LEFT(A257,2)="PR",LEFT(A257,2)="FY",LEFT(A257,2)="BB",LEFT(A257,2)="BL",LEFT(A257,2)="OL",LEFT(A257,2)="SK"),"North West",
OR(LEFT(A257,2)="NE",LEFT(A257,2)="DH",LEFT(A257,2)="SR",LEFT(A257,2)="TS",LEFT(A257,2)="DL"),"North East",
OR(LEFT(A257,2)="LS",LEFT(A257,1)="S",LEFT(A257,2)="DN",LEFT(A257,2)="HU",LEFT(A257,2)="BD",LEFT(A257,2)="HX",LEFT(A257,2)="WF",LEFT(A257,2)="HD"),"Yorkshire &amp; Humber",
OR(LEFT(A257,2)="CB",LEFT(A257,2)="CO",LEFT(A257,2)="IP",LEFT(A257,2)="NR",LEFT(A257,2)="PE",LEFT(A257,2)="SG",LEFT(A257,2)="CM"),"East of England",
OR(LEFT(A257,2)="AB",LEFT(A257,2)="DD",LEFT(A257,2)="EH",LEFT(A257,2)="FK",LEFT(A257,1)="G",LEFT(A257,2)="KA",LEFT(A257,2)="KY",LEFT(A257,2)="PA",LEFT(A257,2)="PH",LEFT(A257,2)="DG",LEFT(A257,2)="ML"),"Scotland",
OR(LEFT(A257,2)="CF",LEFT(A257,2)="SA",LEFT(A257,2)="NP",LEFT(A257,2)="LL",LEFT(A257,2)="LD"),"Wales"
)</f>
        <v>Yorkshire &amp; Humber</v>
      </c>
      <c r="C257" t="s">
        <v>282</v>
      </c>
      <c r="D257" t="s">
        <v>782</v>
      </c>
      <c r="E257" s="1">
        <v>32835</v>
      </c>
      <c r="F257" s="1">
        <v>42803</v>
      </c>
      <c r="G257" s="11">
        <f ca="1">DATEDIF(Table1[[#This Row],[Date_of_Birth]],TODAY(),"Y")-DATEDIF(Table1[[#This Row],[Primary_Diagnosis_Date]],TODAY(),"Y")</f>
        <v>27</v>
      </c>
      <c r="H257" s="11" t="str" cm="1">
        <f t="array" aca="1" ref="H257" ca="1">_xlfn.IFS(Table1[[#This Row],[Age]]&lt;10,"0-9",Table1[[#This Row],[Age]]&lt;20,"10-19",Table1[[#This Row],[Age]]&lt;30,"20-29",Table1[[#This Row],[Age]]&lt;40,"30-39",Table1[[#This Row],[Age]]&lt;50,"40-49",Table1[[#This Row],[Age]]&lt;60,"50-59",Table1[[#This Row],[Age]]&lt;70,"60-69",Table1[[#This Row],[Age]]&lt;80,"70-79",Table1[[#This Row],[Age]]&lt;90,"80-89")</f>
        <v>20-29</v>
      </c>
      <c r="I257" t="s">
        <v>1027</v>
      </c>
      <c r="J257" t="s">
        <v>1284</v>
      </c>
      <c r="K257" t="str">
        <f>LEFT(Table1[[#This Row],[Postcode]],2)</f>
        <v>S7</v>
      </c>
      <c r="L257" t="s">
        <v>1779</v>
      </c>
      <c r="M257" s="1">
        <v>42778</v>
      </c>
      <c r="N257" s="1">
        <v>42779</v>
      </c>
      <c r="O257" s="11" t="str">
        <f ca="1">DATEDIF(Table1[[#This Row],[Referral_Date]],TODAY(),"d")-DATEDIF(Table1[[#This Row],[First_Seen_Date]],TODAY(),"d") &amp;" "&amp;"days"</f>
        <v>1 days</v>
      </c>
      <c r="P257" s="1">
        <v>42780</v>
      </c>
      <c r="Q257" s="1">
        <v>42780</v>
      </c>
      <c r="R257" s="1">
        <v>42791</v>
      </c>
      <c r="S257" s="11">
        <f ca="1">DATEDIF(Table1[[#This Row],[Decision_to_Treat_Date]],TODAY(),"d")-DATEDIF(Table1[[#This Row],[Treatment_Start_Date]],TODAY(),"d")</f>
        <v>11</v>
      </c>
      <c r="T257" s="11" t="str" cm="1">
        <f t="array" aca="1" ref="T257" ca="1">_xlfn.IFS(Table1[[#This Row],[Treatment_Waiting Time]]&lt;10,"Very Short Wait",Table1[[#This Row],[Treatment_Waiting Time]]&lt;20,"Short Wait",Table1[[#This Row],[Treatment_Waiting Time]]&lt;30,"Moderate Delay",Table1[[#This Row],[Treatment_Waiting Time]]&lt;40,"Long Delay")</f>
        <v>Short Wait</v>
      </c>
      <c r="U257" t="s">
        <v>2013</v>
      </c>
      <c r="V257" t="s">
        <v>2018</v>
      </c>
      <c r="W257" t="s">
        <v>2025</v>
      </c>
      <c r="X257" t="s">
        <v>2032</v>
      </c>
      <c r="Y257" t="s">
        <v>2037</v>
      </c>
      <c r="Z257" t="s">
        <v>2040</v>
      </c>
      <c r="AA257" t="s">
        <v>2044</v>
      </c>
      <c r="AB257" t="s">
        <v>2047</v>
      </c>
      <c r="AC257" t="s">
        <v>2053</v>
      </c>
      <c r="AD257" t="s">
        <v>2308</v>
      </c>
      <c r="AE257" t="s">
        <v>2550</v>
      </c>
      <c r="AF257" t="b">
        <v>0</v>
      </c>
      <c r="AH257" t="s">
        <v>2554</v>
      </c>
    </row>
    <row r="258" spans="1:35">
      <c r="A258" t="str">
        <f>LEFT(Table1[[#This Row],[Postcode]],2)</f>
        <v>HX</v>
      </c>
      <c r="B258" s="13" t="str" cm="1">
        <f t="array" ref="B258">_xlfn.IFS(
OR(LEFT(A258,2)="EC",LEFT(A258,1)="E",LEFT(A258,1)="N",LEFT(A258,2)="NW",LEFT(A258,2)="SE",LEFT(A258,2)="SW",LEFT(A258,1)="W",LEFT(A258,2)="WC"),"London",
OR(LEFT(A258,2)="CR",LEFT(A258,2)="DA",LEFT(A258,2)="GU",LEFT(A258,2)="KT",LEFT(A258,2)="ME",LEFT(A258,2)="PO",LEFT(A258,2)="RG",LEFT(A258,2)="RH",LEFT(A258,2)="SL",LEFT(A258,2)="SO",LEFT(A258,2)="TN"),"South East",
OR(LEFT(A258,2)="BA",LEFT(A258,2)="BS",LEFT(A258,2)="EX",LEFT(A258,2)="GL",LEFT(A258,2)="PL",LEFT(A258,2)="TA",LEFT(A258,2)="TQ",LEFT(A258,2)="TR"),"South West",
OR(LEFT(A258,1)="B",LEFT(A258,2)="CV",LEFT(A258,2)="DE",LEFT(A258,2)="LE",LEFT(A258,2)="NG",LEFT(A258,2)="NN",LEFT(A258,2)="ST",LEFT(A258,2)="WS",LEFT(A258,2)="WV"),"Midlands",
OR(LEFT(A258,1)="M",LEFT(A258,1)="L",LEFT(A258,2)="CH",LEFT(A258,2)="WA",LEFT(A258,2)="WN",LEFT(A258,2)="PR",LEFT(A258,2)="FY",LEFT(A258,2)="BB",LEFT(A258,2)="BL",LEFT(A258,2)="OL",LEFT(A258,2)="SK"),"North West",
OR(LEFT(A258,2)="NE",LEFT(A258,2)="DH",LEFT(A258,2)="SR",LEFT(A258,2)="TS",LEFT(A258,2)="DL"),"North East",
OR(LEFT(A258,2)="LS",LEFT(A258,1)="S",LEFT(A258,2)="DN",LEFT(A258,2)="HU",LEFT(A258,2)="BD",LEFT(A258,2)="HX",LEFT(A258,2)="WF",LEFT(A258,2)="HD"),"Yorkshire &amp; Humber",
OR(LEFT(A258,2)="CB",LEFT(A258,2)="CO",LEFT(A258,2)="IP",LEFT(A258,2)="NR",LEFT(A258,2)="PE",LEFT(A258,2)="SG",LEFT(A258,2)="CM"),"East of England",
OR(LEFT(A258,2)="AB",LEFT(A258,2)="DD",LEFT(A258,2)="EH",LEFT(A258,2)="FK",LEFT(A258,1)="G",LEFT(A258,2)="KA",LEFT(A258,2)="KY",LEFT(A258,2)="PA",LEFT(A258,2)="PH",LEFT(A258,2)="DG",LEFT(A258,2)="ML"),"Scotland",
OR(LEFT(A258,2)="CF",LEFT(A258,2)="SA",LEFT(A258,2)="NP",LEFT(A258,2)="LL",LEFT(A258,2)="LD"),"Wales"
)</f>
        <v>Yorkshire &amp; Humber</v>
      </c>
      <c r="C258" t="s">
        <v>283</v>
      </c>
      <c r="D258" t="s">
        <v>783</v>
      </c>
      <c r="E258" s="1">
        <v>16338</v>
      </c>
      <c r="F258" s="1">
        <v>44185</v>
      </c>
      <c r="G258" s="11">
        <f ca="1">DATEDIF(Table1[[#This Row],[Date_of_Birth]],TODAY(),"Y")-DATEDIF(Table1[[#This Row],[Primary_Diagnosis_Date]],TODAY(),"Y")</f>
        <v>76</v>
      </c>
      <c r="H258" s="11" t="str" cm="1">
        <f t="array" aca="1" ref="H258" ca="1">_xlfn.IFS(Table1[[#This Row],[Age]]&lt;10,"0-9",Table1[[#This Row],[Age]]&lt;20,"10-19",Table1[[#This Row],[Age]]&lt;30,"20-29",Table1[[#This Row],[Age]]&lt;40,"30-39",Table1[[#This Row],[Age]]&lt;50,"40-49",Table1[[#This Row],[Age]]&lt;60,"50-59",Table1[[#This Row],[Age]]&lt;70,"60-69",Table1[[#This Row],[Age]]&lt;80,"70-79",Table1[[#This Row],[Age]]&lt;90,"80-89")</f>
        <v>70-79</v>
      </c>
      <c r="I258" t="s">
        <v>1028</v>
      </c>
      <c r="J258" t="s">
        <v>1285</v>
      </c>
      <c r="K258" t="str">
        <f>LEFT(Table1[[#This Row],[Postcode]],2)</f>
        <v>HX</v>
      </c>
      <c r="L258" t="s">
        <v>1780</v>
      </c>
      <c r="M258" s="1">
        <v>44161</v>
      </c>
      <c r="N258" s="1">
        <v>44169</v>
      </c>
      <c r="O258" s="11" t="str">
        <f ca="1">DATEDIF(Table1[[#This Row],[Referral_Date]],TODAY(),"d")-DATEDIF(Table1[[#This Row],[First_Seen_Date]],TODAY(),"d") &amp;" "&amp;"days"</f>
        <v>8 days</v>
      </c>
      <c r="P258" s="1">
        <v>44169</v>
      </c>
      <c r="Q258" s="1">
        <v>44179</v>
      </c>
      <c r="R258" s="1">
        <v>44183</v>
      </c>
      <c r="S258" s="11">
        <f ca="1">DATEDIF(Table1[[#This Row],[Decision_to_Treat_Date]],TODAY(),"d")-DATEDIF(Table1[[#This Row],[Treatment_Start_Date]],TODAY(),"d")</f>
        <v>4</v>
      </c>
      <c r="T258" s="11" t="str" cm="1">
        <f t="array" aca="1" ref="T258" ca="1">_xlfn.IFS(Table1[[#This Row],[Treatment_Waiting Time]]&lt;10,"Very Short Wait",Table1[[#This Row],[Treatment_Waiting Time]]&lt;20,"Short Wait",Table1[[#This Row],[Treatment_Waiting Time]]&lt;30,"Moderate Delay",Table1[[#This Row],[Treatment_Waiting Time]]&lt;40,"Long Delay")</f>
        <v>Very Short Wait</v>
      </c>
      <c r="U258" t="s">
        <v>2011</v>
      </c>
      <c r="V258" t="s">
        <v>2019</v>
      </c>
      <c r="W258" t="s">
        <v>2024</v>
      </c>
      <c r="X258" t="s">
        <v>2030</v>
      </c>
      <c r="Y258" t="s">
        <v>2035</v>
      </c>
      <c r="Z258" t="s">
        <v>2042</v>
      </c>
      <c r="AA258" t="s">
        <v>2044</v>
      </c>
      <c r="AB258" t="s">
        <v>2051</v>
      </c>
      <c r="AC258" t="s">
        <v>2053</v>
      </c>
      <c r="AD258" t="s">
        <v>2309</v>
      </c>
      <c r="AE258" t="s">
        <v>2551</v>
      </c>
      <c r="AF258" t="b">
        <v>1</v>
      </c>
      <c r="AG258" s="1">
        <v>45080</v>
      </c>
      <c r="AH258" t="s">
        <v>2554</v>
      </c>
    </row>
    <row r="259" spans="1:35">
      <c r="A259" t="str">
        <f>LEFT(Table1[[#This Row],[Postcode]],2)</f>
        <v>HR</v>
      </c>
      <c r="B259" s="13" t="e" cm="1">
        <f t="array" ref="B259">_xlfn.IFS(
OR(LEFT(A259,2)="EC",LEFT(A259,1)="E",LEFT(A259,1)="N",LEFT(A259,2)="NW",LEFT(A259,2)="SE",LEFT(A259,2)="SW",LEFT(A259,1)="W",LEFT(A259,2)="WC"),"London",
OR(LEFT(A259,2)="CR",LEFT(A259,2)="DA",LEFT(A259,2)="GU",LEFT(A259,2)="KT",LEFT(A259,2)="ME",LEFT(A259,2)="PO",LEFT(A259,2)="RG",LEFT(A259,2)="RH",LEFT(A259,2)="SL",LEFT(A259,2)="SO",LEFT(A259,2)="TN"),"South East",
OR(LEFT(A259,2)="BA",LEFT(A259,2)="BS",LEFT(A259,2)="EX",LEFT(A259,2)="GL",LEFT(A259,2)="PL",LEFT(A259,2)="TA",LEFT(A259,2)="TQ",LEFT(A259,2)="TR"),"South West",
OR(LEFT(A259,1)="B",LEFT(A259,2)="CV",LEFT(A259,2)="DE",LEFT(A259,2)="LE",LEFT(A259,2)="NG",LEFT(A259,2)="NN",LEFT(A259,2)="ST",LEFT(A259,2)="WS",LEFT(A259,2)="WV"),"Midlands",
OR(LEFT(A259,1)="M",LEFT(A259,1)="L",LEFT(A259,2)="CH",LEFT(A259,2)="WA",LEFT(A259,2)="WN",LEFT(A259,2)="PR",LEFT(A259,2)="FY",LEFT(A259,2)="BB",LEFT(A259,2)="BL",LEFT(A259,2)="OL",LEFT(A259,2)="SK"),"North West",
OR(LEFT(A259,2)="NE",LEFT(A259,2)="DH",LEFT(A259,2)="SR",LEFT(A259,2)="TS",LEFT(A259,2)="DL"),"North East",
OR(LEFT(A259,2)="LS",LEFT(A259,1)="S",LEFT(A259,2)="DN",LEFT(A259,2)="HU",LEFT(A259,2)="BD",LEFT(A259,2)="HX",LEFT(A259,2)="WF",LEFT(A259,2)="HD"),"Yorkshire &amp; Humber",
OR(LEFT(A259,2)="CB",LEFT(A259,2)="CO",LEFT(A259,2)="IP",LEFT(A259,2)="NR",LEFT(A259,2)="PE",LEFT(A259,2)="SG",LEFT(A259,2)="CM"),"East of England",
OR(LEFT(A259,2)="AB",LEFT(A259,2)="DD",LEFT(A259,2)="EH",LEFT(A259,2)="FK",LEFT(A259,1)="G",LEFT(A259,2)="KA",LEFT(A259,2)="KY",LEFT(A259,2)="PA",LEFT(A259,2)="PH",LEFT(A259,2)="DG",LEFT(A259,2)="ML"),"Scotland",
OR(LEFT(A259,2)="CF",LEFT(A259,2)="SA",LEFT(A259,2)="NP",LEFT(A259,2)="LL",LEFT(A259,2)="LD"),"Wales"
)</f>
        <v>#N/A</v>
      </c>
      <c r="C259" t="s">
        <v>284</v>
      </c>
      <c r="D259" t="s">
        <v>784</v>
      </c>
      <c r="E259" s="1">
        <v>35221</v>
      </c>
      <c r="F259" s="1">
        <v>44874</v>
      </c>
      <c r="G259" s="11">
        <f ca="1">DATEDIF(Table1[[#This Row],[Date_of_Birth]],TODAY(),"Y")-DATEDIF(Table1[[#This Row],[Primary_Diagnosis_Date]],TODAY(),"Y")</f>
        <v>27</v>
      </c>
      <c r="H259" s="11" t="str" cm="1">
        <f t="array" aca="1" ref="H259" ca="1">_xlfn.IFS(Table1[[#This Row],[Age]]&lt;10,"0-9",Table1[[#This Row],[Age]]&lt;20,"10-19",Table1[[#This Row],[Age]]&lt;30,"20-29",Table1[[#This Row],[Age]]&lt;40,"30-39",Table1[[#This Row],[Age]]&lt;50,"40-49",Table1[[#This Row],[Age]]&lt;60,"50-59",Table1[[#This Row],[Age]]&lt;70,"60-69",Table1[[#This Row],[Age]]&lt;80,"70-79",Table1[[#This Row],[Age]]&lt;90,"80-89")</f>
        <v>20-29</v>
      </c>
      <c r="I259" t="s">
        <v>1028</v>
      </c>
      <c r="J259" t="s">
        <v>1286</v>
      </c>
      <c r="K259" t="str">
        <f>LEFT(Table1[[#This Row],[Postcode]],2)</f>
        <v>HR</v>
      </c>
      <c r="L259" t="s">
        <v>1781</v>
      </c>
      <c r="M259" s="1">
        <v>44869</v>
      </c>
      <c r="N259" s="1">
        <v>44882</v>
      </c>
      <c r="O259" s="11" t="str">
        <f ca="1">DATEDIF(Table1[[#This Row],[Referral_Date]],TODAY(),"d")-DATEDIF(Table1[[#This Row],[First_Seen_Date]],TODAY(),"d") &amp;" "&amp;"days"</f>
        <v>13 days</v>
      </c>
      <c r="P259" s="1">
        <v>44892</v>
      </c>
      <c r="Q259" s="1">
        <v>44892</v>
      </c>
      <c r="R259" s="1">
        <v>44922</v>
      </c>
      <c r="S259" s="11">
        <f ca="1">DATEDIF(Table1[[#This Row],[Decision_to_Treat_Date]],TODAY(),"d")-DATEDIF(Table1[[#This Row],[Treatment_Start_Date]],TODAY(),"d")</f>
        <v>30</v>
      </c>
      <c r="T259" s="11" t="str" cm="1">
        <f t="array" aca="1" ref="T259" ca="1">_xlfn.IFS(Table1[[#This Row],[Treatment_Waiting Time]]&lt;10,"Very Short Wait",Table1[[#This Row],[Treatment_Waiting Time]]&lt;20,"Short Wait",Table1[[#This Row],[Treatment_Waiting Time]]&lt;30,"Moderate Delay",Table1[[#This Row],[Treatment_Waiting Time]]&lt;40,"Long Delay")</f>
        <v>Long Delay</v>
      </c>
      <c r="U259" t="s">
        <v>2012</v>
      </c>
      <c r="V259" t="s">
        <v>2021</v>
      </c>
      <c r="W259" t="s">
        <v>2024</v>
      </c>
      <c r="X259" t="s">
        <v>2030</v>
      </c>
      <c r="Y259" t="s">
        <v>2033</v>
      </c>
      <c r="Z259" t="s">
        <v>2041</v>
      </c>
      <c r="AA259" t="s">
        <v>2043</v>
      </c>
      <c r="AB259" t="s">
        <v>2047</v>
      </c>
      <c r="AC259" t="s">
        <v>2052</v>
      </c>
      <c r="AD259" t="s">
        <v>2310</v>
      </c>
      <c r="AE259" t="s">
        <v>2550</v>
      </c>
      <c r="AF259" t="b">
        <v>1</v>
      </c>
      <c r="AG259" s="1">
        <v>45241</v>
      </c>
      <c r="AH259" t="s">
        <v>2555</v>
      </c>
      <c r="AI259" s="1">
        <v>46239</v>
      </c>
    </row>
    <row r="260" spans="1:35">
      <c r="A260" t="str">
        <f>LEFT(Table1[[#This Row],[Postcode]],2)</f>
        <v>LL</v>
      </c>
      <c r="B260" s="13" t="str" cm="1">
        <f t="array" ref="B260">_xlfn.IFS(
OR(LEFT(A260,2)="EC",LEFT(A260,1)="E",LEFT(A260,1)="N",LEFT(A260,2)="NW",LEFT(A260,2)="SE",LEFT(A260,2)="SW",LEFT(A260,1)="W",LEFT(A260,2)="WC"),"London",
OR(LEFT(A260,2)="CR",LEFT(A260,2)="DA",LEFT(A260,2)="GU",LEFT(A260,2)="KT",LEFT(A260,2)="ME",LEFT(A260,2)="PO",LEFT(A260,2)="RG",LEFT(A260,2)="RH",LEFT(A260,2)="SL",LEFT(A260,2)="SO",LEFT(A260,2)="TN"),"South East",
OR(LEFT(A260,2)="BA",LEFT(A260,2)="BS",LEFT(A260,2)="EX",LEFT(A260,2)="GL",LEFT(A260,2)="PL",LEFT(A260,2)="TA",LEFT(A260,2)="TQ",LEFT(A260,2)="TR"),"South West",
OR(LEFT(A260,1)="B",LEFT(A260,2)="CV",LEFT(A260,2)="DE",LEFT(A260,2)="LE",LEFT(A260,2)="NG",LEFT(A260,2)="NN",LEFT(A260,2)="ST",LEFT(A260,2)="WS",LEFT(A260,2)="WV"),"Midlands",
OR(LEFT(A260,1)="M",LEFT(A260,1)="L",LEFT(A260,2)="CH",LEFT(A260,2)="WA",LEFT(A260,2)="WN",LEFT(A260,2)="PR",LEFT(A260,2)="FY",LEFT(A260,2)="BB",LEFT(A260,2)="BL",LEFT(A260,2)="OL",LEFT(A260,2)="SK"),"North West",
OR(LEFT(A260,2)="NE",LEFT(A260,2)="DH",LEFT(A260,2)="SR",LEFT(A260,2)="TS",LEFT(A260,2)="DL"),"North East",
OR(LEFT(A260,2)="LS",LEFT(A260,1)="S",LEFT(A260,2)="DN",LEFT(A260,2)="HU",LEFT(A260,2)="BD",LEFT(A260,2)="HX",LEFT(A260,2)="WF",LEFT(A260,2)="HD"),"Yorkshire &amp; Humber",
OR(LEFT(A260,2)="CB",LEFT(A260,2)="CO",LEFT(A260,2)="IP",LEFT(A260,2)="NR",LEFT(A260,2)="PE",LEFT(A260,2)="SG",LEFT(A260,2)="CM"),"East of England",
OR(LEFT(A260,2)="AB",LEFT(A260,2)="DD",LEFT(A260,2)="EH",LEFT(A260,2)="FK",LEFT(A260,1)="G",LEFT(A260,2)="KA",LEFT(A260,2)="KY",LEFT(A260,2)="PA",LEFT(A260,2)="PH",LEFT(A260,2)="DG",LEFT(A260,2)="ML"),"Scotland",
OR(LEFT(A260,2)="CF",LEFT(A260,2)="SA",LEFT(A260,2)="NP",LEFT(A260,2)="LL",LEFT(A260,2)="LD"),"Wales"
)</f>
        <v>North West</v>
      </c>
      <c r="C260" t="s">
        <v>285</v>
      </c>
      <c r="D260" t="s">
        <v>785</v>
      </c>
      <c r="E260" s="1">
        <v>33946</v>
      </c>
      <c r="F260" s="1">
        <v>44957</v>
      </c>
      <c r="G260" s="11">
        <f ca="1">DATEDIF(Table1[[#This Row],[Date_of_Birth]],TODAY(),"Y")-DATEDIF(Table1[[#This Row],[Primary_Diagnosis_Date]],TODAY(),"Y")</f>
        <v>30</v>
      </c>
      <c r="H260" s="11" t="str" cm="1">
        <f t="array" aca="1" ref="H260" ca="1">_xlfn.IFS(Table1[[#This Row],[Age]]&lt;10,"0-9",Table1[[#This Row],[Age]]&lt;20,"10-19",Table1[[#This Row],[Age]]&lt;30,"20-29",Table1[[#This Row],[Age]]&lt;40,"30-39",Table1[[#This Row],[Age]]&lt;50,"40-49",Table1[[#This Row],[Age]]&lt;60,"50-59",Table1[[#This Row],[Age]]&lt;70,"60-69",Table1[[#This Row],[Age]]&lt;80,"70-79",Table1[[#This Row],[Age]]&lt;90,"80-89")</f>
        <v>30-39</v>
      </c>
      <c r="I260" t="s">
        <v>1028</v>
      </c>
      <c r="J260" t="s">
        <v>1287</v>
      </c>
      <c r="K260" t="str">
        <f>LEFT(Table1[[#This Row],[Postcode]],2)</f>
        <v>LL</v>
      </c>
      <c r="L260" t="s">
        <v>1782</v>
      </c>
      <c r="M260" s="1">
        <v>44948</v>
      </c>
      <c r="N260" s="1">
        <v>44957</v>
      </c>
      <c r="O260" s="11" t="str">
        <f ca="1">DATEDIF(Table1[[#This Row],[Referral_Date]],TODAY(),"d")-DATEDIF(Table1[[#This Row],[First_Seen_Date]],TODAY(),"d") &amp;" "&amp;"days"</f>
        <v>9 days</v>
      </c>
      <c r="P260" s="1">
        <v>44966</v>
      </c>
      <c r="Q260" s="1">
        <v>44972</v>
      </c>
      <c r="R260" s="1">
        <v>44977</v>
      </c>
      <c r="S260" s="11">
        <f ca="1">DATEDIF(Table1[[#This Row],[Decision_to_Treat_Date]],TODAY(),"d")-DATEDIF(Table1[[#This Row],[Treatment_Start_Date]],TODAY(),"d")</f>
        <v>5</v>
      </c>
      <c r="T260" s="11" t="str" cm="1">
        <f t="array" aca="1" ref="T260" ca="1">_xlfn.IFS(Table1[[#This Row],[Treatment_Waiting Time]]&lt;10,"Very Short Wait",Table1[[#This Row],[Treatment_Waiting Time]]&lt;20,"Short Wait",Table1[[#This Row],[Treatment_Waiting Time]]&lt;30,"Moderate Delay",Table1[[#This Row],[Treatment_Waiting Time]]&lt;40,"Long Delay")</f>
        <v>Very Short Wait</v>
      </c>
      <c r="U260" t="s">
        <v>2012</v>
      </c>
      <c r="V260" t="s">
        <v>2022</v>
      </c>
      <c r="W260" t="s">
        <v>2026</v>
      </c>
      <c r="X260" t="s">
        <v>2031</v>
      </c>
      <c r="Y260" t="s">
        <v>2034</v>
      </c>
      <c r="Z260" t="s">
        <v>2038</v>
      </c>
      <c r="AA260" t="s">
        <v>2044</v>
      </c>
      <c r="AB260" t="s">
        <v>2050</v>
      </c>
      <c r="AC260" t="s">
        <v>2052</v>
      </c>
      <c r="AD260" t="s">
        <v>2311</v>
      </c>
      <c r="AE260" t="s">
        <v>2552</v>
      </c>
      <c r="AF260" t="b">
        <v>1</v>
      </c>
      <c r="AG260" s="1">
        <v>45923</v>
      </c>
      <c r="AH260" t="s">
        <v>2555</v>
      </c>
      <c r="AI260" s="1">
        <v>45610</v>
      </c>
    </row>
    <row r="261" spans="1:35">
      <c r="A261" t="str">
        <f>LEFT(Table1[[#This Row],[Postcode]],2)</f>
        <v>EH</v>
      </c>
      <c r="B261" s="13" t="str" cm="1">
        <f t="array" ref="B261">_xlfn.IFS(
OR(LEFT(A261,2)="EC",LEFT(A261,1)="E",LEFT(A261,1)="N",LEFT(A261,2)="NW",LEFT(A261,2)="SE",LEFT(A261,2)="SW",LEFT(A261,1)="W",LEFT(A261,2)="WC"),"London",
OR(LEFT(A261,2)="CR",LEFT(A261,2)="DA",LEFT(A261,2)="GU",LEFT(A261,2)="KT",LEFT(A261,2)="ME",LEFT(A261,2)="PO",LEFT(A261,2)="RG",LEFT(A261,2)="RH",LEFT(A261,2)="SL",LEFT(A261,2)="SO",LEFT(A261,2)="TN"),"South East",
OR(LEFT(A261,2)="BA",LEFT(A261,2)="BS",LEFT(A261,2)="EX",LEFT(A261,2)="GL",LEFT(A261,2)="PL",LEFT(A261,2)="TA",LEFT(A261,2)="TQ",LEFT(A261,2)="TR"),"South West",
OR(LEFT(A261,1)="B",LEFT(A261,2)="CV",LEFT(A261,2)="DE",LEFT(A261,2)="LE",LEFT(A261,2)="NG",LEFT(A261,2)="NN",LEFT(A261,2)="ST",LEFT(A261,2)="WS",LEFT(A261,2)="WV"),"Midlands",
OR(LEFT(A261,1)="M",LEFT(A261,1)="L",LEFT(A261,2)="CH",LEFT(A261,2)="WA",LEFT(A261,2)="WN",LEFT(A261,2)="PR",LEFT(A261,2)="FY",LEFT(A261,2)="BB",LEFT(A261,2)="BL",LEFT(A261,2)="OL",LEFT(A261,2)="SK"),"North West",
OR(LEFT(A261,2)="NE",LEFT(A261,2)="DH",LEFT(A261,2)="SR",LEFT(A261,2)="TS",LEFT(A261,2)="DL"),"North East",
OR(LEFT(A261,2)="LS",LEFT(A261,1)="S",LEFT(A261,2)="DN",LEFT(A261,2)="HU",LEFT(A261,2)="BD",LEFT(A261,2)="HX",LEFT(A261,2)="WF",LEFT(A261,2)="HD"),"Yorkshire &amp; Humber",
OR(LEFT(A261,2)="CB",LEFT(A261,2)="CO",LEFT(A261,2)="IP",LEFT(A261,2)="NR",LEFT(A261,2)="PE",LEFT(A261,2)="SG",LEFT(A261,2)="CM"),"East of England",
OR(LEFT(A261,2)="AB",LEFT(A261,2)="DD",LEFT(A261,2)="EH",LEFT(A261,2)="FK",LEFT(A261,1)="G",LEFT(A261,2)="KA",LEFT(A261,2)="KY",LEFT(A261,2)="PA",LEFT(A261,2)="PH",LEFT(A261,2)="DG",LEFT(A261,2)="ML"),"Scotland",
OR(LEFT(A261,2)="CF",LEFT(A261,2)="SA",LEFT(A261,2)="NP",LEFT(A261,2)="LL",LEFT(A261,2)="LD"),"Wales"
)</f>
        <v>London</v>
      </c>
      <c r="C261" t="s">
        <v>286</v>
      </c>
      <c r="D261" t="s">
        <v>786</v>
      </c>
      <c r="E261" s="1">
        <v>27130</v>
      </c>
      <c r="F261" s="1">
        <v>43550</v>
      </c>
      <c r="G261" s="11">
        <f ca="1">DATEDIF(Table1[[#This Row],[Date_of_Birth]],TODAY(),"Y")-DATEDIF(Table1[[#This Row],[Primary_Diagnosis_Date]],TODAY(),"Y")</f>
        <v>45</v>
      </c>
      <c r="H261" s="11" t="str" cm="1">
        <f t="array" aca="1" ref="H261" ca="1">_xlfn.IFS(Table1[[#This Row],[Age]]&lt;10,"0-9",Table1[[#This Row],[Age]]&lt;20,"10-19",Table1[[#This Row],[Age]]&lt;30,"20-29",Table1[[#This Row],[Age]]&lt;40,"30-39",Table1[[#This Row],[Age]]&lt;50,"40-49",Table1[[#This Row],[Age]]&lt;60,"50-59",Table1[[#This Row],[Age]]&lt;70,"60-69",Table1[[#This Row],[Age]]&lt;80,"70-79",Table1[[#This Row],[Age]]&lt;90,"80-89")</f>
        <v>40-49</v>
      </c>
      <c r="I261" t="s">
        <v>1028</v>
      </c>
      <c r="J261" t="s">
        <v>1288</v>
      </c>
      <c r="K261" t="str">
        <f>LEFT(Table1[[#This Row],[Postcode]],2)</f>
        <v>EH</v>
      </c>
      <c r="L261" t="s">
        <v>1783</v>
      </c>
      <c r="M261" s="1">
        <v>43523</v>
      </c>
      <c r="N261" s="1">
        <v>43533</v>
      </c>
      <c r="O261" s="11" t="str">
        <f ca="1">DATEDIF(Table1[[#This Row],[Referral_Date]],TODAY(),"d")-DATEDIF(Table1[[#This Row],[First_Seen_Date]],TODAY(),"d") &amp;" "&amp;"days"</f>
        <v>10 days</v>
      </c>
      <c r="P261" s="1">
        <v>43545</v>
      </c>
      <c r="Q261" s="1">
        <v>43554</v>
      </c>
      <c r="R261" s="1">
        <v>43557</v>
      </c>
      <c r="S261" s="11">
        <f ca="1">DATEDIF(Table1[[#This Row],[Decision_to_Treat_Date]],TODAY(),"d")-DATEDIF(Table1[[#This Row],[Treatment_Start_Date]],TODAY(),"d")</f>
        <v>3</v>
      </c>
      <c r="T261" s="11" t="str" cm="1">
        <f t="array" aca="1" ref="T261" ca="1">_xlfn.IFS(Table1[[#This Row],[Treatment_Waiting Time]]&lt;10,"Very Short Wait",Table1[[#This Row],[Treatment_Waiting Time]]&lt;20,"Short Wait",Table1[[#This Row],[Treatment_Waiting Time]]&lt;30,"Moderate Delay",Table1[[#This Row],[Treatment_Waiting Time]]&lt;40,"Long Delay")</f>
        <v>Very Short Wait</v>
      </c>
      <c r="U261" t="s">
        <v>2012</v>
      </c>
      <c r="V261" t="s">
        <v>2019</v>
      </c>
      <c r="W261" t="s">
        <v>2024</v>
      </c>
      <c r="X261" t="s">
        <v>2029</v>
      </c>
      <c r="Y261" t="s">
        <v>2034</v>
      </c>
      <c r="Z261" t="s">
        <v>2041</v>
      </c>
      <c r="AA261" t="s">
        <v>2041</v>
      </c>
      <c r="AB261" t="s">
        <v>2049</v>
      </c>
      <c r="AC261" t="s">
        <v>2053</v>
      </c>
      <c r="AD261" t="s">
        <v>2312</v>
      </c>
      <c r="AE261" t="s">
        <v>2552</v>
      </c>
      <c r="AF261" t="b">
        <v>0</v>
      </c>
      <c r="AH261" t="s">
        <v>2554</v>
      </c>
    </row>
    <row r="262" spans="1:35">
      <c r="A262" t="str">
        <f>LEFT(Table1[[#This Row],[Postcode]],2)</f>
        <v>EX</v>
      </c>
      <c r="B262" s="13" t="str" cm="1">
        <f t="array" ref="B262">_xlfn.IFS(
OR(LEFT(A262,2)="EC",LEFT(A262,1)="E",LEFT(A262,1)="N",LEFT(A262,2)="NW",LEFT(A262,2)="SE",LEFT(A262,2)="SW",LEFT(A262,1)="W",LEFT(A262,2)="WC"),"London",
OR(LEFT(A262,2)="CR",LEFT(A262,2)="DA",LEFT(A262,2)="GU",LEFT(A262,2)="KT",LEFT(A262,2)="ME",LEFT(A262,2)="PO",LEFT(A262,2)="RG",LEFT(A262,2)="RH",LEFT(A262,2)="SL",LEFT(A262,2)="SO",LEFT(A262,2)="TN"),"South East",
OR(LEFT(A262,2)="BA",LEFT(A262,2)="BS",LEFT(A262,2)="EX",LEFT(A262,2)="GL",LEFT(A262,2)="PL",LEFT(A262,2)="TA",LEFT(A262,2)="TQ",LEFT(A262,2)="TR"),"South West",
OR(LEFT(A262,1)="B",LEFT(A262,2)="CV",LEFT(A262,2)="DE",LEFT(A262,2)="LE",LEFT(A262,2)="NG",LEFT(A262,2)="NN",LEFT(A262,2)="ST",LEFT(A262,2)="WS",LEFT(A262,2)="WV"),"Midlands",
OR(LEFT(A262,1)="M",LEFT(A262,1)="L",LEFT(A262,2)="CH",LEFT(A262,2)="WA",LEFT(A262,2)="WN",LEFT(A262,2)="PR",LEFT(A262,2)="FY",LEFT(A262,2)="BB",LEFT(A262,2)="BL",LEFT(A262,2)="OL",LEFT(A262,2)="SK"),"North West",
OR(LEFT(A262,2)="NE",LEFT(A262,2)="DH",LEFT(A262,2)="SR",LEFT(A262,2)="TS",LEFT(A262,2)="DL"),"North East",
OR(LEFT(A262,2)="LS",LEFT(A262,1)="S",LEFT(A262,2)="DN",LEFT(A262,2)="HU",LEFT(A262,2)="BD",LEFT(A262,2)="HX",LEFT(A262,2)="WF",LEFT(A262,2)="HD"),"Yorkshire &amp; Humber",
OR(LEFT(A262,2)="CB",LEFT(A262,2)="CO",LEFT(A262,2)="IP",LEFT(A262,2)="NR",LEFT(A262,2)="PE",LEFT(A262,2)="SG",LEFT(A262,2)="CM"),"East of England",
OR(LEFT(A262,2)="AB",LEFT(A262,2)="DD",LEFT(A262,2)="EH",LEFT(A262,2)="FK",LEFT(A262,1)="G",LEFT(A262,2)="KA",LEFT(A262,2)="KY",LEFT(A262,2)="PA",LEFT(A262,2)="PH",LEFT(A262,2)="DG",LEFT(A262,2)="ML"),"Scotland",
OR(LEFT(A262,2)="CF",LEFT(A262,2)="SA",LEFT(A262,2)="NP",LEFT(A262,2)="LL",LEFT(A262,2)="LD"),"Wales"
)</f>
        <v>London</v>
      </c>
      <c r="C262" t="s">
        <v>287</v>
      </c>
      <c r="D262" t="s">
        <v>787</v>
      </c>
      <c r="E262" s="1">
        <v>37466</v>
      </c>
      <c r="F262" s="1">
        <v>42609</v>
      </c>
      <c r="G262" s="11">
        <f ca="1">DATEDIF(Table1[[#This Row],[Date_of_Birth]],TODAY(),"Y")-DATEDIF(Table1[[#This Row],[Primary_Diagnosis_Date]],TODAY(),"Y")</f>
        <v>14</v>
      </c>
      <c r="H262" s="11" t="str" cm="1">
        <f t="array" aca="1" ref="H262" ca="1">_xlfn.IFS(Table1[[#This Row],[Age]]&lt;10,"0-9",Table1[[#This Row],[Age]]&lt;20,"10-19",Table1[[#This Row],[Age]]&lt;30,"20-29",Table1[[#This Row],[Age]]&lt;40,"30-39",Table1[[#This Row],[Age]]&lt;50,"40-49",Table1[[#This Row],[Age]]&lt;60,"50-59",Table1[[#This Row],[Age]]&lt;70,"60-69",Table1[[#This Row],[Age]]&lt;80,"70-79",Table1[[#This Row],[Age]]&lt;90,"80-89")</f>
        <v>10-19</v>
      </c>
      <c r="I262" t="s">
        <v>1028</v>
      </c>
      <c r="J262" t="s">
        <v>1289</v>
      </c>
      <c r="K262" t="str">
        <f>LEFT(Table1[[#This Row],[Postcode]],2)</f>
        <v>EX</v>
      </c>
      <c r="L262" t="s">
        <v>1645</v>
      </c>
      <c r="M262" s="1">
        <v>42600</v>
      </c>
      <c r="N262" s="1">
        <v>42610</v>
      </c>
      <c r="O262" s="11" t="str">
        <f ca="1">DATEDIF(Table1[[#This Row],[Referral_Date]],TODAY(),"d")-DATEDIF(Table1[[#This Row],[First_Seen_Date]],TODAY(),"d") &amp;" "&amp;"days"</f>
        <v>10 days</v>
      </c>
      <c r="P262" s="1">
        <v>42620</v>
      </c>
      <c r="Q262" s="1">
        <v>42623</v>
      </c>
      <c r="R262" s="1">
        <v>42629</v>
      </c>
      <c r="S262" s="11">
        <f ca="1">DATEDIF(Table1[[#This Row],[Decision_to_Treat_Date]],TODAY(),"d")-DATEDIF(Table1[[#This Row],[Treatment_Start_Date]],TODAY(),"d")</f>
        <v>6</v>
      </c>
      <c r="T262" s="11" t="str" cm="1">
        <f t="array" aca="1" ref="T262" ca="1">_xlfn.IFS(Table1[[#This Row],[Treatment_Waiting Time]]&lt;10,"Very Short Wait",Table1[[#This Row],[Treatment_Waiting Time]]&lt;20,"Short Wait",Table1[[#This Row],[Treatment_Waiting Time]]&lt;30,"Moderate Delay",Table1[[#This Row],[Treatment_Waiting Time]]&lt;40,"Long Delay")</f>
        <v>Very Short Wait</v>
      </c>
      <c r="U262" t="s">
        <v>2013</v>
      </c>
      <c r="V262" t="s">
        <v>2022</v>
      </c>
      <c r="W262" t="s">
        <v>2028</v>
      </c>
      <c r="X262" t="s">
        <v>2030</v>
      </c>
      <c r="Y262" t="s">
        <v>2035</v>
      </c>
      <c r="Z262" t="s">
        <v>2038</v>
      </c>
      <c r="AA262" t="s">
        <v>2044</v>
      </c>
      <c r="AB262" t="s">
        <v>2049</v>
      </c>
      <c r="AC262" t="s">
        <v>2053</v>
      </c>
      <c r="AD262" t="s">
        <v>2313</v>
      </c>
      <c r="AE262" t="s">
        <v>2552</v>
      </c>
      <c r="AF262" t="b">
        <v>1</v>
      </c>
      <c r="AG262" s="1">
        <v>43007</v>
      </c>
      <c r="AH262" t="s">
        <v>2555</v>
      </c>
      <c r="AI262" s="1">
        <v>43824</v>
      </c>
    </row>
    <row r="263" spans="1:35">
      <c r="A263" t="str">
        <f>LEFT(Table1[[#This Row],[Postcode]],2)</f>
        <v>BD</v>
      </c>
      <c r="B263" s="13" t="str" cm="1">
        <f t="array" ref="B263">_xlfn.IFS(
OR(LEFT(A263,2)="EC",LEFT(A263,1)="E",LEFT(A263,1)="N",LEFT(A263,2)="NW",LEFT(A263,2)="SE",LEFT(A263,2)="SW",LEFT(A263,1)="W",LEFT(A263,2)="WC"),"London",
OR(LEFT(A263,2)="CR",LEFT(A263,2)="DA",LEFT(A263,2)="GU",LEFT(A263,2)="KT",LEFT(A263,2)="ME",LEFT(A263,2)="PO",LEFT(A263,2)="RG",LEFT(A263,2)="RH",LEFT(A263,2)="SL",LEFT(A263,2)="SO",LEFT(A263,2)="TN"),"South East",
OR(LEFT(A263,2)="BA",LEFT(A263,2)="BS",LEFT(A263,2)="EX",LEFT(A263,2)="GL",LEFT(A263,2)="PL",LEFT(A263,2)="TA",LEFT(A263,2)="TQ",LEFT(A263,2)="TR"),"South West",
OR(LEFT(A263,1)="B",LEFT(A263,2)="CV",LEFT(A263,2)="DE",LEFT(A263,2)="LE",LEFT(A263,2)="NG",LEFT(A263,2)="NN",LEFT(A263,2)="ST",LEFT(A263,2)="WS",LEFT(A263,2)="WV"),"Midlands",
OR(LEFT(A263,1)="M",LEFT(A263,1)="L",LEFT(A263,2)="CH",LEFT(A263,2)="WA",LEFT(A263,2)="WN",LEFT(A263,2)="PR",LEFT(A263,2)="FY",LEFT(A263,2)="BB",LEFT(A263,2)="BL",LEFT(A263,2)="OL",LEFT(A263,2)="SK"),"North West",
OR(LEFT(A263,2)="NE",LEFT(A263,2)="DH",LEFT(A263,2)="SR",LEFT(A263,2)="TS",LEFT(A263,2)="DL"),"North East",
OR(LEFT(A263,2)="LS",LEFT(A263,1)="S",LEFT(A263,2)="DN",LEFT(A263,2)="HU",LEFT(A263,2)="BD",LEFT(A263,2)="HX",LEFT(A263,2)="WF",LEFT(A263,2)="HD"),"Yorkshire &amp; Humber",
OR(LEFT(A263,2)="CB",LEFT(A263,2)="CO",LEFT(A263,2)="IP",LEFT(A263,2)="NR",LEFT(A263,2)="PE",LEFT(A263,2)="SG",LEFT(A263,2)="CM"),"East of England",
OR(LEFT(A263,2)="AB",LEFT(A263,2)="DD",LEFT(A263,2)="EH",LEFT(A263,2)="FK",LEFT(A263,1)="G",LEFT(A263,2)="KA",LEFT(A263,2)="KY",LEFT(A263,2)="PA",LEFT(A263,2)="PH",LEFT(A263,2)="DG",LEFT(A263,2)="ML"),"Scotland",
OR(LEFT(A263,2)="CF",LEFT(A263,2)="SA",LEFT(A263,2)="NP",LEFT(A263,2)="LL",LEFT(A263,2)="LD"),"Wales"
)</f>
        <v>Midlands</v>
      </c>
      <c r="C263" t="s">
        <v>288</v>
      </c>
      <c r="D263" t="s">
        <v>788</v>
      </c>
      <c r="E263" s="1">
        <v>15152</v>
      </c>
      <c r="F263" s="1">
        <v>43064</v>
      </c>
      <c r="G263" s="11">
        <f ca="1">DATEDIF(Table1[[#This Row],[Date_of_Birth]],TODAY(),"Y")-DATEDIF(Table1[[#This Row],[Primary_Diagnosis_Date]],TODAY(),"Y")</f>
        <v>76</v>
      </c>
      <c r="H263" s="11" t="str" cm="1">
        <f t="array" aca="1" ref="H263" ca="1">_xlfn.IFS(Table1[[#This Row],[Age]]&lt;10,"0-9",Table1[[#This Row],[Age]]&lt;20,"10-19",Table1[[#This Row],[Age]]&lt;30,"20-29",Table1[[#This Row],[Age]]&lt;40,"30-39",Table1[[#This Row],[Age]]&lt;50,"40-49",Table1[[#This Row],[Age]]&lt;60,"50-59",Table1[[#This Row],[Age]]&lt;70,"60-69",Table1[[#This Row],[Age]]&lt;80,"70-79",Table1[[#This Row],[Age]]&lt;90,"80-89")</f>
        <v>70-79</v>
      </c>
      <c r="I263" t="s">
        <v>1027</v>
      </c>
      <c r="J263" t="s">
        <v>1290</v>
      </c>
      <c r="K263" t="str">
        <f>LEFT(Table1[[#This Row],[Postcode]],2)</f>
        <v>BD</v>
      </c>
      <c r="L263" t="s">
        <v>1784</v>
      </c>
      <c r="M263" s="1">
        <v>43042</v>
      </c>
      <c r="N263" s="1">
        <v>43042</v>
      </c>
      <c r="O263" s="11" t="str">
        <f ca="1">DATEDIF(Table1[[#This Row],[Referral_Date]],TODAY(),"d")-DATEDIF(Table1[[#This Row],[First_Seen_Date]],TODAY(),"d") &amp;" "&amp;"days"</f>
        <v>0 days</v>
      </c>
      <c r="P263" s="1">
        <v>43047</v>
      </c>
      <c r="Q263" s="1">
        <v>43050</v>
      </c>
      <c r="R263" s="1">
        <v>43064</v>
      </c>
      <c r="S263" s="11">
        <f ca="1">DATEDIF(Table1[[#This Row],[Decision_to_Treat_Date]],TODAY(),"d")-DATEDIF(Table1[[#This Row],[Treatment_Start_Date]],TODAY(),"d")</f>
        <v>14</v>
      </c>
      <c r="T263" s="11" t="str" cm="1">
        <f t="array" aca="1" ref="T263" ca="1">_xlfn.IFS(Table1[[#This Row],[Treatment_Waiting Time]]&lt;10,"Very Short Wait",Table1[[#This Row],[Treatment_Waiting Time]]&lt;20,"Short Wait",Table1[[#This Row],[Treatment_Waiting Time]]&lt;30,"Moderate Delay",Table1[[#This Row],[Treatment_Waiting Time]]&lt;40,"Long Delay")</f>
        <v>Short Wait</v>
      </c>
      <c r="U263" t="s">
        <v>2012</v>
      </c>
      <c r="V263" t="s">
        <v>2020</v>
      </c>
      <c r="W263" t="s">
        <v>2025</v>
      </c>
      <c r="X263" t="s">
        <v>2032</v>
      </c>
      <c r="Y263" t="s">
        <v>2037</v>
      </c>
      <c r="Z263" t="s">
        <v>2039</v>
      </c>
      <c r="AA263" t="s">
        <v>2044</v>
      </c>
      <c r="AB263" t="s">
        <v>2051</v>
      </c>
      <c r="AC263" t="s">
        <v>2041</v>
      </c>
      <c r="AD263" t="s">
        <v>2314</v>
      </c>
      <c r="AE263" t="s">
        <v>2550</v>
      </c>
      <c r="AF263" t="b">
        <v>0</v>
      </c>
      <c r="AH263" t="s">
        <v>2555</v>
      </c>
      <c r="AI263" s="1">
        <v>44000</v>
      </c>
    </row>
    <row r="264" spans="1:35">
      <c r="A264" t="str">
        <f>LEFT(Table1[[#This Row],[Postcode]],2)</f>
        <v>N6</v>
      </c>
      <c r="B264" s="13" t="str" cm="1">
        <f t="array" ref="B264">_xlfn.IFS(
OR(LEFT(A264,2)="EC",LEFT(A264,1)="E",LEFT(A264,1)="N",LEFT(A264,2)="NW",LEFT(A264,2)="SE",LEFT(A264,2)="SW",LEFT(A264,1)="W",LEFT(A264,2)="WC"),"London",
OR(LEFT(A264,2)="CR",LEFT(A264,2)="DA",LEFT(A264,2)="GU",LEFT(A264,2)="KT",LEFT(A264,2)="ME",LEFT(A264,2)="PO",LEFT(A264,2)="RG",LEFT(A264,2)="RH",LEFT(A264,2)="SL",LEFT(A264,2)="SO",LEFT(A264,2)="TN"),"South East",
OR(LEFT(A264,2)="BA",LEFT(A264,2)="BS",LEFT(A264,2)="EX",LEFT(A264,2)="GL",LEFT(A264,2)="PL",LEFT(A264,2)="TA",LEFT(A264,2)="TQ",LEFT(A264,2)="TR"),"South West",
OR(LEFT(A264,1)="B",LEFT(A264,2)="CV",LEFT(A264,2)="DE",LEFT(A264,2)="LE",LEFT(A264,2)="NG",LEFT(A264,2)="NN",LEFT(A264,2)="ST",LEFT(A264,2)="WS",LEFT(A264,2)="WV"),"Midlands",
OR(LEFT(A264,1)="M",LEFT(A264,1)="L",LEFT(A264,2)="CH",LEFT(A264,2)="WA",LEFT(A264,2)="WN",LEFT(A264,2)="PR",LEFT(A264,2)="FY",LEFT(A264,2)="BB",LEFT(A264,2)="BL",LEFT(A264,2)="OL",LEFT(A264,2)="SK"),"North West",
OR(LEFT(A264,2)="NE",LEFT(A264,2)="DH",LEFT(A264,2)="SR",LEFT(A264,2)="TS",LEFT(A264,2)="DL"),"North East",
OR(LEFT(A264,2)="LS",LEFT(A264,1)="S",LEFT(A264,2)="DN",LEFT(A264,2)="HU",LEFT(A264,2)="BD",LEFT(A264,2)="HX",LEFT(A264,2)="WF",LEFT(A264,2)="HD"),"Yorkshire &amp; Humber",
OR(LEFT(A264,2)="CB",LEFT(A264,2)="CO",LEFT(A264,2)="IP",LEFT(A264,2)="NR",LEFT(A264,2)="PE",LEFT(A264,2)="SG",LEFT(A264,2)="CM"),"East of England",
OR(LEFT(A264,2)="AB",LEFT(A264,2)="DD",LEFT(A264,2)="EH",LEFT(A264,2)="FK",LEFT(A264,1)="G",LEFT(A264,2)="KA",LEFT(A264,2)="KY",LEFT(A264,2)="PA",LEFT(A264,2)="PH",LEFT(A264,2)="DG",LEFT(A264,2)="ML"),"Scotland",
OR(LEFT(A264,2)="CF",LEFT(A264,2)="SA",LEFT(A264,2)="NP",LEFT(A264,2)="LL",LEFT(A264,2)="LD"),"Wales"
)</f>
        <v>London</v>
      </c>
      <c r="C264" t="s">
        <v>289</v>
      </c>
      <c r="D264" t="s">
        <v>789</v>
      </c>
      <c r="E264" s="1">
        <v>27064</v>
      </c>
      <c r="F264" s="1">
        <v>46096</v>
      </c>
      <c r="G264" s="11">
        <f ca="1">DATEDIF(Table1[[#This Row],[Date_of_Birth]],TODAY(),"Y")-DATEDIF(Table1[[#This Row],[Primary_Diagnosis_Date]],TODAY(),"Y")</f>
        <v>52</v>
      </c>
      <c r="H264" s="11" t="str" cm="1">
        <f t="array" aca="1" ref="H264" ca="1">_xlfn.IFS(Table1[[#This Row],[Age]]&lt;10,"0-9",Table1[[#This Row],[Age]]&lt;20,"10-19",Table1[[#This Row],[Age]]&lt;30,"20-29",Table1[[#This Row],[Age]]&lt;40,"30-39",Table1[[#This Row],[Age]]&lt;50,"40-49",Table1[[#This Row],[Age]]&lt;60,"50-59",Table1[[#This Row],[Age]]&lt;70,"60-69",Table1[[#This Row],[Age]]&lt;80,"70-79",Table1[[#This Row],[Age]]&lt;90,"80-89")</f>
        <v>50-59</v>
      </c>
      <c r="I264" t="s">
        <v>1027</v>
      </c>
      <c r="J264" t="s">
        <v>1291</v>
      </c>
      <c r="K264" t="str">
        <f>LEFT(Table1[[#This Row],[Postcode]],2)</f>
        <v>N6</v>
      </c>
      <c r="L264" t="s">
        <v>1785</v>
      </c>
      <c r="M264" s="1">
        <v>46070</v>
      </c>
      <c r="N264" s="1">
        <v>46072</v>
      </c>
      <c r="O264" s="11" t="str">
        <f ca="1">DATEDIF(Table1[[#This Row],[Referral_Date]],TODAY(),"d")-DATEDIF(Table1[[#This Row],[First_Seen_Date]],TODAY(),"d") &amp;" "&amp;"days"</f>
        <v>2 days</v>
      </c>
      <c r="P264" s="1">
        <v>46082</v>
      </c>
      <c r="Q264" s="1">
        <v>46091</v>
      </c>
      <c r="R264" s="1">
        <v>46096</v>
      </c>
      <c r="S264" s="11">
        <f ca="1">DATEDIF(Table1[[#This Row],[Decision_to_Treat_Date]],TODAY(),"d")-DATEDIF(Table1[[#This Row],[Treatment_Start_Date]],TODAY(),"d")</f>
        <v>5</v>
      </c>
      <c r="T264" s="11" t="str" cm="1">
        <f t="array" aca="1" ref="T264" ca="1">_xlfn.IFS(Table1[[#This Row],[Treatment_Waiting Time]]&lt;10,"Very Short Wait",Table1[[#This Row],[Treatment_Waiting Time]]&lt;20,"Short Wait",Table1[[#This Row],[Treatment_Waiting Time]]&lt;30,"Moderate Delay",Table1[[#This Row],[Treatment_Waiting Time]]&lt;40,"Long Delay")</f>
        <v>Very Short Wait</v>
      </c>
      <c r="U264" t="s">
        <v>2013</v>
      </c>
      <c r="V264" t="s">
        <v>2019</v>
      </c>
      <c r="W264" t="s">
        <v>2028</v>
      </c>
      <c r="X264" t="s">
        <v>2029</v>
      </c>
      <c r="Y264" t="s">
        <v>2033</v>
      </c>
      <c r="Z264" t="s">
        <v>2041</v>
      </c>
      <c r="AA264" t="s">
        <v>2045</v>
      </c>
      <c r="AB264" t="s">
        <v>2046</v>
      </c>
      <c r="AC264" t="s">
        <v>2041</v>
      </c>
      <c r="AD264" t="s">
        <v>2315</v>
      </c>
      <c r="AE264" t="s">
        <v>2551</v>
      </c>
      <c r="AF264" t="b">
        <v>0</v>
      </c>
      <c r="AH264" t="s">
        <v>2554</v>
      </c>
    </row>
    <row r="265" spans="1:35">
      <c r="A265" t="str">
        <f>LEFT(Table1[[#This Row],[Postcode]],2)</f>
        <v>PR</v>
      </c>
      <c r="B265" s="13" t="str" cm="1">
        <f t="array" ref="B265">_xlfn.IFS(
OR(LEFT(A265,2)="EC",LEFT(A265,1)="E",LEFT(A265,1)="N",LEFT(A265,2)="NW",LEFT(A265,2)="SE",LEFT(A265,2)="SW",LEFT(A265,1)="W",LEFT(A265,2)="WC"),"London",
OR(LEFT(A265,2)="CR",LEFT(A265,2)="DA",LEFT(A265,2)="GU",LEFT(A265,2)="KT",LEFT(A265,2)="ME",LEFT(A265,2)="PO",LEFT(A265,2)="RG",LEFT(A265,2)="RH",LEFT(A265,2)="SL",LEFT(A265,2)="SO",LEFT(A265,2)="TN"),"South East",
OR(LEFT(A265,2)="BA",LEFT(A265,2)="BS",LEFT(A265,2)="EX",LEFT(A265,2)="GL",LEFT(A265,2)="PL",LEFT(A265,2)="TA",LEFT(A265,2)="TQ",LEFT(A265,2)="TR"),"South West",
OR(LEFT(A265,1)="B",LEFT(A265,2)="CV",LEFT(A265,2)="DE",LEFT(A265,2)="LE",LEFT(A265,2)="NG",LEFT(A265,2)="NN",LEFT(A265,2)="ST",LEFT(A265,2)="WS",LEFT(A265,2)="WV"),"Midlands",
OR(LEFT(A265,1)="M",LEFT(A265,1)="L",LEFT(A265,2)="CH",LEFT(A265,2)="WA",LEFT(A265,2)="WN",LEFT(A265,2)="PR",LEFT(A265,2)="FY",LEFT(A265,2)="BB",LEFT(A265,2)="BL",LEFT(A265,2)="OL",LEFT(A265,2)="SK"),"North West",
OR(LEFT(A265,2)="NE",LEFT(A265,2)="DH",LEFT(A265,2)="SR",LEFT(A265,2)="TS",LEFT(A265,2)="DL"),"North East",
OR(LEFT(A265,2)="LS",LEFT(A265,1)="S",LEFT(A265,2)="DN",LEFT(A265,2)="HU",LEFT(A265,2)="BD",LEFT(A265,2)="HX",LEFT(A265,2)="WF",LEFT(A265,2)="HD"),"Yorkshire &amp; Humber",
OR(LEFT(A265,2)="CB",LEFT(A265,2)="CO",LEFT(A265,2)="IP",LEFT(A265,2)="NR",LEFT(A265,2)="PE",LEFT(A265,2)="SG",LEFT(A265,2)="CM"),"East of England",
OR(LEFT(A265,2)="AB",LEFT(A265,2)="DD",LEFT(A265,2)="EH",LEFT(A265,2)="FK",LEFT(A265,1)="G",LEFT(A265,2)="KA",LEFT(A265,2)="KY",LEFT(A265,2)="PA",LEFT(A265,2)="PH",LEFT(A265,2)="DG",LEFT(A265,2)="ML"),"Scotland",
OR(LEFT(A265,2)="CF",LEFT(A265,2)="SA",LEFT(A265,2)="NP",LEFT(A265,2)="LL",LEFT(A265,2)="LD"),"Wales"
)</f>
        <v>North West</v>
      </c>
      <c r="C265" t="s">
        <v>290</v>
      </c>
      <c r="D265" t="s">
        <v>790</v>
      </c>
      <c r="E265" s="1">
        <v>23595</v>
      </c>
      <c r="F265" s="1">
        <v>44298</v>
      </c>
      <c r="G265" s="11">
        <f ca="1">DATEDIF(Table1[[#This Row],[Date_of_Birth]],TODAY(),"Y")-DATEDIF(Table1[[#This Row],[Primary_Diagnosis_Date]],TODAY(),"Y")</f>
        <v>56</v>
      </c>
      <c r="H265" s="11" t="str" cm="1">
        <f t="array" aca="1" ref="H265" ca="1">_xlfn.IFS(Table1[[#This Row],[Age]]&lt;10,"0-9",Table1[[#This Row],[Age]]&lt;20,"10-19",Table1[[#This Row],[Age]]&lt;30,"20-29",Table1[[#This Row],[Age]]&lt;40,"30-39",Table1[[#This Row],[Age]]&lt;50,"40-49",Table1[[#This Row],[Age]]&lt;60,"50-59",Table1[[#This Row],[Age]]&lt;70,"60-69",Table1[[#This Row],[Age]]&lt;80,"70-79",Table1[[#This Row],[Age]]&lt;90,"80-89")</f>
        <v>50-59</v>
      </c>
      <c r="I265" t="s">
        <v>1028</v>
      </c>
      <c r="J265" t="s">
        <v>1292</v>
      </c>
      <c r="K265" t="str">
        <f>LEFT(Table1[[#This Row],[Postcode]],2)</f>
        <v>PR</v>
      </c>
      <c r="L265" t="s">
        <v>1786</v>
      </c>
      <c r="M265" s="1">
        <v>44281</v>
      </c>
      <c r="N265" s="1">
        <v>44293</v>
      </c>
      <c r="O265" s="11" t="str">
        <f ca="1">DATEDIF(Table1[[#This Row],[Referral_Date]],TODAY(),"d")-DATEDIF(Table1[[#This Row],[First_Seen_Date]],TODAY(),"d") &amp;" "&amp;"days"</f>
        <v>12 days</v>
      </c>
      <c r="P265" s="1">
        <v>44302</v>
      </c>
      <c r="Q265" s="1">
        <v>44305</v>
      </c>
      <c r="R265" s="1">
        <v>44307</v>
      </c>
      <c r="S265" s="11">
        <f ca="1">DATEDIF(Table1[[#This Row],[Decision_to_Treat_Date]],TODAY(),"d")-DATEDIF(Table1[[#This Row],[Treatment_Start_Date]],TODAY(),"d")</f>
        <v>2</v>
      </c>
      <c r="T265" s="11" t="str" cm="1">
        <f t="array" aca="1" ref="T265" ca="1">_xlfn.IFS(Table1[[#This Row],[Treatment_Waiting Time]]&lt;10,"Very Short Wait",Table1[[#This Row],[Treatment_Waiting Time]]&lt;20,"Short Wait",Table1[[#This Row],[Treatment_Waiting Time]]&lt;30,"Moderate Delay",Table1[[#This Row],[Treatment_Waiting Time]]&lt;40,"Long Delay")</f>
        <v>Very Short Wait</v>
      </c>
      <c r="U265" t="s">
        <v>2014</v>
      </c>
      <c r="V265" t="s">
        <v>2021</v>
      </c>
      <c r="W265" t="s">
        <v>2027</v>
      </c>
      <c r="X265" t="s">
        <v>2030</v>
      </c>
      <c r="Y265" t="s">
        <v>2034</v>
      </c>
      <c r="Z265" t="s">
        <v>2040</v>
      </c>
      <c r="AA265" t="s">
        <v>2045</v>
      </c>
      <c r="AB265" t="s">
        <v>2051</v>
      </c>
      <c r="AC265" t="s">
        <v>2053</v>
      </c>
      <c r="AD265" t="s">
        <v>2316</v>
      </c>
      <c r="AE265" t="s">
        <v>2041</v>
      </c>
      <c r="AF265" t="b">
        <v>0</v>
      </c>
      <c r="AH265" t="s">
        <v>2555</v>
      </c>
      <c r="AI265" s="1">
        <v>44811</v>
      </c>
    </row>
    <row r="266" spans="1:35">
      <c r="A266" t="str">
        <f>LEFT(Table1[[#This Row],[Postcode]],2)</f>
        <v>M9</v>
      </c>
      <c r="B266" s="13" t="str" cm="1">
        <f t="array" ref="B266">_xlfn.IFS(
OR(LEFT(A266,2)="EC",LEFT(A266,1)="E",LEFT(A266,1)="N",LEFT(A266,2)="NW",LEFT(A266,2)="SE",LEFT(A266,2)="SW",LEFT(A266,1)="W",LEFT(A266,2)="WC"),"London",
OR(LEFT(A266,2)="CR",LEFT(A266,2)="DA",LEFT(A266,2)="GU",LEFT(A266,2)="KT",LEFT(A266,2)="ME",LEFT(A266,2)="PO",LEFT(A266,2)="RG",LEFT(A266,2)="RH",LEFT(A266,2)="SL",LEFT(A266,2)="SO",LEFT(A266,2)="TN"),"South East",
OR(LEFT(A266,2)="BA",LEFT(A266,2)="BS",LEFT(A266,2)="EX",LEFT(A266,2)="GL",LEFT(A266,2)="PL",LEFT(A266,2)="TA",LEFT(A266,2)="TQ",LEFT(A266,2)="TR"),"South West",
OR(LEFT(A266,1)="B",LEFT(A266,2)="CV",LEFT(A266,2)="DE",LEFT(A266,2)="LE",LEFT(A266,2)="NG",LEFT(A266,2)="NN",LEFT(A266,2)="ST",LEFT(A266,2)="WS",LEFT(A266,2)="WV"),"Midlands",
OR(LEFT(A266,1)="M",LEFT(A266,1)="L",LEFT(A266,2)="CH",LEFT(A266,2)="WA",LEFT(A266,2)="WN",LEFT(A266,2)="PR",LEFT(A266,2)="FY",LEFT(A266,2)="BB",LEFT(A266,2)="BL",LEFT(A266,2)="OL",LEFT(A266,2)="SK"),"North West",
OR(LEFT(A266,2)="NE",LEFT(A266,2)="DH",LEFT(A266,2)="SR",LEFT(A266,2)="TS",LEFT(A266,2)="DL"),"North East",
OR(LEFT(A266,2)="LS",LEFT(A266,1)="S",LEFT(A266,2)="DN",LEFT(A266,2)="HU",LEFT(A266,2)="BD",LEFT(A266,2)="HX",LEFT(A266,2)="WF",LEFT(A266,2)="HD"),"Yorkshire &amp; Humber",
OR(LEFT(A266,2)="CB",LEFT(A266,2)="CO",LEFT(A266,2)="IP",LEFT(A266,2)="NR",LEFT(A266,2)="PE",LEFT(A266,2)="SG",LEFT(A266,2)="CM"),"East of England",
OR(LEFT(A266,2)="AB",LEFT(A266,2)="DD",LEFT(A266,2)="EH",LEFT(A266,2)="FK",LEFT(A266,1)="G",LEFT(A266,2)="KA",LEFT(A266,2)="KY",LEFT(A266,2)="PA",LEFT(A266,2)="PH",LEFT(A266,2)="DG",LEFT(A266,2)="ML"),"Scotland",
OR(LEFT(A266,2)="CF",LEFT(A266,2)="SA",LEFT(A266,2)="NP",LEFT(A266,2)="LL",LEFT(A266,2)="LD"),"Wales"
)</f>
        <v>North West</v>
      </c>
      <c r="C266" t="s">
        <v>291</v>
      </c>
      <c r="D266" t="s">
        <v>791</v>
      </c>
      <c r="E266" s="1">
        <v>32106</v>
      </c>
      <c r="F266" s="1">
        <v>45530</v>
      </c>
      <c r="G266" s="11">
        <f ca="1">DATEDIF(Table1[[#This Row],[Date_of_Birth]],TODAY(),"Y")-DATEDIF(Table1[[#This Row],[Primary_Diagnosis_Date]],TODAY(),"Y")</f>
        <v>37</v>
      </c>
      <c r="H266" s="11" t="str" cm="1">
        <f t="array" aca="1" ref="H266" ca="1">_xlfn.IFS(Table1[[#This Row],[Age]]&lt;10,"0-9",Table1[[#This Row],[Age]]&lt;20,"10-19",Table1[[#This Row],[Age]]&lt;30,"20-29",Table1[[#This Row],[Age]]&lt;40,"30-39",Table1[[#This Row],[Age]]&lt;50,"40-49",Table1[[#This Row],[Age]]&lt;60,"50-59",Table1[[#This Row],[Age]]&lt;70,"60-69",Table1[[#This Row],[Age]]&lt;80,"70-79",Table1[[#This Row],[Age]]&lt;90,"80-89")</f>
        <v>30-39</v>
      </c>
      <c r="I266" t="s">
        <v>1027</v>
      </c>
      <c r="J266" t="s">
        <v>1293</v>
      </c>
      <c r="K266" t="str">
        <f>LEFT(Table1[[#This Row],[Postcode]],2)</f>
        <v>M9</v>
      </c>
      <c r="L266" t="s">
        <v>1787</v>
      </c>
      <c r="M266" s="1">
        <v>45506</v>
      </c>
      <c r="N266" s="1">
        <v>45506</v>
      </c>
      <c r="O266" s="11" t="str">
        <f ca="1">DATEDIF(Table1[[#This Row],[Referral_Date]],TODAY(),"d")-DATEDIF(Table1[[#This Row],[First_Seen_Date]],TODAY(),"d") &amp;" "&amp;"days"</f>
        <v>0 days</v>
      </c>
      <c r="P266" s="1">
        <v>45516</v>
      </c>
      <c r="Q266" s="1">
        <v>45519</v>
      </c>
      <c r="R266" s="1">
        <v>45529</v>
      </c>
      <c r="S266" s="11">
        <f ca="1">DATEDIF(Table1[[#This Row],[Decision_to_Treat_Date]],TODAY(),"d")-DATEDIF(Table1[[#This Row],[Treatment_Start_Date]],TODAY(),"d")</f>
        <v>10</v>
      </c>
      <c r="T266" s="11" t="str" cm="1">
        <f t="array" aca="1" ref="T266" ca="1">_xlfn.IFS(Table1[[#This Row],[Treatment_Waiting Time]]&lt;10,"Very Short Wait",Table1[[#This Row],[Treatment_Waiting Time]]&lt;20,"Short Wait",Table1[[#This Row],[Treatment_Waiting Time]]&lt;30,"Moderate Delay",Table1[[#This Row],[Treatment_Waiting Time]]&lt;40,"Long Delay")</f>
        <v>Short Wait</v>
      </c>
      <c r="U266" t="s">
        <v>2011</v>
      </c>
      <c r="V266" t="s">
        <v>2022</v>
      </c>
      <c r="W266" t="s">
        <v>2028</v>
      </c>
      <c r="X266" t="s">
        <v>2031</v>
      </c>
      <c r="Y266" t="s">
        <v>2037</v>
      </c>
      <c r="Z266" t="s">
        <v>2039</v>
      </c>
      <c r="AA266" t="s">
        <v>2045</v>
      </c>
      <c r="AB266" t="s">
        <v>2050</v>
      </c>
      <c r="AC266" t="s">
        <v>2053</v>
      </c>
      <c r="AD266" t="s">
        <v>2317</v>
      </c>
      <c r="AE266" t="s">
        <v>2552</v>
      </c>
      <c r="AF266" t="b">
        <v>1</v>
      </c>
      <c r="AG266" s="1">
        <v>46165</v>
      </c>
      <c r="AH266" t="s">
        <v>2554</v>
      </c>
    </row>
    <row r="267" spans="1:35">
      <c r="A267" t="str">
        <f>LEFT(Table1[[#This Row],[Postcode]],2)</f>
        <v>CA</v>
      </c>
      <c r="B267" s="13" t="e" cm="1">
        <f t="array" ref="B267">_xlfn.IFS(
OR(LEFT(A267,2)="EC",LEFT(A267,1)="E",LEFT(A267,1)="N",LEFT(A267,2)="NW",LEFT(A267,2)="SE",LEFT(A267,2)="SW",LEFT(A267,1)="W",LEFT(A267,2)="WC"),"London",
OR(LEFT(A267,2)="CR",LEFT(A267,2)="DA",LEFT(A267,2)="GU",LEFT(A267,2)="KT",LEFT(A267,2)="ME",LEFT(A267,2)="PO",LEFT(A267,2)="RG",LEFT(A267,2)="RH",LEFT(A267,2)="SL",LEFT(A267,2)="SO",LEFT(A267,2)="TN"),"South East",
OR(LEFT(A267,2)="BA",LEFT(A267,2)="BS",LEFT(A267,2)="EX",LEFT(A267,2)="GL",LEFT(A267,2)="PL",LEFT(A267,2)="TA",LEFT(A267,2)="TQ",LEFT(A267,2)="TR"),"South West",
OR(LEFT(A267,1)="B",LEFT(A267,2)="CV",LEFT(A267,2)="DE",LEFT(A267,2)="LE",LEFT(A267,2)="NG",LEFT(A267,2)="NN",LEFT(A267,2)="ST",LEFT(A267,2)="WS",LEFT(A267,2)="WV"),"Midlands",
OR(LEFT(A267,1)="M",LEFT(A267,1)="L",LEFT(A267,2)="CH",LEFT(A267,2)="WA",LEFT(A267,2)="WN",LEFT(A267,2)="PR",LEFT(A267,2)="FY",LEFT(A267,2)="BB",LEFT(A267,2)="BL",LEFT(A267,2)="OL",LEFT(A267,2)="SK"),"North West",
OR(LEFT(A267,2)="NE",LEFT(A267,2)="DH",LEFT(A267,2)="SR",LEFT(A267,2)="TS",LEFT(A267,2)="DL"),"North East",
OR(LEFT(A267,2)="LS",LEFT(A267,1)="S",LEFT(A267,2)="DN",LEFT(A267,2)="HU",LEFT(A267,2)="BD",LEFT(A267,2)="HX",LEFT(A267,2)="WF",LEFT(A267,2)="HD"),"Yorkshire &amp; Humber",
OR(LEFT(A267,2)="CB",LEFT(A267,2)="CO",LEFT(A267,2)="IP",LEFT(A267,2)="NR",LEFT(A267,2)="PE",LEFT(A267,2)="SG",LEFT(A267,2)="CM"),"East of England",
OR(LEFT(A267,2)="AB",LEFT(A267,2)="DD",LEFT(A267,2)="EH",LEFT(A267,2)="FK",LEFT(A267,1)="G",LEFT(A267,2)="KA",LEFT(A267,2)="KY",LEFT(A267,2)="PA",LEFT(A267,2)="PH",LEFT(A267,2)="DG",LEFT(A267,2)="ML"),"Scotland",
OR(LEFT(A267,2)="CF",LEFT(A267,2)="SA",LEFT(A267,2)="NP",LEFT(A267,2)="LL",LEFT(A267,2)="LD"),"Wales"
)</f>
        <v>#N/A</v>
      </c>
      <c r="C267" t="s">
        <v>292</v>
      </c>
      <c r="D267" t="s">
        <v>792</v>
      </c>
      <c r="E267" s="1">
        <v>17488</v>
      </c>
      <c r="F267" s="1">
        <v>44316</v>
      </c>
      <c r="G267" s="11">
        <f ca="1">DATEDIF(Table1[[#This Row],[Date_of_Birth]],TODAY(),"Y")-DATEDIF(Table1[[#This Row],[Primary_Diagnosis_Date]],TODAY(),"Y")</f>
        <v>73</v>
      </c>
      <c r="H267" s="11" t="str" cm="1">
        <f t="array" aca="1" ref="H267" ca="1">_xlfn.IFS(Table1[[#This Row],[Age]]&lt;10,"0-9",Table1[[#This Row],[Age]]&lt;20,"10-19",Table1[[#This Row],[Age]]&lt;30,"20-29",Table1[[#This Row],[Age]]&lt;40,"30-39",Table1[[#This Row],[Age]]&lt;50,"40-49",Table1[[#This Row],[Age]]&lt;60,"50-59",Table1[[#This Row],[Age]]&lt;70,"60-69",Table1[[#This Row],[Age]]&lt;80,"70-79",Table1[[#This Row],[Age]]&lt;90,"80-89")</f>
        <v>70-79</v>
      </c>
      <c r="I267" t="s">
        <v>1028</v>
      </c>
      <c r="J267" t="s">
        <v>1294</v>
      </c>
      <c r="K267" t="str">
        <f>LEFT(Table1[[#This Row],[Postcode]],2)</f>
        <v>CA</v>
      </c>
      <c r="L267" t="s">
        <v>1788</v>
      </c>
      <c r="M267" s="1">
        <v>44315</v>
      </c>
      <c r="N267" s="1">
        <v>44316</v>
      </c>
      <c r="O267" s="11" t="str">
        <f ca="1">DATEDIF(Table1[[#This Row],[Referral_Date]],TODAY(),"d")-DATEDIF(Table1[[#This Row],[First_Seen_Date]],TODAY(),"d") &amp;" "&amp;"days"</f>
        <v>1 days</v>
      </c>
      <c r="P267" s="1">
        <v>44320</v>
      </c>
      <c r="Q267" s="1">
        <v>44325</v>
      </c>
      <c r="R267" s="1">
        <v>44339</v>
      </c>
      <c r="S267" s="11">
        <f ca="1">DATEDIF(Table1[[#This Row],[Decision_to_Treat_Date]],TODAY(),"d")-DATEDIF(Table1[[#This Row],[Treatment_Start_Date]],TODAY(),"d")</f>
        <v>14</v>
      </c>
      <c r="T267" s="11" t="str" cm="1">
        <f t="array" aca="1" ref="T267" ca="1">_xlfn.IFS(Table1[[#This Row],[Treatment_Waiting Time]]&lt;10,"Very Short Wait",Table1[[#This Row],[Treatment_Waiting Time]]&lt;20,"Short Wait",Table1[[#This Row],[Treatment_Waiting Time]]&lt;30,"Moderate Delay",Table1[[#This Row],[Treatment_Waiting Time]]&lt;40,"Long Delay")</f>
        <v>Short Wait</v>
      </c>
      <c r="U267" t="s">
        <v>2014</v>
      </c>
      <c r="V267" t="s">
        <v>2019</v>
      </c>
      <c r="W267" t="s">
        <v>2023</v>
      </c>
      <c r="X267" t="s">
        <v>2030</v>
      </c>
      <c r="Y267" t="s">
        <v>2033</v>
      </c>
      <c r="Z267" t="s">
        <v>2041</v>
      </c>
      <c r="AA267" t="s">
        <v>2044</v>
      </c>
      <c r="AB267" t="s">
        <v>2048</v>
      </c>
      <c r="AC267" t="s">
        <v>2053</v>
      </c>
      <c r="AD267" t="s">
        <v>2318</v>
      </c>
      <c r="AE267" t="s">
        <v>2041</v>
      </c>
      <c r="AF267" t="b">
        <v>1</v>
      </c>
      <c r="AG267" s="1">
        <v>45049</v>
      </c>
      <c r="AH267" t="s">
        <v>2555</v>
      </c>
      <c r="AI267" s="1">
        <v>45333</v>
      </c>
    </row>
    <row r="268" spans="1:35">
      <c r="A268" t="str">
        <f>LEFT(Table1[[#This Row],[Postcode]],2)</f>
        <v>N5</v>
      </c>
      <c r="B268" s="13" t="str" cm="1">
        <f t="array" ref="B268">_xlfn.IFS(
OR(LEFT(A268,2)="EC",LEFT(A268,1)="E",LEFT(A268,1)="N",LEFT(A268,2)="NW",LEFT(A268,2)="SE",LEFT(A268,2)="SW",LEFT(A268,1)="W",LEFT(A268,2)="WC"),"London",
OR(LEFT(A268,2)="CR",LEFT(A268,2)="DA",LEFT(A268,2)="GU",LEFT(A268,2)="KT",LEFT(A268,2)="ME",LEFT(A268,2)="PO",LEFT(A268,2)="RG",LEFT(A268,2)="RH",LEFT(A268,2)="SL",LEFT(A268,2)="SO",LEFT(A268,2)="TN"),"South East",
OR(LEFT(A268,2)="BA",LEFT(A268,2)="BS",LEFT(A268,2)="EX",LEFT(A268,2)="GL",LEFT(A268,2)="PL",LEFT(A268,2)="TA",LEFT(A268,2)="TQ",LEFT(A268,2)="TR"),"South West",
OR(LEFT(A268,1)="B",LEFT(A268,2)="CV",LEFT(A268,2)="DE",LEFT(A268,2)="LE",LEFT(A268,2)="NG",LEFT(A268,2)="NN",LEFT(A268,2)="ST",LEFT(A268,2)="WS",LEFT(A268,2)="WV"),"Midlands",
OR(LEFT(A268,1)="M",LEFT(A268,1)="L",LEFT(A268,2)="CH",LEFT(A268,2)="WA",LEFT(A268,2)="WN",LEFT(A268,2)="PR",LEFT(A268,2)="FY",LEFT(A268,2)="BB",LEFT(A268,2)="BL",LEFT(A268,2)="OL",LEFT(A268,2)="SK"),"North West",
OR(LEFT(A268,2)="NE",LEFT(A268,2)="DH",LEFT(A268,2)="SR",LEFT(A268,2)="TS",LEFT(A268,2)="DL"),"North East",
OR(LEFT(A268,2)="LS",LEFT(A268,1)="S",LEFT(A268,2)="DN",LEFT(A268,2)="HU",LEFT(A268,2)="BD",LEFT(A268,2)="HX",LEFT(A268,2)="WF",LEFT(A268,2)="HD"),"Yorkshire &amp; Humber",
OR(LEFT(A268,2)="CB",LEFT(A268,2)="CO",LEFT(A268,2)="IP",LEFT(A268,2)="NR",LEFT(A268,2)="PE",LEFT(A268,2)="SG",LEFT(A268,2)="CM"),"East of England",
OR(LEFT(A268,2)="AB",LEFT(A268,2)="DD",LEFT(A268,2)="EH",LEFT(A268,2)="FK",LEFT(A268,1)="G",LEFT(A268,2)="KA",LEFT(A268,2)="KY",LEFT(A268,2)="PA",LEFT(A268,2)="PH",LEFT(A268,2)="DG",LEFT(A268,2)="ML"),"Scotland",
OR(LEFT(A268,2)="CF",LEFT(A268,2)="SA",LEFT(A268,2)="NP",LEFT(A268,2)="LL",LEFT(A268,2)="LD"),"Wales"
)</f>
        <v>London</v>
      </c>
      <c r="C268" t="s">
        <v>293</v>
      </c>
      <c r="D268" t="s">
        <v>793</v>
      </c>
      <c r="E268" s="1">
        <v>38388</v>
      </c>
      <c r="F268" s="1">
        <v>45389</v>
      </c>
      <c r="G268" s="11">
        <f ca="1">DATEDIF(Table1[[#This Row],[Date_of_Birth]],TODAY(),"Y")-DATEDIF(Table1[[#This Row],[Primary_Diagnosis_Date]],TODAY(),"Y")</f>
        <v>19</v>
      </c>
      <c r="H268" s="11" t="str" cm="1">
        <f t="array" aca="1" ref="H268" ca="1">_xlfn.IFS(Table1[[#This Row],[Age]]&lt;10,"0-9",Table1[[#This Row],[Age]]&lt;20,"10-19",Table1[[#This Row],[Age]]&lt;30,"20-29",Table1[[#This Row],[Age]]&lt;40,"30-39",Table1[[#This Row],[Age]]&lt;50,"40-49",Table1[[#This Row],[Age]]&lt;60,"50-59",Table1[[#This Row],[Age]]&lt;70,"60-69",Table1[[#This Row],[Age]]&lt;80,"70-79",Table1[[#This Row],[Age]]&lt;90,"80-89")</f>
        <v>10-19</v>
      </c>
      <c r="I268" t="s">
        <v>1027</v>
      </c>
      <c r="J268" t="s">
        <v>1295</v>
      </c>
      <c r="K268" t="str">
        <f>LEFT(Table1[[#This Row],[Postcode]],2)</f>
        <v>N5</v>
      </c>
      <c r="L268" t="s">
        <v>1789</v>
      </c>
      <c r="M268" s="1">
        <v>45369</v>
      </c>
      <c r="N268" s="1">
        <v>45377</v>
      </c>
      <c r="O268" s="11" t="str">
        <f ca="1">DATEDIF(Table1[[#This Row],[Referral_Date]],TODAY(),"d")-DATEDIF(Table1[[#This Row],[First_Seen_Date]],TODAY(),"d") &amp;" "&amp;"days"</f>
        <v>8 days</v>
      </c>
      <c r="P268" s="1">
        <v>45386</v>
      </c>
      <c r="Q268" s="1">
        <v>45388</v>
      </c>
      <c r="R268" s="1">
        <v>45412</v>
      </c>
      <c r="S268" s="11">
        <f ca="1">DATEDIF(Table1[[#This Row],[Decision_to_Treat_Date]],TODAY(),"d")-DATEDIF(Table1[[#This Row],[Treatment_Start_Date]],TODAY(),"d")</f>
        <v>24</v>
      </c>
      <c r="T268" s="11" t="str" cm="1">
        <f t="array" aca="1" ref="T268" ca="1">_xlfn.IFS(Table1[[#This Row],[Treatment_Waiting Time]]&lt;10,"Very Short Wait",Table1[[#This Row],[Treatment_Waiting Time]]&lt;20,"Short Wait",Table1[[#This Row],[Treatment_Waiting Time]]&lt;30,"Moderate Delay",Table1[[#This Row],[Treatment_Waiting Time]]&lt;40,"Long Delay")</f>
        <v>Moderate Delay</v>
      </c>
      <c r="U268" t="s">
        <v>2011</v>
      </c>
      <c r="V268" t="s">
        <v>2020</v>
      </c>
      <c r="W268" t="s">
        <v>2025</v>
      </c>
      <c r="X268" t="s">
        <v>2031</v>
      </c>
      <c r="Y268" t="s">
        <v>2035</v>
      </c>
      <c r="Z268" t="s">
        <v>2040</v>
      </c>
      <c r="AA268" t="s">
        <v>2044</v>
      </c>
      <c r="AB268" t="s">
        <v>2049</v>
      </c>
      <c r="AC268" t="s">
        <v>2053</v>
      </c>
      <c r="AD268" t="s">
        <v>2319</v>
      </c>
      <c r="AE268" t="s">
        <v>2551</v>
      </c>
      <c r="AF268" t="b">
        <v>0</v>
      </c>
      <c r="AH268" t="s">
        <v>2555</v>
      </c>
      <c r="AI268" s="1">
        <v>46815</v>
      </c>
    </row>
    <row r="269" spans="1:35">
      <c r="A269" t="str">
        <f>LEFT(Table1[[#This Row],[Postcode]],2)</f>
        <v>BR</v>
      </c>
      <c r="B269" s="13" t="str" cm="1">
        <f t="array" ref="B269">_xlfn.IFS(
OR(LEFT(A269,2)="EC",LEFT(A269,1)="E",LEFT(A269,1)="N",LEFT(A269,2)="NW",LEFT(A269,2)="SE",LEFT(A269,2)="SW",LEFT(A269,1)="W",LEFT(A269,2)="WC"),"London",
OR(LEFT(A269,2)="CR",LEFT(A269,2)="DA",LEFT(A269,2)="GU",LEFT(A269,2)="KT",LEFT(A269,2)="ME",LEFT(A269,2)="PO",LEFT(A269,2)="RG",LEFT(A269,2)="RH",LEFT(A269,2)="SL",LEFT(A269,2)="SO",LEFT(A269,2)="TN"),"South East",
OR(LEFT(A269,2)="BA",LEFT(A269,2)="BS",LEFT(A269,2)="EX",LEFT(A269,2)="GL",LEFT(A269,2)="PL",LEFT(A269,2)="TA",LEFT(A269,2)="TQ",LEFT(A269,2)="TR"),"South West",
OR(LEFT(A269,1)="B",LEFT(A269,2)="CV",LEFT(A269,2)="DE",LEFT(A269,2)="LE",LEFT(A269,2)="NG",LEFT(A269,2)="NN",LEFT(A269,2)="ST",LEFT(A269,2)="WS",LEFT(A269,2)="WV"),"Midlands",
OR(LEFT(A269,1)="M",LEFT(A269,1)="L",LEFT(A269,2)="CH",LEFT(A269,2)="WA",LEFT(A269,2)="WN",LEFT(A269,2)="PR",LEFT(A269,2)="FY",LEFT(A269,2)="BB",LEFT(A269,2)="BL",LEFT(A269,2)="OL",LEFT(A269,2)="SK"),"North West",
OR(LEFT(A269,2)="NE",LEFT(A269,2)="DH",LEFT(A269,2)="SR",LEFT(A269,2)="TS",LEFT(A269,2)="DL"),"North East",
OR(LEFT(A269,2)="LS",LEFT(A269,1)="S",LEFT(A269,2)="DN",LEFT(A269,2)="HU",LEFT(A269,2)="BD",LEFT(A269,2)="HX",LEFT(A269,2)="WF",LEFT(A269,2)="HD"),"Yorkshire &amp; Humber",
OR(LEFT(A269,2)="CB",LEFT(A269,2)="CO",LEFT(A269,2)="IP",LEFT(A269,2)="NR",LEFT(A269,2)="PE",LEFT(A269,2)="SG",LEFT(A269,2)="CM"),"East of England",
OR(LEFT(A269,2)="AB",LEFT(A269,2)="DD",LEFT(A269,2)="EH",LEFT(A269,2)="FK",LEFT(A269,1)="G",LEFT(A269,2)="KA",LEFT(A269,2)="KY",LEFT(A269,2)="PA",LEFT(A269,2)="PH",LEFT(A269,2)="DG",LEFT(A269,2)="ML"),"Scotland",
OR(LEFT(A269,2)="CF",LEFT(A269,2)="SA",LEFT(A269,2)="NP",LEFT(A269,2)="LL",LEFT(A269,2)="LD"),"Wales"
)</f>
        <v>Midlands</v>
      </c>
      <c r="C269" t="s">
        <v>294</v>
      </c>
      <c r="D269" t="s">
        <v>794</v>
      </c>
      <c r="E269" s="1">
        <v>32731</v>
      </c>
      <c r="F269" s="1">
        <v>43433</v>
      </c>
      <c r="G269" s="11">
        <f ca="1">DATEDIF(Table1[[#This Row],[Date_of_Birth]],TODAY(),"Y")-DATEDIF(Table1[[#This Row],[Primary_Diagnosis_Date]],TODAY(),"Y")</f>
        <v>29</v>
      </c>
      <c r="H269" s="11" t="str" cm="1">
        <f t="array" aca="1" ref="H269" ca="1">_xlfn.IFS(Table1[[#This Row],[Age]]&lt;10,"0-9",Table1[[#This Row],[Age]]&lt;20,"10-19",Table1[[#This Row],[Age]]&lt;30,"20-29",Table1[[#This Row],[Age]]&lt;40,"30-39",Table1[[#This Row],[Age]]&lt;50,"40-49",Table1[[#This Row],[Age]]&lt;60,"50-59",Table1[[#This Row],[Age]]&lt;70,"60-69",Table1[[#This Row],[Age]]&lt;80,"70-79",Table1[[#This Row],[Age]]&lt;90,"80-89")</f>
        <v>20-29</v>
      </c>
      <c r="I269" t="s">
        <v>1028</v>
      </c>
      <c r="J269" t="s">
        <v>1296</v>
      </c>
      <c r="K269" t="str">
        <f>LEFT(Table1[[#This Row],[Postcode]],2)</f>
        <v>BR</v>
      </c>
      <c r="L269" t="s">
        <v>1790</v>
      </c>
      <c r="M269" s="1">
        <v>43419</v>
      </c>
      <c r="N269" s="1">
        <v>43433</v>
      </c>
      <c r="O269" s="11" t="str">
        <f ca="1">DATEDIF(Table1[[#This Row],[Referral_Date]],TODAY(),"d")-DATEDIF(Table1[[#This Row],[First_Seen_Date]],TODAY(),"d") &amp;" "&amp;"days"</f>
        <v>14 days</v>
      </c>
      <c r="P269" s="1">
        <v>43442</v>
      </c>
      <c r="Q269" s="1">
        <v>43442</v>
      </c>
      <c r="R269" s="1">
        <v>43450</v>
      </c>
      <c r="S269" s="11">
        <f ca="1">DATEDIF(Table1[[#This Row],[Decision_to_Treat_Date]],TODAY(),"d")-DATEDIF(Table1[[#This Row],[Treatment_Start_Date]],TODAY(),"d")</f>
        <v>8</v>
      </c>
      <c r="T269" s="11" t="str" cm="1">
        <f t="array" aca="1" ref="T269" ca="1">_xlfn.IFS(Table1[[#This Row],[Treatment_Waiting Time]]&lt;10,"Very Short Wait",Table1[[#This Row],[Treatment_Waiting Time]]&lt;20,"Short Wait",Table1[[#This Row],[Treatment_Waiting Time]]&lt;30,"Moderate Delay",Table1[[#This Row],[Treatment_Waiting Time]]&lt;40,"Long Delay")</f>
        <v>Very Short Wait</v>
      </c>
      <c r="U269" t="s">
        <v>2015</v>
      </c>
      <c r="V269" t="s">
        <v>2021</v>
      </c>
      <c r="W269" t="s">
        <v>2026</v>
      </c>
      <c r="X269" t="s">
        <v>2031</v>
      </c>
      <c r="Y269" t="s">
        <v>2036</v>
      </c>
      <c r="Z269" t="s">
        <v>2041</v>
      </c>
      <c r="AA269" t="s">
        <v>2045</v>
      </c>
      <c r="AB269" t="s">
        <v>2048</v>
      </c>
      <c r="AC269" t="s">
        <v>2052</v>
      </c>
      <c r="AD269" t="s">
        <v>2320</v>
      </c>
      <c r="AE269" t="s">
        <v>2551</v>
      </c>
      <c r="AF269" t="b">
        <v>1</v>
      </c>
      <c r="AG269" s="1">
        <v>43865</v>
      </c>
      <c r="AH269" t="s">
        <v>2554</v>
      </c>
    </row>
    <row r="270" spans="1:35">
      <c r="A270" t="str">
        <f>LEFT(Table1[[#This Row],[Postcode]],2)</f>
        <v>CF</v>
      </c>
      <c r="B270" s="13" t="str" cm="1">
        <f t="array" ref="B270">_xlfn.IFS(
OR(LEFT(A270,2)="EC",LEFT(A270,1)="E",LEFT(A270,1)="N",LEFT(A270,2)="NW",LEFT(A270,2)="SE",LEFT(A270,2)="SW",LEFT(A270,1)="W",LEFT(A270,2)="WC"),"London",
OR(LEFT(A270,2)="CR",LEFT(A270,2)="DA",LEFT(A270,2)="GU",LEFT(A270,2)="KT",LEFT(A270,2)="ME",LEFT(A270,2)="PO",LEFT(A270,2)="RG",LEFT(A270,2)="RH",LEFT(A270,2)="SL",LEFT(A270,2)="SO",LEFT(A270,2)="TN"),"South East",
OR(LEFT(A270,2)="BA",LEFT(A270,2)="BS",LEFT(A270,2)="EX",LEFT(A270,2)="GL",LEFT(A270,2)="PL",LEFT(A270,2)="TA",LEFT(A270,2)="TQ",LEFT(A270,2)="TR"),"South West",
OR(LEFT(A270,1)="B",LEFT(A270,2)="CV",LEFT(A270,2)="DE",LEFT(A270,2)="LE",LEFT(A270,2)="NG",LEFT(A270,2)="NN",LEFT(A270,2)="ST",LEFT(A270,2)="WS",LEFT(A270,2)="WV"),"Midlands",
OR(LEFT(A270,1)="M",LEFT(A270,1)="L",LEFT(A270,2)="CH",LEFT(A270,2)="WA",LEFT(A270,2)="WN",LEFT(A270,2)="PR",LEFT(A270,2)="FY",LEFT(A270,2)="BB",LEFT(A270,2)="BL",LEFT(A270,2)="OL",LEFT(A270,2)="SK"),"North West",
OR(LEFT(A270,2)="NE",LEFT(A270,2)="DH",LEFT(A270,2)="SR",LEFT(A270,2)="TS",LEFT(A270,2)="DL"),"North East",
OR(LEFT(A270,2)="LS",LEFT(A270,1)="S",LEFT(A270,2)="DN",LEFT(A270,2)="HU",LEFT(A270,2)="BD",LEFT(A270,2)="HX",LEFT(A270,2)="WF",LEFT(A270,2)="HD"),"Yorkshire &amp; Humber",
OR(LEFT(A270,2)="CB",LEFT(A270,2)="CO",LEFT(A270,2)="IP",LEFT(A270,2)="NR",LEFT(A270,2)="PE",LEFT(A270,2)="SG",LEFT(A270,2)="CM"),"East of England",
OR(LEFT(A270,2)="AB",LEFT(A270,2)="DD",LEFT(A270,2)="EH",LEFT(A270,2)="FK",LEFT(A270,1)="G",LEFT(A270,2)="KA",LEFT(A270,2)="KY",LEFT(A270,2)="PA",LEFT(A270,2)="PH",LEFT(A270,2)="DG",LEFT(A270,2)="ML"),"Scotland",
OR(LEFT(A270,2)="CF",LEFT(A270,2)="SA",LEFT(A270,2)="NP",LEFT(A270,2)="LL",LEFT(A270,2)="LD"),"Wales"
)</f>
        <v>Wales</v>
      </c>
      <c r="C270" t="s">
        <v>295</v>
      </c>
      <c r="D270" t="s">
        <v>795</v>
      </c>
      <c r="E270" s="1">
        <v>34908</v>
      </c>
      <c r="F270" s="1">
        <v>44166</v>
      </c>
      <c r="G270" s="11">
        <f ca="1">DATEDIF(Table1[[#This Row],[Date_of_Birth]],TODAY(),"Y")-DATEDIF(Table1[[#This Row],[Primary_Diagnosis_Date]],TODAY(),"Y")</f>
        <v>25</v>
      </c>
      <c r="H270" s="11" t="str" cm="1">
        <f t="array" aca="1" ref="H270" ca="1">_xlfn.IFS(Table1[[#This Row],[Age]]&lt;10,"0-9",Table1[[#This Row],[Age]]&lt;20,"10-19",Table1[[#This Row],[Age]]&lt;30,"20-29",Table1[[#This Row],[Age]]&lt;40,"30-39",Table1[[#This Row],[Age]]&lt;50,"40-49",Table1[[#This Row],[Age]]&lt;60,"50-59",Table1[[#This Row],[Age]]&lt;70,"60-69",Table1[[#This Row],[Age]]&lt;80,"70-79",Table1[[#This Row],[Age]]&lt;90,"80-89")</f>
        <v>20-29</v>
      </c>
      <c r="I270" t="s">
        <v>1027</v>
      </c>
      <c r="J270" t="s">
        <v>1297</v>
      </c>
      <c r="K270" t="str">
        <f>LEFT(Table1[[#This Row],[Postcode]],2)</f>
        <v>CF</v>
      </c>
      <c r="L270" t="s">
        <v>1791</v>
      </c>
      <c r="M270" s="1">
        <v>44151</v>
      </c>
      <c r="N270" s="1">
        <v>44163</v>
      </c>
      <c r="O270" s="11" t="str">
        <f ca="1">DATEDIF(Table1[[#This Row],[Referral_Date]],TODAY(),"d")-DATEDIF(Table1[[#This Row],[First_Seen_Date]],TODAY(),"d") &amp;" "&amp;"days"</f>
        <v>12 days</v>
      </c>
      <c r="P270" s="1">
        <v>44168</v>
      </c>
      <c r="Q270" s="1">
        <v>44179</v>
      </c>
      <c r="R270" s="1">
        <v>44186</v>
      </c>
      <c r="S270" s="11">
        <f ca="1">DATEDIF(Table1[[#This Row],[Decision_to_Treat_Date]],TODAY(),"d")-DATEDIF(Table1[[#This Row],[Treatment_Start_Date]],TODAY(),"d")</f>
        <v>7</v>
      </c>
      <c r="T270" s="11" t="str" cm="1">
        <f t="array" aca="1" ref="T270" ca="1">_xlfn.IFS(Table1[[#This Row],[Treatment_Waiting Time]]&lt;10,"Very Short Wait",Table1[[#This Row],[Treatment_Waiting Time]]&lt;20,"Short Wait",Table1[[#This Row],[Treatment_Waiting Time]]&lt;30,"Moderate Delay",Table1[[#This Row],[Treatment_Waiting Time]]&lt;40,"Long Delay")</f>
        <v>Very Short Wait</v>
      </c>
      <c r="U270" t="s">
        <v>2012</v>
      </c>
      <c r="V270" t="s">
        <v>2018</v>
      </c>
      <c r="W270" t="s">
        <v>2023</v>
      </c>
      <c r="X270" t="s">
        <v>2031</v>
      </c>
      <c r="Y270" t="s">
        <v>2033</v>
      </c>
      <c r="Z270" t="s">
        <v>2038</v>
      </c>
      <c r="AA270" t="s">
        <v>2043</v>
      </c>
      <c r="AB270" t="s">
        <v>2050</v>
      </c>
      <c r="AC270" t="s">
        <v>2041</v>
      </c>
      <c r="AD270" t="s">
        <v>2321</v>
      </c>
      <c r="AE270" t="s">
        <v>2041</v>
      </c>
      <c r="AF270" t="b">
        <v>0</v>
      </c>
      <c r="AH270" t="s">
        <v>2555</v>
      </c>
      <c r="AI270" s="1">
        <v>44817</v>
      </c>
    </row>
    <row r="271" spans="1:35">
      <c r="A271" t="str">
        <f>LEFT(Table1[[#This Row],[Postcode]],2)</f>
        <v>S5</v>
      </c>
      <c r="B271" s="13" t="str" cm="1">
        <f t="array" ref="B271">_xlfn.IFS(
OR(LEFT(A271,2)="EC",LEFT(A271,1)="E",LEFT(A271,1)="N",LEFT(A271,2)="NW",LEFT(A271,2)="SE",LEFT(A271,2)="SW",LEFT(A271,1)="W",LEFT(A271,2)="WC"),"London",
OR(LEFT(A271,2)="CR",LEFT(A271,2)="DA",LEFT(A271,2)="GU",LEFT(A271,2)="KT",LEFT(A271,2)="ME",LEFT(A271,2)="PO",LEFT(A271,2)="RG",LEFT(A271,2)="RH",LEFT(A271,2)="SL",LEFT(A271,2)="SO",LEFT(A271,2)="TN"),"South East",
OR(LEFT(A271,2)="BA",LEFT(A271,2)="BS",LEFT(A271,2)="EX",LEFT(A271,2)="GL",LEFT(A271,2)="PL",LEFT(A271,2)="TA",LEFT(A271,2)="TQ",LEFT(A271,2)="TR"),"South West",
OR(LEFT(A271,1)="B",LEFT(A271,2)="CV",LEFT(A271,2)="DE",LEFT(A271,2)="LE",LEFT(A271,2)="NG",LEFT(A271,2)="NN",LEFT(A271,2)="ST",LEFT(A271,2)="WS",LEFT(A271,2)="WV"),"Midlands",
OR(LEFT(A271,1)="M",LEFT(A271,1)="L",LEFT(A271,2)="CH",LEFT(A271,2)="WA",LEFT(A271,2)="WN",LEFT(A271,2)="PR",LEFT(A271,2)="FY",LEFT(A271,2)="BB",LEFT(A271,2)="BL",LEFT(A271,2)="OL",LEFT(A271,2)="SK"),"North West",
OR(LEFT(A271,2)="NE",LEFT(A271,2)="DH",LEFT(A271,2)="SR",LEFT(A271,2)="TS",LEFT(A271,2)="DL"),"North East",
OR(LEFT(A271,2)="LS",LEFT(A271,1)="S",LEFT(A271,2)="DN",LEFT(A271,2)="HU",LEFT(A271,2)="BD",LEFT(A271,2)="HX",LEFT(A271,2)="WF",LEFT(A271,2)="HD"),"Yorkshire &amp; Humber",
OR(LEFT(A271,2)="CB",LEFT(A271,2)="CO",LEFT(A271,2)="IP",LEFT(A271,2)="NR",LEFT(A271,2)="PE",LEFT(A271,2)="SG",LEFT(A271,2)="CM"),"East of England",
OR(LEFT(A271,2)="AB",LEFT(A271,2)="DD",LEFT(A271,2)="EH",LEFT(A271,2)="FK",LEFT(A271,1)="G",LEFT(A271,2)="KA",LEFT(A271,2)="KY",LEFT(A271,2)="PA",LEFT(A271,2)="PH",LEFT(A271,2)="DG",LEFT(A271,2)="ML"),"Scotland",
OR(LEFT(A271,2)="CF",LEFT(A271,2)="SA",LEFT(A271,2)="NP",LEFT(A271,2)="LL",LEFT(A271,2)="LD"),"Wales"
)</f>
        <v>Yorkshire &amp; Humber</v>
      </c>
      <c r="C271" t="s">
        <v>296</v>
      </c>
      <c r="D271" t="s">
        <v>796</v>
      </c>
      <c r="E271" s="1">
        <v>17999</v>
      </c>
      <c r="F271" s="1">
        <v>43203</v>
      </c>
      <c r="G271" s="11">
        <f ca="1">DATEDIF(Table1[[#This Row],[Date_of_Birth]],TODAY(),"Y")-DATEDIF(Table1[[#This Row],[Primary_Diagnosis_Date]],TODAY(),"Y")</f>
        <v>69</v>
      </c>
      <c r="H271" s="11" t="str" cm="1">
        <f t="array" aca="1" ref="H271" ca="1">_xlfn.IFS(Table1[[#This Row],[Age]]&lt;10,"0-9",Table1[[#This Row],[Age]]&lt;20,"10-19",Table1[[#This Row],[Age]]&lt;30,"20-29",Table1[[#This Row],[Age]]&lt;40,"30-39",Table1[[#This Row],[Age]]&lt;50,"40-49",Table1[[#This Row],[Age]]&lt;60,"50-59",Table1[[#This Row],[Age]]&lt;70,"60-69",Table1[[#This Row],[Age]]&lt;80,"70-79",Table1[[#This Row],[Age]]&lt;90,"80-89")</f>
        <v>60-69</v>
      </c>
      <c r="I271" t="s">
        <v>1028</v>
      </c>
      <c r="J271" t="s">
        <v>1298</v>
      </c>
      <c r="K271" t="str">
        <f>LEFT(Table1[[#This Row],[Postcode]],2)</f>
        <v>S5</v>
      </c>
      <c r="L271" t="s">
        <v>1792</v>
      </c>
      <c r="M271" s="1">
        <v>43202</v>
      </c>
      <c r="N271" s="1">
        <v>43202</v>
      </c>
      <c r="O271" s="11" t="str">
        <f ca="1">DATEDIF(Table1[[#This Row],[Referral_Date]],TODAY(),"d")-DATEDIF(Table1[[#This Row],[First_Seen_Date]],TODAY(),"d") &amp;" "&amp;"days"</f>
        <v>0 days</v>
      </c>
      <c r="P271" s="1">
        <v>43216</v>
      </c>
      <c r="Q271" s="1">
        <v>43225</v>
      </c>
      <c r="R271" s="1">
        <v>43234</v>
      </c>
      <c r="S271" s="11">
        <f ca="1">DATEDIF(Table1[[#This Row],[Decision_to_Treat_Date]],TODAY(),"d")-DATEDIF(Table1[[#This Row],[Treatment_Start_Date]],TODAY(),"d")</f>
        <v>9</v>
      </c>
      <c r="T271" s="11" t="str" cm="1">
        <f t="array" aca="1" ref="T271" ca="1">_xlfn.IFS(Table1[[#This Row],[Treatment_Waiting Time]]&lt;10,"Very Short Wait",Table1[[#This Row],[Treatment_Waiting Time]]&lt;20,"Short Wait",Table1[[#This Row],[Treatment_Waiting Time]]&lt;30,"Moderate Delay",Table1[[#This Row],[Treatment_Waiting Time]]&lt;40,"Long Delay")</f>
        <v>Very Short Wait</v>
      </c>
      <c r="U271" t="s">
        <v>2011</v>
      </c>
      <c r="V271" t="s">
        <v>2022</v>
      </c>
      <c r="W271" t="s">
        <v>2028</v>
      </c>
      <c r="X271" t="s">
        <v>2029</v>
      </c>
      <c r="Y271" t="s">
        <v>2036</v>
      </c>
      <c r="Z271" t="s">
        <v>2042</v>
      </c>
      <c r="AA271" t="s">
        <v>2043</v>
      </c>
      <c r="AB271" t="s">
        <v>2051</v>
      </c>
      <c r="AC271" t="s">
        <v>2041</v>
      </c>
      <c r="AD271" t="s">
        <v>2322</v>
      </c>
      <c r="AE271" t="s">
        <v>2551</v>
      </c>
      <c r="AF271" t="b">
        <v>1</v>
      </c>
      <c r="AG271" s="1">
        <v>43678</v>
      </c>
      <c r="AH271" t="s">
        <v>2554</v>
      </c>
    </row>
    <row r="272" spans="1:35">
      <c r="A272" t="str">
        <f>LEFT(Table1[[#This Row],[Postcode]],2)</f>
        <v>HG</v>
      </c>
      <c r="B272" s="13" t="e" cm="1">
        <f t="array" ref="B272">_xlfn.IFS(
OR(LEFT(A272,2)="EC",LEFT(A272,1)="E",LEFT(A272,1)="N",LEFT(A272,2)="NW",LEFT(A272,2)="SE",LEFT(A272,2)="SW",LEFT(A272,1)="W",LEFT(A272,2)="WC"),"London",
OR(LEFT(A272,2)="CR",LEFT(A272,2)="DA",LEFT(A272,2)="GU",LEFT(A272,2)="KT",LEFT(A272,2)="ME",LEFT(A272,2)="PO",LEFT(A272,2)="RG",LEFT(A272,2)="RH",LEFT(A272,2)="SL",LEFT(A272,2)="SO",LEFT(A272,2)="TN"),"South East",
OR(LEFT(A272,2)="BA",LEFT(A272,2)="BS",LEFT(A272,2)="EX",LEFT(A272,2)="GL",LEFT(A272,2)="PL",LEFT(A272,2)="TA",LEFT(A272,2)="TQ",LEFT(A272,2)="TR"),"South West",
OR(LEFT(A272,1)="B",LEFT(A272,2)="CV",LEFT(A272,2)="DE",LEFT(A272,2)="LE",LEFT(A272,2)="NG",LEFT(A272,2)="NN",LEFT(A272,2)="ST",LEFT(A272,2)="WS",LEFT(A272,2)="WV"),"Midlands",
OR(LEFT(A272,1)="M",LEFT(A272,1)="L",LEFT(A272,2)="CH",LEFT(A272,2)="WA",LEFT(A272,2)="WN",LEFT(A272,2)="PR",LEFT(A272,2)="FY",LEFT(A272,2)="BB",LEFT(A272,2)="BL",LEFT(A272,2)="OL",LEFT(A272,2)="SK"),"North West",
OR(LEFT(A272,2)="NE",LEFT(A272,2)="DH",LEFT(A272,2)="SR",LEFT(A272,2)="TS",LEFT(A272,2)="DL"),"North East",
OR(LEFT(A272,2)="LS",LEFT(A272,1)="S",LEFT(A272,2)="DN",LEFT(A272,2)="HU",LEFT(A272,2)="BD",LEFT(A272,2)="HX",LEFT(A272,2)="WF",LEFT(A272,2)="HD"),"Yorkshire &amp; Humber",
OR(LEFT(A272,2)="CB",LEFT(A272,2)="CO",LEFT(A272,2)="IP",LEFT(A272,2)="NR",LEFT(A272,2)="PE",LEFT(A272,2)="SG",LEFT(A272,2)="CM"),"East of England",
OR(LEFT(A272,2)="AB",LEFT(A272,2)="DD",LEFT(A272,2)="EH",LEFT(A272,2)="FK",LEFT(A272,1)="G",LEFT(A272,2)="KA",LEFT(A272,2)="KY",LEFT(A272,2)="PA",LEFT(A272,2)="PH",LEFT(A272,2)="DG",LEFT(A272,2)="ML"),"Scotland",
OR(LEFT(A272,2)="CF",LEFT(A272,2)="SA",LEFT(A272,2)="NP",LEFT(A272,2)="LL",LEFT(A272,2)="LD"),"Wales"
)</f>
        <v>#N/A</v>
      </c>
      <c r="C272" t="s">
        <v>297</v>
      </c>
      <c r="D272" t="s">
        <v>797</v>
      </c>
      <c r="E272" s="1">
        <v>27346</v>
      </c>
      <c r="F272" s="1">
        <v>42924</v>
      </c>
      <c r="G272" s="11">
        <f ca="1">DATEDIF(Table1[[#This Row],[Date_of_Birth]],TODAY(),"Y")-DATEDIF(Table1[[#This Row],[Primary_Diagnosis_Date]],TODAY(),"Y")</f>
        <v>43</v>
      </c>
      <c r="H272" s="11" t="str" cm="1">
        <f t="array" aca="1" ref="H272" ca="1">_xlfn.IFS(Table1[[#This Row],[Age]]&lt;10,"0-9",Table1[[#This Row],[Age]]&lt;20,"10-19",Table1[[#This Row],[Age]]&lt;30,"20-29",Table1[[#This Row],[Age]]&lt;40,"30-39",Table1[[#This Row],[Age]]&lt;50,"40-49",Table1[[#This Row],[Age]]&lt;60,"50-59",Table1[[#This Row],[Age]]&lt;70,"60-69",Table1[[#This Row],[Age]]&lt;80,"70-79",Table1[[#This Row],[Age]]&lt;90,"80-89")</f>
        <v>40-49</v>
      </c>
      <c r="I272" t="s">
        <v>1027</v>
      </c>
      <c r="J272" t="s">
        <v>1299</v>
      </c>
      <c r="K272" t="str">
        <f>LEFT(Table1[[#This Row],[Postcode]],2)</f>
        <v>HG</v>
      </c>
      <c r="L272" t="s">
        <v>1793</v>
      </c>
      <c r="M272" s="1">
        <v>42898</v>
      </c>
      <c r="N272" s="1">
        <v>42911</v>
      </c>
      <c r="O272" s="11" t="str">
        <f ca="1">DATEDIF(Table1[[#This Row],[Referral_Date]],TODAY(),"d")-DATEDIF(Table1[[#This Row],[First_Seen_Date]],TODAY(),"d") &amp;" "&amp;"days"</f>
        <v>13 days</v>
      </c>
      <c r="P272" s="1">
        <v>42918</v>
      </c>
      <c r="Q272" s="1">
        <v>42920</v>
      </c>
      <c r="R272" s="1">
        <v>42934</v>
      </c>
      <c r="S272" s="11">
        <f ca="1">DATEDIF(Table1[[#This Row],[Decision_to_Treat_Date]],TODAY(),"d")-DATEDIF(Table1[[#This Row],[Treatment_Start_Date]],TODAY(),"d")</f>
        <v>14</v>
      </c>
      <c r="T272" s="11" t="str" cm="1">
        <f t="array" aca="1" ref="T272" ca="1">_xlfn.IFS(Table1[[#This Row],[Treatment_Waiting Time]]&lt;10,"Very Short Wait",Table1[[#This Row],[Treatment_Waiting Time]]&lt;20,"Short Wait",Table1[[#This Row],[Treatment_Waiting Time]]&lt;30,"Moderate Delay",Table1[[#This Row],[Treatment_Waiting Time]]&lt;40,"Long Delay")</f>
        <v>Short Wait</v>
      </c>
      <c r="U272" t="s">
        <v>2011</v>
      </c>
      <c r="V272" t="s">
        <v>2022</v>
      </c>
      <c r="W272" t="s">
        <v>2024</v>
      </c>
      <c r="X272" t="s">
        <v>2031</v>
      </c>
      <c r="Y272" t="s">
        <v>2036</v>
      </c>
      <c r="Z272" t="s">
        <v>2040</v>
      </c>
      <c r="AA272" t="s">
        <v>2045</v>
      </c>
      <c r="AB272" t="s">
        <v>2050</v>
      </c>
      <c r="AC272" t="s">
        <v>2053</v>
      </c>
      <c r="AD272" t="s">
        <v>2323</v>
      </c>
      <c r="AE272" t="s">
        <v>2551</v>
      </c>
      <c r="AF272" t="b">
        <v>0</v>
      </c>
      <c r="AH272" t="s">
        <v>2554</v>
      </c>
    </row>
    <row r="273" spans="1:35">
      <c r="A273" t="str">
        <f>LEFT(Table1[[#This Row],[Postcode]],2)</f>
        <v>E8</v>
      </c>
      <c r="B273" s="13" t="str" cm="1">
        <f t="array" ref="B273">_xlfn.IFS(
OR(LEFT(A273,2)="EC",LEFT(A273,1)="E",LEFT(A273,1)="N",LEFT(A273,2)="NW",LEFT(A273,2)="SE",LEFT(A273,2)="SW",LEFT(A273,1)="W",LEFT(A273,2)="WC"),"London",
OR(LEFT(A273,2)="CR",LEFT(A273,2)="DA",LEFT(A273,2)="GU",LEFT(A273,2)="KT",LEFT(A273,2)="ME",LEFT(A273,2)="PO",LEFT(A273,2)="RG",LEFT(A273,2)="RH",LEFT(A273,2)="SL",LEFT(A273,2)="SO",LEFT(A273,2)="TN"),"South East",
OR(LEFT(A273,2)="BA",LEFT(A273,2)="BS",LEFT(A273,2)="EX",LEFT(A273,2)="GL",LEFT(A273,2)="PL",LEFT(A273,2)="TA",LEFT(A273,2)="TQ",LEFT(A273,2)="TR"),"South West",
OR(LEFT(A273,1)="B",LEFT(A273,2)="CV",LEFT(A273,2)="DE",LEFT(A273,2)="LE",LEFT(A273,2)="NG",LEFT(A273,2)="NN",LEFT(A273,2)="ST",LEFT(A273,2)="WS",LEFT(A273,2)="WV"),"Midlands",
OR(LEFT(A273,1)="M",LEFT(A273,1)="L",LEFT(A273,2)="CH",LEFT(A273,2)="WA",LEFT(A273,2)="WN",LEFT(A273,2)="PR",LEFT(A273,2)="FY",LEFT(A273,2)="BB",LEFT(A273,2)="BL",LEFT(A273,2)="OL",LEFT(A273,2)="SK"),"North West",
OR(LEFT(A273,2)="NE",LEFT(A273,2)="DH",LEFT(A273,2)="SR",LEFT(A273,2)="TS",LEFT(A273,2)="DL"),"North East",
OR(LEFT(A273,2)="LS",LEFT(A273,1)="S",LEFT(A273,2)="DN",LEFT(A273,2)="HU",LEFT(A273,2)="BD",LEFT(A273,2)="HX",LEFT(A273,2)="WF",LEFT(A273,2)="HD"),"Yorkshire &amp; Humber",
OR(LEFT(A273,2)="CB",LEFT(A273,2)="CO",LEFT(A273,2)="IP",LEFT(A273,2)="NR",LEFT(A273,2)="PE",LEFT(A273,2)="SG",LEFT(A273,2)="CM"),"East of England",
OR(LEFT(A273,2)="AB",LEFT(A273,2)="DD",LEFT(A273,2)="EH",LEFT(A273,2)="FK",LEFT(A273,1)="G",LEFT(A273,2)="KA",LEFT(A273,2)="KY",LEFT(A273,2)="PA",LEFT(A273,2)="PH",LEFT(A273,2)="DG",LEFT(A273,2)="ML"),"Scotland",
OR(LEFT(A273,2)="CF",LEFT(A273,2)="SA",LEFT(A273,2)="NP",LEFT(A273,2)="LL",LEFT(A273,2)="LD"),"Wales"
)</f>
        <v>London</v>
      </c>
      <c r="C273" t="s">
        <v>298</v>
      </c>
      <c r="D273" t="s">
        <v>798</v>
      </c>
      <c r="E273" s="1">
        <v>20720</v>
      </c>
      <c r="F273" s="1">
        <v>44204</v>
      </c>
      <c r="G273" s="11">
        <f ca="1">DATEDIF(Table1[[#This Row],[Date_of_Birth]],TODAY(),"Y")-DATEDIF(Table1[[#This Row],[Primary_Diagnosis_Date]],TODAY(),"Y")</f>
        <v>64</v>
      </c>
      <c r="H273" s="11" t="str" cm="1">
        <f t="array" aca="1" ref="H273" ca="1">_xlfn.IFS(Table1[[#This Row],[Age]]&lt;10,"0-9",Table1[[#This Row],[Age]]&lt;20,"10-19",Table1[[#This Row],[Age]]&lt;30,"20-29",Table1[[#This Row],[Age]]&lt;40,"30-39",Table1[[#This Row],[Age]]&lt;50,"40-49",Table1[[#This Row],[Age]]&lt;60,"50-59",Table1[[#This Row],[Age]]&lt;70,"60-69",Table1[[#This Row],[Age]]&lt;80,"70-79",Table1[[#This Row],[Age]]&lt;90,"80-89")</f>
        <v>60-69</v>
      </c>
      <c r="I273" t="s">
        <v>1027</v>
      </c>
      <c r="J273" t="s">
        <v>1300</v>
      </c>
      <c r="K273" t="str">
        <f>LEFT(Table1[[#This Row],[Postcode]],2)</f>
        <v>E8</v>
      </c>
      <c r="L273" t="s">
        <v>1794</v>
      </c>
      <c r="M273" s="1">
        <v>44188</v>
      </c>
      <c r="N273" s="1">
        <v>44190</v>
      </c>
      <c r="O273" s="11" t="str">
        <f ca="1">DATEDIF(Table1[[#This Row],[Referral_Date]],TODAY(),"d")-DATEDIF(Table1[[#This Row],[First_Seen_Date]],TODAY(),"d") &amp;" "&amp;"days"</f>
        <v>2 days</v>
      </c>
      <c r="P273" s="1">
        <v>44191</v>
      </c>
      <c r="Q273" s="1">
        <v>44191</v>
      </c>
      <c r="R273" s="1">
        <v>44203</v>
      </c>
      <c r="S273" s="11">
        <f ca="1">DATEDIF(Table1[[#This Row],[Decision_to_Treat_Date]],TODAY(),"d")-DATEDIF(Table1[[#This Row],[Treatment_Start_Date]],TODAY(),"d")</f>
        <v>12</v>
      </c>
      <c r="T273" s="11" t="str" cm="1">
        <f t="array" aca="1" ref="T273" ca="1">_xlfn.IFS(Table1[[#This Row],[Treatment_Waiting Time]]&lt;10,"Very Short Wait",Table1[[#This Row],[Treatment_Waiting Time]]&lt;20,"Short Wait",Table1[[#This Row],[Treatment_Waiting Time]]&lt;30,"Moderate Delay",Table1[[#This Row],[Treatment_Waiting Time]]&lt;40,"Long Delay")</f>
        <v>Short Wait</v>
      </c>
      <c r="U273" t="s">
        <v>2015</v>
      </c>
      <c r="V273" t="s">
        <v>2018</v>
      </c>
      <c r="W273" t="s">
        <v>2027</v>
      </c>
      <c r="X273" t="s">
        <v>2029</v>
      </c>
      <c r="Y273" t="s">
        <v>2035</v>
      </c>
      <c r="Z273" t="s">
        <v>2041</v>
      </c>
      <c r="AA273" t="s">
        <v>2045</v>
      </c>
      <c r="AB273" t="s">
        <v>2047</v>
      </c>
      <c r="AC273" t="s">
        <v>2053</v>
      </c>
      <c r="AD273" t="s">
        <v>2324</v>
      </c>
      <c r="AE273" t="s">
        <v>2552</v>
      </c>
      <c r="AF273" t="b">
        <v>0</v>
      </c>
      <c r="AH273" t="s">
        <v>2554</v>
      </c>
    </row>
    <row r="274" spans="1:35">
      <c r="A274" t="str">
        <f>LEFT(Table1[[#This Row],[Postcode]],2)</f>
        <v>E4</v>
      </c>
      <c r="B274" s="13" t="str" cm="1">
        <f t="array" ref="B274">_xlfn.IFS(
OR(LEFT(A274,2)="EC",LEFT(A274,1)="E",LEFT(A274,1)="N",LEFT(A274,2)="NW",LEFT(A274,2)="SE",LEFT(A274,2)="SW",LEFT(A274,1)="W",LEFT(A274,2)="WC"),"London",
OR(LEFT(A274,2)="CR",LEFT(A274,2)="DA",LEFT(A274,2)="GU",LEFT(A274,2)="KT",LEFT(A274,2)="ME",LEFT(A274,2)="PO",LEFT(A274,2)="RG",LEFT(A274,2)="RH",LEFT(A274,2)="SL",LEFT(A274,2)="SO",LEFT(A274,2)="TN"),"South East",
OR(LEFT(A274,2)="BA",LEFT(A274,2)="BS",LEFT(A274,2)="EX",LEFT(A274,2)="GL",LEFT(A274,2)="PL",LEFT(A274,2)="TA",LEFT(A274,2)="TQ",LEFT(A274,2)="TR"),"South West",
OR(LEFT(A274,1)="B",LEFT(A274,2)="CV",LEFT(A274,2)="DE",LEFT(A274,2)="LE",LEFT(A274,2)="NG",LEFT(A274,2)="NN",LEFT(A274,2)="ST",LEFT(A274,2)="WS",LEFT(A274,2)="WV"),"Midlands",
OR(LEFT(A274,1)="M",LEFT(A274,1)="L",LEFT(A274,2)="CH",LEFT(A274,2)="WA",LEFT(A274,2)="WN",LEFT(A274,2)="PR",LEFT(A274,2)="FY",LEFT(A274,2)="BB",LEFT(A274,2)="BL",LEFT(A274,2)="OL",LEFT(A274,2)="SK"),"North West",
OR(LEFT(A274,2)="NE",LEFT(A274,2)="DH",LEFT(A274,2)="SR",LEFT(A274,2)="TS",LEFT(A274,2)="DL"),"North East",
OR(LEFT(A274,2)="LS",LEFT(A274,1)="S",LEFT(A274,2)="DN",LEFT(A274,2)="HU",LEFT(A274,2)="BD",LEFT(A274,2)="HX",LEFT(A274,2)="WF",LEFT(A274,2)="HD"),"Yorkshire &amp; Humber",
OR(LEFT(A274,2)="CB",LEFT(A274,2)="CO",LEFT(A274,2)="IP",LEFT(A274,2)="NR",LEFT(A274,2)="PE",LEFT(A274,2)="SG",LEFT(A274,2)="CM"),"East of England",
OR(LEFT(A274,2)="AB",LEFT(A274,2)="DD",LEFT(A274,2)="EH",LEFT(A274,2)="FK",LEFT(A274,1)="G",LEFT(A274,2)="KA",LEFT(A274,2)="KY",LEFT(A274,2)="PA",LEFT(A274,2)="PH",LEFT(A274,2)="DG",LEFT(A274,2)="ML"),"Scotland",
OR(LEFT(A274,2)="CF",LEFT(A274,2)="SA",LEFT(A274,2)="NP",LEFT(A274,2)="LL",LEFT(A274,2)="LD"),"Wales"
)</f>
        <v>London</v>
      </c>
      <c r="C274" t="s">
        <v>299</v>
      </c>
      <c r="D274" t="s">
        <v>799</v>
      </c>
      <c r="E274" s="1">
        <v>33324</v>
      </c>
      <c r="F274" s="1">
        <v>44009</v>
      </c>
      <c r="G274" s="11">
        <f ca="1">DATEDIF(Table1[[#This Row],[Date_of_Birth]],TODAY(),"Y")-DATEDIF(Table1[[#This Row],[Primary_Diagnosis_Date]],TODAY(),"Y")</f>
        <v>30</v>
      </c>
      <c r="H274" s="11" t="str" cm="1">
        <f t="array" aca="1" ref="H274" ca="1">_xlfn.IFS(Table1[[#This Row],[Age]]&lt;10,"0-9",Table1[[#This Row],[Age]]&lt;20,"10-19",Table1[[#This Row],[Age]]&lt;30,"20-29",Table1[[#This Row],[Age]]&lt;40,"30-39",Table1[[#This Row],[Age]]&lt;50,"40-49",Table1[[#This Row],[Age]]&lt;60,"50-59",Table1[[#This Row],[Age]]&lt;70,"60-69",Table1[[#This Row],[Age]]&lt;80,"70-79",Table1[[#This Row],[Age]]&lt;90,"80-89")</f>
        <v>30-39</v>
      </c>
      <c r="I274" t="s">
        <v>1027</v>
      </c>
      <c r="J274" t="s">
        <v>1301</v>
      </c>
      <c r="K274" t="str">
        <f>LEFT(Table1[[#This Row],[Postcode]],2)</f>
        <v>E4</v>
      </c>
      <c r="L274" t="s">
        <v>1655</v>
      </c>
      <c r="M274" s="1">
        <v>43981</v>
      </c>
      <c r="N274" s="1">
        <v>43995</v>
      </c>
      <c r="O274" s="11" t="str">
        <f ca="1">DATEDIF(Table1[[#This Row],[Referral_Date]],TODAY(),"d")-DATEDIF(Table1[[#This Row],[First_Seen_Date]],TODAY(),"d") &amp;" "&amp;"days"</f>
        <v>14 days</v>
      </c>
      <c r="P274" s="1">
        <v>44004</v>
      </c>
      <c r="Q274" s="1">
        <v>44012</v>
      </c>
      <c r="R274" s="1">
        <v>44012</v>
      </c>
      <c r="S274" s="11">
        <f ca="1">DATEDIF(Table1[[#This Row],[Decision_to_Treat_Date]],TODAY(),"d")-DATEDIF(Table1[[#This Row],[Treatment_Start_Date]],TODAY(),"d")</f>
        <v>0</v>
      </c>
      <c r="T274" s="11" t="str" cm="1">
        <f t="array" aca="1" ref="T274" ca="1">_xlfn.IFS(Table1[[#This Row],[Treatment_Waiting Time]]&lt;10,"Very Short Wait",Table1[[#This Row],[Treatment_Waiting Time]]&lt;20,"Short Wait",Table1[[#This Row],[Treatment_Waiting Time]]&lt;30,"Moderate Delay",Table1[[#This Row],[Treatment_Waiting Time]]&lt;40,"Long Delay")</f>
        <v>Very Short Wait</v>
      </c>
      <c r="U274" t="s">
        <v>2012</v>
      </c>
      <c r="V274" t="s">
        <v>2022</v>
      </c>
      <c r="W274" t="s">
        <v>2025</v>
      </c>
      <c r="X274" t="s">
        <v>2031</v>
      </c>
      <c r="Y274" t="s">
        <v>2037</v>
      </c>
      <c r="Z274" t="s">
        <v>2040</v>
      </c>
      <c r="AA274" t="s">
        <v>2044</v>
      </c>
      <c r="AB274" t="s">
        <v>2046</v>
      </c>
      <c r="AC274" t="s">
        <v>2041</v>
      </c>
      <c r="AD274" t="s">
        <v>2325</v>
      </c>
      <c r="AE274" t="s">
        <v>2041</v>
      </c>
      <c r="AF274" t="b">
        <v>0</v>
      </c>
      <c r="AH274" t="s">
        <v>2555</v>
      </c>
      <c r="AI274" s="1">
        <v>44970</v>
      </c>
    </row>
    <row r="275" spans="1:35">
      <c r="A275" t="str">
        <f>LEFT(Table1[[#This Row],[Postcode]],2)</f>
        <v>KY</v>
      </c>
      <c r="B275" s="13" t="str" cm="1">
        <f t="array" ref="B275">_xlfn.IFS(
OR(LEFT(A275,2)="EC",LEFT(A275,1)="E",LEFT(A275,1)="N",LEFT(A275,2)="NW",LEFT(A275,2)="SE",LEFT(A275,2)="SW",LEFT(A275,1)="W",LEFT(A275,2)="WC"),"London",
OR(LEFT(A275,2)="CR",LEFT(A275,2)="DA",LEFT(A275,2)="GU",LEFT(A275,2)="KT",LEFT(A275,2)="ME",LEFT(A275,2)="PO",LEFT(A275,2)="RG",LEFT(A275,2)="RH",LEFT(A275,2)="SL",LEFT(A275,2)="SO",LEFT(A275,2)="TN"),"South East",
OR(LEFT(A275,2)="BA",LEFT(A275,2)="BS",LEFT(A275,2)="EX",LEFT(A275,2)="GL",LEFT(A275,2)="PL",LEFT(A275,2)="TA",LEFT(A275,2)="TQ",LEFT(A275,2)="TR"),"South West",
OR(LEFT(A275,1)="B",LEFT(A275,2)="CV",LEFT(A275,2)="DE",LEFT(A275,2)="LE",LEFT(A275,2)="NG",LEFT(A275,2)="NN",LEFT(A275,2)="ST",LEFT(A275,2)="WS",LEFT(A275,2)="WV"),"Midlands",
OR(LEFT(A275,1)="M",LEFT(A275,1)="L",LEFT(A275,2)="CH",LEFT(A275,2)="WA",LEFT(A275,2)="WN",LEFT(A275,2)="PR",LEFT(A275,2)="FY",LEFT(A275,2)="BB",LEFT(A275,2)="BL",LEFT(A275,2)="OL",LEFT(A275,2)="SK"),"North West",
OR(LEFT(A275,2)="NE",LEFT(A275,2)="DH",LEFT(A275,2)="SR",LEFT(A275,2)="TS",LEFT(A275,2)="DL"),"North East",
OR(LEFT(A275,2)="LS",LEFT(A275,1)="S",LEFT(A275,2)="DN",LEFT(A275,2)="HU",LEFT(A275,2)="BD",LEFT(A275,2)="HX",LEFT(A275,2)="WF",LEFT(A275,2)="HD"),"Yorkshire &amp; Humber",
OR(LEFT(A275,2)="CB",LEFT(A275,2)="CO",LEFT(A275,2)="IP",LEFT(A275,2)="NR",LEFT(A275,2)="PE",LEFT(A275,2)="SG",LEFT(A275,2)="CM"),"East of England",
OR(LEFT(A275,2)="AB",LEFT(A275,2)="DD",LEFT(A275,2)="EH",LEFT(A275,2)="FK",LEFT(A275,1)="G",LEFT(A275,2)="KA",LEFT(A275,2)="KY",LEFT(A275,2)="PA",LEFT(A275,2)="PH",LEFT(A275,2)="DG",LEFT(A275,2)="ML"),"Scotland",
OR(LEFT(A275,2)="CF",LEFT(A275,2)="SA",LEFT(A275,2)="NP",LEFT(A275,2)="LL",LEFT(A275,2)="LD"),"Wales"
)</f>
        <v>Scotland</v>
      </c>
      <c r="C275" t="s">
        <v>300</v>
      </c>
      <c r="D275" t="s">
        <v>800</v>
      </c>
      <c r="E275" s="1">
        <v>27565</v>
      </c>
      <c r="F275" s="1">
        <v>43906</v>
      </c>
      <c r="G275" s="11">
        <f ca="1">DATEDIF(Table1[[#This Row],[Date_of_Birth]],TODAY(),"Y")-DATEDIF(Table1[[#This Row],[Primary_Diagnosis_Date]],TODAY(),"Y")</f>
        <v>45</v>
      </c>
      <c r="H275" s="11" t="str" cm="1">
        <f t="array" aca="1" ref="H275" ca="1">_xlfn.IFS(Table1[[#This Row],[Age]]&lt;10,"0-9",Table1[[#This Row],[Age]]&lt;20,"10-19",Table1[[#This Row],[Age]]&lt;30,"20-29",Table1[[#This Row],[Age]]&lt;40,"30-39",Table1[[#This Row],[Age]]&lt;50,"40-49",Table1[[#This Row],[Age]]&lt;60,"50-59",Table1[[#This Row],[Age]]&lt;70,"60-69",Table1[[#This Row],[Age]]&lt;80,"70-79",Table1[[#This Row],[Age]]&lt;90,"80-89")</f>
        <v>40-49</v>
      </c>
      <c r="I275" t="s">
        <v>1028</v>
      </c>
      <c r="J275" t="s">
        <v>1302</v>
      </c>
      <c r="K275" t="str">
        <f>LEFT(Table1[[#This Row],[Postcode]],2)</f>
        <v>KY</v>
      </c>
      <c r="L275" t="s">
        <v>1795</v>
      </c>
      <c r="M275" s="1">
        <v>43891</v>
      </c>
      <c r="N275" s="1">
        <v>43892</v>
      </c>
      <c r="O275" s="11" t="str">
        <f ca="1">DATEDIF(Table1[[#This Row],[Referral_Date]],TODAY(),"d")-DATEDIF(Table1[[#This Row],[First_Seen_Date]],TODAY(),"d") &amp;" "&amp;"days"</f>
        <v>1 days</v>
      </c>
      <c r="P275" s="1">
        <v>43898</v>
      </c>
      <c r="Q275" s="1">
        <v>43900</v>
      </c>
      <c r="R275" s="1">
        <v>43916</v>
      </c>
      <c r="S275" s="11">
        <f ca="1">DATEDIF(Table1[[#This Row],[Decision_to_Treat_Date]],TODAY(),"d")-DATEDIF(Table1[[#This Row],[Treatment_Start_Date]],TODAY(),"d")</f>
        <v>16</v>
      </c>
      <c r="T275" s="11" t="str" cm="1">
        <f t="array" aca="1" ref="T275" ca="1">_xlfn.IFS(Table1[[#This Row],[Treatment_Waiting Time]]&lt;10,"Very Short Wait",Table1[[#This Row],[Treatment_Waiting Time]]&lt;20,"Short Wait",Table1[[#This Row],[Treatment_Waiting Time]]&lt;30,"Moderate Delay",Table1[[#This Row],[Treatment_Waiting Time]]&lt;40,"Long Delay")</f>
        <v>Short Wait</v>
      </c>
      <c r="U275" t="s">
        <v>2013</v>
      </c>
      <c r="V275" t="s">
        <v>2021</v>
      </c>
      <c r="W275" t="s">
        <v>2023</v>
      </c>
      <c r="X275" t="s">
        <v>2029</v>
      </c>
      <c r="Y275" t="s">
        <v>2035</v>
      </c>
      <c r="Z275" t="s">
        <v>2041</v>
      </c>
      <c r="AA275" t="s">
        <v>2045</v>
      </c>
      <c r="AB275" t="s">
        <v>2046</v>
      </c>
      <c r="AC275" t="s">
        <v>2052</v>
      </c>
      <c r="AD275" t="s">
        <v>2326</v>
      </c>
      <c r="AE275" t="s">
        <v>2551</v>
      </c>
      <c r="AF275" t="b">
        <v>1</v>
      </c>
      <c r="AG275" s="1">
        <v>44181</v>
      </c>
      <c r="AH275" t="s">
        <v>2555</v>
      </c>
      <c r="AI275" s="1">
        <v>45341</v>
      </c>
    </row>
    <row r="276" spans="1:35">
      <c r="A276" t="str">
        <f>LEFT(Table1[[#This Row],[Postcode]],2)</f>
        <v>W0</v>
      </c>
      <c r="B276" s="13" t="str" cm="1">
        <f t="array" ref="B276">_xlfn.IFS(
OR(LEFT(A276,2)="EC",LEFT(A276,1)="E",LEFT(A276,1)="N",LEFT(A276,2)="NW",LEFT(A276,2)="SE",LEFT(A276,2)="SW",LEFT(A276,1)="W",LEFT(A276,2)="WC"),"London",
OR(LEFT(A276,2)="CR",LEFT(A276,2)="DA",LEFT(A276,2)="GU",LEFT(A276,2)="KT",LEFT(A276,2)="ME",LEFT(A276,2)="PO",LEFT(A276,2)="RG",LEFT(A276,2)="RH",LEFT(A276,2)="SL",LEFT(A276,2)="SO",LEFT(A276,2)="TN"),"South East",
OR(LEFT(A276,2)="BA",LEFT(A276,2)="BS",LEFT(A276,2)="EX",LEFT(A276,2)="GL",LEFT(A276,2)="PL",LEFT(A276,2)="TA",LEFT(A276,2)="TQ",LEFT(A276,2)="TR"),"South West",
OR(LEFT(A276,1)="B",LEFT(A276,2)="CV",LEFT(A276,2)="DE",LEFT(A276,2)="LE",LEFT(A276,2)="NG",LEFT(A276,2)="NN",LEFT(A276,2)="ST",LEFT(A276,2)="WS",LEFT(A276,2)="WV"),"Midlands",
OR(LEFT(A276,1)="M",LEFT(A276,1)="L",LEFT(A276,2)="CH",LEFT(A276,2)="WA",LEFT(A276,2)="WN",LEFT(A276,2)="PR",LEFT(A276,2)="FY",LEFT(A276,2)="BB",LEFT(A276,2)="BL",LEFT(A276,2)="OL",LEFT(A276,2)="SK"),"North West",
OR(LEFT(A276,2)="NE",LEFT(A276,2)="DH",LEFT(A276,2)="SR",LEFT(A276,2)="TS",LEFT(A276,2)="DL"),"North East",
OR(LEFT(A276,2)="LS",LEFT(A276,1)="S",LEFT(A276,2)="DN",LEFT(A276,2)="HU",LEFT(A276,2)="BD",LEFT(A276,2)="HX",LEFT(A276,2)="WF",LEFT(A276,2)="HD"),"Yorkshire &amp; Humber",
OR(LEFT(A276,2)="CB",LEFT(A276,2)="CO",LEFT(A276,2)="IP",LEFT(A276,2)="NR",LEFT(A276,2)="PE",LEFT(A276,2)="SG",LEFT(A276,2)="CM"),"East of England",
OR(LEFT(A276,2)="AB",LEFT(A276,2)="DD",LEFT(A276,2)="EH",LEFT(A276,2)="FK",LEFT(A276,1)="G",LEFT(A276,2)="KA",LEFT(A276,2)="KY",LEFT(A276,2)="PA",LEFT(A276,2)="PH",LEFT(A276,2)="DG",LEFT(A276,2)="ML"),"Scotland",
OR(LEFT(A276,2)="CF",LEFT(A276,2)="SA",LEFT(A276,2)="NP",LEFT(A276,2)="LL",LEFT(A276,2)="LD"),"Wales"
)</f>
        <v>London</v>
      </c>
      <c r="C276" t="s">
        <v>301</v>
      </c>
      <c r="D276" t="s">
        <v>801</v>
      </c>
      <c r="E276" s="1">
        <v>23535</v>
      </c>
      <c r="F276" s="1">
        <v>46020</v>
      </c>
      <c r="G276" s="11">
        <f ca="1">DATEDIF(Table1[[#This Row],[Date_of_Birth]],TODAY(),"Y")-DATEDIF(Table1[[#This Row],[Primary_Diagnosis_Date]],TODAY(),"Y")</f>
        <v>62</v>
      </c>
      <c r="H276" s="11" t="str" cm="1">
        <f t="array" aca="1" ref="H276" ca="1">_xlfn.IFS(Table1[[#This Row],[Age]]&lt;10,"0-9",Table1[[#This Row],[Age]]&lt;20,"10-19",Table1[[#This Row],[Age]]&lt;30,"20-29",Table1[[#This Row],[Age]]&lt;40,"30-39",Table1[[#This Row],[Age]]&lt;50,"40-49",Table1[[#This Row],[Age]]&lt;60,"50-59",Table1[[#This Row],[Age]]&lt;70,"60-69",Table1[[#This Row],[Age]]&lt;80,"70-79",Table1[[#This Row],[Age]]&lt;90,"80-89")</f>
        <v>60-69</v>
      </c>
      <c r="I276" t="s">
        <v>1027</v>
      </c>
      <c r="J276" t="s">
        <v>1303</v>
      </c>
      <c r="K276" t="str">
        <f>LEFT(Table1[[#This Row],[Postcode]],2)</f>
        <v>W0</v>
      </c>
      <c r="L276" t="s">
        <v>1796</v>
      </c>
      <c r="M276" s="1">
        <v>46007</v>
      </c>
      <c r="N276" s="1">
        <v>46017</v>
      </c>
      <c r="O276" s="11" t="str">
        <f ca="1">DATEDIF(Table1[[#This Row],[Referral_Date]],TODAY(),"d")-DATEDIF(Table1[[#This Row],[First_Seen_Date]],TODAY(),"d") &amp;" "&amp;"days"</f>
        <v>10 days</v>
      </c>
      <c r="P276" s="1">
        <v>46020</v>
      </c>
      <c r="Q276" s="1">
        <v>46031</v>
      </c>
      <c r="R276" s="1">
        <v>46051</v>
      </c>
      <c r="S276" s="11">
        <f ca="1">DATEDIF(Table1[[#This Row],[Decision_to_Treat_Date]],TODAY(),"d")-DATEDIF(Table1[[#This Row],[Treatment_Start_Date]],TODAY(),"d")</f>
        <v>20</v>
      </c>
      <c r="T276" s="11" t="str" cm="1">
        <f t="array" aca="1" ref="T276" ca="1">_xlfn.IFS(Table1[[#This Row],[Treatment_Waiting Time]]&lt;10,"Very Short Wait",Table1[[#This Row],[Treatment_Waiting Time]]&lt;20,"Short Wait",Table1[[#This Row],[Treatment_Waiting Time]]&lt;30,"Moderate Delay",Table1[[#This Row],[Treatment_Waiting Time]]&lt;40,"Long Delay")</f>
        <v>Moderate Delay</v>
      </c>
      <c r="U276" t="s">
        <v>2014</v>
      </c>
      <c r="V276" t="s">
        <v>2022</v>
      </c>
      <c r="W276" t="s">
        <v>2024</v>
      </c>
      <c r="X276" t="s">
        <v>2030</v>
      </c>
      <c r="Y276" t="s">
        <v>2035</v>
      </c>
      <c r="Z276" t="s">
        <v>2040</v>
      </c>
      <c r="AA276" t="s">
        <v>2044</v>
      </c>
      <c r="AB276" t="s">
        <v>2046</v>
      </c>
      <c r="AC276" t="s">
        <v>2053</v>
      </c>
      <c r="AD276" t="s">
        <v>2327</v>
      </c>
      <c r="AE276" t="s">
        <v>2551</v>
      </c>
      <c r="AF276" t="b">
        <v>0</v>
      </c>
      <c r="AH276" t="s">
        <v>2554</v>
      </c>
    </row>
    <row r="277" spans="1:35">
      <c r="A277" t="str">
        <f>LEFT(Table1[[#This Row],[Postcode]],2)</f>
        <v>RH</v>
      </c>
      <c r="B277" s="13" t="str" cm="1">
        <f t="array" ref="B277">_xlfn.IFS(
OR(LEFT(A277,2)="EC",LEFT(A277,1)="E",LEFT(A277,1)="N",LEFT(A277,2)="NW",LEFT(A277,2)="SE",LEFT(A277,2)="SW",LEFT(A277,1)="W",LEFT(A277,2)="WC"),"London",
OR(LEFT(A277,2)="CR",LEFT(A277,2)="DA",LEFT(A277,2)="GU",LEFT(A277,2)="KT",LEFT(A277,2)="ME",LEFT(A277,2)="PO",LEFT(A277,2)="RG",LEFT(A277,2)="RH",LEFT(A277,2)="SL",LEFT(A277,2)="SO",LEFT(A277,2)="TN"),"South East",
OR(LEFT(A277,2)="BA",LEFT(A277,2)="BS",LEFT(A277,2)="EX",LEFT(A277,2)="GL",LEFT(A277,2)="PL",LEFT(A277,2)="TA",LEFT(A277,2)="TQ",LEFT(A277,2)="TR"),"South West",
OR(LEFT(A277,1)="B",LEFT(A277,2)="CV",LEFT(A277,2)="DE",LEFT(A277,2)="LE",LEFT(A277,2)="NG",LEFT(A277,2)="NN",LEFT(A277,2)="ST",LEFT(A277,2)="WS",LEFT(A277,2)="WV"),"Midlands",
OR(LEFT(A277,1)="M",LEFT(A277,1)="L",LEFT(A277,2)="CH",LEFT(A277,2)="WA",LEFT(A277,2)="WN",LEFT(A277,2)="PR",LEFT(A277,2)="FY",LEFT(A277,2)="BB",LEFT(A277,2)="BL",LEFT(A277,2)="OL",LEFT(A277,2)="SK"),"North West",
OR(LEFT(A277,2)="NE",LEFT(A277,2)="DH",LEFT(A277,2)="SR",LEFT(A277,2)="TS",LEFT(A277,2)="DL"),"North East",
OR(LEFT(A277,2)="LS",LEFT(A277,1)="S",LEFT(A277,2)="DN",LEFT(A277,2)="HU",LEFT(A277,2)="BD",LEFT(A277,2)="HX",LEFT(A277,2)="WF",LEFT(A277,2)="HD"),"Yorkshire &amp; Humber",
OR(LEFT(A277,2)="CB",LEFT(A277,2)="CO",LEFT(A277,2)="IP",LEFT(A277,2)="NR",LEFT(A277,2)="PE",LEFT(A277,2)="SG",LEFT(A277,2)="CM"),"East of England",
OR(LEFT(A277,2)="AB",LEFT(A277,2)="DD",LEFT(A277,2)="EH",LEFT(A277,2)="FK",LEFT(A277,1)="G",LEFT(A277,2)="KA",LEFT(A277,2)="KY",LEFT(A277,2)="PA",LEFT(A277,2)="PH",LEFT(A277,2)="DG",LEFT(A277,2)="ML"),"Scotland",
OR(LEFT(A277,2)="CF",LEFT(A277,2)="SA",LEFT(A277,2)="NP",LEFT(A277,2)="LL",LEFT(A277,2)="LD"),"Wales"
)</f>
        <v>South East</v>
      </c>
      <c r="C277" t="s">
        <v>302</v>
      </c>
      <c r="D277" t="s">
        <v>802</v>
      </c>
      <c r="E277" s="1">
        <v>31580</v>
      </c>
      <c r="F277" s="1">
        <v>45171</v>
      </c>
      <c r="G277" s="11">
        <f ca="1">DATEDIF(Table1[[#This Row],[Date_of_Birth]],TODAY(),"Y")-DATEDIF(Table1[[#This Row],[Primary_Diagnosis_Date]],TODAY(),"Y")</f>
        <v>38</v>
      </c>
      <c r="H277" s="11" t="str" cm="1">
        <f t="array" aca="1" ref="H277" ca="1">_xlfn.IFS(Table1[[#This Row],[Age]]&lt;10,"0-9",Table1[[#This Row],[Age]]&lt;20,"10-19",Table1[[#This Row],[Age]]&lt;30,"20-29",Table1[[#This Row],[Age]]&lt;40,"30-39",Table1[[#This Row],[Age]]&lt;50,"40-49",Table1[[#This Row],[Age]]&lt;60,"50-59",Table1[[#This Row],[Age]]&lt;70,"60-69",Table1[[#This Row],[Age]]&lt;80,"70-79",Table1[[#This Row],[Age]]&lt;90,"80-89")</f>
        <v>30-39</v>
      </c>
      <c r="I277" t="s">
        <v>1028</v>
      </c>
      <c r="J277" t="s">
        <v>1304</v>
      </c>
      <c r="K277" t="str">
        <f>LEFT(Table1[[#This Row],[Postcode]],2)</f>
        <v>RH</v>
      </c>
      <c r="L277" t="s">
        <v>1797</v>
      </c>
      <c r="M277" s="1">
        <v>45166</v>
      </c>
      <c r="N277" s="1">
        <v>45178</v>
      </c>
      <c r="O277" s="11" t="str">
        <f ca="1">DATEDIF(Table1[[#This Row],[Referral_Date]],TODAY(),"d")-DATEDIF(Table1[[#This Row],[First_Seen_Date]],TODAY(),"d") &amp;" "&amp;"days"</f>
        <v>12 days</v>
      </c>
      <c r="P277" s="1">
        <v>45181</v>
      </c>
      <c r="Q277" s="1">
        <v>45187</v>
      </c>
      <c r="R277" s="1">
        <v>45217</v>
      </c>
      <c r="S277" s="11">
        <f ca="1">DATEDIF(Table1[[#This Row],[Decision_to_Treat_Date]],TODAY(),"d")-DATEDIF(Table1[[#This Row],[Treatment_Start_Date]],TODAY(),"d")</f>
        <v>30</v>
      </c>
      <c r="T277" s="11" t="str" cm="1">
        <f t="array" aca="1" ref="T277" ca="1">_xlfn.IFS(Table1[[#This Row],[Treatment_Waiting Time]]&lt;10,"Very Short Wait",Table1[[#This Row],[Treatment_Waiting Time]]&lt;20,"Short Wait",Table1[[#This Row],[Treatment_Waiting Time]]&lt;30,"Moderate Delay",Table1[[#This Row],[Treatment_Waiting Time]]&lt;40,"Long Delay")</f>
        <v>Long Delay</v>
      </c>
      <c r="U277" t="s">
        <v>2011</v>
      </c>
      <c r="V277" t="s">
        <v>2020</v>
      </c>
      <c r="W277" t="s">
        <v>2028</v>
      </c>
      <c r="X277" t="s">
        <v>2032</v>
      </c>
      <c r="Y277" t="s">
        <v>2034</v>
      </c>
      <c r="Z277" t="s">
        <v>2042</v>
      </c>
      <c r="AA277" t="s">
        <v>2043</v>
      </c>
      <c r="AB277" t="s">
        <v>2051</v>
      </c>
      <c r="AC277" t="s">
        <v>2041</v>
      </c>
      <c r="AD277" t="s">
        <v>2328</v>
      </c>
      <c r="AE277" t="s">
        <v>2552</v>
      </c>
      <c r="AF277" t="b">
        <v>0</v>
      </c>
      <c r="AH277" t="s">
        <v>2555</v>
      </c>
      <c r="AI277" s="1">
        <v>45936</v>
      </c>
    </row>
    <row r="278" spans="1:35">
      <c r="A278" t="str">
        <f>LEFT(Table1[[#This Row],[Postcode]],2)</f>
        <v>M6</v>
      </c>
      <c r="B278" s="13" t="str" cm="1">
        <f t="array" ref="B278">_xlfn.IFS(
OR(LEFT(A278,2)="EC",LEFT(A278,1)="E",LEFT(A278,1)="N",LEFT(A278,2)="NW",LEFT(A278,2)="SE",LEFT(A278,2)="SW",LEFT(A278,1)="W",LEFT(A278,2)="WC"),"London",
OR(LEFT(A278,2)="CR",LEFT(A278,2)="DA",LEFT(A278,2)="GU",LEFT(A278,2)="KT",LEFT(A278,2)="ME",LEFT(A278,2)="PO",LEFT(A278,2)="RG",LEFT(A278,2)="RH",LEFT(A278,2)="SL",LEFT(A278,2)="SO",LEFT(A278,2)="TN"),"South East",
OR(LEFT(A278,2)="BA",LEFT(A278,2)="BS",LEFT(A278,2)="EX",LEFT(A278,2)="GL",LEFT(A278,2)="PL",LEFT(A278,2)="TA",LEFT(A278,2)="TQ",LEFT(A278,2)="TR"),"South West",
OR(LEFT(A278,1)="B",LEFT(A278,2)="CV",LEFT(A278,2)="DE",LEFT(A278,2)="LE",LEFT(A278,2)="NG",LEFT(A278,2)="NN",LEFT(A278,2)="ST",LEFT(A278,2)="WS",LEFT(A278,2)="WV"),"Midlands",
OR(LEFT(A278,1)="M",LEFT(A278,1)="L",LEFT(A278,2)="CH",LEFT(A278,2)="WA",LEFT(A278,2)="WN",LEFT(A278,2)="PR",LEFT(A278,2)="FY",LEFT(A278,2)="BB",LEFT(A278,2)="BL",LEFT(A278,2)="OL",LEFT(A278,2)="SK"),"North West",
OR(LEFT(A278,2)="NE",LEFT(A278,2)="DH",LEFT(A278,2)="SR",LEFT(A278,2)="TS",LEFT(A278,2)="DL"),"North East",
OR(LEFT(A278,2)="LS",LEFT(A278,1)="S",LEFT(A278,2)="DN",LEFT(A278,2)="HU",LEFT(A278,2)="BD",LEFT(A278,2)="HX",LEFT(A278,2)="WF",LEFT(A278,2)="HD"),"Yorkshire &amp; Humber",
OR(LEFT(A278,2)="CB",LEFT(A278,2)="CO",LEFT(A278,2)="IP",LEFT(A278,2)="NR",LEFT(A278,2)="PE",LEFT(A278,2)="SG",LEFT(A278,2)="CM"),"East of England",
OR(LEFT(A278,2)="AB",LEFT(A278,2)="DD",LEFT(A278,2)="EH",LEFT(A278,2)="FK",LEFT(A278,1)="G",LEFT(A278,2)="KA",LEFT(A278,2)="KY",LEFT(A278,2)="PA",LEFT(A278,2)="PH",LEFT(A278,2)="DG",LEFT(A278,2)="ML"),"Scotland",
OR(LEFT(A278,2)="CF",LEFT(A278,2)="SA",LEFT(A278,2)="NP",LEFT(A278,2)="LL",LEFT(A278,2)="LD"),"Wales"
)</f>
        <v>North West</v>
      </c>
      <c r="C278" t="s">
        <v>303</v>
      </c>
      <c r="D278" t="s">
        <v>803</v>
      </c>
      <c r="E278" s="1">
        <v>20700</v>
      </c>
      <c r="F278" s="1">
        <v>43537</v>
      </c>
      <c r="G278" s="11">
        <f ca="1">DATEDIF(Table1[[#This Row],[Date_of_Birth]],TODAY(),"Y")-DATEDIF(Table1[[#This Row],[Primary_Diagnosis_Date]],TODAY(),"Y")</f>
        <v>62</v>
      </c>
      <c r="H278" s="11" t="str" cm="1">
        <f t="array" aca="1" ref="H278" ca="1">_xlfn.IFS(Table1[[#This Row],[Age]]&lt;10,"0-9",Table1[[#This Row],[Age]]&lt;20,"10-19",Table1[[#This Row],[Age]]&lt;30,"20-29",Table1[[#This Row],[Age]]&lt;40,"30-39",Table1[[#This Row],[Age]]&lt;50,"40-49",Table1[[#This Row],[Age]]&lt;60,"50-59",Table1[[#This Row],[Age]]&lt;70,"60-69",Table1[[#This Row],[Age]]&lt;80,"70-79",Table1[[#This Row],[Age]]&lt;90,"80-89")</f>
        <v>60-69</v>
      </c>
      <c r="I278" t="s">
        <v>1027</v>
      </c>
      <c r="J278" t="s">
        <v>1305</v>
      </c>
      <c r="K278" t="str">
        <f>LEFT(Table1[[#This Row],[Postcode]],2)</f>
        <v>M6</v>
      </c>
      <c r="L278" t="s">
        <v>1798</v>
      </c>
      <c r="M278" s="1">
        <v>43512</v>
      </c>
      <c r="N278" s="1">
        <v>43513</v>
      </c>
      <c r="O278" s="11" t="str">
        <f ca="1">DATEDIF(Table1[[#This Row],[Referral_Date]],TODAY(),"d")-DATEDIF(Table1[[#This Row],[First_Seen_Date]],TODAY(),"d") &amp;" "&amp;"days"</f>
        <v>1 days</v>
      </c>
      <c r="P278" s="1">
        <v>43516</v>
      </c>
      <c r="Q278" s="1">
        <v>43524</v>
      </c>
      <c r="R278" s="1">
        <v>43549</v>
      </c>
      <c r="S278" s="11">
        <f ca="1">DATEDIF(Table1[[#This Row],[Decision_to_Treat_Date]],TODAY(),"d")-DATEDIF(Table1[[#This Row],[Treatment_Start_Date]],TODAY(),"d")</f>
        <v>25</v>
      </c>
      <c r="T278" s="11" t="str" cm="1">
        <f t="array" aca="1" ref="T278" ca="1">_xlfn.IFS(Table1[[#This Row],[Treatment_Waiting Time]]&lt;10,"Very Short Wait",Table1[[#This Row],[Treatment_Waiting Time]]&lt;20,"Short Wait",Table1[[#This Row],[Treatment_Waiting Time]]&lt;30,"Moderate Delay",Table1[[#This Row],[Treatment_Waiting Time]]&lt;40,"Long Delay")</f>
        <v>Moderate Delay</v>
      </c>
      <c r="U278" t="s">
        <v>2014</v>
      </c>
      <c r="V278" t="s">
        <v>2019</v>
      </c>
      <c r="W278" t="s">
        <v>2023</v>
      </c>
      <c r="X278" t="s">
        <v>2031</v>
      </c>
      <c r="Y278" t="s">
        <v>2037</v>
      </c>
      <c r="Z278" t="s">
        <v>2041</v>
      </c>
      <c r="AA278" t="s">
        <v>2041</v>
      </c>
      <c r="AB278" t="s">
        <v>2047</v>
      </c>
      <c r="AC278" t="s">
        <v>2052</v>
      </c>
      <c r="AD278" t="s">
        <v>2329</v>
      </c>
      <c r="AE278" t="s">
        <v>2553</v>
      </c>
      <c r="AF278" t="b">
        <v>0</v>
      </c>
      <c r="AH278" t="s">
        <v>2554</v>
      </c>
    </row>
    <row r="279" spans="1:35">
      <c r="A279" t="str">
        <f>LEFT(Table1[[#This Row],[Postcode]],2)</f>
        <v>E4</v>
      </c>
      <c r="B279" s="13" t="str" cm="1">
        <f t="array" ref="B279">_xlfn.IFS(
OR(LEFT(A279,2)="EC",LEFT(A279,1)="E",LEFT(A279,1)="N",LEFT(A279,2)="NW",LEFT(A279,2)="SE",LEFT(A279,2)="SW",LEFT(A279,1)="W",LEFT(A279,2)="WC"),"London",
OR(LEFT(A279,2)="CR",LEFT(A279,2)="DA",LEFT(A279,2)="GU",LEFT(A279,2)="KT",LEFT(A279,2)="ME",LEFT(A279,2)="PO",LEFT(A279,2)="RG",LEFT(A279,2)="RH",LEFT(A279,2)="SL",LEFT(A279,2)="SO",LEFT(A279,2)="TN"),"South East",
OR(LEFT(A279,2)="BA",LEFT(A279,2)="BS",LEFT(A279,2)="EX",LEFT(A279,2)="GL",LEFT(A279,2)="PL",LEFT(A279,2)="TA",LEFT(A279,2)="TQ",LEFT(A279,2)="TR"),"South West",
OR(LEFT(A279,1)="B",LEFT(A279,2)="CV",LEFT(A279,2)="DE",LEFT(A279,2)="LE",LEFT(A279,2)="NG",LEFT(A279,2)="NN",LEFT(A279,2)="ST",LEFT(A279,2)="WS",LEFT(A279,2)="WV"),"Midlands",
OR(LEFT(A279,1)="M",LEFT(A279,1)="L",LEFT(A279,2)="CH",LEFT(A279,2)="WA",LEFT(A279,2)="WN",LEFT(A279,2)="PR",LEFT(A279,2)="FY",LEFT(A279,2)="BB",LEFT(A279,2)="BL",LEFT(A279,2)="OL",LEFT(A279,2)="SK"),"North West",
OR(LEFT(A279,2)="NE",LEFT(A279,2)="DH",LEFT(A279,2)="SR",LEFT(A279,2)="TS",LEFT(A279,2)="DL"),"North East",
OR(LEFT(A279,2)="LS",LEFT(A279,1)="S",LEFT(A279,2)="DN",LEFT(A279,2)="HU",LEFT(A279,2)="BD",LEFT(A279,2)="HX",LEFT(A279,2)="WF",LEFT(A279,2)="HD"),"Yorkshire &amp; Humber",
OR(LEFT(A279,2)="CB",LEFT(A279,2)="CO",LEFT(A279,2)="IP",LEFT(A279,2)="NR",LEFT(A279,2)="PE",LEFT(A279,2)="SG",LEFT(A279,2)="CM"),"East of England",
OR(LEFT(A279,2)="AB",LEFT(A279,2)="DD",LEFT(A279,2)="EH",LEFT(A279,2)="FK",LEFT(A279,1)="G",LEFT(A279,2)="KA",LEFT(A279,2)="KY",LEFT(A279,2)="PA",LEFT(A279,2)="PH",LEFT(A279,2)="DG",LEFT(A279,2)="ML"),"Scotland",
OR(LEFT(A279,2)="CF",LEFT(A279,2)="SA",LEFT(A279,2)="NP",LEFT(A279,2)="LL",LEFT(A279,2)="LD"),"Wales"
)</f>
        <v>London</v>
      </c>
      <c r="C279" t="s">
        <v>304</v>
      </c>
      <c r="D279" t="s">
        <v>804</v>
      </c>
      <c r="E279" s="1">
        <v>18213</v>
      </c>
      <c r="F279" s="1">
        <v>45652</v>
      </c>
      <c r="G279" s="11">
        <f ca="1">DATEDIF(Table1[[#This Row],[Date_of_Birth]],TODAY(),"Y")-DATEDIF(Table1[[#This Row],[Primary_Diagnosis_Date]],TODAY(),"Y")</f>
        <v>75</v>
      </c>
      <c r="H279" s="11" t="str" cm="1">
        <f t="array" aca="1" ref="H279" ca="1">_xlfn.IFS(Table1[[#This Row],[Age]]&lt;10,"0-9",Table1[[#This Row],[Age]]&lt;20,"10-19",Table1[[#This Row],[Age]]&lt;30,"20-29",Table1[[#This Row],[Age]]&lt;40,"30-39",Table1[[#This Row],[Age]]&lt;50,"40-49",Table1[[#This Row],[Age]]&lt;60,"50-59",Table1[[#This Row],[Age]]&lt;70,"60-69",Table1[[#This Row],[Age]]&lt;80,"70-79",Table1[[#This Row],[Age]]&lt;90,"80-89")</f>
        <v>70-79</v>
      </c>
      <c r="I279" t="s">
        <v>1028</v>
      </c>
      <c r="J279" t="s">
        <v>1306</v>
      </c>
      <c r="K279" t="str">
        <f>LEFT(Table1[[#This Row],[Postcode]],2)</f>
        <v>E4</v>
      </c>
      <c r="L279" t="s">
        <v>1799</v>
      </c>
      <c r="M279" s="1">
        <v>45629</v>
      </c>
      <c r="N279" s="1">
        <v>45632</v>
      </c>
      <c r="O279" s="11" t="str">
        <f ca="1">DATEDIF(Table1[[#This Row],[Referral_Date]],TODAY(),"d")-DATEDIF(Table1[[#This Row],[First_Seen_Date]],TODAY(),"d") &amp;" "&amp;"days"</f>
        <v>3 days</v>
      </c>
      <c r="P279" s="1">
        <v>45637</v>
      </c>
      <c r="Q279" s="1">
        <v>45638</v>
      </c>
      <c r="R279" s="1">
        <v>45640</v>
      </c>
      <c r="S279" s="11">
        <f ca="1">DATEDIF(Table1[[#This Row],[Decision_to_Treat_Date]],TODAY(),"d")-DATEDIF(Table1[[#This Row],[Treatment_Start_Date]],TODAY(),"d")</f>
        <v>2</v>
      </c>
      <c r="T279" s="11" t="str" cm="1">
        <f t="array" aca="1" ref="T279" ca="1">_xlfn.IFS(Table1[[#This Row],[Treatment_Waiting Time]]&lt;10,"Very Short Wait",Table1[[#This Row],[Treatment_Waiting Time]]&lt;20,"Short Wait",Table1[[#This Row],[Treatment_Waiting Time]]&lt;30,"Moderate Delay",Table1[[#This Row],[Treatment_Waiting Time]]&lt;40,"Long Delay")</f>
        <v>Very Short Wait</v>
      </c>
      <c r="U279" t="s">
        <v>2012</v>
      </c>
      <c r="V279" t="s">
        <v>2022</v>
      </c>
      <c r="W279" t="s">
        <v>2023</v>
      </c>
      <c r="X279" t="s">
        <v>2031</v>
      </c>
      <c r="Y279" t="s">
        <v>2037</v>
      </c>
      <c r="Z279" t="s">
        <v>2040</v>
      </c>
      <c r="AA279" t="s">
        <v>2045</v>
      </c>
      <c r="AB279" t="s">
        <v>2050</v>
      </c>
      <c r="AC279" t="s">
        <v>2041</v>
      </c>
      <c r="AD279" t="s">
        <v>2330</v>
      </c>
      <c r="AE279" t="s">
        <v>2041</v>
      </c>
      <c r="AF279" t="b">
        <v>0</v>
      </c>
      <c r="AH279" t="s">
        <v>2555</v>
      </c>
      <c r="AI279" s="1">
        <v>47097</v>
      </c>
    </row>
    <row r="280" spans="1:35">
      <c r="A280" t="str">
        <f>LEFT(Table1[[#This Row],[Postcode]],2)</f>
        <v>HS</v>
      </c>
      <c r="B280" s="13" t="e" cm="1">
        <f t="array" ref="B280">_xlfn.IFS(
OR(LEFT(A280,2)="EC",LEFT(A280,1)="E",LEFT(A280,1)="N",LEFT(A280,2)="NW",LEFT(A280,2)="SE",LEFT(A280,2)="SW",LEFT(A280,1)="W",LEFT(A280,2)="WC"),"London",
OR(LEFT(A280,2)="CR",LEFT(A280,2)="DA",LEFT(A280,2)="GU",LEFT(A280,2)="KT",LEFT(A280,2)="ME",LEFT(A280,2)="PO",LEFT(A280,2)="RG",LEFT(A280,2)="RH",LEFT(A280,2)="SL",LEFT(A280,2)="SO",LEFT(A280,2)="TN"),"South East",
OR(LEFT(A280,2)="BA",LEFT(A280,2)="BS",LEFT(A280,2)="EX",LEFT(A280,2)="GL",LEFT(A280,2)="PL",LEFT(A280,2)="TA",LEFT(A280,2)="TQ",LEFT(A280,2)="TR"),"South West",
OR(LEFT(A280,1)="B",LEFT(A280,2)="CV",LEFT(A280,2)="DE",LEFT(A280,2)="LE",LEFT(A280,2)="NG",LEFT(A280,2)="NN",LEFT(A280,2)="ST",LEFT(A280,2)="WS",LEFT(A280,2)="WV"),"Midlands",
OR(LEFT(A280,1)="M",LEFT(A280,1)="L",LEFT(A280,2)="CH",LEFT(A280,2)="WA",LEFT(A280,2)="WN",LEFT(A280,2)="PR",LEFT(A280,2)="FY",LEFT(A280,2)="BB",LEFT(A280,2)="BL",LEFT(A280,2)="OL",LEFT(A280,2)="SK"),"North West",
OR(LEFT(A280,2)="NE",LEFT(A280,2)="DH",LEFT(A280,2)="SR",LEFT(A280,2)="TS",LEFT(A280,2)="DL"),"North East",
OR(LEFT(A280,2)="LS",LEFT(A280,1)="S",LEFT(A280,2)="DN",LEFT(A280,2)="HU",LEFT(A280,2)="BD",LEFT(A280,2)="HX",LEFT(A280,2)="WF",LEFT(A280,2)="HD"),"Yorkshire &amp; Humber",
OR(LEFT(A280,2)="CB",LEFT(A280,2)="CO",LEFT(A280,2)="IP",LEFT(A280,2)="NR",LEFT(A280,2)="PE",LEFT(A280,2)="SG",LEFT(A280,2)="CM"),"East of England",
OR(LEFT(A280,2)="AB",LEFT(A280,2)="DD",LEFT(A280,2)="EH",LEFT(A280,2)="FK",LEFT(A280,1)="G",LEFT(A280,2)="KA",LEFT(A280,2)="KY",LEFT(A280,2)="PA",LEFT(A280,2)="PH",LEFT(A280,2)="DG",LEFT(A280,2)="ML"),"Scotland",
OR(LEFT(A280,2)="CF",LEFT(A280,2)="SA",LEFT(A280,2)="NP",LEFT(A280,2)="LL",LEFT(A280,2)="LD"),"Wales"
)</f>
        <v>#N/A</v>
      </c>
      <c r="C280" t="s">
        <v>305</v>
      </c>
      <c r="D280" t="s">
        <v>805</v>
      </c>
      <c r="E280" s="1">
        <v>16572</v>
      </c>
      <c r="F280" s="1">
        <v>44580</v>
      </c>
      <c r="G280" s="11">
        <f ca="1">DATEDIF(Table1[[#This Row],[Date_of_Birth]],TODAY(),"Y")-DATEDIF(Table1[[#This Row],[Primary_Diagnosis_Date]],TODAY(),"Y")</f>
        <v>77</v>
      </c>
      <c r="H280" s="11" t="str" cm="1">
        <f t="array" aca="1" ref="H280" ca="1">_xlfn.IFS(Table1[[#This Row],[Age]]&lt;10,"0-9",Table1[[#This Row],[Age]]&lt;20,"10-19",Table1[[#This Row],[Age]]&lt;30,"20-29",Table1[[#This Row],[Age]]&lt;40,"30-39",Table1[[#This Row],[Age]]&lt;50,"40-49",Table1[[#This Row],[Age]]&lt;60,"50-59",Table1[[#This Row],[Age]]&lt;70,"60-69",Table1[[#This Row],[Age]]&lt;80,"70-79",Table1[[#This Row],[Age]]&lt;90,"80-89")</f>
        <v>70-79</v>
      </c>
      <c r="I280" t="s">
        <v>1028</v>
      </c>
      <c r="J280" t="s">
        <v>1307</v>
      </c>
      <c r="K280" t="str">
        <f>LEFT(Table1[[#This Row],[Postcode]],2)</f>
        <v>HS</v>
      </c>
      <c r="L280" t="s">
        <v>1800</v>
      </c>
      <c r="M280" s="1">
        <v>44561</v>
      </c>
      <c r="N280" s="1">
        <v>44565</v>
      </c>
      <c r="O280" s="11" t="str">
        <f ca="1">DATEDIF(Table1[[#This Row],[Referral_Date]],TODAY(),"d")-DATEDIF(Table1[[#This Row],[First_Seen_Date]],TODAY(),"d") &amp;" "&amp;"days"</f>
        <v>4 days</v>
      </c>
      <c r="P280" s="1">
        <v>44568</v>
      </c>
      <c r="Q280" s="1">
        <v>44568</v>
      </c>
      <c r="R280" s="1">
        <v>44582</v>
      </c>
      <c r="S280" s="11">
        <f ca="1">DATEDIF(Table1[[#This Row],[Decision_to_Treat_Date]],TODAY(),"d")-DATEDIF(Table1[[#This Row],[Treatment_Start_Date]],TODAY(),"d")</f>
        <v>14</v>
      </c>
      <c r="T280" s="11" t="str" cm="1">
        <f t="array" aca="1" ref="T280" ca="1">_xlfn.IFS(Table1[[#This Row],[Treatment_Waiting Time]]&lt;10,"Very Short Wait",Table1[[#This Row],[Treatment_Waiting Time]]&lt;20,"Short Wait",Table1[[#This Row],[Treatment_Waiting Time]]&lt;30,"Moderate Delay",Table1[[#This Row],[Treatment_Waiting Time]]&lt;40,"Long Delay")</f>
        <v>Short Wait</v>
      </c>
      <c r="U280" t="s">
        <v>2015</v>
      </c>
      <c r="V280" t="s">
        <v>2019</v>
      </c>
      <c r="W280" t="s">
        <v>2026</v>
      </c>
      <c r="X280" t="s">
        <v>2029</v>
      </c>
      <c r="Y280" t="s">
        <v>2036</v>
      </c>
      <c r="Z280" t="s">
        <v>2040</v>
      </c>
      <c r="AA280" t="s">
        <v>2044</v>
      </c>
      <c r="AB280" t="s">
        <v>2048</v>
      </c>
      <c r="AC280" t="s">
        <v>2053</v>
      </c>
      <c r="AD280" t="s">
        <v>2331</v>
      </c>
      <c r="AE280" t="s">
        <v>2551</v>
      </c>
      <c r="AF280" t="b">
        <v>1</v>
      </c>
      <c r="AG280" s="1">
        <v>45452</v>
      </c>
      <c r="AH280" t="s">
        <v>2554</v>
      </c>
    </row>
    <row r="281" spans="1:35">
      <c r="A281" t="str">
        <f>LEFT(Table1[[#This Row],[Postcode]],2)</f>
        <v>LU</v>
      </c>
      <c r="B281" s="13" t="str" cm="1">
        <f t="array" ref="B281">_xlfn.IFS(
OR(LEFT(A281,2)="EC",LEFT(A281,1)="E",LEFT(A281,1)="N",LEFT(A281,2)="NW",LEFT(A281,2)="SE",LEFT(A281,2)="SW",LEFT(A281,1)="W",LEFT(A281,2)="WC"),"London",
OR(LEFT(A281,2)="CR",LEFT(A281,2)="DA",LEFT(A281,2)="GU",LEFT(A281,2)="KT",LEFT(A281,2)="ME",LEFT(A281,2)="PO",LEFT(A281,2)="RG",LEFT(A281,2)="RH",LEFT(A281,2)="SL",LEFT(A281,2)="SO",LEFT(A281,2)="TN"),"South East",
OR(LEFT(A281,2)="BA",LEFT(A281,2)="BS",LEFT(A281,2)="EX",LEFT(A281,2)="GL",LEFT(A281,2)="PL",LEFT(A281,2)="TA",LEFT(A281,2)="TQ",LEFT(A281,2)="TR"),"South West",
OR(LEFT(A281,1)="B",LEFT(A281,2)="CV",LEFT(A281,2)="DE",LEFT(A281,2)="LE",LEFT(A281,2)="NG",LEFT(A281,2)="NN",LEFT(A281,2)="ST",LEFT(A281,2)="WS",LEFT(A281,2)="WV"),"Midlands",
OR(LEFT(A281,1)="M",LEFT(A281,1)="L",LEFT(A281,2)="CH",LEFT(A281,2)="WA",LEFT(A281,2)="WN",LEFT(A281,2)="PR",LEFT(A281,2)="FY",LEFT(A281,2)="BB",LEFT(A281,2)="BL",LEFT(A281,2)="OL",LEFT(A281,2)="SK"),"North West",
OR(LEFT(A281,2)="NE",LEFT(A281,2)="DH",LEFT(A281,2)="SR",LEFT(A281,2)="TS",LEFT(A281,2)="DL"),"North East",
OR(LEFT(A281,2)="LS",LEFT(A281,1)="S",LEFT(A281,2)="DN",LEFT(A281,2)="HU",LEFT(A281,2)="BD",LEFT(A281,2)="HX",LEFT(A281,2)="WF",LEFT(A281,2)="HD"),"Yorkshire &amp; Humber",
OR(LEFT(A281,2)="CB",LEFT(A281,2)="CO",LEFT(A281,2)="IP",LEFT(A281,2)="NR",LEFT(A281,2)="PE",LEFT(A281,2)="SG",LEFT(A281,2)="CM"),"East of England",
OR(LEFT(A281,2)="AB",LEFT(A281,2)="DD",LEFT(A281,2)="EH",LEFT(A281,2)="FK",LEFT(A281,1)="G",LEFT(A281,2)="KA",LEFT(A281,2)="KY",LEFT(A281,2)="PA",LEFT(A281,2)="PH",LEFT(A281,2)="DG",LEFT(A281,2)="ML"),"Scotland",
OR(LEFT(A281,2)="CF",LEFT(A281,2)="SA",LEFT(A281,2)="NP",LEFT(A281,2)="LL",LEFT(A281,2)="LD"),"Wales"
)</f>
        <v>North West</v>
      </c>
      <c r="C281" t="s">
        <v>306</v>
      </c>
      <c r="D281" t="s">
        <v>806</v>
      </c>
      <c r="E281" s="1">
        <v>21213</v>
      </c>
      <c r="F281" s="1">
        <v>43328</v>
      </c>
      <c r="G281" s="11">
        <f ca="1">DATEDIF(Table1[[#This Row],[Date_of_Birth]],TODAY(),"Y")-DATEDIF(Table1[[#This Row],[Primary_Diagnosis_Date]],TODAY(),"Y")</f>
        <v>61</v>
      </c>
      <c r="H281" s="11" t="str" cm="1">
        <f t="array" aca="1" ref="H281" ca="1">_xlfn.IFS(Table1[[#This Row],[Age]]&lt;10,"0-9",Table1[[#This Row],[Age]]&lt;20,"10-19",Table1[[#This Row],[Age]]&lt;30,"20-29",Table1[[#This Row],[Age]]&lt;40,"30-39",Table1[[#This Row],[Age]]&lt;50,"40-49",Table1[[#This Row],[Age]]&lt;60,"50-59",Table1[[#This Row],[Age]]&lt;70,"60-69",Table1[[#This Row],[Age]]&lt;80,"70-79",Table1[[#This Row],[Age]]&lt;90,"80-89")</f>
        <v>60-69</v>
      </c>
      <c r="I281" t="s">
        <v>1028</v>
      </c>
      <c r="J281" t="s">
        <v>1308</v>
      </c>
      <c r="K281" t="str">
        <f>LEFT(Table1[[#This Row],[Postcode]],2)</f>
        <v>LU</v>
      </c>
      <c r="L281" t="s">
        <v>1801</v>
      </c>
      <c r="M281" s="1">
        <v>43305</v>
      </c>
      <c r="N281" s="1">
        <v>43314</v>
      </c>
      <c r="O281" s="11" t="str">
        <f ca="1">DATEDIF(Table1[[#This Row],[Referral_Date]],TODAY(),"d")-DATEDIF(Table1[[#This Row],[First_Seen_Date]],TODAY(),"d") &amp;" "&amp;"days"</f>
        <v>9 days</v>
      </c>
      <c r="P281" s="1">
        <v>43317</v>
      </c>
      <c r="Q281" s="1">
        <v>43325</v>
      </c>
      <c r="R281" s="1">
        <v>43325</v>
      </c>
      <c r="S281" s="11">
        <f ca="1">DATEDIF(Table1[[#This Row],[Decision_to_Treat_Date]],TODAY(),"d")-DATEDIF(Table1[[#This Row],[Treatment_Start_Date]],TODAY(),"d")</f>
        <v>0</v>
      </c>
      <c r="T281" s="11" t="str" cm="1">
        <f t="array" aca="1" ref="T281" ca="1">_xlfn.IFS(Table1[[#This Row],[Treatment_Waiting Time]]&lt;10,"Very Short Wait",Table1[[#This Row],[Treatment_Waiting Time]]&lt;20,"Short Wait",Table1[[#This Row],[Treatment_Waiting Time]]&lt;30,"Moderate Delay",Table1[[#This Row],[Treatment_Waiting Time]]&lt;40,"Long Delay")</f>
        <v>Very Short Wait</v>
      </c>
      <c r="U281" t="s">
        <v>2013</v>
      </c>
      <c r="V281" t="s">
        <v>2020</v>
      </c>
      <c r="W281" t="s">
        <v>2026</v>
      </c>
      <c r="X281" t="s">
        <v>2031</v>
      </c>
      <c r="Y281" t="s">
        <v>2037</v>
      </c>
      <c r="Z281" t="s">
        <v>2040</v>
      </c>
      <c r="AA281" t="s">
        <v>2045</v>
      </c>
      <c r="AB281" t="s">
        <v>2049</v>
      </c>
      <c r="AC281" t="s">
        <v>2052</v>
      </c>
      <c r="AD281" t="s">
        <v>2332</v>
      </c>
      <c r="AE281" t="s">
        <v>2551</v>
      </c>
      <c r="AF281" t="b">
        <v>1</v>
      </c>
      <c r="AG281" s="1">
        <v>43597</v>
      </c>
      <c r="AH281" t="s">
        <v>2555</v>
      </c>
      <c r="AI281" s="1">
        <v>44670</v>
      </c>
    </row>
    <row r="282" spans="1:35">
      <c r="A282" t="str">
        <f>LEFT(Table1[[#This Row],[Postcode]],2)</f>
        <v>DH</v>
      </c>
      <c r="B282" s="13" t="str" cm="1">
        <f t="array" ref="B282">_xlfn.IFS(
OR(LEFT(A282,2)="EC",LEFT(A282,1)="E",LEFT(A282,1)="N",LEFT(A282,2)="NW",LEFT(A282,2)="SE",LEFT(A282,2)="SW",LEFT(A282,1)="W",LEFT(A282,2)="WC"),"London",
OR(LEFT(A282,2)="CR",LEFT(A282,2)="DA",LEFT(A282,2)="GU",LEFT(A282,2)="KT",LEFT(A282,2)="ME",LEFT(A282,2)="PO",LEFT(A282,2)="RG",LEFT(A282,2)="RH",LEFT(A282,2)="SL",LEFT(A282,2)="SO",LEFT(A282,2)="TN"),"South East",
OR(LEFT(A282,2)="BA",LEFT(A282,2)="BS",LEFT(A282,2)="EX",LEFT(A282,2)="GL",LEFT(A282,2)="PL",LEFT(A282,2)="TA",LEFT(A282,2)="TQ",LEFT(A282,2)="TR"),"South West",
OR(LEFT(A282,1)="B",LEFT(A282,2)="CV",LEFT(A282,2)="DE",LEFT(A282,2)="LE",LEFT(A282,2)="NG",LEFT(A282,2)="NN",LEFT(A282,2)="ST",LEFT(A282,2)="WS",LEFT(A282,2)="WV"),"Midlands",
OR(LEFT(A282,1)="M",LEFT(A282,1)="L",LEFT(A282,2)="CH",LEFT(A282,2)="WA",LEFT(A282,2)="WN",LEFT(A282,2)="PR",LEFT(A282,2)="FY",LEFT(A282,2)="BB",LEFT(A282,2)="BL",LEFT(A282,2)="OL",LEFT(A282,2)="SK"),"North West",
OR(LEFT(A282,2)="NE",LEFT(A282,2)="DH",LEFT(A282,2)="SR",LEFT(A282,2)="TS",LEFT(A282,2)="DL"),"North East",
OR(LEFT(A282,2)="LS",LEFT(A282,1)="S",LEFT(A282,2)="DN",LEFT(A282,2)="HU",LEFT(A282,2)="BD",LEFT(A282,2)="HX",LEFT(A282,2)="WF",LEFT(A282,2)="HD"),"Yorkshire &amp; Humber",
OR(LEFT(A282,2)="CB",LEFT(A282,2)="CO",LEFT(A282,2)="IP",LEFT(A282,2)="NR",LEFT(A282,2)="PE",LEFT(A282,2)="SG",LEFT(A282,2)="CM"),"East of England",
OR(LEFT(A282,2)="AB",LEFT(A282,2)="DD",LEFT(A282,2)="EH",LEFT(A282,2)="FK",LEFT(A282,1)="G",LEFT(A282,2)="KA",LEFT(A282,2)="KY",LEFT(A282,2)="PA",LEFT(A282,2)="PH",LEFT(A282,2)="DG",LEFT(A282,2)="ML"),"Scotland",
OR(LEFT(A282,2)="CF",LEFT(A282,2)="SA",LEFT(A282,2)="NP",LEFT(A282,2)="LL",LEFT(A282,2)="LD"),"Wales"
)</f>
        <v>North East</v>
      </c>
      <c r="C282" t="s">
        <v>307</v>
      </c>
      <c r="D282" t="s">
        <v>807</v>
      </c>
      <c r="E282" s="1">
        <v>25485</v>
      </c>
      <c r="F282" s="1">
        <v>43666</v>
      </c>
      <c r="G282" s="11">
        <f ca="1">DATEDIF(Table1[[#This Row],[Date_of_Birth]],TODAY(),"Y")-DATEDIF(Table1[[#This Row],[Primary_Diagnosis_Date]],TODAY(),"Y")</f>
        <v>50</v>
      </c>
      <c r="H282" s="11" t="str" cm="1">
        <f t="array" aca="1" ref="H282" ca="1">_xlfn.IFS(Table1[[#This Row],[Age]]&lt;10,"0-9",Table1[[#This Row],[Age]]&lt;20,"10-19",Table1[[#This Row],[Age]]&lt;30,"20-29",Table1[[#This Row],[Age]]&lt;40,"30-39",Table1[[#This Row],[Age]]&lt;50,"40-49",Table1[[#This Row],[Age]]&lt;60,"50-59",Table1[[#This Row],[Age]]&lt;70,"60-69",Table1[[#This Row],[Age]]&lt;80,"70-79",Table1[[#This Row],[Age]]&lt;90,"80-89")</f>
        <v>50-59</v>
      </c>
      <c r="I282" t="s">
        <v>1028</v>
      </c>
      <c r="J282" t="s">
        <v>1309</v>
      </c>
      <c r="K282" t="str">
        <f>LEFT(Table1[[#This Row],[Postcode]],2)</f>
        <v>DH</v>
      </c>
      <c r="L282" t="s">
        <v>1802</v>
      </c>
      <c r="M282" s="1">
        <v>43650</v>
      </c>
      <c r="N282" s="1">
        <v>43658</v>
      </c>
      <c r="O282" s="11" t="str">
        <f ca="1">DATEDIF(Table1[[#This Row],[Referral_Date]],TODAY(),"d")-DATEDIF(Table1[[#This Row],[First_Seen_Date]],TODAY(),"d") &amp;" "&amp;"days"</f>
        <v>8 days</v>
      </c>
      <c r="P282" s="1">
        <v>43659</v>
      </c>
      <c r="Q282" s="1">
        <v>43667</v>
      </c>
      <c r="R282" s="1">
        <v>43671</v>
      </c>
      <c r="S282" s="11">
        <f ca="1">DATEDIF(Table1[[#This Row],[Decision_to_Treat_Date]],TODAY(),"d")-DATEDIF(Table1[[#This Row],[Treatment_Start_Date]],TODAY(),"d")</f>
        <v>4</v>
      </c>
      <c r="T282" s="11" t="str" cm="1">
        <f t="array" aca="1" ref="T282" ca="1">_xlfn.IFS(Table1[[#This Row],[Treatment_Waiting Time]]&lt;10,"Very Short Wait",Table1[[#This Row],[Treatment_Waiting Time]]&lt;20,"Short Wait",Table1[[#This Row],[Treatment_Waiting Time]]&lt;30,"Moderate Delay",Table1[[#This Row],[Treatment_Waiting Time]]&lt;40,"Long Delay")</f>
        <v>Very Short Wait</v>
      </c>
      <c r="U282" t="s">
        <v>2011</v>
      </c>
      <c r="V282" t="s">
        <v>2022</v>
      </c>
      <c r="W282" t="s">
        <v>2024</v>
      </c>
      <c r="X282" t="s">
        <v>2032</v>
      </c>
      <c r="Y282" t="s">
        <v>2037</v>
      </c>
      <c r="Z282" t="s">
        <v>2041</v>
      </c>
      <c r="AA282" t="s">
        <v>2041</v>
      </c>
      <c r="AB282" t="s">
        <v>2050</v>
      </c>
      <c r="AC282" t="s">
        <v>2053</v>
      </c>
      <c r="AD282" t="s">
        <v>2333</v>
      </c>
      <c r="AE282" t="s">
        <v>2551</v>
      </c>
      <c r="AF282" t="b">
        <v>0</v>
      </c>
      <c r="AH282" t="s">
        <v>2555</v>
      </c>
      <c r="AI282" s="1">
        <v>44110</v>
      </c>
    </row>
    <row r="283" spans="1:35">
      <c r="A283" t="str">
        <f>LEFT(Table1[[#This Row],[Postcode]],2)</f>
        <v>LE</v>
      </c>
      <c r="B283" s="13" t="str" cm="1">
        <f t="array" ref="B283">_xlfn.IFS(
OR(LEFT(A283,2)="EC",LEFT(A283,1)="E",LEFT(A283,1)="N",LEFT(A283,2)="NW",LEFT(A283,2)="SE",LEFT(A283,2)="SW",LEFT(A283,1)="W",LEFT(A283,2)="WC"),"London",
OR(LEFT(A283,2)="CR",LEFT(A283,2)="DA",LEFT(A283,2)="GU",LEFT(A283,2)="KT",LEFT(A283,2)="ME",LEFT(A283,2)="PO",LEFT(A283,2)="RG",LEFT(A283,2)="RH",LEFT(A283,2)="SL",LEFT(A283,2)="SO",LEFT(A283,2)="TN"),"South East",
OR(LEFT(A283,2)="BA",LEFT(A283,2)="BS",LEFT(A283,2)="EX",LEFT(A283,2)="GL",LEFT(A283,2)="PL",LEFT(A283,2)="TA",LEFT(A283,2)="TQ",LEFT(A283,2)="TR"),"South West",
OR(LEFT(A283,1)="B",LEFT(A283,2)="CV",LEFT(A283,2)="DE",LEFT(A283,2)="LE",LEFT(A283,2)="NG",LEFT(A283,2)="NN",LEFT(A283,2)="ST",LEFT(A283,2)="WS",LEFT(A283,2)="WV"),"Midlands",
OR(LEFT(A283,1)="M",LEFT(A283,1)="L",LEFT(A283,2)="CH",LEFT(A283,2)="WA",LEFT(A283,2)="WN",LEFT(A283,2)="PR",LEFT(A283,2)="FY",LEFT(A283,2)="BB",LEFT(A283,2)="BL",LEFT(A283,2)="OL",LEFT(A283,2)="SK"),"North West",
OR(LEFT(A283,2)="NE",LEFT(A283,2)="DH",LEFT(A283,2)="SR",LEFT(A283,2)="TS",LEFT(A283,2)="DL"),"North East",
OR(LEFT(A283,2)="LS",LEFT(A283,1)="S",LEFT(A283,2)="DN",LEFT(A283,2)="HU",LEFT(A283,2)="BD",LEFT(A283,2)="HX",LEFT(A283,2)="WF",LEFT(A283,2)="HD"),"Yorkshire &amp; Humber",
OR(LEFT(A283,2)="CB",LEFT(A283,2)="CO",LEFT(A283,2)="IP",LEFT(A283,2)="NR",LEFT(A283,2)="PE",LEFT(A283,2)="SG",LEFT(A283,2)="CM"),"East of England",
OR(LEFT(A283,2)="AB",LEFT(A283,2)="DD",LEFT(A283,2)="EH",LEFT(A283,2)="FK",LEFT(A283,1)="G",LEFT(A283,2)="KA",LEFT(A283,2)="KY",LEFT(A283,2)="PA",LEFT(A283,2)="PH",LEFT(A283,2)="DG",LEFT(A283,2)="ML"),"Scotland",
OR(LEFT(A283,2)="CF",LEFT(A283,2)="SA",LEFT(A283,2)="NP",LEFT(A283,2)="LL",LEFT(A283,2)="LD"),"Wales"
)</f>
        <v>Midlands</v>
      </c>
      <c r="C283" t="s">
        <v>308</v>
      </c>
      <c r="D283" t="s">
        <v>808</v>
      </c>
      <c r="E283" s="1">
        <v>30866</v>
      </c>
      <c r="F283" s="1">
        <v>42664</v>
      </c>
      <c r="G283" s="11">
        <f ca="1">DATEDIF(Table1[[#This Row],[Date_of_Birth]],TODAY(),"Y")-DATEDIF(Table1[[#This Row],[Primary_Diagnosis_Date]],TODAY(),"Y")</f>
        <v>32</v>
      </c>
      <c r="H283" s="11" t="str" cm="1">
        <f t="array" aca="1" ref="H283" ca="1">_xlfn.IFS(Table1[[#This Row],[Age]]&lt;10,"0-9",Table1[[#This Row],[Age]]&lt;20,"10-19",Table1[[#This Row],[Age]]&lt;30,"20-29",Table1[[#This Row],[Age]]&lt;40,"30-39",Table1[[#This Row],[Age]]&lt;50,"40-49",Table1[[#This Row],[Age]]&lt;60,"50-59",Table1[[#This Row],[Age]]&lt;70,"60-69",Table1[[#This Row],[Age]]&lt;80,"70-79",Table1[[#This Row],[Age]]&lt;90,"80-89")</f>
        <v>30-39</v>
      </c>
      <c r="I283" t="s">
        <v>1028</v>
      </c>
      <c r="J283" t="s">
        <v>1310</v>
      </c>
      <c r="K283" t="str">
        <f>LEFT(Table1[[#This Row],[Postcode]],2)</f>
        <v>LE</v>
      </c>
      <c r="L283" t="s">
        <v>1803</v>
      </c>
      <c r="M283" s="1">
        <v>42649</v>
      </c>
      <c r="N283" s="1">
        <v>42659</v>
      </c>
      <c r="O283" s="11" t="str">
        <f ca="1">DATEDIF(Table1[[#This Row],[Referral_Date]],TODAY(),"d")-DATEDIF(Table1[[#This Row],[First_Seen_Date]],TODAY(),"d") &amp;" "&amp;"days"</f>
        <v>10 days</v>
      </c>
      <c r="P283" s="1">
        <v>42666</v>
      </c>
      <c r="Q283" s="1">
        <v>42680</v>
      </c>
      <c r="R283" s="1">
        <v>42681</v>
      </c>
      <c r="S283" s="11">
        <f ca="1">DATEDIF(Table1[[#This Row],[Decision_to_Treat_Date]],TODAY(),"d")-DATEDIF(Table1[[#This Row],[Treatment_Start_Date]],TODAY(),"d")</f>
        <v>1</v>
      </c>
      <c r="T283" s="11" t="str" cm="1">
        <f t="array" aca="1" ref="T283" ca="1">_xlfn.IFS(Table1[[#This Row],[Treatment_Waiting Time]]&lt;10,"Very Short Wait",Table1[[#This Row],[Treatment_Waiting Time]]&lt;20,"Short Wait",Table1[[#This Row],[Treatment_Waiting Time]]&lt;30,"Moderate Delay",Table1[[#This Row],[Treatment_Waiting Time]]&lt;40,"Long Delay")</f>
        <v>Very Short Wait</v>
      </c>
      <c r="U283" t="s">
        <v>2012</v>
      </c>
      <c r="V283" t="s">
        <v>2021</v>
      </c>
      <c r="W283" t="s">
        <v>2028</v>
      </c>
      <c r="X283" t="s">
        <v>2031</v>
      </c>
      <c r="Y283" t="s">
        <v>2036</v>
      </c>
      <c r="Z283" t="s">
        <v>2040</v>
      </c>
      <c r="AA283" t="s">
        <v>2044</v>
      </c>
      <c r="AB283" t="s">
        <v>2046</v>
      </c>
      <c r="AC283" t="s">
        <v>2041</v>
      </c>
      <c r="AD283" t="s">
        <v>2334</v>
      </c>
      <c r="AE283" t="s">
        <v>2550</v>
      </c>
      <c r="AF283" t="b">
        <v>1</v>
      </c>
      <c r="AG283" s="1">
        <v>43125</v>
      </c>
      <c r="AH283" t="s">
        <v>2554</v>
      </c>
    </row>
    <row r="284" spans="1:35">
      <c r="A284" t="str">
        <f>LEFT(Table1[[#This Row],[Postcode]],2)</f>
        <v>N8</v>
      </c>
      <c r="B284" s="13" t="str" cm="1">
        <f t="array" ref="B284">_xlfn.IFS(
OR(LEFT(A284,2)="EC",LEFT(A284,1)="E",LEFT(A284,1)="N",LEFT(A284,2)="NW",LEFT(A284,2)="SE",LEFT(A284,2)="SW",LEFT(A284,1)="W",LEFT(A284,2)="WC"),"London",
OR(LEFT(A284,2)="CR",LEFT(A284,2)="DA",LEFT(A284,2)="GU",LEFT(A284,2)="KT",LEFT(A284,2)="ME",LEFT(A284,2)="PO",LEFT(A284,2)="RG",LEFT(A284,2)="RH",LEFT(A284,2)="SL",LEFT(A284,2)="SO",LEFT(A284,2)="TN"),"South East",
OR(LEFT(A284,2)="BA",LEFT(A284,2)="BS",LEFT(A284,2)="EX",LEFT(A284,2)="GL",LEFT(A284,2)="PL",LEFT(A284,2)="TA",LEFT(A284,2)="TQ",LEFT(A284,2)="TR"),"South West",
OR(LEFT(A284,1)="B",LEFT(A284,2)="CV",LEFT(A284,2)="DE",LEFT(A284,2)="LE",LEFT(A284,2)="NG",LEFT(A284,2)="NN",LEFT(A284,2)="ST",LEFT(A284,2)="WS",LEFT(A284,2)="WV"),"Midlands",
OR(LEFT(A284,1)="M",LEFT(A284,1)="L",LEFT(A284,2)="CH",LEFT(A284,2)="WA",LEFT(A284,2)="WN",LEFT(A284,2)="PR",LEFT(A284,2)="FY",LEFT(A284,2)="BB",LEFT(A284,2)="BL",LEFT(A284,2)="OL",LEFT(A284,2)="SK"),"North West",
OR(LEFT(A284,2)="NE",LEFT(A284,2)="DH",LEFT(A284,2)="SR",LEFT(A284,2)="TS",LEFT(A284,2)="DL"),"North East",
OR(LEFT(A284,2)="LS",LEFT(A284,1)="S",LEFT(A284,2)="DN",LEFT(A284,2)="HU",LEFT(A284,2)="BD",LEFT(A284,2)="HX",LEFT(A284,2)="WF",LEFT(A284,2)="HD"),"Yorkshire &amp; Humber",
OR(LEFT(A284,2)="CB",LEFT(A284,2)="CO",LEFT(A284,2)="IP",LEFT(A284,2)="NR",LEFT(A284,2)="PE",LEFT(A284,2)="SG",LEFT(A284,2)="CM"),"East of England",
OR(LEFT(A284,2)="AB",LEFT(A284,2)="DD",LEFT(A284,2)="EH",LEFT(A284,2)="FK",LEFT(A284,1)="G",LEFT(A284,2)="KA",LEFT(A284,2)="KY",LEFT(A284,2)="PA",LEFT(A284,2)="PH",LEFT(A284,2)="DG",LEFT(A284,2)="ML"),"Scotland",
OR(LEFT(A284,2)="CF",LEFT(A284,2)="SA",LEFT(A284,2)="NP",LEFT(A284,2)="LL",LEFT(A284,2)="LD"),"Wales"
)</f>
        <v>London</v>
      </c>
      <c r="C284" t="s">
        <v>309</v>
      </c>
      <c r="D284" t="s">
        <v>809</v>
      </c>
      <c r="E284" s="1">
        <v>24894</v>
      </c>
      <c r="F284" s="1">
        <v>45035</v>
      </c>
      <c r="G284" s="11">
        <f ca="1">DATEDIF(Table1[[#This Row],[Date_of_Birth]],TODAY(),"Y")-DATEDIF(Table1[[#This Row],[Primary_Diagnosis_Date]],TODAY(),"Y")</f>
        <v>55</v>
      </c>
      <c r="H284" s="11" t="str" cm="1">
        <f t="array" aca="1" ref="H284" ca="1">_xlfn.IFS(Table1[[#This Row],[Age]]&lt;10,"0-9",Table1[[#This Row],[Age]]&lt;20,"10-19",Table1[[#This Row],[Age]]&lt;30,"20-29",Table1[[#This Row],[Age]]&lt;40,"30-39",Table1[[#This Row],[Age]]&lt;50,"40-49",Table1[[#This Row],[Age]]&lt;60,"50-59",Table1[[#This Row],[Age]]&lt;70,"60-69",Table1[[#This Row],[Age]]&lt;80,"70-79",Table1[[#This Row],[Age]]&lt;90,"80-89")</f>
        <v>50-59</v>
      </c>
      <c r="I284" t="s">
        <v>1027</v>
      </c>
      <c r="J284" t="s">
        <v>1311</v>
      </c>
      <c r="K284" t="str">
        <f>LEFT(Table1[[#This Row],[Postcode]],2)</f>
        <v>N8</v>
      </c>
      <c r="L284" t="s">
        <v>1804</v>
      </c>
      <c r="M284" s="1">
        <v>45026</v>
      </c>
      <c r="N284" s="1">
        <v>45037</v>
      </c>
      <c r="O284" s="11" t="str">
        <f ca="1">DATEDIF(Table1[[#This Row],[Referral_Date]],TODAY(),"d")-DATEDIF(Table1[[#This Row],[First_Seen_Date]],TODAY(),"d") &amp;" "&amp;"days"</f>
        <v>11 days</v>
      </c>
      <c r="P284" s="1">
        <v>45050</v>
      </c>
      <c r="Q284" s="1">
        <v>45054</v>
      </c>
      <c r="R284" s="1">
        <v>45069</v>
      </c>
      <c r="S284" s="11">
        <f ca="1">DATEDIF(Table1[[#This Row],[Decision_to_Treat_Date]],TODAY(),"d")-DATEDIF(Table1[[#This Row],[Treatment_Start_Date]],TODAY(),"d")</f>
        <v>15</v>
      </c>
      <c r="T284" s="11" t="str" cm="1">
        <f t="array" aca="1" ref="T284" ca="1">_xlfn.IFS(Table1[[#This Row],[Treatment_Waiting Time]]&lt;10,"Very Short Wait",Table1[[#This Row],[Treatment_Waiting Time]]&lt;20,"Short Wait",Table1[[#This Row],[Treatment_Waiting Time]]&lt;30,"Moderate Delay",Table1[[#This Row],[Treatment_Waiting Time]]&lt;40,"Long Delay")</f>
        <v>Short Wait</v>
      </c>
      <c r="U284" t="s">
        <v>2014</v>
      </c>
      <c r="V284" t="s">
        <v>2020</v>
      </c>
      <c r="W284" t="s">
        <v>2024</v>
      </c>
      <c r="X284" t="s">
        <v>2031</v>
      </c>
      <c r="Y284" t="s">
        <v>2035</v>
      </c>
      <c r="Z284" t="s">
        <v>2039</v>
      </c>
      <c r="AA284" t="s">
        <v>2043</v>
      </c>
      <c r="AB284" t="s">
        <v>2048</v>
      </c>
      <c r="AC284" t="s">
        <v>2041</v>
      </c>
      <c r="AD284" t="s">
        <v>2335</v>
      </c>
      <c r="AE284" t="s">
        <v>2552</v>
      </c>
      <c r="AF284" t="b">
        <v>1</v>
      </c>
      <c r="AG284" s="1">
        <v>45657</v>
      </c>
      <c r="AH284" t="s">
        <v>2555</v>
      </c>
      <c r="AI284" s="1">
        <v>45424</v>
      </c>
    </row>
    <row r="285" spans="1:35">
      <c r="A285" t="str">
        <f>LEFT(Table1[[#This Row],[Postcode]],2)</f>
        <v>W4</v>
      </c>
      <c r="B285" s="13" t="str" cm="1">
        <f t="array" ref="B285">_xlfn.IFS(
OR(LEFT(A285,2)="EC",LEFT(A285,1)="E",LEFT(A285,1)="N",LEFT(A285,2)="NW",LEFT(A285,2)="SE",LEFT(A285,2)="SW",LEFT(A285,1)="W",LEFT(A285,2)="WC"),"London",
OR(LEFT(A285,2)="CR",LEFT(A285,2)="DA",LEFT(A285,2)="GU",LEFT(A285,2)="KT",LEFT(A285,2)="ME",LEFT(A285,2)="PO",LEFT(A285,2)="RG",LEFT(A285,2)="RH",LEFT(A285,2)="SL",LEFT(A285,2)="SO",LEFT(A285,2)="TN"),"South East",
OR(LEFT(A285,2)="BA",LEFT(A285,2)="BS",LEFT(A285,2)="EX",LEFT(A285,2)="GL",LEFT(A285,2)="PL",LEFT(A285,2)="TA",LEFT(A285,2)="TQ",LEFT(A285,2)="TR"),"South West",
OR(LEFT(A285,1)="B",LEFT(A285,2)="CV",LEFT(A285,2)="DE",LEFT(A285,2)="LE",LEFT(A285,2)="NG",LEFT(A285,2)="NN",LEFT(A285,2)="ST",LEFT(A285,2)="WS",LEFT(A285,2)="WV"),"Midlands",
OR(LEFT(A285,1)="M",LEFT(A285,1)="L",LEFT(A285,2)="CH",LEFT(A285,2)="WA",LEFT(A285,2)="WN",LEFT(A285,2)="PR",LEFT(A285,2)="FY",LEFT(A285,2)="BB",LEFT(A285,2)="BL",LEFT(A285,2)="OL",LEFT(A285,2)="SK"),"North West",
OR(LEFT(A285,2)="NE",LEFT(A285,2)="DH",LEFT(A285,2)="SR",LEFT(A285,2)="TS",LEFT(A285,2)="DL"),"North East",
OR(LEFT(A285,2)="LS",LEFT(A285,1)="S",LEFT(A285,2)="DN",LEFT(A285,2)="HU",LEFT(A285,2)="BD",LEFT(A285,2)="HX",LEFT(A285,2)="WF",LEFT(A285,2)="HD"),"Yorkshire &amp; Humber",
OR(LEFT(A285,2)="CB",LEFT(A285,2)="CO",LEFT(A285,2)="IP",LEFT(A285,2)="NR",LEFT(A285,2)="PE",LEFT(A285,2)="SG",LEFT(A285,2)="CM"),"East of England",
OR(LEFT(A285,2)="AB",LEFT(A285,2)="DD",LEFT(A285,2)="EH",LEFT(A285,2)="FK",LEFT(A285,1)="G",LEFT(A285,2)="KA",LEFT(A285,2)="KY",LEFT(A285,2)="PA",LEFT(A285,2)="PH",LEFT(A285,2)="DG",LEFT(A285,2)="ML"),"Scotland",
OR(LEFT(A285,2)="CF",LEFT(A285,2)="SA",LEFT(A285,2)="NP",LEFT(A285,2)="LL",LEFT(A285,2)="LD"),"Wales"
)</f>
        <v>London</v>
      </c>
      <c r="C285" t="s">
        <v>310</v>
      </c>
      <c r="D285" t="s">
        <v>810</v>
      </c>
      <c r="E285" s="1">
        <v>38688</v>
      </c>
      <c r="F285" s="1">
        <v>43928</v>
      </c>
      <c r="G285" s="11">
        <f ca="1">DATEDIF(Table1[[#This Row],[Date_of_Birth]],TODAY(),"Y")-DATEDIF(Table1[[#This Row],[Primary_Diagnosis_Date]],TODAY(),"Y")</f>
        <v>14</v>
      </c>
      <c r="H285" s="11" t="str" cm="1">
        <f t="array" aca="1" ref="H285" ca="1">_xlfn.IFS(Table1[[#This Row],[Age]]&lt;10,"0-9",Table1[[#This Row],[Age]]&lt;20,"10-19",Table1[[#This Row],[Age]]&lt;30,"20-29",Table1[[#This Row],[Age]]&lt;40,"30-39",Table1[[#This Row],[Age]]&lt;50,"40-49",Table1[[#This Row],[Age]]&lt;60,"50-59",Table1[[#This Row],[Age]]&lt;70,"60-69",Table1[[#This Row],[Age]]&lt;80,"70-79",Table1[[#This Row],[Age]]&lt;90,"80-89")</f>
        <v>10-19</v>
      </c>
      <c r="I285" t="s">
        <v>1027</v>
      </c>
      <c r="J285" t="s">
        <v>1312</v>
      </c>
      <c r="K285" t="str">
        <f>LEFT(Table1[[#This Row],[Postcode]],2)</f>
        <v>W4</v>
      </c>
      <c r="L285" t="s">
        <v>1805</v>
      </c>
      <c r="M285" s="1">
        <v>43905</v>
      </c>
      <c r="N285" s="1">
        <v>43912</v>
      </c>
      <c r="O285" s="11" t="str">
        <f ca="1">DATEDIF(Table1[[#This Row],[Referral_Date]],TODAY(),"d")-DATEDIF(Table1[[#This Row],[First_Seen_Date]],TODAY(),"d") &amp;" "&amp;"days"</f>
        <v>7 days</v>
      </c>
      <c r="P285" s="1">
        <v>43923</v>
      </c>
      <c r="Q285" s="1">
        <v>43926</v>
      </c>
      <c r="R285" s="1">
        <v>43941</v>
      </c>
      <c r="S285" s="11">
        <f ca="1">DATEDIF(Table1[[#This Row],[Decision_to_Treat_Date]],TODAY(),"d")-DATEDIF(Table1[[#This Row],[Treatment_Start_Date]],TODAY(),"d")</f>
        <v>15</v>
      </c>
      <c r="T285" s="11" t="str" cm="1">
        <f t="array" aca="1" ref="T285" ca="1">_xlfn.IFS(Table1[[#This Row],[Treatment_Waiting Time]]&lt;10,"Very Short Wait",Table1[[#This Row],[Treatment_Waiting Time]]&lt;20,"Short Wait",Table1[[#This Row],[Treatment_Waiting Time]]&lt;30,"Moderate Delay",Table1[[#This Row],[Treatment_Waiting Time]]&lt;40,"Long Delay")</f>
        <v>Short Wait</v>
      </c>
      <c r="U285" t="s">
        <v>2015</v>
      </c>
      <c r="V285" t="s">
        <v>2021</v>
      </c>
      <c r="W285" t="s">
        <v>2027</v>
      </c>
      <c r="X285" t="s">
        <v>2030</v>
      </c>
      <c r="Y285" t="s">
        <v>2034</v>
      </c>
      <c r="Z285" t="s">
        <v>2042</v>
      </c>
      <c r="AA285" t="s">
        <v>2045</v>
      </c>
      <c r="AB285" t="s">
        <v>2047</v>
      </c>
      <c r="AC285" t="s">
        <v>2041</v>
      </c>
      <c r="AD285" t="s">
        <v>2336</v>
      </c>
      <c r="AE285" t="s">
        <v>2551</v>
      </c>
      <c r="AF285" t="b">
        <v>1</v>
      </c>
      <c r="AG285" s="1">
        <v>44392</v>
      </c>
      <c r="AH285" t="s">
        <v>2554</v>
      </c>
    </row>
    <row r="286" spans="1:35">
      <c r="A286" t="str">
        <f>LEFT(Table1[[#This Row],[Postcode]],2)</f>
        <v>SK</v>
      </c>
      <c r="B286" s="13" t="str" cm="1">
        <f t="array" ref="B286">_xlfn.IFS(
OR(LEFT(A286,2)="EC",LEFT(A286,1)="E",LEFT(A286,1)="N",LEFT(A286,2)="NW",LEFT(A286,2)="SE",LEFT(A286,2)="SW",LEFT(A286,1)="W",LEFT(A286,2)="WC"),"London",
OR(LEFT(A286,2)="CR",LEFT(A286,2)="DA",LEFT(A286,2)="GU",LEFT(A286,2)="KT",LEFT(A286,2)="ME",LEFT(A286,2)="PO",LEFT(A286,2)="RG",LEFT(A286,2)="RH",LEFT(A286,2)="SL",LEFT(A286,2)="SO",LEFT(A286,2)="TN"),"South East",
OR(LEFT(A286,2)="BA",LEFT(A286,2)="BS",LEFT(A286,2)="EX",LEFT(A286,2)="GL",LEFT(A286,2)="PL",LEFT(A286,2)="TA",LEFT(A286,2)="TQ",LEFT(A286,2)="TR"),"South West",
OR(LEFT(A286,1)="B",LEFT(A286,2)="CV",LEFT(A286,2)="DE",LEFT(A286,2)="LE",LEFT(A286,2)="NG",LEFT(A286,2)="NN",LEFT(A286,2)="ST",LEFT(A286,2)="WS",LEFT(A286,2)="WV"),"Midlands",
OR(LEFT(A286,1)="M",LEFT(A286,1)="L",LEFT(A286,2)="CH",LEFT(A286,2)="WA",LEFT(A286,2)="WN",LEFT(A286,2)="PR",LEFT(A286,2)="FY",LEFT(A286,2)="BB",LEFT(A286,2)="BL",LEFT(A286,2)="OL",LEFT(A286,2)="SK"),"North West",
OR(LEFT(A286,2)="NE",LEFT(A286,2)="DH",LEFT(A286,2)="SR",LEFT(A286,2)="TS",LEFT(A286,2)="DL"),"North East",
OR(LEFT(A286,2)="LS",LEFT(A286,1)="S",LEFT(A286,2)="DN",LEFT(A286,2)="HU",LEFT(A286,2)="BD",LEFT(A286,2)="HX",LEFT(A286,2)="WF",LEFT(A286,2)="HD"),"Yorkshire &amp; Humber",
OR(LEFT(A286,2)="CB",LEFT(A286,2)="CO",LEFT(A286,2)="IP",LEFT(A286,2)="NR",LEFT(A286,2)="PE",LEFT(A286,2)="SG",LEFT(A286,2)="CM"),"East of England",
OR(LEFT(A286,2)="AB",LEFT(A286,2)="DD",LEFT(A286,2)="EH",LEFT(A286,2)="FK",LEFT(A286,1)="G",LEFT(A286,2)="KA",LEFT(A286,2)="KY",LEFT(A286,2)="PA",LEFT(A286,2)="PH",LEFT(A286,2)="DG",LEFT(A286,2)="ML"),"Scotland",
OR(LEFT(A286,2)="CF",LEFT(A286,2)="SA",LEFT(A286,2)="NP",LEFT(A286,2)="LL",LEFT(A286,2)="LD"),"Wales"
)</f>
        <v>North West</v>
      </c>
      <c r="C286" t="s">
        <v>311</v>
      </c>
      <c r="D286" t="s">
        <v>811</v>
      </c>
      <c r="E286" s="1">
        <v>34849</v>
      </c>
      <c r="F286" s="1">
        <v>44456</v>
      </c>
      <c r="G286" s="11">
        <f ca="1">DATEDIF(Table1[[#This Row],[Date_of_Birth]],TODAY(),"Y")-DATEDIF(Table1[[#This Row],[Primary_Diagnosis_Date]],TODAY(),"Y")</f>
        <v>27</v>
      </c>
      <c r="H286" s="11" t="str" cm="1">
        <f t="array" aca="1" ref="H286" ca="1">_xlfn.IFS(Table1[[#This Row],[Age]]&lt;10,"0-9",Table1[[#This Row],[Age]]&lt;20,"10-19",Table1[[#This Row],[Age]]&lt;30,"20-29",Table1[[#This Row],[Age]]&lt;40,"30-39",Table1[[#This Row],[Age]]&lt;50,"40-49",Table1[[#This Row],[Age]]&lt;60,"50-59",Table1[[#This Row],[Age]]&lt;70,"60-69",Table1[[#This Row],[Age]]&lt;80,"70-79",Table1[[#This Row],[Age]]&lt;90,"80-89")</f>
        <v>20-29</v>
      </c>
      <c r="I286" t="s">
        <v>1028</v>
      </c>
      <c r="J286" t="s">
        <v>1313</v>
      </c>
      <c r="K286" t="str">
        <f>LEFT(Table1[[#This Row],[Postcode]],2)</f>
        <v>SK</v>
      </c>
      <c r="L286" t="s">
        <v>1806</v>
      </c>
      <c r="M286" s="1">
        <v>44429</v>
      </c>
      <c r="N286" s="1">
        <v>44438</v>
      </c>
      <c r="O286" s="11" t="str">
        <f ca="1">DATEDIF(Table1[[#This Row],[Referral_Date]],TODAY(),"d")-DATEDIF(Table1[[#This Row],[First_Seen_Date]],TODAY(),"d") &amp;" "&amp;"days"</f>
        <v>9 days</v>
      </c>
      <c r="P286" s="1">
        <v>44438</v>
      </c>
      <c r="Q286" s="1">
        <v>44450</v>
      </c>
      <c r="R286" s="1">
        <v>44452</v>
      </c>
      <c r="S286" s="11">
        <f ca="1">DATEDIF(Table1[[#This Row],[Decision_to_Treat_Date]],TODAY(),"d")-DATEDIF(Table1[[#This Row],[Treatment_Start_Date]],TODAY(),"d")</f>
        <v>2</v>
      </c>
      <c r="T286" s="11" t="str" cm="1">
        <f t="array" aca="1" ref="T286" ca="1">_xlfn.IFS(Table1[[#This Row],[Treatment_Waiting Time]]&lt;10,"Very Short Wait",Table1[[#This Row],[Treatment_Waiting Time]]&lt;20,"Short Wait",Table1[[#This Row],[Treatment_Waiting Time]]&lt;30,"Moderate Delay",Table1[[#This Row],[Treatment_Waiting Time]]&lt;40,"Long Delay")</f>
        <v>Very Short Wait</v>
      </c>
      <c r="U286" t="s">
        <v>2014</v>
      </c>
      <c r="V286" t="s">
        <v>2022</v>
      </c>
      <c r="W286" t="s">
        <v>2024</v>
      </c>
      <c r="X286" t="s">
        <v>2032</v>
      </c>
      <c r="Y286" t="s">
        <v>2034</v>
      </c>
      <c r="Z286" t="s">
        <v>2041</v>
      </c>
      <c r="AA286" t="s">
        <v>2044</v>
      </c>
      <c r="AB286" t="s">
        <v>2051</v>
      </c>
      <c r="AC286" t="s">
        <v>2052</v>
      </c>
      <c r="AD286" t="s">
        <v>2337</v>
      </c>
      <c r="AE286" t="s">
        <v>2041</v>
      </c>
      <c r="AF286" t="b">
        <v>0</v>
      </c>
      <c r="AH286" t="s">
        <v>2555</v>
      </c>
      <c r="AI286" s="1">
        <v>45923</v>
      </c>
    </row>
    <row r="287" spans="1:35">
      <c r="A287" t="str">
        <f>LEFT(Table1[[#This Row],[Postcode]],2)</f>
        <v>LA</v>
      </c>
      <c r="B287" s="13" t="str" cm="1">
        <f t="array" ref="B287">_xlfn.IFS(
OR(LEFT(A287,2)="EC",LEFT(A287,1)="E",LEFT(A287,1)="N",LEFT(A287,2)="NW",LEFT(A287,2)="SE",LEFT(A287,2)="SW",LEFT(A287,1)="W",LEFT(A287,2)="WC"),"London",
OR(LEFT(A287,2)="CR",LEFT(A287,2)="DA",LEFT(A287,2)="GU",LEFT(A287,2)="KT",LEFT(A287,2)="ME",LEFT(A287,2)="PO",LEFT(A287,2)="RG",LEFT(A287,2)="RH",LEFT(A287,2)="SL",LEFT(A287,2)="SO",LEFT(A287,2)="TN"),"South East",
OR(LEFT(A287,2)="BA",LEFT(A287,2)="BS",LEFT(A287,2)="EX",LEFT(A287,2)="GL",LEFT(A287,2)="PL",LEFT(A287,2)="TA",LEFT(A287,2)="TQ",LEFT(A287,2)="TR"),"South West",
OR(LEFT(A287,1)="B",LEFT(A287,2)="CV",LEFT(A287,2)="DE",LEFT(A287,2)="LE",LEFT(A287,2)="NG",LEFT(A287,2)="NN",LEFT(A287,2)="ST",LEFT(A287,2)="WS",LEFT(A287,2)="WV"),"Midlands",
OR(LEFT(A287,1)="M",LEFT(A287,1)="L",LEFT(A287,2)="CH",LEFT(A287,2)="WA",LEFT(A287,2)="WN",LEFT(A287,2)="PR",LEFT(A287,2)="FY",LEFT(A287,2)="BB",LEFT(A287,2)="BL",LEFT(A287,2)="OL",LEFT(A287,2)="SK"),"North West",
OR(LEFT(A287,2)="NE",LEFT(A287,2)="DH",LEFT(A287,2)="SR",LEFT(A287,2)="TS",LEFT(A287,2)="DL"),"North East",
OR(LEFT(A287,2)="LS",LEFT(A287,1)="S",LEFT(A287,2)="DN",LEFT(A287,2)="HU",LEFT(A287,2)="BD",LEFT(A287,2)="HX",LEFT(A287,2)="WF",LEFT(A287,2)="HD"),"Yorkshire &amp; Humber",
OR(LEFT(A287,2)="CB",LEFT(A287,2)="CO",LEFT(A287,2)="IP",LEFT(A287,2)="NR",LEFT(A287,2)="PE",LEFT(A287,2)="SG",LEFT(A287,2)="CM"),"East of England",
OR(LEFT(A287,2)="AB",LEFT(A287,2)="DD",LEFT(A287,2)="EH",LEFT(A287,2)="FK",LEFT(A287,1)="G",LEFT(A287,2)="KA",LEFT(A287,2)="KY",LEFT(A287,2)="PA",LEFT(A287,2)="PH",LEFT(A287,2)="DG",LEFT(A287,2)="ML"),"Scotland",
OR(LEFT(A287,2)="CF",LEFT(A287,2)="SA",LEFT(A287,2)="NP",LEFT(A287,2)="LL",LEFT(A287,2)="LD"),"Wales"
)</f>
        <v>North West</v>
      </c>
      <c r="C287" t="s">
        <v>312</v>
      </c>
      <c r="D287" t="s">
        <v>812</v>
      </c>
      <c r="E287" s="1">
        <v>37901</v>
      </c>
      <c r="F287" s="1">
        <v>45391</v>
      </c>
      <c r="G287" s="11">
        <f ca="1">DATEDIF(Table1[[#This Row],[Date_of_Birth]],TODAY(),"Y")-DATEDIF(Table1[[#This Row],[Primary_Diagnosis_Date]],TODAY(),"Y")</f>
        <v>20</v>
      </c>
      <c r="H287" s="11" t="str" cm="1">
        <f t="array" aca="1" ref="H287" ca="1">_xlfn.IFS(Table1[[#This Row],[Age]]&lt;10,"0-9",Table1[[#This Row],[Age]]&lt;20,"10-19",Table1[[#This Row],[Age]]&lt;30,"20-29",Table1[[#This Row],[Age]]&lt;40,"30-39",Table1[[#This Row],[Age]]&lt;50,"40-49",Table1[[#This Row],[Age]]&lt;60,"50-59",Table1[[#This Row],[Age]]&lt;70,"60-69",Table1[[#This Row],[Age]]&lt;80,"70-79",Table1[[#This Row],[Age]]&lt;90,"80-89")</f>
        <v>20-29</v>
      </c>
      <c r="I287" t="s">
        <v>1027</v>
      </c>
      <c r="J287" t="s">
        <v>1314</v>
      </c>
      <c r="K287" t="str">
        <f>LEFT(Table1[[#This Row],[Postcode]],2)</f>
        <v>LA</v>
      </c>
      <c r="L287" t="s">
        <v>1807</v>
      </c>
      <c r="M287" s="1">
        <v>45376</v>
      </c>
      <c r="N287" s="1">
        <v>45378</v>
      </c>
      <c r="O287" s="11" t="str">
        <f ca="1">DATEDIF(Table1[[#This Row],[Referral_Date]],TODAY(),"d")-DATEDIF(Table1[[#This Row],[First_Seen_Date]],TODAY(),"d") &amp;" "&amp;"days"</f>
        <v>2 days</v>
      </c>
      <c r="P287" s="1">
        <v>45378</v>
      </c>
      <c r="Q287" s="1">
        <v>45386</v>
      </c>
      <c r="R287" s="1">
        <v>45413</v>
      </c>
      <c r="S287" s="11">
        <f ca="1">DATEDIF(Table1[[#This Row],[Decision_to_Treat_Date]],TODAY(),"d")-DATEDIF(Table1[[#This Row],[Treatment_Start_Date]],TODAY(),"d")</f>
        <v>27</v>
      </c>
      <c r="T287" s="11" t="str" cm="1">
        <f t="array" aca="1" ref="T287" ca="1">_xlfn.IFS(Table1[[#This Row],[Treatment_Waiting Time]]&lt;10,"Very Short Wait",Table1[[#This Row],[Treatment_Waiting Time]]&lt;20,"Short Wait",Table1[[#This Row],[Treatment_Waiting Time]]&lt;30,"Moderate Delay",Table1[[#This Row],[Treatment_Waiting Time]]&lt;40,"Long Delay")</f>
        <v>Moderate Delay</v>
      </c>
      <c r="U287" t="s">
        <v>2014</v>
      </c>
      <c r="V287" t="s">
        <v>2019</v>
      </c>
      <c r="W287" t="s">
        <v>2028</v>
      </c>
      <c r="X287" t="s">
        <v>2032</v>
      </c>
      <c r="Y287" t="s">
        <v>2036</v>
      </c>
      <c r="Z287" t="s">
        <v>2042</v>
      </c>
      <c r="AA287" t="s">
        <v>2045</v>
      </c>
      <c r="AB287" t="s">
        <v>2048</v>
      </c>
      <c r="AC287" t="s">
        <v>2052</v>
      </c>
      <c r="AD287" t="s">
        <v>2338</v>
      </c>
      <c r="AE287" t="s">
        <v>2551</v>
      </c>
      <c r="AF287" t="b">
        <v>1</v>
      </c>
      <c r="AG287" s="1">
        <v>46107</v>
      </c>
      <c r="AH287" t="s">
        <v>2555</v>
      </c>
      <c r="AI287" s="1">
        <v>46419</v>
      </c>
    </row>
    <row r="288" spans="1:35">
      <c r="A288" t="str">
        <f>LEFT(Table1[[#This Row],[Postcode]],2)</f>
        <v>RH</v>
      </c>
      <c r="B288" s="13" t="str" cm="1">
        <f t="array" ref="B288">_xlfn.IFS(
OR(LEFT(A288,2)="EC",LEFT(A288,1)="E",LEFT(A288,1)="N",LEFT(A288,2)="NW",LEFT(A288,2)="SE",LEFT(A288,2)="SW",LEFT(A288,1)="W",LEFT(A288,2)="WC"),"London",
OR(LEFT(A288,2)="CR",LEFT(A288,2)="DA",LEFT(A288,2)="GU",LEFT(A288,2)="KT",LEFT(A288,2)="ME",LEFT(A288,2)="PO",LEFT(A288,2)="RG",LEFT(A288,2)="RH",LEFT(A288,2)="SL",LEFT(A288,2)="SO",LEFT(A288,2)="TN"),"South East",
OR(LEFT(A288,2)="BA",LEFT(A288,2)="BS",LEFT(A288,2)="EX",LEFT(A288,2)="GL",LEFT(A288,2)="PL",LEFT(A288,2)="TA",LEFT(A288,2)="TQ",LEFT(A288,2)="TR"),"South West",
OR(LEFT(A288,1)="B",LEFT(A288,2)="CV",LEFT(A288,2)="DE",LEFT(A288,2)="LE",LEFT(A288,2)="NG",LEFT(A288,2)="NN",LEFT(A288,2)="ST",LEFT(A288,2)="WS",LEFT(A288,2)="WV"),"Midlands",
OR(LEFT(A288,1)="M",LEFT(A288,1)="L",LEFT(A288,2)="CH",LEFT(A288,2)="WA",LEFT(A288,2)="WN",LEFT(A288,2)="PR",LEFT(A288,2)="FY",LEFT(A288,2)="BB",LEFT(A288,2)="BL",LEFT(A288,2)="OL",LEFT(A288,2)="SK"),"North West",
OR(LEFT(A288,2)="NE",LEFT(A288,2)="DH",LEFT(A288,2)="SR",LEFT(A288,2)="TS",LEFT(A288,2)="DL"),"North East",
OR(LEFT(A288,2)="LS",LEFT(A288,1)="S",LEFT(A288,2)="DN",LEFT(A288,2)="HU",LEFT(A288,2)="BD",LEFT(A288,2)="HX",LEFT(A288,2)="WF",LEFT(A288,2)="HD"),"Yorkshire &amp; Humber",
OR(LEFT(A288,2)="CB",LEFT(A288,2)="CO",LEFT(A288,2)="IP",LEFT(A288,2)="NR",LEFT(A288,2)="PE",LEFT(A288,2)="SG",LEFT(A288,2)="CM"),"East of England",
OR(LEFT(A288,2)="AB",LEFT(A288,2)="DD",LEFT(A288,2)="EH",LEFT(A288,2)="FK",LEFT(A288,1)="G",LEFT(A288,2)="KA",LEFT(A288,2)="KY",LEFT(A288,2)="PA",LEFT(A288,2)="PH",LEFT(A288,2)="DG",LEFT(A288,2)="ML"),"Scotland",
OR(LEFT(A288,2)="CF",LEFT(A288,2)="SA",LEFT(A288,2)="NP",LEFT(A288,2)="LL",LEFT(A288,2)="LD"),"Wales"
)</f>
        <v>South East</v>
      </c>
      <c r="C288" t="s">
        <v>313</v>
      </c>
      <c r="D288" t="s">
        <v>813</v>
      </c>
      <c r="E288" s="1">
        <v>24302</v>
      </c>
      <c r="F288" s="1">
        <v>44706</v>
      </c>
      <c r="G288" s="11">
        <f ca="1">DATEDIF(Table1[[#This Row],[Date_of_Birth]],TODAY(),"Y")-DATEDIF(Table1[[#This Row],[Primary_Diagnosis_Date]],TODAY(),"Y")</f>
        <v>55</v>
      </c>
      <c r="H288" s="11" t="str" cm="1">
        <f t="array" aca="1" ref="H288" ca="1">_xlfn.IFS(Table1[[#This Row],[Age]]&lt;10,"0-9",Table1[[#This Row],[Age]]&lt;20,"10-19",Table1[[#This Row],[Age]]&lt;30,"20-29",Table1[[#This Row],[Age]]&lt;40,"30-39",Table1[[#This Row],[Age]]&lt;50,"40-49",Table1[[#This Row],[Age]]&lt;60,"50-59",Table1[[#This Row],[Age]]&lt;70,"60-69",Table1[[#This Row],[Age]]&lt;80,"70-79",Table1[[#This Row],[Age]]&lt;90,"80-89")</f>
        <v>50-59</v>
      </c>
      <c r="I288" t="s">
        <v>1028</v>
      </c>
      <c r="J288" t="s">
        <v>1315</v>
      </c>
      <c r="K288" t="str">
        <f>LEFT(Table1[[#This Row],[Postcode]],2)</f>
        <v>RH</v>
      </c>
      <c r="L288" t="s">
        <v>1808</v>
      </c>
      <c r="M288" s="1">
        <v>44687</v>
      </c>
      <c r="N288" s="1">
        <v>44696</v>
      </c>
      <c r="O288" s="11" t="str">
        <f ca="1">DATEDIF(Table1[[#This Row],[Referral_Date]],TODAY(),"d")-DATEDIF(Table1[[#This Row],[First_Seen_Date]],TODAY(),"d") &amp;" "&amp;"days"</f>
        <v>9 days</v>
      </c>
      <c r="P288" s="1">
        <v>44697</v>
      </c>
      <c r="Q288" s="1">
        <v>44702</v>
      </c>
      <c r="R288" s="1">
        <v>44725</v>
      </c>
      <c r="S288" s="11">
        <f ca="1">DATEDIF(Table1[[#This Row],[Decision_to_Treat_Date]],TODAY(),"d")-DATEDIF(Table1[[#This Row],[Treatment_Start_Date]],TODAY(),"d")</f>
        <v>23</v>
      </c>
      <c r="T288" s="11" t="str" cm="1">
        <f t="array" aca="1" ref="T288" ca="1">_xlfn.IFS(Table1[[#This Row],[Treatment_Waiting Time]]&lt;10,"Very Short Wait",Table1[[#This Row],[Treatment_Waiting Time]]&lt;20,"Short Wait",Table1[[#This Row],[Treatment_Waiting Time]]&lt;30,"Moderate Delay",Table1[[#This Row],[Treatment_Waiting Time]]&lt;40,"Long Delay")</f>
        <v>Moderate Delay</v>
      </c>
      <c r="U288" t="s">
        <v>2015</v>
      </c>
      <c r="V288" t="s">
        <v>2020</v>
      </c>
      <c r="W288" t="s">
        <v>2025</v>
      </c>
      <c r="X288" t="s">
        <v>2030</v>
      </c>
      <c r="Y288" t="s">
        <v>2036</v>
      </c>
      <c r="Z288" t="s">
        <v>2038</v>
      </c>
      <c r="AA288" t="s">
        <v>2041</v>
      </c>
      <c r="AB288" t="s">
        <v>2051</v>
      </c>
      <c r="AC288" t="s">
        <v>2052</v>
      </c>
      <c r="AD288" t="s">
        <v>2339</v>
      </c>
      <c r="AE288" t="s">
        <v>2551</v>
      </c>
      <c r="AF288" t="b">
        <v>0</v>
      </c>
      <c r="AH288" t="s">
        <v>2554</v>
      </c>
    </row>
    <row r="289" spans="1:35">
      <c r="A289" t="str">
        <f>LEFT(Table1[[#This Row],[Postcode]],2)</f>
        <v>E4</v>
      </c>
      <c r="B289" s="13" t="str" cm="1">
        <f t="array" ref="B289">_xlfn.IFS(
OR(LEFT(A289,2)="EC",LEFT(A289,1)="E",LEFT(A289,1)="N",LEFT(A289,2)="NW",LEFT(A289,2)="SE",LEFT(A289,2)="SW",LEFT(A289,1)="W",LEFT(A289,2)="WC"),"London",
OR(LEFT(A289,2)="CR",LEFT(A289,2)="DA",LEFT(A289,2)="GU",LEFT(A289,2)="KT",LEFT(A289,2)="ME",LEFT(A289,2)="PO",LEFT(A289,2)="RG",LEFT(A289,2)="RH",LEFT(A289,2)="SL",LEFT(A289,2)="SO",LEFT(A289,2)="TN"),"South East",
OR(LEFT(A289,2)="BA",LEFT(A289,2)="BS",LEFT(A289,2)="EX",LEFT(A289,2)="GL",LEFT(A289,2)="PL",LEFT(A289,2)="TA",LEFT(A289,2)="TQ",LEFT(A289,2)="TR"),"South West",
OR(LEFT(A289,1)="B",LEFT(A289,2)="CV",LEFT(A289,2)="DE",LEFT(A289,2)="LE",LEFT(A289,2)="NG",LEFT(A289,2)="NN",LEFT(A289,2)="ST",LEFT(A289,2)="WS",LEFT(A289,2)="WV"),"Midlands",
OR(LEFT(A289,1)="M",LEFT(A289,1)="L",LEFT(A289,2)="CH",LEFT(A289,2)="WA",LEFT(A289,2)="WN",LEFT(A289,2)="PR",LEFT(A289,2)="FY",LEFT(A289,2)="BB",LEFT(A289,2)="BL",LEFT(A289,2)="OL",LEFT(A289,2)="SK"),"North West",
OR(LEFT(A289,2)="NE",LEFT(A289,2)="DH",LEFT(A289,2)="SR",LEFT(A289,2)="TS",LEFT(A289,2)="DL"),"North East",
OR(LEFT(A289,2)="LS",LEFT(A289,1)="S",LEFT(A289,2)="DN",LEFT(A289,2)="HU",LEFT(A289,2)="BD",LEFT(A289,2)="HX",LEFT(A289,2)="WF",LEFT(A289,2)="HD"),"Yorkshire &amp; Humber",
OR(LEFT(A289,2)="CB",LEFT(A289,2)="CO",LEFT(A289,2)="IP",LEFT(A289,2)="NR",LEFT(A289,2)="PE",LEFT(A289,2)="SG",LEFT(A289,2)="CM"),"East of England",
OR(LEFT(A289,2)="AB",LEFT(A289,2)="DD",LEFT(A289,2)="EH",LEFT(A289,2)="FK",LEFT(A289,1)="G",LEFT(A289,2)="KA",LEFT(A289,2)="KY",LEFT(A289,2)="PA",LEFT(A289,2)="PH",LEFT(A289,2)="DG",LEFT(A289,2)="ML"),"Scotland",
OR(LEFT(A289,2)="CF",LEFT(A289,2)="SA",LEFT(A289,2)="NP",LEFT(A289,2)="LL",LEFT(A289,2)="LD"),"Wales"
)</f>
        <v>London</v>
      </c>
      <c r="C289" t="s">
        <v>314</v>
      </c>
      <c r="D289" t="s">
        <v>814</v>
      </c>
      <c r="E289" s="1">
        <v>33456</v>
      </c>
      <c r="F289" s="1">
        <v>44938</v>
      </c>
      <c r="G289" s="11">
        <f ca="1">DATEDIF(Table1[[#This Row],[Date_of_Birth]],TODAY(),"Y")-DATEDIF(Table1[[#This Row],[Primary_Diagnosis_Date]],TODAY(),"Y")</f>
        <v>31</v>
      </c>
      <c r="H289" s="11" t="str" cm="1">
        <f t="array" aca="1" ref="H289" ca="1">_xlfn.IFS(Table1[[#This Row],[Age]]&lt;10,"0-9",Table1[[#This Row],[Age]]&lt;20,"10-19",Table1[[#This Row],[Age]]&lt;30,"20-29",Table1[[#This Row],[Age]]&lt;40,"30-39",Table1[[#This Row],[Age]]&lt;50,"40-49",Table1[[#This Row],[Age]]&lt;60,"50-59",Table1[[#This Row],[Age]]&lt;70,"60-69",Table1[[#This Row],[Age]]&lt;80,"70-79",Table1[[#This Row],[Age]]&lt;90,"80-89")</f>
        <v>30-39</v>
      </c>
      <c r="I289" t="s">
        <v>1027</v>
      </c>
      <c r="J289" t="s">
        <v>1316</v>
      </c>
      <c r="K289" t="str">
        <f>LEFT(Table1[[#This Row],[Postcode]],2)</f>
        <v>E4</v>
      </c>
      <c r="L289" t="s">
        <v>1809</v>
      </c>
      <c r="M289" s="1">
        <v>44911</v>
      </c>
      <c r="N289" s="1">
        <v>44922</v>
      </c>
      <c r="O289" s="11" t="str">
        <f ca="1">DATEDIF(Table1[[#This Row],[Referral_Date]],TODAY(),"d")-DATEDIF(Table1[[#This Row],[First_Seen_Date]],TODAY(),"d") &amp;" "&amp;"days"</f>
        <v>11 days</v>
      </c>
      <c r="P289" s="1">
        <v>44934</v>
      </c>
      <c r="Q289" s="1">
        <v>44939</v>
      </c>
      <c r="R289" s="1">
        <v>44962</v>
      </c>
      <c r="S289" s="11">
        <f ca="1">DATEDIF(Table1[[#This Row],[Decision_to_Treat_Date]],TODAY(),"d")-DATEDIF(Table1[[#This Row],[Treatment_Start_Date]],TODAY(),"d")</f>
        <v>23</v>
      </c>
      <c r="T289" s="11" t="str" cm="1">
        <f t="array" aca="1" ref="T289" ca="1">_xlfn.IFS(Table1[[#This Row],[Treatment_Waiting Time]]&lt;10,"Very Short Wait",Table1[[#This Row],[Treatment_Waiting Time]]&lt;20,"Short Wait",Table1[[#This Row],[Treatment_Waiting Time]]&lt;30,"Moderate Delay",Table1[[#This Row],[Treatment_Waiting Time]]&lt;40,"Long Delay")</f>
        <v>Moderate Delay</v>
      </c>
      <c r="U289" t="s">
        <v>2011</v>
      </c>
      <c r="V289" t="s">
        <v>2021</v>
      </c>
      <c r="W289" t="s">
        <v>2027</v>
      </c>
      <c r="X289" t="s">
        <v>2031</v>
      </c>
      <c r="Y289" t="s">
        <v>2033</v>
      </c>
      <c r="Z289" t="s">
        <v>2039</v>
      </c>
      <c r="AA289" t="s">
        <v>2043</v>
      </c>
      <c r="AB289" t="s">
        <v>2046</v>
      </c>
      <c r="AC289" t="s">
        <v>2053</v>
      </c>
      <c r="AD289" t="s">
        <v>2340</v>
      </c>
      <c r="AE289" t="s">
        <v>2551</v>
      </c>
      <c r="AF289" t="b">
        <v>0</v>
      </c>
      <c r="AH289" t="s">
        <v>2555</v>
      </c>
      <c r="AI289" s="1">
        <v>46085</v>
      </c>
    </row>
    <row r="290" spans="1:35">
      <c r="A290" t="str">
        <f>LEFT(Table1[[#This Row],[Postcode]],2)</f>
        <v>DL</v>
      </c>
      <c r="B290" s="13" t="str" cm="1">
        <f t="array" ref="B290">_xlfn.IFS(
OR(LEFT(A290,2)="EC",LEFT(A290,1)="E",LEFT(A290,1)="N",LEFT(A290,2)="NW",LEFT(A290,2)="SE",LEFT(A290,2)="SW",LEFT(A290,1)="W",LEFT(A290,2)="WC"),"London",
OR(LEFT(A290,2)="CR",LEFT(A290,2)="DA",LEFT(A290,2)="GU",LEFT(A290,2)="KT",LEFT(A290,2)="ME",LEFT(A290,2)="PO",LEFT(A290,2)="RG",LEFT(A290,2)="RH",LEFT(A290,2)="SL",LEFT(A290,2)="SO",LEFT(A290,2)="TN"),"South East",
OR(LEFT(A290,2)="BA",LEFT(A290,2)="BS",LEFT(A290,2)="EX",LEFT(A290,2)="GL",LEFT(A290,2)="PL",LEFT(A290,2)="TA",LEFT(A290,2)="TQ",LEFT(A290,2)="TR"),"South West",
OR(LEFT(A290,1)="B",LEFT(A290,2)="CV",LEFT(A290,2)="DE",LEFT(A290,2)="LE",LEFT(A290,2)="NG",LEFT(A290,2)="NN",LEFT(A290,2)="ST",LEFT(A290,2)="WS",LEFT(A290,2)="WV"),"Midlands",
OR(LEFT(A290,1)="M",LEFT(A290,1)="L",LEFT(A290,2)="CH",LEFT(A290,2)="WA",LEFT(A290,2)="WN",LEFT(A290,2)="PR",LEFT(A290,2)="FY",LEFT(A290,2)="BB",LEFT(A290,2)="BL",LEFT(A290,2)="OL",LEFT(A290,2)="SK"),"North West",
OR(LEFT(A290,2)="NE",LEFT(A290,2)="DH",LEFT(A290,2)="SR",LEFT(A290,2)="TS",LEFT(A290,2)="DL"),"North East",
OR(LEFT(A290,2)="LS",LEFT(A290,1)="S",LEFT(A290,2)="DN",LEFT(A290,2)="HU",LEFT(A290,2)="BD",LEFT(A290,2)="HX",LEFT(A290,2)="WF",LEFT(A290,2)="HD"),"Yorkshire &amp; Humber",
OR(LEFT(A290,2)="CB",LEFT(A290,2)="CO",LEFT(A290,2)="IP",LEFT(A290,2)="NR",LEFT(A290,2)="PE",LEFT(A290,2)="SG",LEFT(A290,2)="CM"),"East of England",
OR(LEFT(A290,2)="AB",LEFT(A290,2)="DD",LEFT(A290,2)="EH",LEFT(A290,2)="FK",LEFT(A290,1)="G",LEFT(A290,2)="KA",LEFT(A290,2)="KY",LEFT(A290,2)="PA",LEFT(A290,2)="PH",LEFT(A290,2)="DG",LEFT(A290,2)="ML"),"Scotland",
OR(LEFT(A290,2)="CF",LEFT(A290,2)="SA",LEFT(A290,2)="NP",LEFT(A290,2)="LL",LEFT(A290,2)="LD"),"Wales"
)</f>
        <v>North East</v>
      </c>
      <c r="C290" t="s">
        <v>315</v>
      </c>
      <c r="D290" t="s">
        <v>815</v>
      </c>
      <c r="E290" s="1">
        <v>15865</v>
      </c>
      <c r="F290" s="1">
        <v>45849</v>
      </c>
      <c r="G290" s="11">
        <f ca="1">DATEDIF(Table1[[#This Row],[Date_of_Birth]],TODAY(),"Y")-DATEDIF(Table1[[#This Row],[Primary_Diagnosis_Date]],TODAY(),"Y")</f>
        <v>83</v>
      </c>
      <c r="H290" s="11" t="str" cm="1">
        <f t="array" aca="1" ref="H290" ca="1">_xlfn.IFS(Table1[[#This Row],[Age]]&lt;10,"0-9",Table1[[#This Row],[Age]]&lt;20,"10-19",Table1[[#This Row],[Age]]&lt;30,"20-29",Table1[[#This Row],[Age]]&lt;40,"30-39",Table1[[#This Row],[Age]]&lt;50,"40-49",Table1[[#This Row],[Age]]&lt;60,"50-59",Table1[[#This Row],[Age]]&lt;70,"60-69",Table1[[#This Row],[Age]]&lt;80,"70-79",Table1[[#This Row],[Age]]&lt;90,"80-89")</f>
        <v>80-89</v>
      </c>
      <c r="I290" t="s">
        <v>1027</v>
      </c>
      <c r="J290" t="s">
        <v>1317</v>
      </c>
      <c r="K290" t="str">
        <f>LEFT(Table1[[#This Row],[Postcode]],2)</f>
        <v>DL</v>
      </c>
      <c r="L290" t="s">
        <v>1810</v>
      </c>
      <c r="M290" s="1">
        <v>45834</v>
      </c>
      <c r="N290" s="1">
        <v>45837</v>
      </c>
      <c r="O290" s="11" t="str">
        <f ca="1">DATEDIF(Table1[[#This Row],[Referral_Date]],TODAY(),"d")-DATEDIF(Table1[[#This Row],[First_Seen_Date]],TODAY(),"d") &amp;" "&amp;"days"</f>
        <v>3 days</v>
      </c>
      <c r="P290" s="1">
        <v>45839</v>
      </c>
      <c r="Q290" s="1">
        <v>45851</v>
      </c>
      <c r="R290" s="1">
        <v>45860</v>
      </c>
      <c r="S290" s="11">
        <f ca="1">DATEDIF(Table1[[#This Row],[Decision_to_Treat_Date]],TODAY(),"d")-DATEDIF(Table1[[#This Row],[Treatment_Start_Date]],TODAY(),"d")</f>
        <v>9</v>
      </c>
      <c r="T290" s="11" t="str" cm="1">
        <f t="array" aca="1" ref="T290" ca="1">_xlfn.IFS(Table1[[#This Row],[Treatment_Waiting Time]]&lt;10,"Very Short Wait",Table1[[#This Row],[Treatment_Waiting Time]]&lt;20,"Short Wait",Table1[[#This Row],[Treatment_Waiting Time]]&lt;30,"Moderate Delay",Table1[[#This Row],[Treatment_Waiting Time]]&lt;40,"Long Delay")</f>
        <v>Very Short Wait</v>
      </c>
      <c r="U290" t="s">
        <v>2016</v>
      </c>
      <c r="V290" t="s">
        <v>2022</v>
      </c>
      <c r="W290" t="s">
        <v>2027</v>
      </c>
      <c r="X290" t="s">
        <v>2030</v>
      </c>
      <c r="Y290" t="s">
        <v>2037</v>
      </c>
      <c r="Z290" t="s">
        <v>2039</v>
      </c>
      <c r="AA290" t="s">
        <v>2044</v>
      </c>
      <c r="AB290" t="s">
        <v>2046</v>
      </c>
      <c r="AC290" t="s">
        <v>2041</v>
      </c>
      <c r="AD290" t="s">
        <v>2341</v>
      </c>
      <c r="AE290" t="s">
        <v>2550</v>
      </c>
      <c r="AF290" t="b">
        <v>1</v>
      </c>
      <c r="AG290" s="1">
        <v>46220</v>
      </c>
      <c r="AH290" t="s">
        <v>2555</v>
      </c>
      <c r="AI290" s="1">
        <v>47083</v>
      </c>
    </row>
    <row r="291" spans="1:35">
      <c r="A291" t="str">
        <f>LEFT(Table1[[#This Row],[Postcode]],2)</f>
        <v>N5</v>
      </c>
      <c r="B291" s="13" t="str" cm="1">
        <f t="array" ref="B291">_xlfn.IFS(
OR(LEFT(A291,2)="EC",LEFT(A291,1)="E",LEFT(A291,1)="N",LEFT(A291,2)="NW",LEFT(A291,2)="SE",LEFT(A291,2)="SW",LEFT(A291,1)="W",LEFT(A291,2)="WC"),"London",
OR(LEFT(A291,2)="CR",LEFT(A291,2)="DA",LEFT(A291,2)="GU",LEFT(A291,2)="KT",LEFT(A291,2)="ME",LEFT(A291,2)="PO",LEFT(A291,2)="RG",LEFT(A291,2)="RH",LEFT(A291,2)="SL",LEFT(A291,2)="SO",LEFT(A291,2)="TN"),"South East",
OR(LEFT(A291,2)="BA",LEFT(A291,2)="BS",LEFT(A291,2)="EX",LEFT(A291,2)="GL",LEFT(A291,2)="PL",LEFT(A291,2)="TA",LEFT(A291,2)="TQ",LEFT(A291,2)="TR"),"South West",
OR(LEFT(A291,1)="B",LEFT(A291,2)="CV",LEFT(A291,2)="DE",LEFT(A291,2)="LE",LEFT(A291,2)="NG",LEFT(A291,2)="NN",LEFT(A291,2)="ST",LEFT(A291,2)="WS",LEFT(A291,2)="WV"),"Midlands",
OR(LEFT(A291,1)="M",LEFT(A291,1)="L",LEFT(A291,2)="CH",LEFT(A291,2)="WA",LEFT(A291,2)="WN",LEFT(A291,2)="PR",LEFT(A291,2)="FY",LEFT(A291,2)="BB",LEFT(A291,2)="BL",LEFT(A291,2)="OL",LEFT(A291,2)="SK"),"North West",
OR(LEFT(A291,2)="NE",LEFT(A291,2)="DH",LEFT(A291,2)="SR",LEFT(A291,2)="TS",LEFT(A291,2)="DL"),"North East",
OR(LEFT(A291,2)="LS",LEFT(A291,1)="S",LEFT(A291,2)="DN",LEFT(A291,2)="HU",LEFT(A291,2)="BD",LEFT(A291,2)="HX",LEFT(A291,2)="WF",LEFT(A291,2)="HD"),"Yorkshire &amp; Humber",
OR(LEFT(A291,2)="CB",LEFT(A291,2)="CO",LEFT(A291,2)="IP",LEFT(A291,2)="NR",LEFT(A291,2)="PE",LEFT(A291,2)="SG",LEFT(A291,2)="CM"),"East of England",
OR(LEFT(A291,2)="AB",LEFT(A291,2)="DD",LEFT(A291,2)="EH",LEFT(A291,2)="FK",LEFT(A291,1)="G",LEFT(A291,2)="KA",LEFT(A291,2)="KY",LEFT(A291,2)="PA",LEFT(A291,2)="PH",LEFT(A291,2)="DG",LEFT(A291,2)="ML"),"Scotland",
OR(LEFT(A291,2)="CF",LEFT(A291,2)="SA",LEFT(A291,2)="NP",LEFT(A291,2)="LL",LEFT(A291,2)="LD"),"Wales"
)</f>
        <v>London</v>
      </c>
      <c r="C291" t="s">
        <v>316</v>
      </c>
      <c r="D291" t="s">
        <v>816</v>
      </c>
      <c r="E291" s="1">
        <v>15515</v>
      </c>
      <c r="F291" s="1">
        <v>45013</v>
      </c>
      <c r="G291" s="11">
        <f ca="1">DATEDIF(Table1[[#This Row],[Date_of_Birth]],TODAY(),"Y")-DATEDIF(Table1[[#This Row],[Primary_Diagnosis_Date]],TODAY(),"Y")</f>
        <v>80</v>
      </c>
      <c r="H291" s="11" t="str" cm="1">
        <f t="array" aca="1" ref="H291" ca="1">_xlfn.IFS(Table1[[#This Row],[Age]]&lt;10,"0-9",Table1[[#This Row],[Age]]&lt;20,"10-19",Table1[[#This Row],[Age]]&lt;30,"20-29",Table1[[#This Row],[Age]]&lt;40,"30-39",Table1[[#This Row],[Age]]&lt;50,"40-49",Table1[[#This Row],[Age]]&lt;60,"50-59",Table1[[#This Row],[Age]]&lt;70,"60-69",Table1[[#This Row],[Age]]&lt;80,"70-79",Table1[[#This Row],[Age]]&lt;90,"80-89")</f>
        <v>80-89</v>
      </c>
      <c r="I291" t="s">
        <v>1027</v>
      </c>
      <c r="J291" t="s">
        <v>1318</v>
      </c>
      <c r="K291" t="str">
        <f>LEFT(Table1[[#This Row],[Postcode]],2)</f>
        <v>N5</v>
      </c>
      <c r="L291" t="s">
        <v>1811</v>
      </c>
      <c r="M291" s="1">
        <v>45012</v>
      </c>
      <c r="N291" s="1">
        <v>45018</v>
      </c>
      <c r="O291" s="11" t="str">
        <f ca="1">DATEDIF(Table1[[#This Row],[Referral_Date]],TODAY(),"d")-DATEDIF(Table1[[#This Row],[First_Seen_Date]],TODAY(),"d") &amp;" "&amp;"days"</f>
        <v>6 days</v>
      </c>
      <c r="P291" s="1">
        <v>45019</v>
      </c>
      <c r="Q291" s="1">
        <v>45030</v>
      </c>
      <c r="R291" s="1">
        <v>45040</v>
      </c>
      <c r="S291" s="11">
        <f ca="1">DATEDIF(Table1[[#This Row],[Decision_to_Treat_Date]],TODAY(),"d")-DATEDIF(Table1[[#This Row],[Treatment_Start_Date]],TODAY(),"d")</f>
        <v>10</v>
      </c>
      <c r="T291" s="11" t="str" cm="1">
        <f t="array" aca="1" ref="T291" ca="1">_xlfn.IFS(Table1[[#This Row],[Treatment_Waiting Time]]&lt;10,"Very Short Wait",Table1[[#This Row],[Treatment_Waiting Time]]&lt;20,"Short Wait",Table1[[#This Row],[Treatment_Waiting Time]]&lt;30,"Moderate Delay",Table1[[#This Row],[Treatment_Waiting Time]]&lt;40,"Long Delay")</f>
        <v>Short Wait</v>
      </c>
      <c r="U291" t="s">
        <v>2014</v>
      </c>
      <c r="V291" t="s">
        <v>2020</v>
      </c>
      <c r="W291" t="s">
        <v>2024</v>
      </c>
      <c r="X291" t="s">
        <v>2030</v>
      </c>
      <c r="Y291" t="s">
        <v>2036</v>
      </c>
      <c r="Z291" t="s">
        <v>2041</v>
      </c>
      <c r="AA291" t="s">
        <v>2044</v>
      </c>
      <c r="AB291" t="s">
        <v>2049</v>
      </c>
      <c r="AC291" t="s">
        <v>2052</v>
      </c>
      <c r="AD291" t="s">
        <v>2342</v>
      </c>
      <c r="AE291" t="s">
        <v>2551</v>
      </c>
      <c r="AF291" t="b">
        <v>1</v>
      </c>
      <c r="AG291" s="1">
        <v>45480</v>
      </c>
      <c r="AH291" t="s">
        <v>2555</v>
      </c>
      <c r="AI291" s="1">
        <v>46529</v>
      </c>
    </row>
    <row r="292" spans="1:35">
      <c r="A292" t="str">
        <f>LEFT(Table1[[#This Row],[Postcode]],2)</f>
        <v>W5</v>
      </c>
      <c r="B292" s="13" t="str" cm="1">
        <f t="array" ref="B292">_xlfn.IFS(
OR(LEFT(A292,2)="EC",LEFT(A292,1)="E",LEFT(A292,1)="N",LEFT(A292,2)="NW",LEFT(A292,2)="SE",LEFT(A292,2)="SW",LEFT(A292,1)="W",LEFT(A292,2)="WC"),"London",
OR(LEFT(A292,2)="CR",LEFT(A292,2)="DA",LEFT(A292,2)="GU",LEFT(A292,2)="KT",LEFT(A292,2)="ME",LEFT(A292,2)="PO",LEFT(A292,2)="RG",LEFT(A292,2)="RH",LEFT(A292,2)="SL",LEFT(A292,2)="SO",LEFT(A292,2)="TN"),"South East",
OR(LEFT(A292,2)="BA",LEFT(A292,2)="BS",LEFT(A292,2)="EX",LEFT(A292,2)="GL",LEFT(A292,2)="PL",LEFT(A292,2)="TA",LEFT(A292,2)="TQ",LEFT(A292,2)="TR"),"South West",
OR(LEFT(A292,1)="B",LEFT(A292,2)="CV",LEFT(A292,2)="DE",LEFT(A292,2)="LE",LEFT(A292,2)="NG",LEFT(A292,2)="NN",LEFT(A292,2)="ST",LEFT(A292,2)="WS",LEFT(A292,2)="WV"),"Midlands",
OR(LEFT(A292,1)="M",LEFT(A292,1)="L",LEFT(A292,2)="CH",LEFT(A292,2)="WA",LEFT(A292,2)="WN",LEFT(A292,2)="PR",LEFT(A292,2)="FY",LEFT(A292,2)="BB",LEFT(A292,2)="BL",LEFT(A292,2)="OL",LEFT(A292,2)="SK"),"North West",
OR(LEFT(A292,2)="NE",LEFT(A292,2)="DH",LEFT(A292,2)="SR",LEFT(A292,2)="TS",LEFT(A292,2)="DL"),"North East",
OR(LEFT(A292,2)="LS",LEFT(A292,1)="S",LEFT(A292,2)="DN",LEFT(A292,2)="HU",LEFT(A292,2)="BD",LEFT(A292,2)="HX",LEFT(A292,2)="WF",LEFT(A292,2)="HD"),"Yorkshire &amp; Humber",
OR(LEFT(A292,2)="CB",LEFT(A292,2)="CO",LEFT(A292,2)="IP",LEFT(A292,2)="NR",LEFT(A292,2)="PE",LEFT(A292,2)="SG",LEFT(A292,2)="CM"),"East of England",
OR(LEFT(A292,2)="AB",LEFT(A292,2)="DD",LEFT(A292,2)="EH",LEFT(A292,2)="FK",LEFT(A292,1)="G",LEFT(A292,2)="KA",LEFT(A292,2)="KY",LEFT(A292,2)="PA",LEFT(A292,2)="PH",LEFT(A292,2)="DG",LEFT(A292,2)="ML"),"Scotland",
OR(LEFT(A292,2)="CF",LEFT(A292,2)="SA",LEFT(A292,2)="NP",LEFT(A292,2)="LL",LEFT(A292,2)="LD"),"Wales"
)</f>
        <v>London</v>
      </c>
      <c r="C292" t="s">
        <v>317</v>
      </c>
      <c r="D292" t="s">
        <v>817</v>
      </c>
      <c r="E292" s="1">
        <v>15467</v>
      </c>
      <c r="F292" s="1">
        <v>45383</v>
      </c>
      <c r="G292" s="11">
        <f ca="1">DATEDIF(Table1[[#This Row],[Date_of_Birth]],TODAY(),"Y")-DATEDIF(Table1[[#This Row],[Primary_Diagnosis_Date]],TODAY(),"Y")</f>
        <v>82</v>
      </c>
      <c r="H292" s="11" t="str" cm="1">
        <f t="array" aca="1" ref="H292" ca="1">_xlfn.IFS(Table1[[#This Row],[Age]]&lt;10,"0-9",Table1[[#This Row],[Age]]&lt;20,"10-19",Table1[[#This Row],[Age]]&lt;30,"20-29",Table1[[#This Row],[Age]]&lt;40,"30-39",Table1[[#This Row],[Age]]&lt;50,"40-49",Table1[[#This Row],[Age]]&lt;60,"50-59",Table1[[#This Row],[Age]]&lt;70,"60-69",Table1[[#This Row],[Age]]&lt;80,"70-79",Table1[[#This Row],[Age]]&lt;90,"80-89")</f>
        <v>80-89</v>
      </c>
      <c r="I292" t="s">
        <v>1028</v>
      </c>
      <c r="J292" t="s">
        <v>1319</v>
      </c>
      <c r="K292" t="str">
        <f>LEFT(Table1[[#This Row],[Postcode]],2)</f>
        <v>W5</v>
      </c>
      <c r="L292" t="s">
        <v>1812</v>
      </c>
      <c r="M292" s="1">
        <v>45365</v>
      </c>
      <c r="N292" s="1">
        <v>45366</v>
      </c>
      <c r="O292" s="11" t="str">
        <f ca="1">DATEDIF(Table1[[#This Row],[Referral_Date]],TODAY(),"d")-DATEDIF(Table1[[#This Row],[First_Seen_Date]],TODAY(),"d") &amp;" "&amp;"days"</f>
        <v>1 days</v>
      </c>
      <c r="P292" s="1">
        <v>45371</v>
      </c>
      <c r="Q292" s="1">
        <v>45384</v>
      </c>
      <c r="R292" s="1">
        <v>45396</v>
      </c>
      <c r="S292" s="11">
        <f ca="1">DATEDIF(Table1[[#This Row],[Decision_to_Treat_Date]],TODAY(),"d")-DATEDIF(Table1[[#This Row],[Treatment_Start_Date]],TODAY(),"d")</f>
        <v>12</v>
      </c>
      <c r="T292" s="11" t="str" cm="1">
        <f t="array" aca="1" ref="T292" ca="1">_xlfn.IFS(Table1[[#This Row],[Treatment_Waiting Time]]&lt;10,"Very Short Wait",Table1[[#This Row],[Treatment_Waiting Time]]&lt;20,"Short Wait",Table1[[#This Row],[Treatment_Waiting Time]]&lt;30,"Moderate Delay",Table1[[#This Row],[Treatment_Waiting Time]]&lt;40,"Long Delay")</f>
        <v>Short Wait</v>
      </c>
      <c r="U292" t="s">
        <v>2012</v>
      </c>
      <c r="V292" t="s">
        <v>2022</v>
      </c>
      <c r="W292" t="s">
        <v>2025</v>
      </c>
      <c r="X292" t="s">
        <v>2032</v>
      </c>
      <c r="Y292" t="s">
        <v>2033</v>
      </c>
      <c r="Z292" t="s">
        <v>2040</v>
      </c>
      <c r="AA292" t="s">
        <v>2044</v>
      </c>
      <c r="AB292" t="s">
        <v>2051</v>
      </c>
      <c r="AC292" t="s">
        <v>2041</v>
      </c>
      <c r="AD292" t="s">
        <v>2343</v>
      </c>
      <c r="AE292" t="s">
        <v>2552</v>
      </c>
      <c r="AF292" t="b">
        <v>1</v>
      </c>
      <c r="AG292" s="1">
        <v>46375</v>
      </c>
      <c r="AH292" t="s">
        <v>2555</v>
      </c>
      <c r="AI292" s="1">
        <v>46323</v>
      </c>
    </row>
    <row r="293" spans="1:35">
      <c r="A293" t="str">
        <f>LEFT(Table1[[#This Row],[Postcode]],2)</f>
        <v>SY</v>
      </c>
      <c r="B293" s="13" t="str" cm="1">
        <f t="array" ref="B293">_xlfn.IFS(
OR(LEFT(A293,2)="EC",LEFT(A293,1)="E",LEFT(A293,1)="N",LEFT(A293,2)="NW",LEFT(A293,2)="SE",LEFT(A293,2)="SW",LEFT(A293,1)="W",LEFT(A293,2)="WC"),"London",
OR(LEFT(A293,2)="CR",LEFT(A293,2)="DA",LEFT(A293,2)="GU",LEFT(A293,2)="KT",LEFT(A293,2)="ME",LEFT(A293,2)="PO",LEFT(A293,2)="RG",LEFT(A293,2)="RH",LEFT(A293,2)="SL",LEFT(A293,2)="SO",LEFT(A293,2)="TN"),"South East",
OR(LEFT(A293,2)="BA",LEFT(A293,2)="BS",LEFT(A293,2)="EX",LEFT(A293,2)="GL",LEFT(A293,2)="PL",LEFT(A293,2)="TA",LEFT(A293,2)="TQ",LEFT(A293,2)="TR"),"South West",
OR(LEFT(A293,1)="B",LEFT(A293,2)="CV",LEFT(A293,2)="DE",LEFT(A293,2)="LE",LEFT(A293,2)="NG",LEFT(A293,2)="NN",LEFT(A293,2)="ST",LEFT(A293,2)="WS",LEFT(A293,2)="WV"),"Midlands",
OR(LEFT(A293,1)="M",LEFT(A293,1)="L",LEFT(A293,2)="CH",LEFT(A293,2)="WA",LEFT(A293,2)="WN",LEFT(A293,2)="PR",LEFT(A293,2)="FY",LEFT(A293,2)="BB",LEFT(A293,2)="BL",LEFT(A293,2)="OL",LEFT(A293,2)="SK"),"North West",
OR(LEFT(A293,2)="NE",LEFT(A293,2)="DH",LEFT(A293,2)="SR",LEFT(A293,2)="TS",LEFT(A293,2)="DL"),"North East",
OR(LEFT(A293,2)="LS",LEFT(A293,1)="S",LEFT(A293,2)="DN",LEFT(A293,2)="HU",LEFT(A293,2)="BD",LEFT(A293,2)="HX",LEFT(A293,2)="WF",LEFT(A293,2)="HD"),"Yorkshire &amp; Humber",
OR(LEFT(A293,2)="CB",LEFT(A293,2)="CO",LEFT(A293,2)="IP",LEFT(A293,2)="NR",LEFT(A293,2)="PE",LEFT(A293,2)="SG",LEFT(A293,2)="CM"),"East of England",
OR(LEFT(A293,2)="AB",LEFT(A293,2)="DD",LEFT(A293,2)="EH",LEFT(A293,2)="FK",LEFT(A293,1)="G",LEFT(A293,2)="KA",LEFT(A293,2)="KY",LEFT(A293,2)="PA",LEFT(A293,2)="PH",LEFT(A293,2)="DG",LEFT(A293,2)="ML"),"Scotland",
OR(LEFT(A293,2)="CF",LEFT(A293,2)="SA",LEFT(A293,2)="NP",LEFT(A293,2)="LL",LEFT(A293,2)="LD"),"Wales"
)</f>
        <v>Yorkshire &amp; Humber</v>
      </c>
      <c r="C293" t="s">
        <v>318</v>
      </c>
      <c r="D293" t="s">
        <v>818</v>
      </c>
      <c r="E293" s="1">
        <v>29316</v>
      </c>
      <c r="F293" s="1">
        <v>43308</v>
      </c>
      <c r="G293" s="11">
        <f ca="1">DATEDIF(Table1[[#This Row],[Date_of_Birth]],TODAY(),"Y")-DATEDIF(Table1[[#This Row],[Primary_Diagnosis_Date]],TODAY(),"Y")</f>
        <v>39</v>
      </c>
      <c r="H293" s="11" t="str" cm="1">
        <f t="array" aca="1" ref="H293" ca="1">_xlfn.IFS(Table1[[#This Row],[Age]]&lt;10,"0-9",Table1[[#This Row],[Age]]&lt;20,"10-19",Table1[[#This Row],[Age]]&lt;30,"20-29",Table1[[#This Row],[Age]]&lt;40,"30-39",Table1[[#This Row],[Age]]&lt;50,"40-49",Table1[[#This Row],[Age]]&lt;60,"50-59",Table1[[#This Row],[Age]]&lt;70,"60-69",Table1[[#This Row],[Age]]&lt;80,"70-79",Table1[[#This Row],[Age]]&lt;90,"80-89")</f>
        <v>30-39</v>
      </c>
      <c r="I293" t="s">
        <v>1027</v>
      </c>
      <c r="J293" t="s">
        <v>1320</v>
      </c>
      <c r="K293" t="str">
        <f>LEFT(Table1[[#This Row],[Postcode]],2)</f>
        <v>SY</v>
      </c>
      <c r="L293" t="s">
        <v>1813</v>
      </c>
      <c r="M293" s="1">
        <v>43295</v>
      </c>
      <c r="N293" s="1">
        <v>43308</v>
      </c>
      <c r="O293" s="11" t="str">
        <f ca="1">DATEDIF(Table1[[#This Row],[Referral_Date]],TODAY(),"d")-DATEDIF(Table1[[#This Row],[First_Seen_Date]],TODAY(),"d") &amp;" "&amp;"days"</f>
        <v>13 days</v>
      </c>
      <c r="P293" s="1">
        <v>43310</v>
      </c>
      <c r="Q293" s="1">
        <v>43320</v>
      </c>
      <c r="R293" s="1">
        <v>43341</v>
      </c>
      <c r="S293" s="11">
        <f ca="1">DATEDIF(Table1[[#This Row],[Decision_to_Treat_Date]],TODAY(),"d")-DATEDIF(Table1[[#This Row],[Treatment_Start_Date]],TODAY(),"d")</f>
        <v>21</v>
      </c>
      <c r="T293" s="11" t="str" cm="1">
        <f t="array" aca="1" ref="T293" ca="1">_xlfn.IFS(Table1[[#This Row],[Treatment_Waiting Time]]&lt;10,"Very Short Wait",Table1[[#This Row],[Treatment_Waiting Time]]&lt;20,"Short Wait",Table1[[#This Row],[Treatment_Waiting Time]]&lt;30,"Moderate Delay",Table1[[#This Row],[Treatment_Waiting Time]]&lt;40,"Long Delay")</f>
        <v>Moderate Delay</v>
      </c>
      <c r="U293" t="s">
        <v>2015</v>
      </c>
      <c r="V293" t="s">
        <v>2020</v>
      </c>
      <c r="W293" t="s">
        <v>2026</v>
      </c>
      <c r="X293" t="s">
        <v>2030</v>
      </c>
      <c r="Y293" t="s">
        <v>2036</v>
      </c>
      <c r="Z293" t="s">
        <v>2039</v>
      </c>
      <c r="AA293" t="s">
        <v>2044</v>
      </c>
      <c r="AB293" t="s">
        <v>2046</v>
      </c>
      <c r="AC293" t="s">
        <v>2041</v>
      </c>
      <c r="AD293" t="s">
        <v>2344</v>
      </c>
      <c r="AE293" t="s">
        <v>2551</v>
      </c>
      <c r="AF293" t="b">
        <v>0</v>
      </c>
      <c r="AH293" t="s">
        <v>2554</v>
      </c>
    </row>
    <row r="294" spans="1:35">
      <c r="A294" t="str">
        <f>LEFT(Table1[[#This Row],[Postcode]],2)</f>
        <v>SA</v>
      </c>
      <c r="B294" s="13" t="str" cm="1">
        <f t="array" ref="B294">_xlfn.IFS(
OR(LEFT(A294,2)="EC",LEFT(A294,1)="E",LEFT(A294,1)="N",LEFT(A294,2)="NW",LEFT(A294,2)="SE",LEFT(A294,2)="SW",LEFT(A294,1)="W",LEFT(A294,2)="WC"),"London",
OR(LEFT(A294,2)="CR",LEFT(A294,2)="DA",LEFT(A294,2)="GU",LEFT(A294,2)="KT",LEFT(A294,2)="ME",LEFT(A294,2)="PO",LEFT(A294,2)="RG",LEFT(A294,2)="RH",LEFT(A294,2)="SL",LEFT(A294,2)="SO",LEFT(A294,2)="TN"),"South East",
OR(LEFT(A294,2)="BA",LEFT(A294,2)="BS",LEFT(A294,2)="EX",LEFT(A294,2)="GL",LEFT(A294,2)="PL",LEFT(A294,2)="TA",LEFT(A294,2)="TQ",LEFT(A294,2)="TR"),"South West",
OR(LEFT(A294,1)="B",LEFT(A294,2)="CV",LEFT(A294,2)="DE",LEFT(A294,2)="LE",LEFT(A294,2)="NG",LEFT(A294,2)="NN",LEFT(A294,2)="ST",LEFT(A294,2)="WS",LEFT(A294,2)="WV"),"Midlands",
OR(LEFT(A294,1)="M",LEFT(A294,1)="L",LEFT(A294,2)="CH",LEFT(A294,2)="WA",LEFT(A294,2)="WN",LEFT(A294,2)="PR",LEFT(A294,2)="FY",LEFT(A294,2)="BB",LEFT(A294,2)="BL",LEFT(A294,2)="OL",LEFT(A294,2)="SK"),"North West",
OR(LEFT(A294,2)="NE",LEFT(A294,2)="DH",LEFT(A294,2)="SR",LEFT(A294,2)="TS",LEFT(A294,2)="DL"),"North East",
OR(LEFT(A294,2)="LS",LEFT(A294,1)="S",LEFT(A294,2)="DN",LEFT(A294,2)="HU",LEFT(A294,2)="BD",LEFT(A294,2)="HX",LEFT(A294,2)="WF",LEFT(A294,2)="HD"),"Yorkshire &amp; Humber",
OR(LEFT(A294,2)="CB",LEFT(A294,2)="CO",LEFT(A294,2)="IP",LEFT(A294,2)="NR",LEFT(A294,2)="PE",LEFT(A294,2)="SG",LEFT(A294,2)="CM"),"East of England",
OR(LEFT(A294,2)="AB",LEFT(A294,2)="DD",LEFT(A294,2)="EH",LEFT(A294,2)="FK",LEFT(A294,1)="G",LEFT(A294,2)="KA",LEFT(A294,2)="KY",LEFT(A294,2)="PA",LEFT(A294,2)="PH",LEFT(A294,2)="DG",LEFT(A294,2)="ML"),"Scotland",
OR(LEFT(A294,2)="CF",LEFT(A294,2)="SA",LEFT(A294,2)="NP",LEFT(A294,2)="LL",LEFT(A294,2)="LD"),"Wales"
)</f>
        <v>Yorkshire &amp; Humber</v>
      </c>
      <c r="C294" t="s">
        <v>319</v>
      </c>
      <c r="D294" t="s">
        <v>819</v>
      </c>
      <c r="E294" s="1">
        <v>33444</v>
      </c>
      <c r="F294" s="1">
        <v>43749</v>
      </c>
      <c r="G294" s="11">
        <f ca="1">DATEDIF(Table1[[#This Row],[Date_of_Birth]],TODAY(),"Y")-DATEDIF(Table1[[#This Row],[Primary_Diagnosis_Date]],TODAY(),"Y")</f>
        <v>28</v>
      </c>
      <c r="H294" s="11" t="str" cm="1">
        <f t="array" aca="1" ref="H294" ca="1">_xlfn.IFS(Table1[[#This Row],[Age]]&lt;10,"0-9",Table1[[#This Row],[Age]]&lt;20,"10-19",Table1[[#This Row],[Age]]&lt;30,"20-29",Table1[[#This Row],[Age]]&lt;40,"30-39",Table1[[#This Row],[Age]]&lt;50,"40-49",Table1[[#This Row],[Age]]&lt;60,"50-59",Table1[[#This Row],[Age]]&lt;70,"60-69",Table1[[#This Row],[Age]]&lt;80,"70-79",Table1[[#This Row],[Age]]&lt;90,"80-89")</f>
        <v>20-29</v>
      </c>
      <c r="I294" t="s">
        <v>1027</v>
      </c>
      <c r="J294" t="s">
        <v>1321</v>
      </c>
      <c r="K294" t="str">
        <f>LEFT(Table1[[#This Row],[Postcode]],2)</f>
        <v>SA</v>
      </c>
      <c r="L294" t="s">
        <v>1814</v>
      </c>
      <c r="M294" s="1">
        <v>43726</v>
      </c>
      <c r="N294" s="1">
        <v>43730</v>
      </c>
      <c r="O294" s="11" t="str">
        <f ca="1">DATEDIF(Table1[[#This Row],[Referral_Date]],TODAY(),"d")-DATEDIF(Table1[[#This Row],[First_Seen_Date]],TODAY(),"d") &amp;" "&amp;"days"</f>
        <v>4 days</v>
      </c>
      <c r="P294" s="1">
        <v>43744</v>
      </c>
      <c r="Q294" s="1">
        <v>43751</v>
      </c>
      <c r="R294" s="1">
        <v>43774</v>
      </c>
      <c r="S294" s="11">
        <f ca="1">DATEDIF(Table1[[#This Row],[Decision_to_Treat_Date]],TODAY(),"d")-DATEDIF(Table1[[#This Row],[Treatment_Start_Date]],TODAY(),"d")</f>
        <v>23</v>
      </c>
      <c r="T294" s="11" t="str" cm="1">
        <f t="array" aca="1" ref="T294" ca="1">_xlfn.IFS(Table1[[#This Row],[Treatment_Waiting Time]]&lt;10,"Very Short Wait",Table1[[#This Row],[Treatment_Waiting Time]]&lt;20,"Short Wait",Table1[[#This Row],[Treatment_Waiting Time]]&lt;30,"Moderate Delay",Table1[[#This Row],[Treatment_Waiting Time]]&lt;40,"Long Delay")</f>
        <v>Moderate Delay</v>
      </c>
      <c r="U294" t="s">
        <v>2016</v>
      </c>
      <c r="V294" t="s">
        <v>2019</v>
      </c>
      <c r="W294" t="s">
        <v>2026</v>
      </c>
      <c r="X294" t="s">
        <v>2031</v>
      </c>
      <c r="Y294" t="s">
        <v>2036</v>
      </c>
      <c r="Z294" t="s">
        <v>2042</v>
      </c>
      <c r="AA294" t="s">
        <v>2043</v>
      </c>
      <c r="AB294" t="s">
        <v>2050</v>
      </c>
      <c r="AC294" t="s">
        <v>2053</v>
      </c>
      <c r="AD294" t="s">
        <v>2345</v>
      </c>
      <c r="AE294" t="s">
        <v>2550</v>
      </c>
      <c r="AF294" t="b">
        <v>0</v>
      </c>
      <c r="AH294" t="s">
        <v>2555</v>
      </c>
      <c r="AI294" s="1">
        <v>44316</v>
      </c>
    </row>
    <row r="295" spans="1:35">
      <c r="A295" t="str">
        <f>LEFT(Table1[[#This Row],[Postcode]],2)</f>
        <v>RM</v>
      </c>
      <c r="B295" s="13" t="e" cm="1">
        <f t="array" ref="B295">_xlfn.IFS(
OR(LEFT(A295,2)="EC",LEFT(A295,1)="E",LEFT(A295,1)="N",LEFT(A295,2)="NW",LEFT(A295,2)="SE",LEFT(A295,2)="SW",LEFT(A295,1)="W",LEFT(A295,2)="WC"),"London",
OR(LEFT(A295,2)="CR",LEFT(A295,2)="DA",LEFT(A295,2)="GU",LEFT(A295,2)="KT",LEFT(A295,2)="ME",LEFT(A295,2)="PO",LEFT(A295,2)="RG",LEFT(A295,2)="RH",LEFT(A295,2)="SL",LEFT(A295,2)="SO",LEFT(A295,2)="TN"),"South East",
OR(LEFT(A295,2)="BA",LEFT(A295,2)="BS",LEFT(A295,2)="EX",LEFT(A295,2)="GL",LEFT(A295,2)="PL",LEFT(A295,2)="TA",LEFT(A295,2)="TQ",LEFT(A295,2)="TR"),"South West",
OR(LEFT(A295,1)="B",LEFT(A295,2)="CV",LEFT(A295,2)="DE",LEFT(A295,2)="LE",LEFT(A295,2)="NG",LEFT(A295,2)="NN",LEFT(A295,2)="ST",LEFT(A295,2)="WS",LEFT(A295,2)="WV"),"Midlands",
OR(LEFT(A295,1)="M",LEFT(A295,1)="L",LEFT(A295,2)="CH",LEFT(A295,2)="WA",LEFT(A295,2)="WN",LEFT(A295,2)="PR",LEFT(A295,2)="FY",LEFT(A295,2)="BB",LEFT(A295,2)="BL",LEFT(A295,2)="OL",LEFT(A295,2)="SK"),"North West",
OR(LEFT(A295,2)="NE",LEFT(A295,2)="DH",LEFT(A295,2)="SR",LEFT(A295,2)="TS",LEFT(A295,2)="DL"),"North East",
OR(LEFT(A295,2)="LS",LEFT(A295,1)="S",LEFT(A295,2)="DN",LEFT(A295,2)="HU",LEFT(A295,2)="BD",LEFT(A295,2)="HX",LEFT(A295,2)="WF",LEFT(A295,2)="HD"),"Yorkshire &amp; Humber",
OR(LEFT(A295,2)="CB",LEFT(A295,2)="CO",LEFT(A295,2)="IP",LEFT(A295,2)="NR",LEFT(A295,2)="PE",LEFT(A295,2)="SG",LEFT(A295,2)="CM"),"East of England",
OR(LEFT(A295,2)="AB",LEFT(A295,2)="DD",LEFT(A295,2)="EH",LEFT(A295,2)="FK",LEFT(A295,1)="G",LEFT(A295,2)="KA",LEFT(A295,2)="KY",LEFT(A295,2)="PA",LEFT(A295,2)="PH",LEFT(A295,2)="DG",LEFT(A295,2)="ML"),"Scotland",
OR(LEFT(A295,2)="CF",LEFT(A295,2)="SA",LEFT(A295,2)="NP",LEFT(A295,2)="LL",LEFT(A295,2)="LD"),"Wales"
)</f>
        <v>#N/A</v>
      </c>
      <c r="C295" t="s">
        <v>320</v>
      </c>
      <c r="D295" t="s">
        <v>820</v>
      </c>
      <c r="E295" s="1">
        <v>19998</v>
      </c>
      <c r="F295" s="1">
        <v>42819</v>
      </c>
      <c r="G295" s="11">
        <f ca="1">DATEDIF(Table1[[#This Row],[Date_of_Birth]],TODAY(),"Y")-DATEDIF(Table1[[#This Row],[Primary_Diagnosis_Date]],TODAY(),"Y")</f>
        <v>62</v>
      </c>
      <c r="H295" s="11" t="str" cm="1">
        <f t="array" aca="1" ref="H295" ca="1">_xlfn.IFS(Table1[[#This Row],[Age]]&lt;10,"0-9",Table1[[#This Row],[Age]]&lt;20,"10-19",Table1[[#This Row],[Age]]&lt;30,"20-29",Table1[[#This Row],[Age]]&lt;40,"30-39",Table1[[#This Row],[Age]]&lt;50,"40-49",Table1[[#This Row],[Age]]&lt;60,"50-59",Table1[[#This Row],[Age]]&lt;70,"60-69",Table1[[#This Row],[Age]]&lt;80,"70-79",Table1[[#This Row],[Age]]&lt;90,"80-89")</f>
        <v>60-69</v>
      </c>
      <c r="I295" t="s">
        <v>1027</v>
      </c>
      <c r="J295" t="s">
        <v>1322</v>
      </c>
      <c r="K295" t="str">
        <f>LEFT(Table1[[#This Row],[Postcode]],2)</f>
        <v>RM</v>
      </c>
      <c r="L295" t="s">
        <v>1815</v>
      </c>
      <c r="M295" s="1">
        <v>42802</v>
      </c>
      <c r="N295" s="1">
        <v>42803</v>
      </c>
      <c r="O295" s="11" t="str">
        <f ca="1">DATEDIF(Table1[[#This Row],[Referral_Date]],TODAY(),"d")-DATEDIF(Table1[[#This Row],[First_Seen_Date]],TODAY(),"d") &amp;" "&amp;"days"</f>
        <v>1 days</v>
      </c>
      <c r="P295" s="1">
        <v>42804</v>
      </c>
      <c r="Q295" s="1">
        <v>42818</v>
      </c>
      <c r="R295" s="1">
        <v>42848</v>
      </c>
      <c r="S295" s="11">
        <f ca="1">DATEDIF(Table1[[#This Row],[Decision_to_Treat_Date]],TODAY(),"d")-DATEDIF(Table1[[#This Row],[Treatment_Start_Date]],TODAY(),"d")</f>
        <v>30</v>
      </c>
      <c r="T295" s="11" t="str" cm="1">
        <f t="array" aca="1" ref="T295" ca="1">_xlfn.IFS(Table1[[#This Row],[Treatment_Waiting Time]]&lt;10,"Very Short Wait",Table1[[#This Row],[Treatment_Waiting Time]]&lt;20,"Short Wait",Table1[[#This Row],[Treatment_Waiting Time]]&lt;30,"Moderate Delay",Table1[[#This Row],[Treatment_Waiting Time]]&lt;40,"Long Delay")</f>
        <v>Long Delay</v>
      </c>
      <c r="U295" t="s">
        <v>2017</v>
      </c>
      <c r="V295" t="s">
        <v>2020</v>
      </c>
      <c r="W295" t="s">
        <v>2027</v>
      </c>
      <c r="X295" t="s">
        <v>2031</v>
      </c>
      <c r="Y295" t="s">
        <v>2033</v>
      </c>
      <c r="Z295" t="s">
        <v>2040</v>
      </c>
      <c r="AA295" t="s">
        <v>2044</v>
      </c>
      <c r="AB295" t="s">
        <v>2050</v>
      </c>
      <c r="AC295" t="s">
        <v>2052</v>
      </c>
      <c r="AD295" t="s">
        <v>2346</v>
      </c>
      <c r="AE295" t="s">
        <v>2553</v>
      </c>
      <c r="AF295" t="b">
        <v>1</v>
      </c>
      <c r="AG295" s="1">
        <v>43054</v>
      </c>
      <c r="AH295" t="s">
        <v>2555</v>
      </c>
      <c r="AI295" s="1">
        <v>44121</v>
      </c>
    </row>
    <row r="296" spans="1:35">
      <c r="A296" t="str">
        <f>LEFT(Table1[[#This Row],[Postcode]],2)</f>
        <v>BS</v>
      </c>
      <c r="B296" s="13" t="str" cm="1">
        <f t="array" ref="B296">_xlfn.IFS(
OR(LEFT(A296,2)="EC",LEFT(A296,1)="E",LEFT(A296,1)="N",LEFT(A296,2)="NW",LEFT(A296,2)="SE",LEFT(A296,2)="SW",LEFT(A296,1)="W",LEFT(A296,2)="WC"),"London",
OR(LEFT(A296,2)="CR",LEFT(A296,2)="DA",LEFT(A296,2)="GU",LEFT(A296,2)="KT",LEFT(A296,2)="ME",LEFT(A296,2)="PO",LEFT(A296,2)="RG",LEFT(A296,2)="RH",LEFT(A296,2)="SL",LEFT(A296,2)="SO",LEFT(A296,2)="TN"),"South East",
OR(LEFT(A296,2)="BA",LEFT(A296,2)="BS",LEFT(A296,2)="EX",LEFT(A296,2)="GL",LEFT(A296,2)="PL",LEFT(A296,2)="TA",LEFT(A296,2)="TQ",LEFT(A296,2)="TR"),"South West",
OR(LEFT(A296,1)="B",LEFT(A296,2)="CV",LEFT(A296,2)="DE",LEFT(A296,2)="LE",LEFT(A296,2)="NG",LEFT(A296,2)="NN",LEFT(A296,2)="ST",LEFT(A296,2)="WS",LEFT(A296,2)="WV"),"Midlands",
OR(LEFT(A296,1)="M",LEFT(A296,1)="L",LEFT(A296,2)="CH",LEFT(A296,2)="WA",LEFT(A296,2)="WN",LEFT(A296,2)="PR",LEFT(A296,2)="FY",LEFT(A296,2)="BB",LEFT(A296,2)="BL",LEFT(A296,2)="OL",LEFT(A296,2)="SK"),"North West",
OR(LEFT(A296,2)="NE",LEFT(A296,2)="DH",LEFT(A296,2)="SR",LEFT(A296,2)="TS",LEFT(A296,2)="DL"),"North East",
OR(LEFT(A296,2)="LS",LEFT(A296,1)="S",LEFT(A296,2)="DN",LEFT(A296,2)="HU",LEFT(A296,2)="BD",LEFT(A296,2)="HX",LEFT(A296,2)="WF",LEFT(A296,2)="HD"),"Yorkshire &amp; Humber",
OR(LEFT(A296,2)="CB",LEFT(A296,2)="CO",LEFT(A296,2)="IP",LEFT(A296,2)="NR",LEFT(A296,2)="PE",LEFT(A296,2)="SG",LEFT(A296,2)="CM"),"East of England",
OR(LEFT(A296,2)="AB",LEFT(A296,2)="DD",LEFT(A296,2)="EH",LEFT(A296,2)="FK",LEFT(A296,1)="G",LEFT(A296,2)="KA",LEFT(A296,2)="KY",LEFT(A296,2)="PA",LEFT(A296,2)="PH",LEFT(A296,2)="DG",LEFT(A296,2)="ML"),"Scotland",
OR(LEFT(A296,2)="CF",LEFT(A296,2)="SA",LEFT(A296,2)="NP",LEFT(A296,2)="LL",LEFT(A296,2)="LD"),"Wales"
)</f>
        <v>South West</v>
      </c>
      <c r="C296" t="s">
        <v>321</v>
      </c>
      <c r="D296" t="s">
        <v>821</v>
      </c>
      <c r="E296" s="1">
        <v>24238</v>
      </c>
      <c r="F296" s="1">
        <v>43155</v>
      </c>
      <c r="G296" s="11">
        <f ca="1">DATEDIF(Table1[[#This Row],[Date_of_Birth]],TODAY(),"Y")-DATEDIF(Table1[[#This Row],[Primary_Diagnosis_Date]],TODAY(),"Y")</f>
        <v>52</v>
      </c>
      <c r="H296" s="11" t="str" cm="1">
        <f t="array" aca="1" ref="H296" ca="1">_xlfn.IFS(Table1[[#This Row],[Age]]&lt;10,"0-9",Table1[[#This Row],[Age]]&lt;20,"10-19",Table1[[#This Row],[Age]]&lt;30,"20-29",Table1[[#This Row],[Age]]&lt;40,"30-39",Table1[[#This Row],[Age]]&lt;50,"40-49",Table1[[#This Row],[Age]]&lt;60,"50-59",Table1[[#This Row],[Age]]&lt;70,"60-69",Table1[[#This Row],[Age]]&lt;80,"70-79",Table1[[#This Row],[Age]]&lt;90,"80-89")</f>
        <v>50-59</v>
      </c>
      <c r="I296" t="s">
        <v>1028</v>
      </c>
      <c r="J296" t="s">
        <v>1323</v>
      </c>
      <c r="K296" t="str">
        <f>LEFT(Table1[[#This Row],[Postcode]],2)</f>
        <v>BS</v>
      </c>
      <c r="L296" t="s">
        <v>1816</v>
      </c>
      <c r="M296" s="1">
        <v>43139</v>
      </c>
      <c r="N296" s="1">
        <v>43146</v>
      </c>
      <c r="O296" s="11" t="str">
        <f ca="1">DATEDIF(Table1[[#This Row],[Referral_Date]],TODAY(),"d")-DATEDIF(Table1[[#This Row],[First_Seen_Date]],TODAY(),"d") &amp;" "&amp;"days"</f>
        <v>7 days</v>
      </c>
      <c r="P296" s="1">
        <v>43156</v>
      </c>
      <c r="Q296" s="1">
        <v>43158</v>
      </c>
      <c r="R296" s="1">
        <v>43166</v>
      </c>
      <c r="S296" s="11">
        <f ca="1">DATEDIF(Table1[[#This Row],[Decision_to_Treat_Date]],TODAY(),"d")-DATEDIF(Table1[[#This Row],[Treatment_Start_Date]],TODAY(),"d")</f>
        <v>8</v>
      </c>
      <c r="T296" s="11" t="str" cm="1">
        <f t="array" aca="1" ref="T296" ca="1">_xlfn.IFS(Table1[[#This Row],[Treatment_Waiting Time]]&lt;10,"Very Short Wait",Table1[[#This Row],[Treatment_Waiting Time]]&lt;20,"Short Wait",Table1[[#This Row],[Treatment_Waiting Time]]&lt;30,"Moderate Delay",Table1[[#This Row],[Treatment_Waiting Time]]&lt;40,"Long Delay")</f>
        <v>Very Short Wait</v>
      </c>
      <c r="U296" t="s">
        <v>2016</v>
      </c>
      <c r="V296" t="s">
        <v>2020</v>
      </c>
      <c r="W296" t="s">
        <v>2025</v>
      </c>
      <c r="X296" t="s">
        <v>2032</v>
      </c>
      <c r="Y296" t="s">
        <v>2035</v>
      </c>
      <c r="Z296" t="s">
        <v>2039</v>
      </c>
      <c r="AA296" t="s">
        <v>2041</v>
      </c>
      <c r="AB296" t="s">
        <v>2050</v>
      </c>
      <c r="AC296" t="s">
        <v>2041</v>
      </c>
      <c r="AD296" t="s">
        <v>2347</v>
      </c>
      <c r="AE296" t="s">
        <v>2041</v>
      </c>
      <c r="AF296" t="b">
        <v>1</v>
      </c>
      <c r="AG296" s="1">
        <v>43375</v>
      </c>
      <c r="AH296" t="s">
        <v>2554</v>
      </c>
    </row>
    <row r="297" spans="1:35">
      <c r="A297" t="str">
        <f>LEFT(Table1[[#This Row],[Postcode]],2)</f>
        <v>N3</v>
      </c>
      <c r="B297" s="13" t="str" cm="1">
        <f t="array" ref="B297">_xlfn.IFS(
OR(LEFT(A297,2)="EC",LEFT(A297,1)="E",LEFT(A297,1)="N",LEFT(A297,2)="NW",LEFT(A297,2)="SE",LEFT(A297,2)="SW",LEFT(A297,1)="W",LEFT(A297,2)="WC"),"London",
OR(LEFT(A297,2)="CR",LEFT(A297,2)="DA",LEFT(A297,2)="GU",LEFT(A297,2)="KT",LEFT(A297,2)="ME",LEFT(A297,2)="PO",LEFT(A297,2)="RG",LEFT(A297,2)="RH",LEFT(A297,2)="SL",LEFT(A297,2)="SO",LEFT(A297,2)="TN"),"South East",
OR(LEFT(A297,2)="BA",LEFT(A297,2)="BS",LEFT(A297,2)="EX",LEFT(A297,2)="GL",LEFT(A297,2)="PL",LEFT(A297,2)="TA",LEFT(A297,2)="TQ",LEFT(A297,2)="TR"),"South West",
OR(LEFT(A297,1)="B",LEFT(A297,2)="CV",LEFT(A297,2)="DE",LEFT(A297,2)="LE",LEFT(A297,2)="NG",LEFT(A297,2)="NN",LEFT(A297,2)="ST",LEFT(A297,2)="WS",LEFT(A297,2)="WV"),"Midlands",
OR(LEFT(A297,1)="M",LEFT(A297,1)="L",LEFT(A297,2)="CH",LEFT(A297,2)="WA",LEFT(A297,2)="WN",LEFT(A297,2)="PR",LEFT(A297,2)="FY",LEFT(A297,2)="BB",LEFT(A297,2)="BL",LEFT(A297,2)="OL",LEFT(A297,2)="SK"),"North West",
OR(LEFT(A297,2)="NE",LEFT(A297,2)="DH",LEFT(A297,2)="SR",LEFT(A297,2)="TS",LEFT(A297,2)="DL"),"North East",
OR(LEFT(A297,2)="LS",LEFT(A297,1)="S",LEFT(A297,2)="DN",LEFT(A297,2)="HU",LEFT(A297,2)="BD",LEFT(A297,2)="HX",LEFT(A297,2)="WF",LEFT(A297,2)="HD"),"Yorkshire &amp; Humber",
OR(LEFT(A297,2)="CB",LEFT(A297,2)="CO",LEFT(A297,2)="IP",LEFT(A297,2)="NR",LEFT(A297,2)="PE",LEFT(A297,2)="SG",LEFT(A297,2)="CM"),"East of England",
OR(LEFT(A297,2)="AB",LEFT(A297,2)="DD",LEFT(A297,2)="EH",LEFT(A297,2)="FK",LEFT(A297,1)="G",LEFT(A297,2)="KA",LEFT(A297,2)="KY",LEFT(A297,2)="PA",LEFT(A297,2)="PH",LEFT(A297,2)="DG",LEFT(A297,2)="ML"),"Scotland",
OR(LEFT(A297,2)="CF",LEFT(A297,2)="SA",LEFT(A297,2)="NP",LEFT(A297,2)="LL",LEFT(A297,2)="LD"),"Wales"
)</f>
        <v>London</v>
      </c>
      <c r="C297" t="s">
        <v>322</v>
      </c>
      <c r="D297" t="s">
        <v>822</v>
      </c>
      <c r="E297" s="1">
        <v>36109</v>
      </c>
      <c r="F297" s="1">
        <v>43347</v>
      </c>
      <c r="G297" s="11">
        <f ca="1">DATEDIF(Table1[[#This Row],[Date_of_Birth]],TODAY(),"Y")-DATEDIF(Table1[[#This Row],[Primary_Diagnosis_Date]],TODAY(),"Y")</f>
        <v>20</v>
      </c>
      <c r="H297" s="11" t="str" cm="1">
        <f t="array" aca="1" ref="H297" ca="1">_xlfn.IFS(Table1[[#This Row],[Age]]&lt;10,"0-9",Table1[[#This Row],[Age]]&lt;20,"10-19",Table1[[#This Row],[Age]]&lt;30,"20-29",Table1[[#This Row],[Age]]&lt;40,"30-39",Table1[[#This Row],[Age]]&lt;50,"40-49",Table1[[#This Row],[Age]]&lt;60,"50-59",Table1[[#This Row],[Age]]&lt;70,"60-69",Table1[[#This Row],[Age]]&lt;80,"70-79",Table1[[#This Row],[Age]]&lt;90,"80-89")</f>
        <v>20-29</v>
      </c>
      <c r="I297" t="s">
        <v>1028</v>
      </c>
      <c r="J297" t="s">
        <v>1324</v>
      </c>
      <c r="K297" t="str">
        <f>LEFT(Table1[[#This Row],[Postcode]],2)</f>
        <v>N3</v>
      </c>
      <c r="L297" t="s">
        <v>1817</v>
      </c>
      <c r="M297" s="1">
        <v>43327</v>
      </c>
      <c r="N297" s="1">
        <v>43329</v>
      </c>
      <c r="O297" s="11" t="str">
        <f ca="1">DATEDIF(Table1[[#This Row],[Referral_Date]],TODAY(),"d")-DATEDIF(Table1[[#This Row],[First_Seen_Date]],TODAY(),"d") &amp;" "&amp;"days"</f>
        <v>2 days</v>
      </c>
      <c r="P297" s="1">
        <v>43338</v>
      </c>
      <c r="Q297" s="1">
        <v>43347</v>
      </c>
      <c r="R297" s="1">
        <v>43376</v>
      </c>
      <c r="S297" s="11">
        <f ca="1">DATEDIF(Table1[[#This Row],[Decision_to_Treat_Date]],TODAY(),"d")-DATEDIF(Table1[[#This Row],[Treatment_Start_Date]],TODAY(),"d")</f>
        <v>29</v>
      </c>
      <c r="T297" s="11" t="str" cm="1">
        <f t="array" aca="1" ref="T297" ca="1">_xlfn.IFS(Table1[[#This Row],[Treatment_Waiting Time]]&lt;10,"Very Short Wait",Table1[[#This Row],[Treatment_Waiting Time]]&lt;20,"Short Wait",Table1[[#This Row],[Treatment_Waiting Time]]&lt;30,"Moderate Delay",Table1[[#This Row],[Treatment_Waiting Time]]&lt;40,"Long Delay")</f>
        <v>Moderate Delay</v>
      </c>
      <c r="U297" t="s">
        <v>2011</v>
      </c>
      <c r="V297" t="s">
        <v>2021</v>
      </c>
      <c r="W297" t="s">
        <v>2023</v>
      </c>
      <c r="X297" t="s">
        <v>2032</v>
      </c>
      <c r="Y297" t="s">
        <v>2036</v>
      </c>
      <c r="Z297" t="s">
        <v>2039</v>
      </c>
      <c r="AA297" t="s">
        <v>2041</v>
      </c>
      <c r="AB297" t="s">
        <v>2049</v>
      </c>
      <c r="AC297" t="s">
        <v>2052</v>
      </c>
      <c r="AD297" t="s">
        <v>2348</v>
      </c>
      <c r="AE297" t="s">
        <v>2553</v>
      </c>
      <c r="AF297" t="b">
        <v>0</v>
      </c>
      <c r="AH297" t="s">
        <v>2555</v>
      </c>
      <c r="AI297" s="1">
        <v>44287</v>
      </c>
    </row>
    <row r="298" spans="1:35">
      <c r="A298" t="str">
        <f>LEFT(Table1[[#This Row],[Postcode]],2)</f>
        <v>G7</v>
      </c>
      <c r="B298" s="13" t="str" cm="1">
        <f t="array" ref="B298">_xlfn.IFS(
OR(LEFT(A298,2)="EC",LEFT(A298,1)="E",LEFT(A298,1)="N",LEFT(A298,2)="NW",LEFT(A298,2)="SE",LEFT(A298,2)="SW",LEFT(A298,1)="W",LEFT(A298,2)="WC"),"London",
OR(LEFT(A298,2)="CR",LEFT(A298,2)="DA",LEFT(A298,2)="GU",LEFT(A298,2)="KT",LEFT(A298,2)="ME",LEFT(A298,2)="PO",LEFT(A298,2)="RG",LEFT(A298,2)="RH",LEFT(A298,2)="SL",LEFT(A298,2)="SO",LEFT(A298,2)="TN"),"South East",
OR(LEFT(A298,2)="BA",LEFT(A298,2)="BS",LEFT(A298,2)="EX",LEFT(A298,2)="GL",LEFT(A298,2)="PL",LEFT(A298,2)="TA",LEFT(A298,2)="TQ",LEFT(A298,2)="TR"),"South West",
OR(LEFT(A298,1)="B",LEFT(A298,2)="CV",LEFT(A298,2)="DE",LEFT(A298,2)="LE",LEFT(A298,2)="NG",LEFT(A298,2)="NN",LEFT(A298,2)="ST",LEFT(A298,2)="WS",LEFT(A298,2)="WV"),"Midlands",
OR(LEFT(A298,1)="M",LEFT(A298,1)="L",LEFT(A298,2)="CH",LEFT(A298,2)="WA",LEFT(A298,2)="WN",LEFT(A298,2)="PR",LEFT(A298,2)="FY",LEFT(A298,2)="BB",LEFT(A298,2)="BL",LEFT(A298,2)="OL",LEFT(A298,2)="SK"),"North West",
OR(LEFT(A298,2)="NE",LEFT(A298,2)="DH",LEFT(A298,2)="SR",LEFT(A298,2)="TS",LEFT(A298,2)="DL"),"North East",
OR(LEFT(A298,2)="LS",LEFT(A298,1)="S",LEFT(A298,2)="DN",LEFT(A298,2)="HU",LEFT(A298,2)="BD",LEFT(A298,2)="HX",LEFT(A298,2)="WF",LEFT(A298,2)="HD"),"Yorkshire &amp; Humber",
OR(LEFT(A298,2)="CB",LEFT(A298,2)="CO",LEFT(A298,2)="IP",LEFT(A298,2)="NR",LEFT(A298,2)="PE",LEFT(A298,2)="SG",LEFT(A298,2)="CM"),"East of England",
OR(LEFT(A298,2)="AB",LEFT(A298,2)="DD",LEFT(A298,2)="EH",LEFT(A298,2)="FK",LEFT(A298,1)="G",LEFT(A298,2)="KA",LEFT(A298,2)="KY",LEFT(A298,2)="PA",LEFT(A298,2)="PH",LEFT(A298,2)="DG",LEFT(A298,2)="ML"),"Scotland",
OR(LEFT(A298,2)="CF",LEFT(A298,2)="SA",LEFT(A298,2)="NP",LEFT(A298,2)="LL",LEFT(A298,2)="LD"),"Wales"
)</f>
        <v>Scotland</v>
      </c>
      <c r="C298" t="s">
        <v>323</v>
      </c>
      <c r="D298" t="s">
        <v>823</v>
      </c>
      <c r="E298" s="1">
        <v>18615</v>
      </c>
      <c r="F298" s="1">
        <v>44701</v>
      </c>
      <c r="G298" s="11">
        <f ca="1">DATEDIF(Table1[[#This Row],[Date_of_Birth]],TODAY(),"Y")-DATEDIF(Table1[[#This Row],[Primary_Diagnosis_Date]],TODAY(),"Y")</f>
        <v>71</v>
      </c>
      <c r="H298" s="11" t="str" cm="1">
        <f t="array" aca="1" ref="H298" ca="1">_xlfn.IFS(Table1[[#This Row],[Age]]&lt;10,"0-9",Table1[[#This Row],[Age]]&lt;20,"10-19",Table1[[#This Row],[Age]]&lt;30,"20-29",Table1[[#This Row],[Age]]&lt;40,"30-39",Table1[[#This Row],[Age]]&lt;50,"40-49",Table1[[#This Row],[Age]]&lt;60,"50-59",Table1[[#This Row],[Age]]&lt;70,"60-69",Table1[[#This Row],[Age]]&lt;80,"70-79",Table1[[#This Row],[Age]]&lt;90,"80-89")</f>
        <v>70-79</v>
      </c>
      <c r="I298" t="s">
        <v>1027</v>
      </c>
      <c r="J298" t="s">
        <v>1325</v>
      </c>
      <c r="K298" t="str">
        <f>LEFT(Table1[[#This Row],[Postcode]],2)</f>
        <v>G7</v>
      </c>
      <c r="L298" t="s">
        <v>1818</v>
      </c>
      <c r="M298" s="1">
        <v>44690</v>
      </c>
      <c r="N298" s="1">
        <v>44690</v>
      </c>
      <c r="O298" s="11" t="str">
        <f ca="1">DATEDIF(Table1[[#This Row],[Referral_Date]],TODAY(),"d")-DATEDIF(Table1[[#This Row],[First_Seen_Date]],TODAY(),"d") &amp;" "&amp;"days"</f>
        <v>0 days</v>
      </c>
      <c r="P298" s="1">
        <v>44690</v>
      </c>
      <c r="Q298" s="1">
        <v>44698</v>
      </c>
      <c r="R298" s="1">
        <v>44706</v>
      </c>
      <c r="S298" s="11">
        <f ca="1">DATEDIF(Table1[[#This Row],[Decision_to_Treat_Date]],TODAY(),"d")-DATEDIF(Table1[[#This Row],[Treatment_Start_Date]],TODAY(),"d")</f>
        <v>8</v>
      </c>
      <c r="T298" s="11" t="str" cm="1">
        <f t="array" aca="1" ref="T298" ca="1">_xlfn.IFS(Table1[[#This Row],[Treatment_Waiting Time]]&lt;10,"Very Short Wait",Table1[[#This Row],[Treatment_Waiting Time]]&lt;20,"Short Wait",Table1[[#This Row],[Treatment_Waiting Time]]&lt;30,"Moderate Delay",Table1[[#This Row],[Treatment_Waiting Time]]&lt;40,"Long Delay")</f>
        <v>Very Short Wait</v>
      </c>
      <c r="U298" t="s">
        <v>2012</v>
      </c>
      <c r="V298" t="s">
        <v>2018</v>
      </c>
      <c r="W298" t="s">
        <v>2025</v>
      </c>
      <c r="X298" t="s">
        <v>2030</v>
      </c>
      <c r="Y298" t="s">
        <v>2033</v>
      </c>
      <c r="Z298" t="s">
        <v>2040</v>
      </c>
      <c r="AA298" t="s">
        <v>2044</v>
      </c>
      <c r="AB298" t="s">
        <v>2046</v>
      </c>
      <c r="AC298" t="s">
        <v>2052</v>
      </c>
      <c r="AD298" t="s">
        <v>2349</v>
      </c>
      <c r="AE298" t="s">
        <v>2550</v>
      </c>
      <c r="AF298" t="b">
        <v>0</v>
      </c>
      <c r="AH298" t="s">
        <v>2555</v>
      </c>
      <c r="AI298" s="1">
        <v>46001</v>
      </c>
    </row>
    <row r="299" spans="1:35">
      <c r="A299" t="str">
        <f>LEFT(Table1[[#This Row],[Postcode]],2)</f>
        <v>M5</v>
      </c>
      <c r="B299" s="13" t="str" cm="1">
        <f t="array" ref="B299">_xlfn.IFS(
OR(LEFT(A299,2)="EC",LEFT(A299,1)="E",LEFT(A299,1)="N",LEFT(A299,2)="NW",LEFT(A299,2)="SE",LEFT(A299,2)="SW",LEFT(A299,1)="W",LEFT(A299,2)="WC"),"London",
OR(LEFT(A299,2)="CR",LEFT(A299,2)="DA",LEFT(A299,2)="GU",LEFT(A299,2)="KT",LEFT(A299,2)="ME",LEFT(A299,2)="PO",LEFT(A299,2)="RG",LEFT(A299,2)="RH",LEFT(A299,2)="SL",LEFT(A299,2)="SO",LEFT(A299,2)="TN"),"South East",
OR(LEFT(A299,2)="BA",LEFT(A299,2)="BS",LEFT(A299,2)="EX",LEFT(A299,2)="GL",LEFT(A299,2)="PL",LEFT(A299,2)="TA",LEFT(A299,2)="TQ",LEFT(A299,2)="TR"),"South West",
OR(LEFT(A299,1)="B",LEFT(A299,2)="CV",LEFT(A299,2)="DE",LEFT(A299,2)="LE",LEFT(A299,2)="NG",LEFT(A299,2)="NN",LEFT(A299,2)="ST",LEFT(A299,2)="WS",LEFT(A299,2)="WV"),"Midlands",
OR(LEFT(A299,1)="M",LEFT(A299,1)="L",LEFT(A299,2)="CH",LEFT(A299,2)="WA",LEFT(A299,2)="WN",LEFT(A299,2)="PR",LEFT(A299,2)="FY",LEFT(A299,2)="BB",LEFT(A299,2)="BL",LEFT(A299,2)="OL",LEFT(A299,2)="SK"),"North West",
OR(LEFT(A299,2)="NE",LEFT(A299,2)="DH",LEFT(A299,2)="SR",LEFT(A299,2)="TS",LEFT(A299,2)="DL"),"North East",
OR(LEFT(A299,2)="LS",LEFT(A299,1)="S",LEFT(A299,2)="DN",LEFT(A299,2)="HU",LEFT(A299,2)="BD",LEFT(A299,2)="HX",LEFT(A299,2)="WF",LEFT(A299,2)="HD"),"Yorkshire &amp; Humber",
OR(LEFT(A299,2)="CB",LEFT(A299,2)="CO",LEFT(A299,2)="IP",LEFT(A299,2)="NR",LEFT(A299,2)="PE",LEFT(A299,2)="SG",LEFT(A299,2)="CM"),"East of England",
OR(LEFT(A299,2)="AB",LEFT(A299,2)="DD",LEFT(A299,2)="EH",LEFT(A299,2)="FK",LEFT(A299,1)="G",LEFT(A299,2)="KA",LEFT(A299,2)="KY",LEFT(A299,2)="PA",LEFT(A299,2)="PH",LEFT(A299,2)="DG",LEFT(A299,2)="ML"),"Scotland",
OR(LEFT(A299,2)="CF",LEFT(A299,2)="SA",LEFT(A299,2)="NP",LEFT(A299,2)="LL",LEFT(A299,2)="LD"),"Wales"
)</f>
        <v>North West</v>
      </c>
      <c r="C299" t="s">
        <v>324</v>
      </c>
      <c r="D299" t="s">
        <v>824</v>
      </c>
      <c r="E299" s="1">
        <v>16559</v>
      </c>
      <c r="F299" s="1">
        <v>45522</v>
      </c>
      <c r="G299" s="11">
        <f ca="1">DATEDIF(Table1[[#This Row],[Date_of_Birth]],TODAY(),"Y")-DATEDIF(Table1[[#This Row],[Primary_Diagnosis_Date]],TODAY(),"Y")</f>
        <v>80</v>
      </c>
      <c r="H299" s="11" t="str" cm="1">
        <f t="array" aca="1" ref="H299" ca="1">_xlfn.IFS(Table1[[#This Row],[Age]]&lt;10,"0-9",Table1[[#This Row],[Age]]&lt;20,"10-19",Table1[[#This Row],[Age]]&lt;30,"20-29",Table1[[#This Row],[Age]]&lt;40,"30-39",Table1[[#This Row],[Age]]&lt;50,"40-49",Table1[[#This Row],[Age]]&lt;60,"50-59",Table1[[#This Row],[Age]]&lt;70,"60-69",Table1[[#This Row],[Age]]&lt;80,"70-79",Table1[[#This Row],[Age]]&lt;90,"80-89")</f>
        <v>80-89</v>
      </c>
      <c r="I299" t="s">
        <v>1027</v>
      </c>
      <c r="J299" t="s">
        <v>1326</v>
      </c>
      <c r="K299" t="str">
        <f>LEFT(Table1[[#This Row],[Postcode]],2)</f>
        <v>M5</v>
      </c>
      <c r="L299" t="s">
        <v>1819</v>
      </c>
      <c r="M299" s="1">
        <v>45494</v>
      </c>
      <c r="N299" s="1">
        <v>45502</v>
      </c>
      <c r="O299" s="11" t="str">
        <f ca="1">DATEDIF(Table1[[#This Row],[Referral_Date]],TODAY(),"d")-DATEDIF(Table1[[#This Row],[First_Seen_Date]],TODAY(),"d") &amp;" "&amp;"days"</f>
        <v>8 days</v>
      </c>
      <c r="P299" s="1">
        <v>45507</v>
      </c>
      <c r="Q299" s="1">
        <v>45510</v>
      </c>
      <c r="R299" s="1">
        <v>45536</v>
      </c>
      <c r="S299" s="11">
        <f ca="1">DATEDIF(Table1[[#This Row],[Decision_to_Treat_Date]],TODAY(),"d")-DATEDIF(Table1[[#This Row],[Treatment_Start_Date]],TODAY(),"d")</f>
        <v>26</v>
      </c>
      <c r="T299" s="11" t="str" cm="1">
        <f t="array" aca="1" ref="T299" ca="1">_xlfn.IFS(Table1[[#This Row],[Treatment_Waiting Time]]&lt;10,"Very Short Wait",Table1[[#This Row],[Treatment_Waiting Time]]&lt;20,"Short Wait",Table1[[#This Row],[Treatment_Waiting Time]]&lt;30,"Moderate Delay",Table1[[#This Row],[Treatment_Waiting Time]]&lt;40,"Long Delay")</f>
        <v>Moderate Delay</v>
      </c>
      <c r="U299" t="s">
        <v>2012</v>
      </c>
      <c r="V299" t="s">
        <v>2018</v>
      </c>
      <c r="W299" t="s">
        <v>2025</v>
      </c>
      <c r="X299" t="s">
        <v>2031</v>
      </c>
      <c r="Y299" t="s">
        <v>2036</v>
      </c>
      <c r="Z299" t="s">
        <v>2042</v>
      </c>
      <c r="AA299" t="s">
        <v>2041</v>
      </c>
      <c r="AB299" t="s">
        <v>2048</v>
      </c>
      <c r="AC299" t="s">
        <v>2052</v>
      </c>
      <c r="AD299" t="s">
        <v>2350</v>
      </c>
      <c r="AE299" t="s">
        <v>2041</v>
      </c>
      <c r="AF299" t="b">
        <v>0</v>
      </c>
      <c r="AH299" t="s">
        <v>2555</v>
      </c>
      <c r="AI299" s="1">
        <v>46247</v>
      </c>
    </row>
    <row r="300" spans="1:35">
      <c r="A300" t="str">
        <f>LEFT(Table1[[#This Row],[Postcode]],2)</f>
        <v>SW</v>
      </c>
      <c r="B300" s="13" t="str" cm="1">
        <f t="array" ref="B300">_xlfn.IFS(
OR(LEFT(A300,2)="EC",LEFT(A300,1)="E",LEFT(A300,1)="N",LEFT(A300,2)="NW",LEFT(A300,2)="SE",LEFT(A300,2)="SW",LEFT(A300,1)="W",LEFT(A300,2)="WC"),"London",
OR(LEFT(A300,2)="CR",LEFT(A300,2)="DA",LEFT(A300,2)="GU",LEFT(A300,2)="KT",LEFT(A300,2)="ME",LEFT(A300,2)="PO",LEFT(A300,2)="RG",LEFT(A300,2)="RH",LEFT(A300,2)="SL",LEFT(A300,2)="SO",LEFT(A300,2)="TN"),"South East",
OR(LEFT(A300,2)="BA",LEFT(A300,2)="BS",LEFT(A300,2)="EX",LEFT(A300,2)="GL",LEFT(A300,2)="PL",LEFT(A300,2)="TA",LEFT(A300,2)="TQ",LEFT(A300,2)="TR"),"South West",
OR(LEFT(A300,1)="B",LEFT(A300,2)="CV",LEFT(A300,2)="DE",LEFT(A300,2)="LE",LEFT(A300,2)="NG",LEFT(A300,2)="NN",LEFT(A300,2)="ST",LEFT(A300,2)="WS",LEFT(A300,2)="WV"),"Midlands",
OR(LEFT(A300,1)="M",LEFT(A300,1)="L",LEFT(A300,2)="CH",LEFT(A300,2)="WA",LEFT(A300,2)="WN",LEFT(A300,2)="PR",LEFT(A300,2)="FY",LEFT(A300,2)="BB",LEFT(A300,2)="BL",LEFT(A300,2)="OL",LEFT(A300,2)="SK"),"North West",
OR(LEFT(A300,2)="NE",LEFT(A300,2)="DH",LEFT(A300,2)="SR",LEFT(A300,2)="TS",LEFT(A300,2)="DL"),"North East",
OR(LEFT(A300,2)="LS",LEFT(A300,1)="S",LEFT(A300,2)="DN",LEFT(A300,2)="HU",LEFT(A300,2)="BD",LEFT(A300,2)="HX",LEFT(A300,2)="WF",LEFT(A300,2)="HD"),"Yorkshire &amp; Humber",
OR(LEFT(A300,2)="CB",LEFT(A300,2)="CO",LEFT(A300,2)="IP",LEFT(A300,2)="NR",LEFT(A300,2)="PE",LEFT(A300,2)="SG",LEFT(A300,2)="CM"),"East of England",
OR(LEFT(A300,2)="AB",LEFT(A300,2)="DD",LEFT(A300,2)="EH",LEFT(A300,2)="FK",LEFT(A300,1)="G",LEFT(A300,2)="KA",LEFT(A300,2)="KY",LEFT(A300,2)="PA",LEFT(A300,2)="PH",LEFT(A300,2)="DG",LEFT(A300,2)="ML"),"Scotland",
OR(LEFT(A300,2)="CF",LEFT(A300,2)="SA",LEFT(A300,2)="NP",LEFT(A300,2)="LL",LEFT(A300,2)="LD"),"Wales"
)</f>
        <v>London</v>
      </c>
      <c r="C300" t="s">
        <v>325</v>
      </c>
      <c r="D300" t="s">
        <v>825</v>
      </c>
      <c r="E300" s="1">
        <v>23681</v>
      </c>
      <c r="F300" s="1">
        <v>46011</v>
      </c>
      <c r="G300" s="11">
        <f ca="1">DATEDIF(Table1[[#This Row],[Date_of_Birth]],TODAY(),"Y")-DATEDIF(Table1[[#This Row],[Primary_Diagnosis_Date]],TODAY(),"Y")</f>
        <v>61</v>
      </c>
      <c r="H300" s="11" t="str" cm="1">
        <f t="array" aca="1" ref="H300" ca="1">_xlfn.IFS(Table1[[#This Row],[Age]]&lt;10,"0-9",Table1[[#This Row],[Age]]&lt;20,"10-19",Table1[[#This Row],[Age]]&lt;30,"20-29",Table1[[#This Row],[Age]]&lt;40,"30-39",Table1[[#This Row],[Age]]&lt;50,"40-49",Table1[[#This Row],[Age]]&lt;60,"50-59",Table1[[#This Row],[Age]]&lt;70,"60-69",Table1[[#This Row],[Age]]&lt;80,"70-79",Table1[[#This Row],[Age]]&lt;90,"80-89")</f>
        <v>60-69</v>
      </c>
      <c r="I300" t="s">
        <v>1027</v>
      </c>
      <c r="J300" t="s">
        <v>1327</v>
      </c>
      <c r="K300" t="str">
        <f>LEFT(Table1[[#This Row],[Postcode]],2)</f>
        <v>SW</v>
      </c>
      <c r="L300" t="s">
        <v>1820</v>
      </c>
      <c r="M300" s="1">
        <v>46002</v>
      </c>
      <c r="N300" s="1">
        <v>46014</v>
      </c>
      <c r="O300" s="11" t="str">
        <f ca="1">DATEDIF(Table1[[#This Row],[Referral_Date]],TODAY(),"d")-DATEDIF(Table1[[#This Row],[First_Seen_Date]],TODAY(),"d") &amp;" "&amp;"days"</f>
        <v>12 days</v>
      </c>
      <c r="P300" s="1">
        <v>46026</v>
      </c>
      <c r="Q300" s="1">
        <v>46040</v>
      </c>
      <c r="R300" s="1">
        <v>46057</v>
      </c>
      <c r="S300" s="11">
        <f ca="1">DATEDIF(Table1[[#This Row],[Decision_to_Treat_Date]],TODAY(),"d")-DATEDIF(Table1[[#This Row],[Treatment_Start_Date]],TODAY(),"d")</f>
        <v>17</v>
      </c>
      <c r="T300" s="11" t="str" cm="1">
        <f t="array" aca="1" ref="T300" ca="1">_xlfn.IFS(Table1[[#This Row],[Treatment_Waiting Time]]&lt;10,"Very Short Wait",Table1[[#This Row],[Treatment_Waiting Time]]&lt;20,"Short Wait",Table1[[#This Row],[Treatment_Waiting Time]]&lt;30,"Moderate Delay",Table1[[#This Row],[Treatment_Waiting Time]]&lt;40,"Long Delay")</f>
        <v>Short Wait</v>
      </c>
      <c r="U300" t="s">
        <v>2015</v>
      </c>
      <c r="V300" t="s">
        <v>2021</v>
      </c>
      <c r="W300" t="s">
        <v>2024</v>
      </c>
      <c r="X300" t="s">
        <v>2029</v>
      </c>
      <c r="Y300" t="s">
        <v>2037</v>
      </c>
      <c r="Z300" t="s">
        <v>2041</v>
      </c>
      <c r="AA300" t="s">
        <v>2041</v>
      </c>
      <c r="AB300" t="s">
        <v>2049</v>
      </c>
      <c r="AC300" t="s">
        <v>2041</v>
      </c>
      <c r="AD300" t="s">
        <v>2351</v>
      </c>
      <c r="AE300" t="s">
        <v>2041</v>
      </c>
      <c r="AF300" t="b">
        <v>0</v>
      </c>
      <c r="AH300" t="s">
        <v>2555</v>
      </c>
      <c r="AI300" s="1">
        <v>46642</v>
      </c>
    </row>
    <row r="301" spans="1:35">
      <c r="A301" t="str">
        <f>LEFT(Table1[[#This Row],[Postcode]],2)</f>
        <v>SM</v>
      </c>
      <c r="B301" s="13" t="str" cm="1">
        <f t="array" ref="B301">_xlfn.IFS(
OR(LEFT(A301,2)="EC",LEFT(A301,1)="E",LEFT(A301,1)="N",LEFT(A301,2)="NW",LEFT(A301,2)="SE",LEFT(A301,2)="SW",LEFT(A301,1)="W",LEFT(A301,2)="WC"),"London",
OR(LEFT(A301,2)="CR",LEFT(A301,2)="DA",LEFT(A301,2)="GU",LEFT(A301,2)="KT",LEFT(A301,2)="ME",LEFT(A301,2)="PO",LEFT(A301,2)="RG",LEFT(A301,2)="RH",LEFT(A301,2)="SL",LEFT(A301,2)="SO",LEFT(A301,2)="TN"),"South East",
OR(LEFT(A301,2)="BA",LEFT(A301,2)="BS",LEFT(A301,2)="EX",LEFT(A301,2)="GL",LEFT(A301,2)="PL",LEFT(A301,2)="TA",LEFT(A301,2)="TQ",LEFT(A301,2)="TR"),"South West",
OR(LEFT(A301,1)="B",LEFT(A301,2)="CV",LEFT(A301,2)="DE",LEFT(A301,2)="LE",LEFT(A301,2)="NG",LEFT(A301,2)="NN",LEFT(A301,2)="ST",LEFT(A301,2)="WS",LEFT(A301,2)="WV"),"Midlands",
OR(LEFT(A301,1)="M",LEFT(A301,1)="L",LEFT(A301,2)="CH",LEFT(A301,2)="WA",LEFT(A301,2)="WN",LEFT(A301,2)="PR",LEFT(A301,2)="FY",LEFT(A301,2)="BB",LEFT(A301,2)="BL",LEFT(A301,2)="OL",LEFT(A301,2)="SK"),"North West",
OR(LEFT(A301,2)="NE",LEFT(A301,2)="DH",LEFT(A301,2)="SR",LEFT(A301,2)="TS",LEFT(A301,2)="DL"),"North East",
OR(LEFT(A301,2)="LS",LEFT(A301,1)="S",LEFT(A301,2)="DN",LEFT(A301,2)="HU",LEFT(A301,2)="BD",LEFT(A301,2)="HX",LEFT(A301,2)="WF",LEFT(A301,2)="HD"),"Yorkshire &amp; Humber",
OR(LEFT(A301,2)="CB",LEFT(A301,2)="CO",LEFT(A301,2)="IP",LEFT(A301,2)="NR",LEFT(A301,2)="PE",LEFT(A301,2)="SG",LEFT(A301,2)="CM"),"East of England",
OR(LEFT(A301,2)="AB",LEFT(A301,2)="DD",LEFT(A301,2)="EH",LEFT(A301,2)="FK",LEFT(A301,1)="G",LEFT(A301,2)="KA",LEFT(A301,2)="KY",LEFT(A301,2)="PA",LEFT(A301,2)="PH",LEFT(A301,2)="DG",LEFT(A301,2)="ML"),"Scotland",
OR(LEFT(A301,2)="CF",LEFT(A301,2)="SA",LEFT(A301,2)="NP",LEFT(A301,2)="LL",LEFT(A301,2)="LD"),"Wales"
)</f>
        <v>Yorkshire &amp; Humber</v>
      </c>
      <c r="C301" t="s">
        <v>326</v>
      </c>
      <c r="D301" t="s">
        <v>826</v>
      </c>
      <c r="E301" s="1">
        <v>20276</v>
      </c>
      <c r="F301" s="1">
        <v>44519</v>
      </c>
      <c r="G301" s="11">
        <f ca="1">DATEDIF(Table1[[#This Row],[Date_of_Birth]],TODAY(),"Y")-DATEDIF(Table1[[#This Row],[Primary_Diagnosis_Date]],TODAY(),"Y")</f>
        <v>66</v>
      </c>
      <c r="H301" s="11" t="str" cm="1">
        <f t="array" aca="1" ref="H301" ca="1">_xlfn.IFS(Table1[[#This Row],[Age]]&lt;10,"0-9",Table1[[#This Row],[Age]]&lt;20,"10-19",Table1[[#This Row],[Age]]&lt;30,"20-29",Table1[[#This Row],[Age]]&lt;40,"30-39",Table1[[#This Row],[Age]]&lt;50,"40-49",Table1[[#This Row],[Age]]&lt;60,"50-59",Table1[[#This Row],[Age]]&lt;70,"60-69",Table1[[#This Row],[Age]]&lt;80,"70-79",Table1[[#This Row],[Age]]&lt;90,"80-89")</f>
        <v>60-69</v>
      </c>
      <c r="I301" t="s">
        <v>1027</v>
      </c>
      <c r="J301" t="s">
        <v>1328</v>
      </c>
      <c r="K301" t="str">
        <f>LEFT(Table1[[#This Row],[Postcode]],2)</f>
        <v>SM</v>
      </c>
      <c r="L301" t="s">
        <v>1821</v>
      </c>
      <c r="M301" s="1">
        <v>44515</v>
      </c>
      <c r="N301" s="1">
        <v>44522</v>
      </c>
      <c r="O301" s="11" t="str">
        <f ca="1">DATEDIF(Table1[[#This Row],[Referral_Date]],TODAY(),"d")-DATEDIF(Table1[[#This Row],[First_Seen_Date]],TODAY(),"d") &amp;" "&amp;"days"</f>
        <v>7 days</v>
      </c>
      <c r="P301" s="1">
        <v>44525</v>
      </c>
      <c r="Q301" s="1">
        <v>44530</v>
      </c>
      <c r="R301" s="1">
        <v>44531</v>
      </c>
      <c r="S301" s="11">
        <f ca="1">DATEDIF(Table1[[#This Row],[Decision_to_Treat_Date]],TODAY(),"d")-DATEDIF(Table1[[#This Row],[Treatment_Start_Date]],TODAY(),"d")</f>
        <v>1</v>
      </c>
      <c r="T301" s="11" t="str" cm="1">
        <f t="array" aca="1" ref="T301" ca="1">_xlfn.IFS(Table1[[#This Row],[Treatment_Waiting Time]]&lt;10,"Very Short Wait",Table1[[#This Row],[Treatment_Waiting Time]]&lt;20,"Short Wait",Table1[[#This Row],[Treatment_Waiting Time]]&lt;30,"Moderate Delay",Table1[[#This Row],[Treatment_Waiting Time]]&lt;40,"Long Delay")</f>
        <v>Very Short Wait</v>
      </c>
      <c r="U301" t="s">
        <v>2017</v>
      </c>
      <c r="V301" t="s">
        <v>2020</v>
      </c>
      <c r="W301" t="s">
        <v>2024</v>
      </c>
      <c r="X301" t="s">
        <v>2031</v>
      </c>
      <c r="Y301" t="s">
        <v>2037</v>
      </c>
      <c r="Z301" t="s">
        <v>2042</v>
      </c>
      <c r="AA301" t="s">
        <v>2043</v>
      </c>
      <c r="AB301" t="s">
        <v>2047</v>
      </c>
      <c r="AC301" t="s">
        <v>2052</v>
      </c>
      <c r="AD301" t="s">
        <v>2352</v>
      </c>
      <c r="AE301" t="s">
        <v>2550</v>
      </c>
      <c r="AF301" t="b">
        <v>1</v>
      </c>
      <c r="AG301" s="1">
        <v>45258</v>
      </c>
      <c r="AH301" t="s">
        <v>2554</v>
      </c>
    </row>
    <row r="302" spans="1:35">
      <c r="A302" t="str">
        <f>LEFT(Table1[[#This Row],[Postcode]],2)</f>
        <v>W0</v>
      </c>
      <c r="B302" s="13" t="str" cm="1">
        <f t="array" ref="B302">_xlfn.IFS(
OR(LEFT(A302,2)="EC",LEFT(A302,1)="E",LEFT(A302,1)="N",LEFT(A302,2)="NW",LEFT(A302,2)="SE",LEFT(A302,2)="SW",LEFT(A302,1)="W",LEFT(A302,2)="WC"),"London",
OR(LEFT(A302,2)="CR",LEFT(A302,2)="DA",LEFT(A302,2)="GU",LEFT(A302,2)="KT",LEFT(A302,2)="ME",LEFT(A302,2)="PO",LEFT(A302,2)="RG",LEFT(A302,2)="RH",LEFT(A302,2)="SL",LEFT(A302,2)="SO",LEFT(A302,2)="TN"),"South East",
OR(LEFT(A302,2)="BA",LEFT(A302,2)="BS",LEFT(A302,2)="EX",LEFT(A302,2)="GL",LEFT(A302,2)="PL",LEFT(A302,2)="TA",LEFT(A302,2)="TQ",LEFT(A302,2)="TR"),"South West",
OR(LEFT(A302,1)="B",LEFT(A302,2)="CV",LEFT(A302,2)="DE",LEFT(A302,2)="LE",LEFT(A302,2)="NG",LEFT(A302,2)="NN",LEFT(A302,2)="ST",LEFT(A302,2)="WS",LEFT(A302,2)="WV"),"Midlands",
OR(LEFT(A302,1)="M",LEFT(A302,1)="L",LEFT(A302,2)="CH",LEFT(A302,2)="WA",LEFT(A302,2)="WN",LEFT(A302,2)="PR",LEFT(A302,2)="FY",LEFT(A302,2)="BB",LEFT(A302,2)="BL",LEFT(A302,2)="OL",LEFT(A302,2)="SK"),"North West",
OR(LEFT(A302,2)="NE",LEFT(A302,2)="DH",LEFT(A302,2)="SR",LEFT(A302,2)="TS",LEFT(A302,2)="DL"),"North East",
OR(LEFT(A302,2)="LS",LEFT(A302,1)="S",LEFT(A302,2)="DN",LEFT(A302,2)="HU",LEFT(A302,2)="BD",LEFT(A302,2)="HX",LEFT(A302,2)="WF",LEFT(A302,2)="HD"),"Yorkshire &amp; Humber",
OR(LEFT(A302,2)="CB",LEFT(A302,2)="CO",LEFT(A302,2)="IP",LEFT(A302,2)="NR",LEFT(A302,2)="PE",LEFT(A302,2)="SG",LEFT(A302,2)="CM"),"East of England",
OR(LEFT(A302,2)="AB",LEFT(A302,2)="DD",LEFT(A302,2)="EH",LEFT(A302,2)="FK",LEFT(A302,1)="G",LEFT(A302,2)="KA",LEFT(A302,2)="KY",LEFT(A302,2)="PA",LEFT(A302,2)="PH",LEFT(A302,2)="DG",LEFT(A302,2)="ML"),"Scotland",
OR(LEFT(A302,2)="CF",LEFT(A302,2)="SA",LEFT(A302,2)="NP",LEFT(A302,2)="LL",LEFT(A302,2)="LD"),"Wales"
)</f>
        <v>London</v>
      </c>
      <c r="C302" t="s">
        <v>327</v>
      </c>
      <c r="D302" t="s">
        <v>827</v>
      </c>
      <c r="E302" s="1">
        <v>28964</v>
      </c>
      <c r="F302" s="1">
        <v>44761</v>
      </c>
      <c r="G302" s="11">
        <f ca="1">DATEDIF(Table1[[#This Row],[Date_of_Birth]],TODAY(),"Y")-DATEDIF(Table1[[#This Row],[Primary_Diagnosis_Date]],TODAY(),"Y")</f>
        <v>44</v>
      </c>
      <c r="H302" s="11" t="str" cm="1">
        <f t="array" aca="1" ref="H302" ca="1">_xlfn.IFS(Table1[[#This Row],[Age]]&lt;10,"0-9",Table1[[#This Row],[Age]]&lt;20,"10-19",Table1[[#This Row],[Age]]&lt;30,"20-29",Table1[[#This Row],[Age]]&lt;40,"30-39",Table1[[#This Row],[Age]]&lt;50,"40-49",Table1[[#This Row],[Age]]&lt;60,"50-59",Table1[[#This Row],[Age]]&lt;70,"60-69",Table1[[#This Row],[Age]]&lt;80,"70-79",Table1[[#This Row],[Age]]&lt;90,"80-89")</f>
        <v>40-49</v>
      </c>
      <c r="I302" t="s">
        <v>1027</v>
      </c>
      <c r="J302" t="s">
        <v>1329</v>
      </c>
      <c r="K302" t="str">
        <f>LEFT(Table1[[#This Row],[Postcode]],2)</f>
        <v>W0</v>
      </c>
      <c r="L302" t="s">
        <v>1822</v>
      </c>
      <c r="M302" s="1">
        <v>44752</v>
      </c>
      <c r="N302" s="1">
        <v>44759</v>
      </c>
      <c r="O302" s="11" t="str">
        <f ca="1">DATEDIF(Table1[[#This Row],[Referral_Date]],TODAY(),"d")-DATEDIF(Table1[[#This Row],[First_Seen_Date]],TODAY(),"d") &amp;" "&amp;"days"</f>
        <v>7 days</v>
      </c>
      <c r="P302" s="1">
        <v>44762</v>
      </c>
      <c r="Q302" s="1">
        <v>44767</v>
      </c>
      <c r="R302" s="1">
        <v>44793</v>
      </c>
      <c r="S302" s="11">
        <f ca="1">DATEDIF(Table1[[#This Row],[Decision_to_Treat_Date]],TODAY(),"d")-DATEDIF(Table1[[#This Row],[Treatment_Start_Date]],TODAY(),"d")</f>
        <v>26</v>
      </c>
      <c r="T302" s="11" t="str" cm="1">
        <f t="array" aca="1" ref="T302" ca="1">_xlfn.IFS(Table1[[#This Row],[Treatment_Waiting Time]]&lt;10,"Very Short Wait",Table1[[#This Row],[Treatment_Waiting Time]]&lt;20,"Short Wait",Table1[[#This Row],[Treatment_Waiting Time]]&lt;30,"Moderate Delay",Table1[[#This Row],[Treatment_Waiting Time]]&lt;40,"Long Delay")</f>
        <v>Moderate Delay</v>
      </c>
      <c r="U302" t="s">
        <v>2013</v>
      </c>
      <c r="V302" t="s">
        <v>2019</v>
      </c>
      <c r="W302" t="s">
        <v>2026</v>
      </c>
      <c r="X302" t="s">
        <v>2029</v>
      </c>
      <c r="Y302" t="s">
        <v>2036</v>
      </c>
      <c r="Z302" t="s">
        <v>2040</v>
      </c>
      <c r="AA302" t="s">
        <v>2045</v>
      </c>
      <c r="AB302" t="s">
        <v>2046</v>
      </c>
      <c r="AC302" t="s">
        <v>2053</v>
      </c>
      <c r="AD302" t="s">
        <v>2353</v>
      </c>
      <c r="AE302" t="s">
        <v>2552</v>
      </c>
      <c r="AF302" t="b">
        <v>0</v>
      </c>
      <c r="AH302" t="s">
        <v>2555</v>
      </c>
      <c r="AI302" s="1">
        <v>45942</v>
      </c>
    </row>
    <row r="303" spans="1:35">
      <c r="A303" t="str">
        <f>LEFT(Table1[[#This Row],[Postcode]],2)</f>
        <v>JE</v>
      </c>
      <c r="B303" s="13" t="e" cm="1">
        <f t="array" ref="B303">_xlfn.IFS(
OR(LEFT(A303,2)="EC",LEFT(A303,1)="E",LEFT(A303,1)="N",LEFT(A303,2)="NW",LEFT(A303,2)="SE",LEFT(A303,2)="SW",LEFT(A303,1)="W",LEFT(A303,2)="WC"),"London",
OR(LEFT(A303,2)="CR",LEFT(A303,2)="DA",LEFT(A303,2)="GU",LEFT(A303,2)="KT",LEFT(A303,2)="ME",LEFT(A303,2)="PO",LEFT(A303,2)="RG",LEFT(A303,2)="RH",LEFT(A303,2)="SL",LEFT(A303,2)="SO",LEFT(A303,2)="TN"),"South East",
OR(LEFT(A303,2)="BA",LEFT(A303,2)="BS",LEFT(A303,2)="EX",LEFT(A303,2)="GL",LEFT(A303,2)="PL",LEFT(A303,2)="TA",LEFT(A303,2)="TQ",LEFT(A303,2)="TR"),"South West",
OR(LEFT(A303,1)="B",LEFT(A303,2)="CV",LEFT(A303,2)="DE",LEFT(A303,2)="LE",LEFT(A303,2)="NG",LEFT(A303,2)="NN",LEFT(A303,2)="ST",LEFT(A303,2)="WS",LEFT(A303,2)="WV"),"Midlands",
OR(LEFT(A303,1)="M",LEFT(A303,1)="L",LEFT(A303,2)="CH",LEFT(A303,2)="WA",LEFT(A303,2)="WN",LEFT(A303,2)="PR",LEFT(A303,2)="FY",LEFT(A303,2)="BB",LEFT(A303,2)="BL",LEFT(A303,2)="OL",LEFT(A303,2)="SK"),"North West",
OR(LEFT(A303,2)="NE",LEFT(A303,2)="DH",LEFT(A303,2)="SR",LEFT(A303,2)="TS",LEFT(A303,2)="DL"),"North East",
OR(LEFT(A303,2)="LS",LEFT(A303,1)="S",LEFT(A303,2)="DN",LEFT(A303,2)="HU",LEFT(A303,2)="BD",LEFT(A303,2)="HX",LEFT(A303,2)="WF",LEFT(A303,2)="HD"),"Yorkshire &amp; Humber",
OR(LEFT(A303,2)="CB",LEFT(A303,2)="CO",LEFT(A303,2)="IP",LEFT(A303,2)="NR",LEFT(A303,2)="PE",LEFT(A303,2)="SG",LEFT(A303,2)="CM"),"East of England",
OR(LEFT(A303,2)="AB",LEFT(A303,2)="DD",LEFT(A303,2)="EH",LEFT(A303,2)="FK",LEFT(A303,1)="G",LEFT(A303,2)="KA",LEFT(A303,2)="KY",LEFT(A303,2)="PA",LEFT(A303,2)="PH",LEFT(A303,2)="DG",LEFT(A303,2)="ML"),"Scotland",
OR(LEFT(A303,2)="CF",LEFT(A303,2)="SA",LEFT(A303,2)="NP",LEFT(A303,2)="LL",LEFT(A303,2)="LD"),"Wales"
)</f>
        <v>#N/A</v>
      </c>
      <c r="C303" t="s">
        <v>328</v>
      </c>
      <c r="D303" t="s">
        <v>828</v>
      </c>
      <c r="E303" s="1">
        <v>29635</v>
      </c>
      <c r="F303" s="1">
        <v>44431</v>
      </c>
      <c r="G303" s="11">
        <f ca="1">DATEDIF(Table1[[#This Row],[Date_of_Birth]],TODAY(),"Y")-DATEDIF(Table1[[#This Row],[Primary_Diagnosis_Date]],TODAY(),"Y")</f>
        <v>41</v>
      </c>
      <c r="H303" s="11" t="str" cm="1">
        <f t="array" aca="1" ref="H303" ca="1">_xlfn.IFS(Table1[[#This Row],[Age]]&lt;10,"0-9",Table1[[#This Row],[Age]]&lt;20,"10-19",Table1[[#This Row],[Age]]&lt;30,"20-29",Table1[[#This Row],[Age]]&lt;40,"30-39",Table1[[#This Row],[Age]]&lt;50,"40-49",Table1[[#This Row],[Age]]&lt;60,"50-59",Table1[[#This Row],[Age]]&lt;70,"60-69",Table1[[#This Row],[Age]]&lt;80,"70-79",Table1[[#This Row],[Age]]&lt;90,"80-89")</f>
        <v>40-49</v>
      </c>
      <c r="I303" t="s">
        <v>1027</v>
      </c>
      <c r="J303" t="s">
        <v>1330</v>
      </c>
      <c r="K303" t="str">
        <f>LEFT(Table1[[#This Row],[Postcode]],2)</f>
        <v>JE</v>
      </c>
      <c r="L303" t="s">
        <v>1823</v>
      </c>
      <c r="M303" s="1">
        <v>44405</v>
      </c>
      <c r="N303" s="1">
        <v>44408</v>
      </c>
      <c r="O303" s="11" t="str">
        <f ca="1">DATEDIF(Table1[[#This Row],[Referral_Date]],TODAY(),"d")-DATEDIF(Table1[[#This Row],[First_Seen_Date]],TODAY(),"d") &amp;" "&amp;"days"</f>
        <v>3 days</v>
      </c>
      <c r="P303" s="1">
        <v>44422</v>
      </c>
      <c r="Q303" s="1">
        <v>44435</v>
      </c>
      <c r="R303" s="1">
        <v>44451</v>
      </c>
      <c r="S303" s="11">
        <f ca="1">DATEDIF(Table1[[#This Row],[Decision_to_Treat_Date]],TODAY(),"d")-DATEDIF(Table1[[#This Row],[Treatment_Start_Date]],TODAY(),"d")</f>
        <v>16</v>
      </c>
      <c r="T303" s="11" t="str" cm="1">
        <f t="array" aca="1" ref="T303" ca="1">_xlfn.IFS(Table1[[#This Row],[Treatment_Waiting Time]]&lt;10,"Very Short Wait",Table1[[#This Row],[Treatment_Waiting Time]]&lt;20,"Short Wait",Table1[[#This Row],[Treatment_Waiting Time]]&lt;30,"Moderate Delay",Table1[[#This Row],[Treatment_Waiting Time]]&lt;40,"Long Delay")</f>
        <v>Short Wait</v>
      </c>
      <c r="U303" t="s">
        <v>2016</v>
      </c>
      <c r="V303" t="s">
        <v>2021</v>
      </c>
      <c r="W303" t="s">
        <v>2025</v>
      </c>
      <c r="X303" t="s">
        <v>2032</v>
      </c>
      <c r="Y303" t="s">
        <v>2034</v>
      </c>
      <c r="Z303" t="s">
        <v>2042</v>
      </c>
      <c r="AA303" t="s">
        <v>2043</v>
      </c>
      <c r="AB303" t="s">
        <v>2051</v>
      </c>
      <c r="AC303" t="s">
        <v>2041</v>
      </c>
      <c r="AD303" t="s">
        <v>2354</v>
      </c>
      <c r="AE303" t="s">
        <v>2550</v>
      </c>
      <c r="AF303" t="b">
        <v>0</v>
      </c>
      <c r="AH303" t="s">
        <v>2554</v>
      </c>
    </row>
    <row r="304" spans="1:35">
      <c r="A304" t="str">
        <f>LEFT(Table1[[#This Row],[Postcode]],2)</f>
        <v>W2</v>
      </c>
      <c r="B304" s="13" t="str" cm="1">
        <f t="array" ref="B304">_xlfn.IFS(
OR(LEFT(A304,2)="EC",LEFT(A304,1)="E",LEFT(A304,1)="N",LEFT(A304,2)="NW",LEFT(A304,2)="SE",LEFT(A304,2)="SW",LEFT(A304,1)="W",LEFT(A304,2)="WC"),"London",
OR(LEFT(A304,2)="CR",LEFT(A304,2)="DA",LEFT(A304,2)="GU",LEFT(A304,2)="KT",LEFT(A304,2)="ME",LEFT(A304,2)="PO",LEFT(A304,2)="RG",LEFT(A304,2)="RH",LEFT(A304,2)="SL",LEFT(A304,2)="SO",LEFT(A304,2)="TN"),"South East",
OR(LEFT(A304,2)="BA",LEFT(A304,2)="BS",LEFT(A304,2)="EX",LEFT(A304,2)="GL",LEFT(A304,2)="PL",LEFT(A304,2)="TA",LEFT(A304,2)="TQ",LEFT(A304,2)="TR"),"South West",
OR(LEFT(A304,1)="B",LEFT(A304,2)="CV",LEFT(A304,2)="DE",LEFT(A304,2)="LE",LEFT(A304,2)="NG",LEFT(A304,2)="NN",LEFT(A304,2)="ST",LEFT(A304,2)="WS",LEFT(A304,2)="WV"),"Midlands",
OR(LEFT(A304,1)="M",LEFT(A304,1)="L",LEFT(A304,2)="CH",LEFT(A304,2)="WA",LEFT(A304,2)="WN",LEFT(A304,2)="PR",LEFT(A304,2)="FY",LEFT(A304,2)="BB",LEFT(A304,2)="BL",LEFT(A304,2)="OL",LEFT(A304,2)="SK"),"North West",
OR(LEFT(A304,2)="NE",LEFT(A304,2)="DH",LEFT(A304,2)="SR",LEFT(A304,2)="TS",LEFT(A304,2)="DL"),"North East",
OR(LEFT(A304,2)="LS",LEFT(A304,1)="S",LEFT(A304,2)="DN",LEFT(A304,2)="HU",LEFT(A304,2)="BD",LEFT(A304,2)="HX",LEFT(A304,2)="WF",LEFT(A304,2)="HD"),"Yorkshire &amp; Humber",
OR(LEFT(A304,2)="CB",LEFT(A304,2)="CO",LEFT(A304,2)="IP",LEFT(A304,2)="NR",LEFT(A304,2)="PE",LEFT(A304,2)="SG",LEFT(A304,2)="CM"),"East of England",
OR(LEFT(A304,2)="AB",LEFT(A304,2)="DD",LEFT(A304,2)="EH",LEFT(A304,2)="FK",LEFT(A304,1)="G",LEFT(A304,2)="KA",LEFT(A304,2)="KY",LEFT(A304,2)="PA",LEFT(A304,2)="PH",LEFT(A304,2)="DG",LEFT(A304,2)="ML"),"Scotland",
OR(LEFT(A304,2)="CF",LEFT(A304,2)="SA",LEFT(A304,2)="NP",LEFT(A304,2)="LL",LEFT(A304,2)="LD"),"Wales"
)</f>
        <v>London</v>
      </c>
      <c r="C304" t="s">
        <v>329</v>
      </c>
      <c r="D304" t="s">
        <v>829</v>
      </c>
      <c r="E304" s="1">
        <v>36629</v>
      </c>
      <c r="F304" s="1">
        <v>45787</v>
      </c>
      <c r="G304" s="11">
        <f ca="1">DATEDIF(Table1[[#This Row],[Date_of_Birth]],TODAY(),"Y")-DATEDIF(Table1[[#This Row],[Primary_Diagnosis_Date]],TODAY(),"Y")</f>
        <v>25</v>
      </c>
      <c r="H304" s="11" t="str" cm="1">
        <f t="array" aca="1" ref="H304" ca="1">_xlfn.IFS(Table1[[#This Row],[Age]]&lt;10,"0-9",Table1[[#This Row],[Age]]&lt;20,"10-19",Table1[[#This Row],[Age]]&lt;30,"20-29",Table1[[#This Row],[Age]]&lt;40,"30-39",Table1[[#This Row],[Age]]&lt;50,"40-49",Table1[[#This Row],[Age]]&lt;60,"50-59",Table1[[#This Row],[Age]]&lt;70,"60-69",Table1[[#This Row],[Age]]&lt;80,"70-79",Table1[[#This Row],[Age]]&lt;90,"80-89")</f>
        <v>20-29</v>
      </c>
      <c r="I304" t="s">
        <v>1027</v>
      </c>
      <c r="J304" t="s">
        <v>1331</v>
      </c>
      <c r="K304" t="str">
        <f>LEFT(Table1[[#This Row],[Postcode]],2)</f>
        <v>W2</v>
      </c>
      <c r="L304" t="s">
        <v>1824</v>
      </c>
      <c r="M304" s="1">
        <v>45775</v>
      </c>
      <c r="N304" s="1">
        <v>45783</v>
      </c>
      <c r="O304" s="11" t="str">
        <f ca="1">DATEDIF(Table1[[#This Row],[Referral_Date]],TODAY(),"d")-DATEDIF(Table1[[#This Row],[First_Seen_Date]],TODAY(),"d") &amp;" "&amp;"days"</f>
        <v>8 days</v>
      </c>
      <c r="P304" s="1">
        <v>45793</v>
      </c>
      <c r="Q304" s="1">
        <v>45796</v>
      </c>
      <c r="R304" s="1">
        <v>45826</v>
      </c>
      <c r="S304" s="11">
        <f ca="1">DATEDIF(Table1[[#This Row],[Decision_to_Treat_Date]],TODAY(),"d")-DATEDIF(Table1[[#This Row],[Treatment_Start_Date]],TODAY(),"d")</f>
        <v>30</v>
      </c>
      <c r="T304" s="11" t="str" cm="1">
        <f t="array" aca="1" ref="T304" ca="1">_xlfn.IFS(Table1[[#This Row],[Treatment_Waiting Time]]&lt;10,"Very Short Wait",Table1[[#This Row],[Treatment_Waiting Time]]&lt;20,"Short Wait",Table1[[#This Row],[Treatment_Waiting Time]]&lt;30,"Moderate Delay",Table1[[#This Row],[Treatment_Waiting Time]]&lt;40,"Long Delay")</f>
        <v>Long Delay</v>
      </c>
      <c r="U304" t="s">
        <v>2012</v>
      </c>
      <c r="V304" t="s">
        <v>2022</v>
      </c>
      <c r="W304" t="s">
        <v>2027</v>
      </c>
      <c r="X304" t="s">
        <v>2029</v>
      </c>
      <c r="Y304" t="s">
        <v>2036</v>
      </c>
      <c r="Z304" t="s">
        <v>2040</v>
      </c>
      <c r="AA304" t="s">
        <v>2044</v>
      </c>
      <c r="AB304" t="s">
        <v>2050</v>
      </c>
      <c r="AC304" t="s">
        <v>2053</v>
      </c>
      <c r="AD304" t="s">
        <v>2355</v>
      </c>
      <c r="AE304" t="s">
        <v>2550</v>
      </c>
      <c r="AF304" t="b">
        <v>0</v>
      </c>
      <c r="AH304" t="s">
        <v>2555</v>
      </c>
      <c r="AI304" s="1">
        <v>46350</v>
      </c>
    </row>
    <row r="305" spans="1:35">
      <c r="A305" t="str">
        <f>LEFT(Table1[[#This Row],[Postcode]],2)</f>
        <v>N4</v>
      </c>
      <c r="B305" s="13" t="str" cm="1">
        <f t="array" ref="B305">_xlfn.IFS(
OR(LEFT(A305,2)="EC",LEFT(A305,1)="E",LEFT(A305,1)="N",LEFT(A305,2)="NW",LEFT(A305,2)="SE",LEFT(A305,2)="SW",LEFT(A305,1)="W",LEFT(A305,2)="WC"),"London",
OR(LEFT(A305,2)="CR",LEFT(A305,2)="DA",LEFT(A305,2)="GU",LEFT(A305,2)="KT",LEFT(A305,2)="ME",LEFT(A305,2)="PO",LEFT(A305,2)="RG",LEFT(A305,2)="RH",LEFT(A305,2)="SL",LEFT(A305,2)="SO",LEFT(A305,2)="TN"),"South East",
OR(LEFT(A305,2)="BA",LEFT(A305,2)="BS",LEFT(A305,2)="EX",LEFT(A305,2)="GL",LEFT(A305,2)="PL",LEFT(A305,2)="TA",LEFT(A305,2)="TQ",LEFT(A305,2)="TR"),"South West",
OR(LEFT(A305,1)="B",LEFT(A305,2)="CV",LEFT(A305,2)="DE",LEFT(A305,2)="LE",LEFT(A305,2)="NG",LEFT(A305,2)="NN",LEFT(A305,2)="ST",LEFT(A305,2)="WS",LEFT(A305,2)="WV"),"Midlands",
OR(LEFT(A305,1)="M",LEFT(A305,1)="L",LEFT(A305,2)="CH",LEFT(A305,2)="WA",LEFT(A305,2)="WN",LEFT(A305,2)="PR",LEFT(A305,2)="FY",LEFT(A305,2)="BB",LEFT(A305,2)="BL",LEFT(A305,2)="OL",LEFT(A305,2)="SK"),"North West",
OR(LEFT(A305,2)="NE",LEFT(A305,2)="DH",LEFT(A305,2)="SR",LEFT(A305,2)="TS",LEFT(A305,2)="DL"),"North East",
OR(LEFT(A305,2)="LS",LEFT(A305,1)="S",LEFT(A305,2)="DN",LEFT(A305,2)="HU",LEFT(A305,2)="BD",LEFT(A305,2)="HX",LEFT(A305,2)="WF",LEFT(A305,2)="HD"),"Yorkshire &amp; Humber",
OR(LEFT(A305,2)="CB",LEFT(A305,2)="CO",LEFT(A305,2)="IP",LEFT(A305,2)="NR",LEFT(A305,2)="PE",LEFT(A305,2)="SG",LEFT(A305,2)="CM"),"East of England",
OR(LEFT(A305,2)="AB",LEFT(A305,2)="DD",LEFT(A305,2)="EH",LEFT(A305,2)="FK",LEFT(A305,1)="G",LEFT(A305,2)="KA",LEFT(A305,2)="KY",LEFT(A305,2)="PA",LEFT(A305,2)="PH",LEFT(A305,2)="DG",LEFT(A305,2)="ML"),"Scotland",
OR(LEFT(A305,2)="CF",LEFT(A305,2)="SA",LEFT(A305,2)="NP",LEFT(A305,2)="LL",LEFT(A305,2)="LD"),"Wales"
)</f>
        <v>London</v>
      </c>
      <c r="C305" t="s">
        <v>330</v>
      </c>
      <c r="D305" t="s">
        <v>830</v>
      </c>
      <c r="E305" s="1">
        <v>25892</v>
      </c>
      <c r="F305" s="1">
        <v>42812</v>
      </c>
      <c r="G305" s="11">
        <f ca="1">DATEDIF(Table1[[#This Row],[Date_of_Birth]],TODAY(),"Y")-DATEDIF(Table1[[#This Row],[Primary_Diagnosis_Date]],TODAY(),"Y")</f>
        <v>46</v>
      </c>
      <c r="H305" s="11" t="str" cm="1">
        <f t="array" aca="1" ref="H305" ca="1">_xlfn.IFS(Table1[[#This Row],[Age]]&lt;10,"0-9",Table1[[#This Row],[Age]]&lt;20,"10-19",Table1[[#This Row],[Age]]&lt;30,"20-29",Table1[[#This Row],[Age]]&lt;40,"30-39",Table1[[#This Row],[Age]]&lt;50,"40-49",Table1[[#This Row],[Age]]&lt;60,"50-59",Table1[[#This Row],[Age]]&lt;70,"60-69",Table1[[#This Row],[Age]]&lt;80,"70-79",Table1[[#This Row],[Age]]&lt;90,"80-89")</f>
        <v>40-49</v>
      </c>
      <c r="I305" t="s">
        <v>1027</v>
      </c>
      <c r="J305" t="s">
        <v>1332</v>
      </c>
      <c r="K305" t="str">
        <f>LEFT(Table1[[#This Row],[Postcode]],2)</f>
        <v>N4</v>
      </c>
      <c r="L305" t="s">
        <v>1825</v>
      </c>
      <c r="M305" s="1">
        <v>42805</v>
      </c>
      <c r="N305" s="1">
        <v>42818</v>
      </c>
      <c r="O305" s="11" t="str">
        <f ca="1">DATEDIF(Table1[[#This Row],[Referral_Date]],TODAY(),"d")-DATEDIF(Table1[[#This Row],[First_Seen_Date]],TODAY(),"d") &amp;" "&amp;"days"</f>
        <v>13 days</v>
      </c>
      <c r="P305" s="1">
        <v>42828</v>
      </c>
      <c r="Q305" s="1">
        <v>42831</v>
      </c>
      <c r="R305" s="1">
        <v>42838</v>
      </c>
      <c r="S305" s="11">
        <f ca="1">DATEDIF(Table1[[#This Row],[Decision_to_Treat_Date]],TODAY(),"d")-DATEDIF(Table1[[#This Row],[Treatment_Start_Date]],TODAY(),"d")</f>
        <v>7</v>
      </c>
      <c r="T305" s="11" t="str" cm="1">
        <f t="array" aca="1" ref="T305" ca="1">_xlfn.IFS(Table1[[#This Row],[Treatment_Waiting Time]]&lt;10,"Very Short Wait",Table1[[#This Row],[Treatment_Waiting Time]]&lt;20,"Short Wait",Table1[[#This Row],[Treatment_Waiting Time]]&lt;30,"Moderate Delay",Table1[[#This Row],[Treatment_Waiting Time]]&lt;40,"Long Delay")</f>
        <v>Very Short Wait</v>
      </c>
      <c r="U305" t="s">
        <v>2016</v>
      </c>
      <c r="V305" t="s">
        <v>2020</v>
      </c>
      <c r="W305" t="s">
        <v>2027</v>
      </c>
      <c r="X305" t="s">
        <v>2029</v>
      </c>
      <c r="Y305" t="s">
        <v>2037</v>
      </c>
      <c r="Z305" t="s">
        <v>2038</v>
      </c>
      <c r="AA305" t="s">
        <v>2045</v>
      </c>
      <c r="AB305" t="s">
        <v>2047</v>
      </c>
      <c r="AC305" t="s">
        <v>2041</v>
      </c>
      <c r="AD305" t="s">
        <v>2356</v>
      </c>
      <c r="AE305" t="s">
        <v>2551</v>
      </c>
      <c r="AF305" t="b">
        <v>0</v>
      </c>
      <c r="AH305" t="s">
        <v>2555</v>
      </c>
      <c r="AI305" s="1">
        <v>43068</v>
      </c>
    </row>
    <row r="306" spans="1:35">
      <c r="A306" t="str">
        <f>LEFT(Table1[[#This Row],[Postcode]],2)</f>
        <v>N0</v>
      </c>
      <c r="B306" s="13" t="str" cm="1">
        <f t="array" ref="B306">_xlfn.IFS(
OR(LEFT(A306,2)="EC",LEFT(A306,1)="E",LEFT(A306,1)="N",LEFT(A306,2)="NW",LEFT(A306,2)="SE",LEFT(A306,2)="SW",LEFT(A306,1)="W",LEFT(A306,2)="WC"),"London",
OR(LEFT(A306,2)="CR",LEFT(A306,2)="DA",LEFT(A306,2)="GU",LEFT(A306,2)="KT",LEFT(A306,2)="ME",LEFT(A306,2)="PO",LEFT(A306,2)="RG",LEFT(A306,2)="RH",LEFT(A306,2)="SL",LEFT(A306,2)="SO",LEFT(A306,2)="TN"),"South East",
OR(LEFT(A306,2)="BA",LEFT(A306,2)="BS",LEFT(A306,2)="EX",LEFT(A306,2)="GL",LEFT(A306,2)="PL",LEFT(A306,2)="TA",LEFT(A306,2)="TQ",LEFT(A306,2)="TR"),"South West",
OR(LEFT(A306,1)="B",LEFT(A306,2)="CV",LEFT(A306,2)="DE",LEFT(A306,2)="LE",LEFT(A306,2)="NG",LEFT(A306,2)="NN",LEFT(A306,2)="ST",LEFT(A306,2)="WS",LEFT(A306,2)="WV"),"Midlands",
OR(LEFT(A306,1)="M",LEFT(A306,1)="L",LEFT(A306,2)="CH",LEFT(A306,2)="WA",LEFT(A306,2)="WN",LEFT(A306,2)="PR",LEFT(A306,2)="FY",LEFT(A306,2)="BB",LEFT(A306,2)="BL",LEFT(A306,2)="OL",LEFT(A306,2)="SK"),"North West",
OR(LEFT(A306,2)="NE",LEFT(A306,2)="DH",LEFT(A306,2)="SR",LEFT(A306,2)="TS",LEFT(A306,2)="DL"),"North East",
OR(LEFT(A306,2)="LS",LEFT(A306,1)="S",LEFT(A306,2)="DN",LEFT(A306,2)="HU",LEFT(A306,2)="BD",LEFT(A306,2)="HX",LEFT(A306,2)="WF",LEFT(A306,2)="HD"),"Yorkshire &amp; Humber",
OR(LEFT(A306,2)="CB",LEFT(A306,2)="CO",LEFT(A306,2)="IP",LEFT(A306,2)="NR",LEFT(A306,2)="PE",LEFT(A306,2)="SG",LEFT(A306,2)="CM"),"East of England",
OR(LEFT(A306,2)="AB",LEFT(A306,2)="DD",LEFT(A306,2)="EH",LEFT(A306,2)="FK",LEFT(A306,1)="G",LEFT(A306,2)="KA",LEFT(A306,2)="KY",LEFT(A306,2)="PA",LEFT(A306,2)="PH",LEFT(A306,2)="DG",LEFT(A306,2)="ML"),"Scotland",
OR(LEFT(A306,2)="CF",LEFT(A306,2)="SA",LEFT(A306,2)="NP",LEFT(A306,2)="LL",LEFT(A306,2)="LD"),"Wales"
)</f>
        <v>London</v>
      </c>
      <c r="C306" t="s">
        <v>331</v>
      </c>
      <c r="D306" t="s">
        <v>831</v>
      </c>
      <c r="E306" s="1">
        <v>35296</v>
      </c>
      <c r="F306" s="1">
        <v>45555</v>
      </c>
      <c r="G306" s="11">
        <f ca="1">DATEDIF(Table1[[#This Row],[Date_of_Birth]],TODAY(),"Y")-DATEDIF(Table1[[#This Row],[Primary_Diagnosis_Date]],TODAY(),"Y")</f>
        <v>28</v>
      </c>
      <c r="H306" s="11" t="str" cm="1">
        <f t="array" aca="1" ref="H306" ca="1">_xlfn.IFS(Table1[[#This Row],[Age]]&lt;10,"0-9",Table1[[#This Row],[Age]]&lt;20,"10-19",Table1[[#This Row],[Age]]&lt;30,"20-29",Table1[[#This Row],[Age]]&lt;40,"30-39",Table1[[#This Row],[Age]]&lt;50,"40-49",Table1[[#This Row],[Age]]&lt;60,"50-59",Table1[[#This Row],[Age]]&lt;70,"60-69",Table1[[#This Row],[Age]]&lt;80,"70-79",Table1[[#This Row],[Age]]&lt;90,"80-89")</f>
        <v>20-29</v>
      </c>
      <c r="I306" t="s">
        <v>1028</v>
      </c>
      <c r="J306" t="s">
        <v>1333</v>
      </c>
      <c r="K306" t="str">
        <f>LEFT(Table1[[#This Row],[Postcode]],2)</f>
        <v>N0</v>
      </c>
      <c r="L306" t="s">
        <v>1826</v>
      </c>
      <c r="M306" s="1">
        <v>45531</v>
      </c>
      <c r="N306" s="1">
        <v>45542</v>
      </c>
      <c r="O306" s="11" t="str">
        <f ca="1">DATEDIF(Table1[[#This Row],[Referral_Date]],TODAY(),"d")-DATEDIF(Table1[[#This Row],[First_Seen_Date]],TODAY(),"d") &amp;" "&amp;"days"</f>
        <v>11 days</v>
      </c>
      <c r="P306" s="1">
        <v>45551</v>
      </c>
      <c r="Q306" s="1">
        <v>45553</v>
      </c>
      <c r="R306" s="1">
        <v>45576</v>
      </c>
      <c r="S306" s="11">
        <f ca="1">DATEDIF(Table1[[#This Row],[Decision_to_Treat_Date]],TODAY(),"d")-DATEDIF(Table1[[#This Row],[Treatment_Start_Date]],TODAY(),"d")</f>
        <v>23</v>
      </c>
      <c r="T306" s="11" t="str" cm="1">
        <f t="array" aca="1" ref="T306" ca="1">_xlfn.IFS(Table1[[#This Row],[Treatment_Waiting Time]]&lt;10,"Very Short Wait",Table1[[#This Row],[Treatment_Waiting Time]]&lt;20,"Short Wait",Table1[[#This Row],[Treatment_Waiting Time]]&lt;30,"Moderate Delay",Table1[[#This Row],[Treatment_Waiting Time]]&lt;40,"Long Delay")</f>
        <v>Moderate Delay</v>
      </c>
      <c r="U306" t="s">
        <v>2017</v>
      </c>
      <c r="V306" t="s">
        <v>2022</v>
      </c>
      <c r="W306" t="s">
        <v>2024</v>
      </c>
      <c r="X306" t="s">
        <v>2029</v>
      </c>
      <c r="Y306" t="s">
        <v>2033</v>
      </c>
      <c r="Z306" t="s">
        <v>2039</v>
      </c>
      <c r="AA306" t="s">
        <v>2043</v>
      </c>
      <c r="AB306" t="s">
        <v>2048</v>
      </c>
      <c r="AC306" t="s">
        <v>2041</v>
      </c>
      <c r="AD306" t="s">
        <v>2357</v>
      </c>
      <c r="AE306" t="s">
        <v>2550</v>
      </c>
      <c r="AF306" t="b">
        <v>1</v>
      </c>
      <c r="AG306" s="1">
        <v>46010</v>
      </c>
      <c r="AH306" t="s">
        <v>2554</v>
      </c>
    </row>
    <row r="307" spans="1:35">
      <c r="A307" t="str">
        <f>LEFT(Table1[[#This Row],[Postcode]],2)</f>
        <v>EN</v>
      </c>
      <c r="B307" s="13" t="str" cm="1">
        <f t="array" ref="B307">_xlfn.IFS(
OR(LEFT(A307,2)="EC",LEFT(A307,1)="E",LEFT(A307,1)="N",LEFT(A307,2)="NW",LEFT(A307,2)="SE",LEFT(A307,2)="SW",LEFT(A307,1)="W",LEFT(A307,2)="WC"),"London",
OR(LEFT(A307,2)="CR",LEFT(A307,2)="DA",LEFT(A307,2)="GU",LEFT(A307,2)="KT",LEFT(A307,2)="ME",LEFT(A307,2)="PO",LEFT(A307,2)="RG",LEFT(A307,2)="RH",LEFT(A307,2)="SL",LEFT(A307,2)="SO",LEFT(A307,2)="TN"),"South East",
OR(LEFT(A307,2)="BA",LEFT(A307,2)="BS",LEFT(A307,2)="EX",LEFT(A307,2)="GL",LEFT(A307,2)="PL",LEFT(A307,2)="TA",LEFT(A307,2)="TQ",LEFT(A307,2)="TR"),"South West",
OR(LEFT(A307,1)="B",LEFT(A307,2)="CV",LEFT(A307,2)="DE",LEFT(A307,2)="LE",LEFT(A307,2)="NG",LEFT(A307,2)="NN",LEFT(A307,2)="ST",LEFT(A307,2)="WS",LEFT(A307,2)="WV"),"Midlands",
OR(LEFT(A307,1)="M",LEFT(A307,1)="L",LEFT(A307,2)="CH",LEFT(A307,2)="WA",LEFT(A307,2)="WN",LEFT(A307,2)="PR",LEFT(A307,2)="FY",LEFT(A307,2)="BB",LEFT(A307,2)="BL",LEFT(A307,2)="OL",LEFT(A307,2)="SK"),"North West",
OR(LEFT(A307,2)="NE",LEFT(A307,2)="DH",LEFT(A307,2)="SR",LEFT(A307,2)="TS",LEFT(A307,2)="DL"),"North East",
OR(LEFT(A307,2)="LS",LEFT(A307,1)="S",LEFT(A307,2)="DN",LEFT(A307,2)="HU",LEFT(A307,2)="BD",LEFT(A307,2)="HX",LEFT(A307,2)="WF",LEFT(A307,2)="HD"),"Yorkshire &amp; Humber",
OR(LEFT(A307,2)="CB",LEFT(A307,2)="CO",LEFT(A307,2)="IP",LEFT(A307,2)="NR",LEFT(A307,2)="PE",LEFT(A307,2)="SG",LEFT(A307,2)="CM"),"East of England",
OR(LEFT(A307,2)="AB",LEFT(A307,2)="DD",LEFT(A307,2)="EH",LEFT(A307,2)="FK",LEFT(A307,1)="G",LEFT(A307,2)="KA",LEFT(A307,2)="KY",LEFT(A307,2)="PA",LEFT(A307,2)="PH",LEFT(A307,2)="DG",LEFT(A307,2)="ML"),"Scotland",
OR(LEFT(A307,2)="CF",LEFT(A307,2)="SA",LEFT(A307,2)="NP",LEFT(A307,2)="LL",LEFT(A307,2)="LD"),"Wales"
)</f>
        <v>London</v>
      </c>
      <c r="C307" t="s">
        <v>332</v>
      </c>
      <c r="D307" t="s">
        <v>832</v>
      </c>
      <c r="E307" s="1">
        <v>34100</v>
      </c>
      <c r="F307" s="1">
        <v>44494</v>
      </c>
      <c r="G307" s="11">
        <f ca="1">DATEDIF(Table1[[#This Row],[Date_of_Birth]],TODAY(),"Y")-DATEDIF(Table1[[#This Row],[Primary_Diagnosis_Date]],TODAY(),"Y")</f>
        <v>29</v>
      </c>
      <c r="H307" s="11" t="str" cm="1">
        <f t="array" aca="1" ref="H307" ca="1">_xlfn.IFS(Table1[[#This Row],[Age]]&lt;10,"0-9",Table1[[#This Row],[Age]]&lt;20,"10-19",Table1[[#This Row],[Age]]&lt;30,"20-29",Table1[[#This Row],[Age]]&lt;40,"30-39",Table1[[#This Row],[Age]]&lt;50,"40-49",Table1[[#This Row],[Age]]&lt;60,"50-59",Table1[[#This Row],[Age]]&lt;70,"60-69",Table1[[#This Row],[Age]]&lt;80,"70-79",Table1[[#This Row],[Age]]&lt;90,"80-89")</f>
        <v>20-29</v>
      </c>
      <c r="I307" t="s">
        <v>1027</v>
      </c>
      <c r="J307" t="s">
        <v>1334</v>
      </c>
      <c r="K307" t="str">
        <f>LEFT(Table1[[#This Row],[Postcode]],2)</f>
        <v>EN</v>
      </c>
      <c r="L307" t="s">
        <v>1827</v>
      </c>
      <c r="M307" s="1">
        <v>44477</v>
      </c>
      <c r="N307" s="1">
        <v>44479</v>
      </c>
      <c r="O307" s="11" t="str">
        <f ca="1">DATEDIF(Table1[[#This Row],[Referral_Date]],TODAY(),"d")-DATEDIF(Table1[[#This Row],[First_Seen_Date]],TODAY(),"d") &amp;" "&amp;"days"</f>
        <v>2 days</v>
      </c>
      <c r="P307" s="1">
        <v>44486</v>
      </c>
      <c r="Q307" s="1">
        <v>44489</v>
      </c>
      <c r="R307" s="1">
        <v>44509</v>
      </c>
      <c r="S307" s="11">
        <f ca="1">DATEDIF(Table1[[#This Row],[Decision_to_Treat_Date]],TODAY(),"d")-DATEDIF(Table1[[#This Row],[Treatment_Start_Date]],TODAY(),"d")</f>
        <v>20</v>
      </c>
      <c r="T307" s="11" t="str" cm="1">
        <f t="array" aca="1" ref="T307" ca="1">_xlfn.IFS(Table1[[#This Row],[Treatment_Waiting Time]]&lt;10,"Very Short Wait",Table1[[#This Row],[Treatment_Waiting Time]]&lt;20,"Short Wait",Table1[[#This Row],[Treatment_Waiting Time]]&lt;30,"Moderate Delay",Table1[[#This Row],[Treatment_Waiting Time]]&lt;40,"Long Delay")</f>
        <v>Moderate Delay</v>
      </c>
      <c r="U307" t="s">
        <v>2012</v>
      </c>
      <c r="V307" t="s">
        <v>2018</v>
      </c>
      <c r="W307" t="s">
        <v>2024</v>
      </c>
      <c r="X307" t="s">
        <v>2031</v>
      </c>
      <c r="Y307" t="s">
        <v>2036</v>
      </c>
      <c r="Z307" t="s">
        <v>2042</v>
      </c>
      <c r="AA307" t="s">
        <v>2041</v>
      </c>
      <c r="AB307" t="s">
        <v>2048</v>
      </c>
      <c r="AC307" t="s">
        <v>2053</v>
      </c>
      <c r="AD307" t="s">
        <v>2358</v>
      </c>
      <c r="AE307" t="s">
        <v>2041</v>
      </c>
      <c r="AF307" t="b">
        <v>0</v>
      </c>
      <c r="AH307" t="s">
        <v>2555</v>
      </c>
      <c r="AI307" s="1">
        <v>45104</v>
      </c>
    </row>
    <row r="308" spans="1:35">
      <c r="A308" t="str">
        <f>LEFT(Table1[[#This Row],[Postcode]],2)</f>
        <v>G8</v>
      </c>
      <c r="B308" s="13" t="str" cm="1">
        <f t="array" ref="B308">_xlfn.IFS(
OR(LEFT(A308,2)="EC",LEFT(A308,1)="E",LEFT(A308,1)="N",LEFT(A308,2)="NW",LEFT(A308,2)="SE",LEFT(A308,2)="SW",LEFT(A308,1)="W",LEFT(A308,2)="WC"),"London",
OR(LEFT(A308,2)="CR",LEFT(A308,2)="DA",LEFT(A308,2)="GU",LEFT(A308,2)="KT",LEFT(A308,2)="ME",LEFT(A308,2)="PO",LEFT(A308,2)="RG",LEFT(A308,2)="RH",LEFT(A308,2)="SL",LEFT(A308,2)="SO",LEFT(A308,2)="TN"),"South East",
OR(LEFT(A308,2)="BA",LEFT(A308,2)="BS",LEFT(A308,2)="EX",LEFT(A308,2)="GL",LEFT(A308,2)="PL",LEFT(A308,2)="TA",LEFT(A308,2)="TQ",LEFT(A308,2)="TR"),"South West",
OR(LEFT(A308,1)="B",LEFT(A308,2)="CV",LEFT(A308,2)="DE",LEFT(A308,2)="LE",LEFT(A308,2)="NG",LEFT(A308,2)="NN",LEFT(A308,2)="ST",LEFT(A308,2)="WS",LEFT(A308,2)="WV"),"Midlands",
OR(LEFT(A308,1)="M",LEFT(A308,1)="L",LEFT(A308,2)="CH",LEFT(A308,2)="WA",LEFT(A308,2)="WN",LEFT(A308,2)="PR",LEFT(A308,2)="FY",LEFT(A308,2)="BB",LEFT(A308,2)="BL",LEFT(A308,2)="OL",LEFT(A308,2)="SK"),"North West",
OR(LEFT(A308,2)="NE",LEFT(A308,2)="DH",LEFT(A308,2)="SR",LEFT(A308,2)="TS",LEFT(A308,2)="DL"),"North East",
OR(LEFT(A308,2)="LS",LEFT(A308,1)="S",LEFT(A308,2)="DN",LEFT(A308,2)="HU",LEFT(A308,2)="BD",LEFT(A308,2)="HX",LEFT(A308,2)="WF",LEFT(A308,2)="HD"),"Yorkshire &amp; Humber",
OR(LEFT(A308,2)="CB",LEFT(A308,2)="CO",LEFT(A308,2)="IP",LEFT(A308,2)="NR",LEFT(A308,2)="PE",LEFT(A308,2)="SG",LEFT(A308,2)="CM"),"East of England",
OR(LEFT(A308,2)="AB",LEFT(A308,2)="DD",LEFT(A308,2)="EH",LEFT(A308,2)="FK",LEFT(A308,1)="G",LEFT(A308,2)="KA",LEFT(A308,2)="KY",LEFT(A308,2)="PA",LEFT(A308,2)="PH",LEFT(A308,2)="DG",LEFT(A308,2)="ML"),"Scotland",
OR(LEFT(A308,2)="CF",LEFT(A308,2)="SA",LEFT(A308,2)="NP",LEFT(A308,2)="LL",LEFT(A308,2)="LD"),"Wales"
)</f>
        <v>Scotland</v>
      </c>
      <c r="C308" t="s">
        <v>333</v>
      </c>
      <c r="D308" t="s">
        <v>833</v>
      </c>
      <c r="E308" s="1">
        <v>31599</v>
      </c>
      <c r="F308" s="1">
        <v>44286</v>
      </c>
      <c r="G308" s="11">
        <f ca="1">DATEDIF(Table1[[#This Row],[Date_of_Birth]],TODAY(),"Y")-DATEDIF(Table1[[#This Row],[Primary_Diagnosis_Date]],TODAY(),"Y")</f>
        <v>34</v>
      </c>
      <c r="H308" s="11" t="str" cm="1">
        <f t="array" aca="1" ref="H308" ca="1">_xlfn.IFS(Table1[[#This Row],[Age]]&lt;10,"0-9",Table1[[#This Row],[Age]]&lt;20,"10-19",Table1[[#This Row],[Age]]&lt;30,"20-29",Table1[[#This Row],[Age]]&lt;40,"30-39",Table1[[#This Row],[Age]]&lt;50,"40-49",Table1[[#This Row],[Age]]&lt;60,"50-59",Table1[[#This Row],[Age]]&lt;70,"60-69",Table1[[#This Row],[Age]]&lt;80,"70-79",Table1[[#This Row],[Age]]&lt;90,"80-89")</f>
        <v>30-39</v>
      </c>
      <c r="I308" t="s">
        <v>1028</v>
      </c>
      <c r="J308" t="s">
        <v>1335</v>
      </c>
      <c r="K308" t="str">
        <f>LEFT(Table1[[#This Row],[Postcode]],2)</f>
        <v>G8</v>
      </c>
      <c r="L308" t="s">
        <v>1828</v>
      </c>
      <c r="M308" s="1">
        <v>44280</v>
      </c>
      <c r="N308" s="1">
        <v>44284</v>
      </c>
      <c r="O308" s="11" t="str">
        <f ca="1">DATEDIF(Table1[[#This Row],[Referral_Date]],TODAY(),"d")-DATEDIF(Table1[[#This Row],[First_Seen_Date]],TODAY(),"d") &amp;" "&amp;"days"</f>
        <v>4 days</v>
      </c>
      <c r="P308" s="1">
        <v>44292</v>
      </c>
      <c r="Q308" s="1">
        <v>44303</v>
      </c>
      <c r="R308" s="1">
        <v>44334</v>
      </c>
      <c r="S308" s="11">
        <f ca="1">DATEDIF(Table1[[#This Row],[Decision_to_Treat_Date]],TODAY(),"d")-DATEDIF(Table1[[#This Row],[Treatment_Start_Date]],TODAY(),"d")</f>
        <v>31</v>
      </c>
      <c r="T308" s="11" t="str" cm="1">
        <f t="array" aca="1" ref="T308" ca="1">_xlfn.IFS(Table1[[#This Row],[Treatment_Waiting Time]]&lt;10,"Very Short Wait",Table1[[#This Row],[Treatment_Waiting Time]]&lt;20,"Short Wait",Table1[[#This Row],[Treatment_Waiting Time]]&lt;30,"Moderate Delay",Table1[[#This Row],[Treatment_Waiting Time]]&lt;40,"Long Delay")</f>
        <v>Long Delay</v>
      </c>
      <c r="U308" t="s">
        <v>2013</v>
      </c>
      <c r="V308" t="s">
        <v>2022</v>
      </c>
      <c r="W308" t="s">
        <v>2027</v>
      </c>
      <c r="X308" t="s">
        <v>2031</v>
      </c>
      <c r="Y308" t="s">
        <v>2033</v>
      </c>
      <c r="Z308" t="s">
        <v>2041</v>
      </c>
      <c r="AA308" t="s">
        <v>2043</v>
      </c>
      <c r="AB308" t="s">
        <v>2051</v>
      </c>
      <c r="AC308" t="s">
        <v>2053</v>
      </c>
      <c r="AD308" t="s">
        <v>2359</v>
      </c>
      <c r="AE308" t="s">
        <v>2553</v>
      </c>
      <c r="AF308" t="b">
        <v>1</v>
      </c>
      <c r="AG308" s="1">
        <v>45070</v>
      </c>
      <c r="AH308" t="s">
        <v>2555</v>
      </c>
      <c r="AI308" s="1">
        <v>45196</v>
      </c>
    </row>
    <row r="309" spans="1:35">
      <c r="A309" t="str">
        <f>LEFT(Table1[[#This Row],[Postcode]],2)</f>
        <v>E8</v>
      </c>
      <c r="B309" s="13" t="str" cm="1">
        <f t="array" ref="B309">_xlfn.IFS(
OR(LEFT(A309,2)="EC",LEFT(A309,1)="E",LEFT(A309,1)="N",LEFT(A309,2)="NW",LEFT(A309,2)="SE",LEFT(A309,2)="SW",LEFT(A309,1)="W",LEFT(A309,2)="WC"),"London",
OR(LEFT(A309,2)="CR",LEFT(A309,2)="DA",LEFT(A309,2)="GU",LEFT(A309,2)="KT",LEFT(A309,2)="ME",LEFT(A309,2)="PO",LEFT(A309,2)="RG",LEFT(A309,2)="RH",LEFT(A309,2)="SL",LEFT(A309,2)="SO",LEFT(A309,2)="TN"),"South East",
OR(LEFT(A309,2)="BA",LEFT(A309,2)="BS",LEFT(A309,2)="EX",LEFT(A309,2)="GL",LEFT(A309,2)="PL",LEFT(A309,2)="TA",LEFT(A309,2)="TQ",LEFT(A309,2)="TR"),"South West",
OR(LEFT(A309,1)="B",LEFT(A309,2)="CV",LEFT(A309,2)="DE",LEFT(A309,2)="LE",LEFT(A309,2)="NG",LEFT(A309,2)="NN",LEFT(A309,2)="ST",LEFT(A309,2)="WS",LEFT(A309,2)="WV"),"Midlands",
OR(LEFT(A309,1)="M",LEFT(A309,1)="L",LEFT(A309,2)="CH",LEFT(A309,2)="WA",LEFT(A309,2)="WN",LEFT(A309,2)="PR",LEFT(A309,2)="FY",LEFT(A309,2)="BB",LEFT(A309,2)="BL",LEFT(A309,2)="OL",LEFT(A309,2)="SK"),"North West",
OR(LEFT(A309,2)="NE",LEFT(A309,2)="DH",LEFT(A309,2)="SR",LEFT(A309,2)="TS",LEFT(A309,2)="DL"),"North East",
OR(LEFT(A309,2)="LS",LEFT(A309,1)="S",LEFT(A309,2)="DN",LEFT(A309,2)="HU",LEFT(A309,2)="BD",LEFT(A309,2)="HX",LEFT(A309,2)="WF",LEFT(A309,2)="HD"),"Yorkshire &amp; Humber",
OR(LEFT(A309,2)="CB",LEFT(A309,2)="CO",LEFT(A309,2)="IP",LEFT(A309,2)="NR",LEFT(A309,2)="PE",LEFT(A309,2)="SG",LEFT(A309,2)="CM"),"East of England",
OR(LEFT(A309,2)="AB",LEFT(A309,2)="DD",LEFT(A309,2)="EH",LEFT(A309,2)="FK",LEFT(A309,1)="G",LEFT(A309,2)="KA",LEFT(A309,2)="KY",LEFT(A309,2)="PA",LEFT(A309,2)="PH",LEFT(A309,2)="DG",LEFT(A309,2)="ML"),"Scotland",
OR(LEFT(A309,2)="CF",LEFT(A309,2)="SA",LEFT(A309,2)="NP",LEFT(A309,2)="LL",LEFT(A309,2)="LD"),"Wales"
)</f>
        <v>London</v>
      </c>
      <c r="C309" t="s">
        <v>334</v>
      </c>
      <c r="D309" t="s">
        <v>834</v>
      </c>
      <c r="E309" s="1">
        <v>36246</v>
      </c>
      <c r="F309" s="1">
        <v>43214</v>
      </c>
      <c r="G309" s="11">
        <f ca="1">DATEDIF(Table1[[#This Row],[Date_of_Birth]],TODAY(),"Y")-DATEDIF(Table1[[#This Row],[Primary_Diagnosis_Date]],TODAY(),"Y")</f>
        <v>19</v>
      </c>
      <c r="H309" s="11" t="str" cm="1">
        <f t="array" aca="1" ref="H309" ca="1">_xlfn.IFS(Table1[[#This Row],[Age]]&lt;10,"0-9",Table1[[#This Row],[Age]]&lt;20,"10-19",Table1[[#This Row],[Age]]&lt;30,"20-29",Table1[[#This Row],[Age]]&lt;40,"30-39",Table1[[#This Row],[Age]]&lt;50,"40-49",Table1[[#This Row],[Age]]&lt;60,"50-59",Table1[[#This Row],[Age]]&lt;70,"60-69",Table1[[#This Row],[Age]]&lt;80,"70-79",Table1[[#This Row],[Age]]&lt;90,"80-89")</f>
        <v>10-19</v>
      </c>
      <c r="I309" t="s">
        <v>1027</v>
      </c>
      <c r="J309" t="s">
        <v>1336</v>
      </c>
      <c r="K309" t="str">
        <f>LEFT(Table1[[#This Row],[Postcode]],2)</f>
        <v>E8</v>
      </c>
      <c r="L309" t="s">
        <v>1829</v>
      </c>
      <c r="M309" s="1">
        <v>43190</v>
      </c>
      <c r="N309" s="1">
        <v>43198</v>
      </c>
      <c r="O309" s="11" t="str">
        <f ca="1">DATEDIF(Table1[[#This Row],[Referral_Date]],TODAY(),"d")-DATEDIF(Table1[[#This Row],[First_Seen_Date]],TODAY(),"d") &amp;" "&amp;"days"</f>
        <v>8 days</v>
      </c>
      <c r="P309" s="1">
        <v>43203</v>
      </c>
      <c r="Q309" s="1">
        <v>43210</v>
      </c>
      <c r="R309" s="1">
        <v>43210</v>
      </c>
      <c r="S309" s="11">
        <f ca="1">DATEDIF(Table1[[#This Row],[Decision_to_Treat_Date]],TODAY(),"d")-DATEDIF(Table1[[#This Row],[Treatment_Start_Date]],TODAY(),"d")</f>
        <v>0</v>
      </c>
      <c r="T309" s="11" t="str" cm="1">
        <f t="array" aca="1" ref="T309" ca="1">_xlfn.IFS(Table1[[#This Row],[Treatment_Waiting Time]]&lt;10,"Very Short Wait",Table1[[#This Row],[Treatment_Waiting Time]]&lt;20,"Short Wait",Table1[[#This Row],[Treatment_Waiting Time]]&lt;30,"Moderate Delay",Table1[[#This Row],[Treatment_Waiting Time]]&lt;40,"Long Delay")</f>
        <v>Very Short Wait</v>
      </c>
      <c r="U309" t="s">
        <v>2011</v>
      </c>
      <c r="V309" t="s">
        <v>2020</v>
      </c>
      <c r="W309" t="s">
        <v>2027</v>
      </c>
      <c r="X309" t="s">
        <v>2031</v>
      </c>
      <c r="Y309" t="s">
        <v>2036</v>
      </c>
      <c r="Z309" t="s">
        <v>2042</v>
      </c>
      <c r="AA309" t="s">
        <v>2041</v>
      </c>
      <c r="AB309" t="s">
        <v>2050</v>
      </c>
      <c r="AC309" t="s">
        <v>2041</v>
      </c>
      <c r="AD309" t="s">
        <v>2360</v>
      </c>
      <c r="AE309" t="s">
        <v>2551</v>
      </c>
      <c r="AF309" t="b">
        <v>0</v>
      </c>
      <c r="AH309" t="s">
        <v>2554</v>
      </c>
    </row>
    <row r="310" spans="1:35">
      <c r="A310" t="str">
        <f>LEFT(Table1[[#This Row],[Postcode]],2)</f>
        <v>SS</v>
      </c>
      <c r="B310" s="13" t="str" cm="1">
        <f t="array" ref="B310">_xlfn.IFS(
OR(LEFT(A310,2)="EC",LEFT(A310,1)="E",LEFT(A310,1)="N",LEFT(A310,2)="NW",LEFT(A310,2)="SE",LEFT(A310,2)="SW",LEFT(A310,1)="W",LEFT(A310,2)="WC"),"London",
OR(LEFT(A310,2)="CR",LEFT(A310,2)="DA",LEFT(A310,2)="GU",LEFT(A310,2)="KT",LEFT(A310,2)="ME",LEFT(A310,2)="PO",LEFT(A310,2)="RG",LEFT(A310,2)="RH",LEFT(A310,2)="SL",LEFT(A310,2)="SO",LEFT(A310,2)="TN"),"South East",
OR(LEFT(A310,2)="BA",LEFT(A310,2)="BS",LEFT(A310,2)="EX",LEFT(A310,2)="GL",LEFT(A310,2)="PL",LEFT(A310,2)="TA",LEFT(A310,2)="TQ",LEFT(A310,2)="TR"),"South West",
OR(LEFT(A310,1)="B",LEFT(A310,2)="CV",LEFT(A310,2)="DE",LEFT(A310,2)="LE",LEFT(A310,2)="NG",LEFT(A310,2)="NN",LEFT(A310,2)="ST",LEFT(A310,2)="WS",LEFT(A310,2)="WV"),"Midlands",
OR(LEFT(A310,1)="M",LEFT(A310,1)="L",LEFT(A310,2)="CH",LEFT(A310,2)="WA",LEFT(A310,2)="WN",LEFT(A310,2)="PR",LEFT(A310,2)="FY",LEFT(A310,2)="BB",LEFT(A310,2)="BL",LEFT(A310,2)="OL",LEFT(A310,2)="SK"),"North West",
OR(LEFT(A310,2)="NE",LEFT(A310,2)="DH",LEFT(A310,2)="SR",LEFT(A310,2)="TS",LEFT(A310,2)="DL"),"North East",
OR(LEFT(A310,2)="LS",LEFT(A310,1)="S",LEFT(A310,2)="DN",LEFT(A310,2)="HU",LEFT(A310,2)="BD",LEFT(A310,2)="HX",LEFT(A310,2)="WF",LEFT(A310,2)="HD"),"Yorkshire &amp; Humber",
OR(LEFT(A310,2)="CB",LEFT(A310,2)="CO",LEFT(A310,2)="IP",LEFT(A310,2)="NR",LEFT(A310,2)="PE",LEFT(A310,2)="SG",LEFT(A310,2)="CM"),"East of England",
OR(LEFT(A310,2)="AB",LEFT(A310,2)="DD",LEFT(A310,2)="EH",LEFT(A310,2)="FK",LEFT(A310,1)="G",LEFT(A310,2)="KA",LEFT(A310,2)="KY",LEFT(A310,2)="PA",LEFT(A310,2)="PH",LEFT(A310,2)="DG",LEFT(A310,2)="ML"),"Scotland",
OR(LEFT(A310,2)="CF",LEFT(A310,2)="SA",LEFT(A310,2)="NP",LEFT(A310,2)="LL",LEFT(A310,2)="LD"),"Wales"
)</f>
        <v>Yorkshire &amp; Humber</v>
      </c>
      <c r="C310" t="s">
        <v>335</v>
      </c>
      <c r="D310" t="s">
        <v>835</v>
      </c>
      <c r="E310" s="1">
        <v>21198</v>
      </c>
      <c r="F310" s="1">
        <v>42663</v>
      </c>
      <c r="G310" s="11">
        <f ca="1">DATEDIF(Table1[[#This Row],[Date_of_Birth]],TODAY(),"Y")-DATEDIF(Table1[[#This Row],[Primary_Diagnosis_Date]],TODAY(),"Y")</f>
        <v>59</v>
      </c>
      <c r="H310" s="11" t="str" cm="1">
        <f t="array" aca="1" ref="H310" ca="1">_xlfn.IFS(Table1[[#This Row],[Age]]&lt;10,"0-9",Table1[[#This Row],[Age]]&lt;20,"10-19",Table1[[#This Row],[Age]]&lt;30,"20-29",Table1[[#This Row],[Age]]&lt;40,"30-39",Table1[[#This Row],[Age]]&lt;50,"40-49",Table1[[#This Row],[Age]]&lt;60,"50-59",Table1[[#This Row],[Age]]&lt;70,"60-69",Table1[[#This Row],[Age]]&lt;80,"70-79",Table1[[#This Row],[Age]]&lt;90,"80-89")</f>
        <v>50-59</v>
      </c>
      <c r="I310" t="s">
        <v>1027</v>
      </c>
      <c r="J310" t="s">
        <v>1337</v>
      </c>
      <c r="K310" t="str">
        <f>LEFT(Table1[[#This Row],[Postcode]],2)</f>
        <v>SS</v>
      </c>
      <c r="L310" t="s">
        <v>1830</v>
      </c>
      <c r="M310" s="1">
        <v>42653</v>
      </c>
      <c r="N310" s="1">
        <v>42665</v>
      </c>
      <c r="O310" s="11" t="str">
        <f ca="1">DATEDIF(Table1[[#This Row],[Referral_Date]],TODAY(),"d")-DATEDIF(Table1[[#This Row],[First_Seen_Date]],TODAY(),"d") &amp;" "&amp;"days"</f>
        <v>12 days</v>
      </c>
      <c r="P310" s="1">
        <v>42673</v>
      </c>
      <c r="Q310" s="1">
        <v>42675</v>
      </c>
      <c r="R310" s="1">
        <v>42693</v>
      </c>
      <c r="S310" s="11">
        <f ca="1">DATEDIF(Table1[[#This Row],[Decision_to_Treat_Date]],TODAY(),"d")-DATEDIF(Table1[[#This Row],[Treatment_Start_Date]],TODAY(),"d")</f>
        <v>18</v>
      </c>
      <c r="T310" s="11" t="str" cm="1">
        <f t="array" aca="1" ref="T310" ca="1">_xlfn.IFS(Table1[[#This Row],[Treatment_Waiting Time]]&lt;10,"Very Short Wait",Table1[[#This Row],[Treatment_Waiting Time]]&lt;20,"Short Wait",Table1[[#This Row],[Treatment_Waiting Time]]&lt;30,"Moderate Delay",Table1[[#This Row],[Treatment_Waiting Time]]&lt;40,"Long Delay")</f>
        <v>Short Wait</v>
      </c>
      <c r="U310" t="s">
        <v>2011</v>
      </c>
      <c r="V310" t="s">
        <v>2019</v>
      </c>
      <c r="W310" t="s">
        <v>2023</v>
      </c>
      <c r="X310" t="s">
        <v>2031</v>
      </c>
      <c r="Y310" t="s">
        <v>2034</v>
      </c>
      <c r="Z310" t="s">
        <v>2042</v>
      </c>
      <c r="AA310" t="s">
        <v>2043</v>
      </c>
      <c r="AB310" t="s">
        <v>2047</v>
      </c>
      <c r="AC310" t="s">
        <v>2053</v>
      </c>
      <c r="AD310" t="s">
        <v>2361</v>
      </c>
      <c r="AE310" t="s">
        <v>2552</v>
      </c>
      <c r="AF310" t="b">
        <v>0</v>
      </c>
      <c r="AH310" t="s">
        <v>2555</v>
      </c>
      <c r="AI310" s="1">
        <v>43119</v>
      </c>
    </row>
    <row r="311" spans="1:35">
      <c r="A311" t="str">
        <f>LEFT(Table1[[#This Row],[Postcode]],2)</f>
        <v>BT</v>
      </c>
      <c r="B311" s="13" t="str" cm="1">
        <f t="array" ref="B311">_xlfn.IFS(
OR(LEFT(A311,2)="EC",LEFT(A311,1)="E",LEFT(A311,1)="N",LEFT(A311,2)="NW",LEFT(A311,2)="SE",LEFT(A311,2)="SW",LEFT(A311,1)="W",LEFT(A311,2)="WC"),"London",
OR(LEFT(A311,2)="CR",LEFT(A311,2)="DA",LEFT(A311,2)="GU",LEFT(A311,2)="KT",LEFT(A311,2)="ME",LEFT(A311,2)="PO",LEFT(A311,2)="RG",LEFT(A311,2)="RH",LEFT(A311,2)="SL",LEFT(A311,2)="SO",LEFT(A311,2)="TN"),"South East",
OR(LEFT(A311,2)="BA",LEFT(A311,2)="BS",LEFT(A311,2)="EX",LEFT(A311,2)="GL",LEFT(A311,2)="PL",LEFT(A311,2)="TA",LEFT(A311,2)="TQ",LEFT(A311,2)="TR"),"South West",
OR(LEFT(A311,1)="B",LEFT(A311,2)="CV",LEFT(A311,2)="DE",LEFT(A311,2)="LE",LEFT(A311,2)="NG",LEFT(A311,2)="NN",LEFT(A311,2)="ST",LEFT(A311,2)="WS",LEFT(A311,2)="WV"),"Midlands",
OR(LEFT(A311,1)="M",LEFT(A311,1)="L",LEFT(A311,2)="CH",LEFT(A311,2)="WA",LEFT(A311,2)="WN",LEFT(A311,2)="PR",LEFT(A311,2)="FY",LEFT(A311,2)="BB",LEFT(A311,2)="BL",LEFT(A311,2)="OL",LEFT(A311,2)="SK"),"North West",
OR(LEFT(A311,2)="NE",LEFT(A311,2)="DH",LEFT(A311,2)="SR",LEFT(A311,2)="TS",LEFT(A311,2)="DL"),"North East",
OR(LEFT(A311,2)="LS",LEFT(A311,1)="S",LEFT(A311,2)="DN",LEFT(A311,2)="HU",LEFT(A311,2)="BD",LEFT(A311,2)="HX",LEFT(A311,2)="WF",LEFT(A311,2)="HD"),"Yorkshire &amp; Humber",
OR(LEFT(A311,2)="CB",LEFT(A311,2)="CO",LEFT(A311,2)="IP",LEFT(A311,2)="NR",LEFT(A311,2)="PE",LEFT(A311,2)="SG",LEFT(A311,2)="CM"),"East of England",
OR(LEFT(A311,2)="AB",LEFT(A311,2)="DD",LEFT(A311,2)="EH",LEFT(A311,2)="FK",LEFT(A311,1)="G",LEFT(A311,2)="KA",LEFT(A311,2)="KY",LEFT(A311,2)="PA",LEFT(A311,2)="PH",LEFT(A311,2)="DG",LEFT(A311,2)="ML"),"Scotland",
OR(LEFT(A311,2)="CF",LEFT(A311,2)="SA",LEFT(A311,2)="NP",LEFT(A311,2)="LL",LEFT(A311,2)="LD"),"Wales"
)</f>
        <v>Midlands</v>
      </c>
      <c r="C311" t="s">
        <v>336</v>
      </c>
      <c r="D311" t="s">
        <v>836</v>
      </c>
      <c r="E311" s="1">
        <v>24770</v>
      </c>
      <c r="F311" s="1">
        <v>44097</v>
      </c>
      <c r="G311" s="11">
        <f ca="1">DATEDIF(Table1[[#This Row],[Date_of_Birth]],TODAY(),"Y")-DATEDIF(Table1[[#This Row],[Primary_Diagnosis_Date]],TODAY(),"Y")</f>
        <v>53</v>
      </c>
      <c r="H311" s="11" t="str" cm="1">
        <f t="array" aca="1" ref="H311" ca="1">_xlfn.IFS(Table1[[#This Row],[Age]]&lt;10,"0-9",Table1[[#This Row],[Age]]&lt;20,"10-19",Table1[[#This Row],[Age]]&lt;30,"20-29",Table1[[#This Row],[Age]]&lt;40,"30-39",Table1[[#This Row],[Age]]&lt;50,"40-49",Table1[[#This Row],[Age]]&lt;60,"50-59",Table1[[#This Row],[Age]]&lt;70,"60-69",Table1[[#This Row],[Age]]&lt;80,"70-79",Table1[[#This Row],[Age]]&lt;90,"80-89")</f>
        <v>50-59</v>
      </c>
      <c r="I311" t="s">
        <v>1028</v>
      </c>
      <c r="J311" t="s">
        <v>1338</v>
      </c>
      <c r="K311" t="str">
        <f>LEFT(Table1[[#This Row],[Postcode]],2)</f>
        <v>BT</v>
      </c>
      <c r="L311" t="s">
        <v>1831</v>
      </c>
      <c r="M311" s="1">
        <v>44076</v>
      </c>
      <c r="N311" s="1">
        <v>44077</v>
      </c>
      <c r="O311" s="11" t="str">
        <f ca="1">DATEDIF(Table1[[#This Row],[Referral_Date]],TODAY(),"d")-DATEDIF(Table1[[#This Row],[First_Seen_Date]],TODAY(),"d") &amp;" "&amp;"days"</f>
        <v>1 days</v>
      </c>
      <c r="P311" s="1">
        <v>44077</v>
      </c>
      <c r="Q311" s="1">
        <v>44086</v>
      </c>
      <c r="R311" s="1">
        <v>44110</v>
      </c>
      <c r="S311" s="11">
        <f ca="1">DATEDIF(Table1[[#This Row],[Decision_to_Treat_Date]],TODAY(),"d")-DATEDIF(Table1[[#This Row],[Treatment_Start_Date]],TODAY(),"d")</f>
        <v>24</v>
      </c>
      <c r="T311" s="11" t="str" cm="1">
        <f t="array" aca="1" ref="T311" ca="1">_xlfn.IFS(Table1[[#This Row],[Treatment_Waiting Time]]&lt;10,"Very Short Wait",Table1[[#This Row],[Treatment_Waiting Time]]&lt;20,"Short Wait",Table1[[#This Row],[Treatment_Waiting Time]]&lt;30,"Moderate Delay",Table1[[#This Row],[Treatment_Waiting Time]]&lt;40,"Long Delay")</f>
        <v>Moderate Delay</v>
      </c>
      <c r="U311" t="s">
        <v>2015</v>
      </c>
      <c r="V311" t="s">
        <v>2022</v>
      </c>
      <c r="W311" t="s">
        <v>2028</v>
      </c>
      <c r="X311" t="s">
        <v>2029</v>
      </c>
      <c r="Y311" t="s">
        <v>2033</v>
      </c>
      <c r="Z311" t="s">
        <v>2038</v>
      </c>
      <c r="AA311" t="s">
        <v>2041</v>
      </c>
      <c r="AB311" t="s">
        <v>2047</v>
      </c>
      <c r="AC311" t="s">
        <v>2053</v>
      </c>
      <c r="AD311" t="s">
        <v>2362</v>
      </c>
      <c r="AE311" t="s">
        <v>2550</v>
      </c>
      <c r="AF311" t="b">
        <v>0</v>
      </c>
      <c r="AH311" t="s">
        <v>2555</v>
      </c>
      <c r="AI311" s="1">
        <v>44410</v>
      </c>
    </row>
    <row r="312" spans="1:35">
      <c r="A312" t="str">
        <f>LEFT(Table1[[#This Row],[Postcode]],2)</f>
        <v>W4</v>
      </c>
      <c r="B312" s="13" t="str" cm="1">
        <f t="array" ref="B312">_xlfn.IFS(
OR(LEFT(A312,2)="EC",LEFT(A312,1)="E",LEFT(A312,1)="N",LEFT(A312,2)="NW",LEFT(A312,2)="SE",LEFT(A312,2)="SW",LEFT(A312,1)="W",LEFT(A312,2)="WC"),"London",
OR(LEFT(A312,2)="CR",LEFT(A312,2)="DA",LEFT(A312,2)="GU",LEFT(A312,2)="KT",LEFT(A312,2)="ME",LEFT(A312,2)="PO",LEFT(A312,2)="RG",LEFT(A312,2)="RH",LEFT(A312,2)="SL",LEFT(A312,2)="SO",LEFT(A312,2)="TN"),"South East",
OR(LEFT(A312,2)="BA",LEFT(A312,2)="BS",LEFT(A312,2)="EX",LEFT(A312,2)="GL",LEFT(A312,2)="PL",LEFT(A312,2)="TA",LEFT(A312,2)="TQ",LEFT(A312,2)="TR"),"South West",
OR(LEFT(A312,1)="B",LEFT(A312,2)="CV",LEFT(A312,2)="DE",LEFT(A312,2)="LE",LEFT(A312,2)="NG",LEFT(A312,2)="NN",LEFT(A312,2)="ST",LEFT(A312,2)="WS",LEFT(A312,2)="WV"),"Midlands",
OR(LEFT(A312,1)="M",LEFT(A312,1)="L",LEFT(A312,2)="CH",LEFT(A312,2)="WA",LEFT(A312,2)="WN",LEFT(A312,2)="PR",LEFT(A312,2)="FY",LEFT(A312,2)="BB",LEFT(A312,2)="BL",LEFT(A312,2)="OL",LEFT(A312,2)="SK"),"North West",
OR(LEFT(A312,2)="NE",LEFT(A312,2)="DH",LEFT(A312,2)="SR",LEFT(A312,2)="TS",LEFT(A312,2)="DL"),"North East",
OR(LEFT(A312,2)="LS",LEFT(A312,1)="S",LEFT(A312,2)="DN",LEFT(A312,2)="HU",LEFT(A312,2)="BD",LEFT(A312,2)="HX",LEFT(A312,2)="WF",LEFT(A312,2)="HD"),"Yorkshire &amp; Humber",
OR(LEFT(A312,2)="CB",LEFT(A312,2)="CO",LEFT(A312,2)="IP",LEFT(A312,2)="NR",LEFT(A312,2)="PE",LEFT(A312,2)="SG",LEFT(A312,2)="CM"),"East of England",
OR(LEFT(A312,2)="AB",LEFT(A312,2)="DD",LEFT(A312,2)="EH",LEFT(A312,2)="FK",LEFT(A312,1)="G",LEFT(A312,2)="KA",LEFT(A312,2)="KY",LEFT(A312,2)="PA",LEFT(A312,2)="PH",LEFT(A312,2)="DG",LEFT(A312,2)="ML"),"Scotland",
OR(LEFT(A312,2)="CF",LEFT(A312,2)="SA",LEFT(A312,2)="NP",LEFT(A312,2)="LL",LEFT(A312,2)="LD"),"Wales"
)</f>
        <v>London</v>
      </c>
      <c r="C312" t="s">
        <v>337</v>
      </c>
      <c r="D312" t="s">
        <v>837</v>
      </c>
      <c r="E312" s="1">
        <v>30759</v>
      </c>
      <c r="F312" s="1">
        <v>44483</v>
      </c>
      <c r="G312" s="11">
        <f ca="1">DATEDIF(Table1[[#This Row],[Date_of_Birth]],TODAY(),"Y")-DATEDIF(Table1[[#This Row],[Primary_Diagnosis_Date]],TODAY(),"Y")</f>
        <v>38</v>
      </c>
      <c r="H312" s="11" t="str" cm="1">
        <f t="array" aca="1" ref="H312" ca="1">_xlfn.IFS(Table1[[#This Row],[Age]]&lt;10,"0-9",Table1[[#This Row],[Age]]&lt;20,"10-19",Table1[[#This Row],[Age]]&lt;30,"20-29",Table1[[#This Row],[Age]]&lt;40,"30-39",Table1[[#This Row],[Age]]&lt;50,"40-49",Table1[[#This Row],[Age]]&lt;60,"50-59",Table1[[#This Row],[Age]]&lt;70,"60-69",Table1[[#This Row],[Age]]&lt;80,"70-79",Table1[[#This Row],[Age]]&lt;90,"80-89")</f>
        <v>30-39</v>
      </c>
      <c r="I312" t="s">
        <v>1028</v>
      </c>
      <c r="J312" t="s">
        <v>1339</v>
      </c>
      <c r="K312" t="str">
        <f>LEFT(Table1[[#This Row],[Postcode]],2)</f>
        <v>W4</v>
      </c>
      <c r="L312" t="s">
        <v>1832</v>
      </c>
      <c r="M312" s="1">
        <v>44457</v>
      </c>
      <c r="N312" s="1">
        <v>44462</v>
      </c>
      <c r="O312" s="11" t="str">
        <f ca="1">DATEDIF(Table1[[#This Row],[Referral_Date]],TODAY(),"d")-DATEDIF(Table1[[#This Row],[First_Seen_Date]],TODAY(),"d") &amp;" "&amp;"days"</f>
        <v>5 days</v>
      </c>
      <c r="P312" s="1">
        <v>44470</v>
      </c>
      <c r="Q312" s="1">
        <v>44481</v>
      </c>
      <c r="R312" s="1">
        <v>44507</v>
      </c>
      <c r="S312" s="11">
        <f ca="1">DATEDIF(Table1[[#This Row],[Decision_to_Treat_Date]],TODAY(),"d")-DATEDIF(Table1[[#This Row],[Treatment_Start_Date]],TODAY(),"d")</f>
        <v>26</v>
      </c>
      <c r="T312" s="11" t="str" cm="1">
        <f t="array" aca="1" ref="T312" ca="1">_xlfn.IFS(Table1[[#This Row],[Treatment_Waiting Time]]&lt;10,"Very Short Wait",Table1[[#This Row],[Treatment_Waiting Time]]&lt;20,"Short Wait",Table1[[#This Row],[Treatment_Waiting Time]]&lt;30,"Moderate Delay",Table1[[#This Row],[Treatment_Waiting Time]]&lt;40,"Long Delay")</f>
        <v>Moderate Delay</v>
      </c>
      <c r="U312" t="s">
        <v>2011</v>
      </c>
      <c r="V312" t="s">
        <v>2019</v>
      </c>
      <c r="W312" t="s">
        <v>2028</v>
      </c>
      <c r="X312" t="s">
        <v>2029</v>
      </c>
      <c r="Y312" t="s">
        <v>2036</v>
      </c>
      <c r="Z312" t="s">
        <v>2042</v>
      </c>
      <c r="AA312" t="s">
        <v>2043</v>
      </c>
      <c r="AB312" t="s">
        <v>2046</v>
      </c>
      <c r="AC312" t="s">
        <v>2052</v>
      </c>
      <c r="AD312" t="s">
        <v>2363</v>
      </c>
      <c r="AE312" t="s">
        <v>2550</v>
      </c>
      <c r="AF312" t="b">
        <v>0</v>
      </c>
      <c r="AH312" t="s">
        <v>2554</v>
      </c>
    </row>
    <row r="313" spans="1:35">
      <c r="A313" t="str">
        <f>LEFT(Table1[[#This Row],[Postcode]],2)</f>
        <v>E4</v>
      </c>
      <c r="B313" s="13" t="str" cm="1">
        <f t="array" ref="B313">_xlfn.IFS(
OR(LEFT(A313,2)="EC",LEFT(A313,1)="E",LEFT(A313,1)="N",LEFT(A313,2)="NW",LEFT(A313,2)="SE",LEFT(A313,2)="SW",LEFT(A313,1)="W",LEFT(A313,2)="WC"),"London",
OR(LEFT(A313,2)="CR",LEFT(A313,2)="DA",LEFT(A313,2)="GU",LEFT(A313,2)="KT",LEFT(A313,2)="ME",LEFT(A313,2)="PO",LEFT(A313,2)="RG",LEFT(A313,2)="RH",LEFT(A313,2)="SL",LEFT(A313,2)="SO",LEFT(A313,2)="TN"),"South East",
OR(LEFT(A313,2)="BA",LEFT(A313,2)="BS",LEFT(A313,2)="EX",LEFT(A313,2)="GL",LEFT(A313,2)="PL",LEFT(A313,2)="TA",LEFT(A313,2)="TQ",LEFT(A313,2)="TR"),"South West",
OR(LEFT(A313,1)="B",LEFT(A313,2)="CV",LEFT(A313,2)="DE",LEFT(A313,2)="LE",LEFT(A313,2)="NG",LEFT(A313,2)="NN",LEFT(A313,2)="ST",LEFT(A313,2)="WS",LEFT(A313,2)="WV"),"Midlands",
OR(LEFT(A313,1)="M",LEFT(A313,1)="L",LEFT(A313,2)="CH",LEFT(A313,2)="WA",LEFT(A313,2)="WN",LEFT(A313,2)="PR",LEFT(A313,2)="FY",LEFT(A313,2)="BB",LEFT(A313,2)="BL",LEFT(A313,2)="OL",LEFT(A313,2)="SK"),"North West",
OR(LEFT(A313,2)="NE",LEFT(A313,2)="DH",LEFT(A313,2)="SR",LEFT(A313,2)="TS",LEFT(A313,2)="DL"),"North East",
OR(LEFT(A313,2)="LS",LEFT(A313,1)="S",LEFT(A313,2)="DN",LEFT(A313,2)="HU",LEFT(A313,2)="BD",LEFT(A313,2)="HX",LEFT(A313,2)="WF",LEFT(A313,2)="HD"),"Yorkshire &amp; Humber",
OR(LEFT(A313,2)="CB",LEFT(A313,2)="CO",LEFT(A313,2)="IP",LEFT(A313,2)="NR",LEFT(A313,2)="PE",LEFT(A313,2)="SG",LEFT(A313,2)="CM"),"East of England",
OR(LEFT(A313,2)="AB",LEFT(A313,2)="DD",LEFT(A313,2)="EH",LEFT(A313,2)="FK",LEFT(A313,1)="G",LEFT(A313,2)="KA",LEFT(A313,2)="KY",LEFT(A313,2)="PA",LEFT(A313,2)="PH",LEFT(A313,2)="DG",LEFT(A313,2)="ML"),"Scotland",
OR(LEFT(A313,2)="CF",LEFT(A313,2)="SA",LEFT(A313,2)="NP",LEFT(A313,2)="LL",LEFT(A313,2)="LD"),"Wales"
)</f>
        <v>London</v>
      </c>
      <c r="C313" t="s">
        <v>338</v>
      </c>
      <c r="D313" t="s">
        <v>838</v>
      </c>
      <c r="E313" s="1">
        <v>30926</v>
      </c>
      <c r="F313" s="1">
        <v>45666</v>
      </c>
      <c r="G313" s="11">
        <f ca="1">DATEDIF(Table1[[#This Row],[Date_of_Birth]],TODAY(),"Y")-DATEDIF(Table1[[#This Row],[Primary_Diagnosis_Date]],TODAY(),"Y")</f>
        <v>40</v>
      </c>
      <c r="H313" s="11" t="str" cm="1">
        <f t="array" aca="1" ref="H313" ca="1">_xlfn.IFS(Table1[[#This Row],[Age]]&lt;10,"0-9",Table1[[#This Row],[Age]]&lt;20,"10-19",Table1[[#This Row],[Age]]&lt;30,"20-29",Table1[[#This Row],[Age]]&lt;40,"30-39",Table1[[#This Row],[Age]]&lt;50,"40-49",Table1[[#This Row],[Age]]&lt;60,"50-59",Table1[[#This Row],[Age]]&lt;70,"60-69",Table1[[#This Row],[Age]]&lt;80,"70-79",Table1[[#This Row],[Age]]&lt;90,"80-89")</f>
        <v>40-49</v>
      </c>
      <c r="I313" t="s">
        <v>1027</v>
      </c>
      <c r="J313" t="s">
        <v>1340</v>
      </c>
      <c r="K313" t="str">
        <f>LEFT(Table1[[#This Row],[Postcode]],2)</f>
        <v>E4</v>
      </c>
      <c r="L313" t="s">
        <v>1833</v>
      </c>
      <c r="M313" s="1">
        <v>45660</v>
      </c>
      <c r="N313" s="1">
        <v>45671</v>
      </c>
      <c r="O313" s="11" t="str">
        <f ca="1">DATEDIF(Table1[[#This Row],[Referral_Date]],TODAY(),"d")-DATEDIF(Table1[[#This Row],[First_Seen_Date]],TODAY(),"d") &amp;" "&amp;"days"</f>
        <v>11 days</v>
      </c>
      <c r="P313" s="1">
        <v>45674</v>
      </c>
      <c r="Q313" s="1">
        <v>45682</v>
      </c>
      <c r="R313" s="1">
        <v>45706</v>
      </c>
      <c r="S313" s="11">
        <f ca="1">DATEDIF(Table1[[#This Row],[Decision_to_Treat_Date]],TODAY(),"d")-DATEDIF(Table1[[#This Row],[Treatment_Start_Date]],TODAY(),"d")</f>
        <v>24</v>
      </c>
      <c r="T313" s="11" t="str" cm="1">
        <f t="array" aca="1" ref="T313" ca="1">_xlfn.IFS(Table1[[#This Row],[Treatment_Waiting Time]]&lt;10,"Very Short Wait",Table1[[#This Row],[Treatment_Waiting Time]]&lt;20,"Short Wait",Table1[[#This Row],[Treatment_Waiting Time]]&lt;30,"Moderate Delay",Table1[[#This Row],[Treatment_Waiting Time]]&lt;40,"Long Delay")</f>
        <v>Moderate Delay</v>
      </c>
      <c r="U313" t="s">
        <v>2011</v>
      </c>
      <c r="V313" t="s">
        <v>2022</v>
      </c>
      <c r="W313" t="s">
        <v>2025</v>
      </c>
      <c r="X313" t="s">
        <v>2029</v>
      </c>
      <c r="Y313" t="s">
        <v>2035</v>
      </c>
      <c r="Z313" t="s">
        <v>2039</v>
      </c>
      <c r="AA313" t="s">
        <v>2041</v>
      </c>
      <c r="AB313" t="s">
        <v>2048</v>
      </c>
      <c r="AC313" t="s">
        <v>2041</v>
      </c>
      <c r="AD313" t="s">
        <v>2364</v>
      </c>
      <c r="AE313" t="s">
        <v>2551</v>
      </c>
      <c r="AF313" t="b">
        <v>1</v>
      </c>
      <c r="AG313" s="1">
        <v>46424</v>
      </c>
      <c r="AH313" t="s">
        <v>2554</v>
      </c>
    </row>
    <row r="314" spans="1:35">
      <c r="A314" t="str">
        <f>LEFT(Table1[[#This Row],[Postcode]],2)</f>
        <v>G4</v>
      </c>
      <c r="B314" s="13" t="str" cm="1">
        <f t="array" ref="B314">_xlfn.IFS(
OR(LEFT(A314,2)="EC",LEFT(A314,1)="E",LEFT(A314,1)="N",LEFT(A314,2)="NW",LEFT(A314,2)="SE",LEFT(A314,2)="SW",LEFT(A314,1)="W",LEFT(A314,2)="WC"),"London",
OR(LEFT(A314,2)="CR",LEFT(A314,2)="DA",LEFT(A314,2)="GU",LEFT(A314,2)="KT",LEFT(A314,2)="ME",LEFT(A314,2)="PO",LEFT(A314,2)="RG",LEFT(A314,2)="RH",LEFT(A314,2)="SL",LEFT(A314,2)="SO",LEFT(A314,2)="TN"),"South East",
OR(LEFT(A314,2)="BA",LEFT(A314,2)="BS",LEFT(A314,2)="EX",LEFT(A314,2)="GL",LEFT(A314,2)="PL",LEFT(A314,2)="TA",LEFT(A314,2)="TQ",LEFT(A314,2)="TR"),"South West",
OR(LEFT(A314,1)="B",LEFT(A314,2)="CV",LEFT(A314,2)="DE",LEFT(A314,2)="LE",LEFT(A314,2)="NG",LEFT(A314,2)="NN",LEFT(A314,2)="ST",LEFT(A314,2)="WS",LEFT(A314,2)="WV"),"Midlands",
OR(LEFT(A314,1)="M",LEFT(A314,1)="L",LEFT(A314,2)="CH",LEFT(A314,2)="WA",LEFT(A314,2)="WN",LEFT(A314,2)="PR",LEFT(A314,2)="FY",LEFT(A314,2)="BB",LEFT(A314,2)="BL",LEFT(A314,2)="OL",LEFT(A314,2)="SK"),"North West",
OR(LEFT(A314,2)="NE",LEFT(A314,2)="DH",LEFT(A314,2)="SR",LEFT(A314,2)="TS",LEFT(A314,2)="DL"),"North East",
OR(LEFT(A314,2)="LS",LEFT(A314,1)="S",LEFT(A314,2)="DN",LEFT(A314,2)="HU",LEFT(A314,2)="BD",LEFT(A314,2)="HX",LEFT(A314,2)="WF",LEFT(A314,2)="HD"),"Yorkshire &amp; Humber",
OR(LEFT(A314,2)="CB",LEFT(A314,2)="CO",LEFT(A314,2)="IP",LEFT(A314,2)="NR",LEFT(A314,2)="PE",LEFT(A314,2)="SG",LEFT(A314,2)="CM"),"East of England",
OR(LEFT(A314,2)="AB",LEFT(A314,2)="DD",LEFT(A314,2)="EH",LEFT(A314,2)="FK",LEFT(A314,1)="G",LEFT(A314,2)="KA",LEFT(A314,2)="KY",LEFT(A314,2)="PA",LEFT(A314,2)="PH",LEFT(A314,2)="DG",LEFT(A314,2)="ML"),"Scotland",
OR(LEFT(A314,2)="CF",LEFT(A314,2)="SA",LEFT(A314,2)="NP",LEFT(A314,2)="LL",LEFT(A314,2)="LD"),"Wales"
)</f>
        <v>Scotland</v>
      </c>
      <c r="C314" t="s">
        <v>339</v>
      </c>
      <c r="D314" t="s">
        <v>839</v>
      </c>
      <c r="E314" s="1">
        <v>26270</v>
      </c>
      <c r="F314" s="1">
        <v>44350</v>
      </c>
      <c r="G314" s="11">
        <f ca="1">DATEDIF(Table1[[#This Row],[Date_of_Birth]],TODAY(),"Y")-DATEDIF(Table1[[#This Row],[Primary_Diagnosis_Date]],TODAY(),"Y")</f>
        <v>49</v>
      </c>
      <c r="H314" s="11" t="str" cm="1">
        <f t="array" aca="1" ref="H314" ca="1">_xlfn.IFS(Table1[[#This Row],[Age]]&lt;10,"0-9",Table1[[#This Row],[Age]]&lt;20,"10-19",Table1[[#This Row],[Age]]&lt;30,"20-29",Table1[[#This Row],[Age]]&lt;40,"30-39",Table1[[#This Row],[Age]]&lt;50,"40-49",Table1[[#This Row],[Age]]&lt;60,"50-59",Table1[[#This Row],[Age]]&lt;70,"60-69",Table1[[#This Row],[Age]]&lt;80,"70-79",Table1[[#This Row],[Age]]&lt;90,"80-89")</f>
        <v>40-49</v>
      </c>
      <c r="I314" t="s">
        <v>1028</v>
      </c>
      <c r="J314" t="s">
        <v>1341</v>
      </c>
      <c r="K314" t="str">
        <f>LEFT(Table1[[#This Row],[Postcode]],2)</f>
        <v>G4</v>
      </c>
      <c r="L314" t="s">
        <v>1834</v>
      </c>
      <c r="M314" s="1">
        <v>44333</v>
      </c>
      <c r="N314" s="1">
        <v>44347</v>
      </c>
      <c r="O314" s="11" t="str">
        <f ca="1">DATEDIF(Table1[[#This Row],[Referral_Date]],TODAY(),"d")-DATEDIF(Table1[[#This Row],[First_Seen_Date]],TODAY(),"d") &amp;" "&amp;"days"</f>
        <v>14 days</v>
      </c>
      <c r="P314" s="1">
        <v>44348</v>
      </c>
      <c r="Q314" s="1">
        <v>44350</v>
      </c>
      <c r="R314" s="1">
        <v>44361</v>
      </c>
      <c r="S314" s="11">
        <f ca="1">DATEDIF(Table1[[#This Row],[Decision_to_Treat_Date]],TODAY(),"d")-DATEDIF(Table1[[#This Row],[Treatment_Start_Date]],TODAY(),"d")</f>
        <v>11</v>
      </c>
      <c r="T314" s="11" t="str" cm="1">
        <f t="array" aca="1" ref="T314" ca="1">_xlfn.IFS(Table1[[#This Row],[Treatment_Waiting Time]]&lt;10,"Very Short Wait",Table1[[#This Row],[Treatment_Waiting Time]]&lt;20,"Short Wait",Table1[[#This Row],[Treatment_Waiting Time]]&lt;30,"Moderate Delay",Table1[[#This Row],[Treatment_Waiting Time]]&lt;40,"Long Delay")</f>
        <v>Short Wait</v>
      </c>
      <c r="U314" t="s">
        <v>2013</v>
      </c>
      <c r="V314" t="s">
        <v>2020</v>
      </c>
      <c r="W314" t="s">
        <v>2027</v>
      </c>
      <c r="X314" t="s">
        <v>2030</v>
      </c>
      <c r="Y314" t="s">
        <v>2036</v>
      </c>
      <c r="Z314" t="s">
        <v>2040</v>
      </c>
      <c r="AA314" t="s">
        <v>2041</v>
      </c>
      <c r="AB314" t="s">
        <v>2048</v>
      </c>
      <c r="AC314" t="s">
        <v>2053</v>
      </c>
      <c r="AD314" t="s">
        <v>2365</v>
      </c>
      <c r="AE314" t="s">
        <v>2041</v>
      </c>
      <c r="AF314" t="b">
        <v>0</v>
      </c>
      <c r="AH314" t="s">
        <v>2555</v>
      </c>
      <c r="AI314" s="1">
        <v>44884</v>
      </c>
    </row>
    <row r="315" spans="1:35">
      <c r="A315" t="str">
        <f>LEFT(Table1[[#This Row],[Postcode]],2)</f>
        <v>BS</v>
      </c>
      <c r="B315" s="13" t="str" cm="1">
        <f t="array" ref="B315">_xlfn.IFS(
OR(LEFT(A315,2)="EC",LEFT(A315,1)="E",LEFT(A315,1)="N",LEFT(A315,2)="NW",LEFT(A315,2)="SE",LEFT(A315,2)="SW",LEFT(A315,1)="W",LEFT(A315,2)="WC"),"London",
OR(LEFT(A315,2)="CR",LEFT(A315,2)="DA",LEFT(A315,2)="GU",LEFT(A315,2)="KT",LEFT(A315,2)="ME",LEFT(A315,2)="PO",LEFT(A315,2)="RG",LEFT(A315,2)="RH",LEFT(A315,2)="SL",LEFT(A315,2)="SO",LEFT(A315,2)="TN"),"South East",
OR(LEFT(A315,2)="BA",LEFT(A315,2)="BS",LEFT(A315,2)="EX",LEFT(A315,2)="GL",LEFT(A315,2)="PL",LEFT(A315,2)="TA",LEFT(A315,2)="TQ",LEFT(A315,2)="TR"),"South West",
OR(LEFT(A315,1)="B",LEFT(A315,2)="CV",LEFT(A315,2)="DE",LEFT(A315,2)="LE",LEFT(A315,2)="NG",LEFT(A315,2)="NN",LEFT(A315,2)="ST",LEFT(A315,2)="WS",LEFT(A315,2)="WV"),"Midlands",
OR(LEFT(A315,1)="M",LEFT(A315,1)="L",LEFT(A315,2)="CH",LEFT(A315,2)="WA",LEFT(A315,2)="WN",LEFT(A315,2)="PR",LEFT(A315,2)="FY",LEFT(A315,2)="BB",LEFT(A315,2)="BL",LEFT(A315,2)="OL",LEFT(A315,2)="SK"),"North West",
OR(LEFT(A315,2)="NE",LEFT(A315,2)="DH",LEFT(A315,2)="SR",LEFT(A315,2)="TS",LEFT(A315,2)="DL"),"North East",
OR(LEFT(A315,2)="LS",LEFT(A315,1)="S",LEFT(A315,2)="DN",LEFT(A315,2)="HU",LEFT(A315,2)="BD",LEFT(A315,2)="HX",LEFT(A315,2)="WF",LEFT(A315,2)="HD"),"Yorkshire &amp; Humber",
OR(LEFT(A315,2)="CB",LEFT(A315,2)="CO",LEFT(A315,2)="IP",LEFT(A315,2)="NR",LEFT(A315,2)="PE",LEFT(A315,2)="SG",LEFT(A315,2)="CM"),"East of England",
OR(LEFT(A315,2)="AB",LEFT(A315,2)="DD",LEFT(A315,2)="EH",LEFT(A315,2)="FK",LEFT(A315,1)="G",LEFT(A315,2)="KA",LEFT(A315,2)="KY",LEFT(A315,2)="PA",LEFT(A315,2)="PH",LEFT(A315,2)="DG",LEFT(A315,2)="ML"),"Scotland",
OR(LEFT(A315,2)="CF",LEFT(A315,2)="SA",LEFT(A315,2)="NP",LEFT(A315,2)="LL",LEFT(A315,2)="LD"),"Wales"
)</f>
        <v>South West</v>
      </c>
      <c r="C315" t="s">
        <v>340</v>
      </c>
      <c r="D315" t="s">
        <v>840</v>
      </c>
      <c r="E315" s="1">
        <v>24043</v>
      </c>
      <c r="F315" s="1">
        <v>44465</v>
      </c>
      <c r="G315" s="11">
        <f ca="1">DATEDIF(Table1[[#This Row],[Date_of_Birth]],TODAY(),"Y")-DATEDIF(Table1[[#This Row],[Primary_Diagnosis_Date]],TODAY(),"Y")</f>
        <v>56</v>
      </c>
      <c r="H315" s="11" t="str" cm="1">
        <f t="array" aca="1" ref="H315" ca="1">_xlfn.IFS(Table1[[#This Row],[Age]]&lt;10,"0-9",Table1[[#This Row],[Age]]&lt;20,"10-19",Table1[[#This Row],[Age]]&lt;30,"20-29",Table1[[#This Row],[Age]]&lt;40,"30-39",Table1[[#This Row],[Age]]&lt;50,"40-49",Table1[[#This Row],[Age]]&lt;60,"50-59",Table1[[#This Row],[Age]]&lt;70,"60-69",Table1[[#This Row],[Age]]&lt;80,"70-79",Table1[[#This Row],[Age]]&lt;90,"80-89")</f>
        <v>50-59</v>
      </c>
      <c r="I315" t="s">
        <v>1028</v>
      </c>
      <c r="J315" t="s">
        <v>1342</v>
      </c>
      <c r="K315" t="str">
        <f>LEFT(Table1[[#This Row],[Postcode]],2)</f>
        <v>BS</v>
      </c>
      <c r="L315" t="s">
        <v>1835</v>
      </c>
      <c r="M315" s="1">
        <v>44453</v>
      </c>
      <c r="N315" s="1">
        <v>44456</v>
      </c>
      <c r="O315" s="11" t="str">
        <f ca="1">DATEDIF(Table1[[#This Row],[Referral_Date]],TODAY(),"d")-DATEDIF(Table1[[#This Row],[First_Seen_Date]],TODAY(),"d") &amp;" "&amp;"days"</f>
        <v>3 days</v>
      </c>
      <c r="P315" s="1">
        <v>44465</v>
      </c>
      <c r="Q315" s="1">
        <v>44473</v>
      </c>
      <c r="R315" s="1">
        <v>44486</v>
      </c>
      <c r="S315" s="11">
        <f ca="1">DATEDIF(Table1[[#This Row],[Decision_to_Treat_Date]],TODAY(),"d")-DATEDIF(Table1[[#This Row],[Treatment_Start_Date]],TODAY(),"d")</f>
        <v>13</v>
      </c>
      <c r="T315" s="11" t="str" cm="1">
        <f t="array" aca="1" ref="T315" ca="1">_xlfn.IFS(Table1[[#This Row],[Treatment_Waiting Time]]&lt;10,"Very Short Wait",Table1[[#This Row],[Treatment_Waiting Time]]&lt;20,"Short Wait",Table1[[#This Row],[Treatment_Waiting Time]]&lt;30,"Moderate Delay",Table1[[#This Row],[Treatment_Waiting Time]]&lt;40,"Long Delay")</f>
        <v>Short Wait</v>
      </c>
      <c r="U315" t="s">
        <v>2014</v>
      </c>
      <c r="V315" t="s">
        <v>2019</v>
      </c>
      <c r="W315" t="s">
        <v>2028</v>
      </c>
      <c r="X315" t="s">
        <v>2029</v>
      </c>
      <c r="Y315" t="s">
        <v>2036</v>
      </c>
      <c r="Z315" t="s">
        <v>2041</v>
      </c>
      <c r="AA315" t="s">
        <v>2045</v>
      </c>
      <c r="AB315" t="s">
        <v>2046</v>
      </c>
      <c r="AC315" t="s">
        <v>2052</v>
      </c>
      <c r="AD315" t="s">
        <v>2366</v>
      </c>
      <c r="AE315" t="s">
        <v>2553</v>
      </c>
      <c r="AF315" t="b">
        <v>0</v>
      </c>
      <c r="AH315" t="s">
        <v>2555</v>
      </c>
      <c r="AI315" s="1">
        <v>45612</v>
      </c>
    </row>
    <row r="316" spans="1:35">
      <c r="A316" t="str">
        <f>LEFT(Table1[[#This Row],[Postcode]],2)</f>
        <v>BA</v>
      </c>
      <c r="B316" s="13" t="str" cm="1">
        <f t="array" ref="B316">_xlfn.IFS(
OR(LEFT(A316,2)="EC",LEFT(A316,1)="E",LEFT(A316,1)="N",LEFT(A316,2)="NW",LEFT(A316,2)="SE",LEFT(A316,2)="SW",LEFT(A316,1)="W",LEFT(A316,2)="WC"),"London",
OR(LEFT(A316,2)="CR",LEFT(A316,2)="DA",LEFT(A316,2)="GU",LEFT(A316,2)="KT",LEFT(A316,2)="ME",LEFT(A316,2)="PO",LEFT(A316,2)="RG",LEFT(A316,2)="RH",LEFT(A316,2)="SL",LEFT(A316,2)="SO",LEFT(A316,2)="TN"),"South East",
OR(LEFT(A316,2)="BA",LEFT(A316,2)="BS",LEFT(A316,2)="EX",LEFT(A316,2)="GL",LEFT(A316,2)="PL",LEFT(A316,2)="TA",LEFT(A316,2)="TQ",LEFT(A316,2)="TR"),"South West",
OR(LEFT(A316,1)="B",LEFT(A316,2)="CV",LEFT(A316,2)="DE",LEFT(A316,2)="LE",LEFT(A316,2)="NG",LEFT(A316,2)="NN",LEFT(A316,2)="ST",LEFT(A316,2)="WS",LEFT(A316,2)="WV"),"Midlands",
OR(LEFT(A316,1)="M",LEFT(A316,1)="L",LEFT(A316,2)="CH",LEFT(A316,2)="WA",LEFT(A316,2)="WN",LEFT(A316,2)="PR",LEFT(A316,2)="FY",LEFT(A316,2)="BB",LEFT(A316,2)="BL",LEFT(A316,2)="OL",LEFT(A316,2)="SK"),"North West",
OR(LEFT(A316,2)="NE",LEFT(A316,2)="DH",LEFT(A316,2)="SR",LEFT(A316,2)="TS",LEFT(A316,2)="DL"),"North East",
OR(LEFT(A316,2)="LS",LEFT(A316,1)="S",LEFT(A316,2)="DN",LEFT(A316,2)="HU",LEFT(A316,2)="BD",LEFT(A316,2)="HX",LEFT(A316,2)="WF",LEFT(A316,2)="HD"),"Yorkshire &amp; Humber",
OR(LEFT(A316,2)="CB",LEFT(A316,2)="CO",LEFT(A316,2)="IP",LEFT(A316,2)="NR",LEFT(A316,2)="PE",LEFT(A316,2)="SG",LEFT(A316,2)="CM"),"East of England",
OR(LEFT(A316,2)="AB",LEFT(A316,2)="DD",LEFT(A316,2)="EH",LEFT(A316,2)="FK",LEFT(A316,1)="G",LEFT(A316,2)="KA",LEFT(A316,2)="KY",LEFT(A316,2)="PA",LEFT(A316,2)="PH",LEFT(A316,2)="DG",LEFT(A316,2)="ML"),"Scotland",
OR(LEFT(A316,2)="CF",LEFT(A316,2)="SA",LEFT(A316,2)="NP",LEFT(A316,2)="LL",LEFT(A316,2)="LD"),"Wales"
)</f>
        <v>South West</v>
      </c>
      <c r="C316" t="s">
        <v>341</v>
      </c>
      <c r="D316" t="s">
        <v>841</v>
      </c>
      <c r="E316" s="1">
        <v>35187</v>
      </c>
      <c r="F316" s="1">
        <v>44044</v>
      </c>
      <c r="G316" s="11">
        <f ca="1">DATEDIF(Table1[[#This Row],[Date_of_Birth]],TODAY(),"Y")-DATEDIF(Table1[[#This Row],[Primary_Diagnosis_Date]],TODAY(),"Y")</f>
        <v>25</v>
      </c>
      <c r="H316" s="11" t="str" cm="1">
        <f t="array" aca="1" ref="H316" ca="1">_xlfn.IFS(Table1[[#This Row],[Age]]&lt;10,"0-9",Table1[[#This Row],[Age]]&lt;20,"10-19",Table1[[#This Row],[Age]]&lt;30,"20-29",Table1[[#This Row],[Age]]&lt;40,"30-39",Table1[[#This Row],[Age]]&lt;50,"40-49",Table1[[#This Row],[Age]]&lt;60,"50-59",Table1[[#This Row],[Age]]&lt;70,"60-69",Table1[[#This Row],[Age]]&lt;80,"70-79",Table1[[#This Row],[Age]]&lt;90,"80-89")</f>
        <v>20-29</v>
      </c>
      <c r="I316" t="s">
        <v>1028</v>
      </c>
      <c r="J316" t="s">
        <v>1343</v>
      </c>
      <c r="K316" t="str">
        <f>LEFT(Table1[[#This Row],[Postcode]],2)</f>
        <v>BA</v>
      </c>
      <c r="L316" t="s">
        <v>1836</v>
      </c>
      <c r="M316" s="1">
        <v>44017</v>
      </c>
      <c r="N316" s="1">
        <v>44017</v>
      </c>
      <c r="O316" s="11" t="str">
        <f ca="1">DATEDIF(Table1[[#This Row],[Referral_Date]],TODAY(),"d")-DATEDIF(Table1[[#This Row],[First_Seen_Date]],TODAY(),"d") &amp;" "&amp;"days"</f>
        <v>0 days</v>
      </c>
      <c r="P316" s="1">
        <v>44021</v>
      </c>
      <c r="Q316" s="1">
        <v>44024</v>
      </c>
      <c r="R316" s="1">
        <v>44037</v>
      </c>
      <c r="S316" s="11">
        <f ca="1">DATEDIF(Table1[[#This Row],[Decision_to_Treat_Date]],TODAY(),"d")-DATEDIF(Table1[[#This Row],[Treatment_Start_Date]],TODAY(),"d")</f>
        <v>13</v>
      </c>
      <c r="T316" s="11" t="str" cm="1">
        <f t="array" aca="1" ref="T316" ca="1">_xlfn.IFS(Table1[[#This Row],[Treatment_Waiting Time]]&lt;10,"Very Short Wait",Table1[[#This Row],[Treatment_Waiting Time]]&lt;20,"Short Wait",Table1[[#This Row],[Treatment_Waiting Time]]&lt;30,"Moderate Delay",Table1[[#This Row],[Treatment_Waiting Time]]&lt;40,"Long Delay")</f>
        <v>Short Wait</v>
      </c>
      <c r="U316" t="s">
        <v>2011</v>
      </c>
      <c r="V316" t="s">
        <v>2022</v>
      </c>
      <c r="W316" t="s">
        <v>2027</v>
      </c>
      <c r="X316" t="s">
        <v>2031</v>
      </c>
      <c r="Y316" t="s">
        <v>2033</v>
      </c>
      <c r="Z316" t="s">
        <v>2042</v>
      </c>
      <c r="AA316" t="s">
        <v>2041</v>
      </c>
      <c r="AB316" t="s">
        <v>2049</v>
      </c>
      <c r="AC316" t="s">
        <v>2052</v>
      </c>
      <c r="AD316" t="s">
        <v>2367</v>
      </c>
      <c r="AE316" t="s">
        <v>2552</v>
      </c>
      <c r="AF316" t="b">
        <v>0</v>
      </c>
      <c r="AH316" t="s">
        <v>2554</v>
      </c>
    </row>
    <row r="317" spans="1:35">
      <c r="A317" t="str">
        <f>LEFT(Table1[[#This Row],[Postcode]],2)</f>
        <v>LN</v>
      </c>
      <c r="B317" s="13" t="str" cm="1">
        <f t="array" ref="B317">_xlfn.IFS(
OR(LEFT(A317,2)="EC",LEFT(A317,1)="E",LEFT(A317,1)="N",LEFT(A317,2)="NW",LEFT(A317,2)="SE",LEFT(A317,2)="SW",LEFT(A317,1)="W",LEFT(A317,2)="WC"),"London",
OR(LEFT(A317,2)="CR",LEFT(A317,2)="DA",LEFT(A317,2)="GU",LEFT(A317,2)="KT",LEFT(A317,2)="ME",LEFT(A317,2)="PO",LEFT(A317,2)="RG",LEFT(A317,2)="RH",LEFT(A317,2)="SL",LEFT(A317,2)="SO",LEFT(A317,2)="TN"),"South East",
OR(LEFT(A317,2)="BA",LEFT(A317,2)="BS",LEFT(A317,2)="EX",LEFT(A317,2)="GL",LEFT(A317,2)="PL",LEFT(A317,2)="TA",LEFT(A317,2)="TQ",LEFT(A317,2)="TR"),"South West",
OR(LEFT(A317,1)="B",LEFT(A317,2)="CV",LEFT(A317,2)="DE",LEFT(A317,2)="LE",LEFT(A317,2)="NG",LEFT(A317,2)="NN",LEFT(A317,2)="ST",LEFT(A317,2)="WS",LEFT(A317,2)="WV"),"Midlands",
OR(LEFT(A317,1)="M",LEFT(A317,1)="L",LEFT(A317,2)="CH",LEFT(A317,2)="WA",LEFT(A317,2)="WN",LEFT(A317,2)="PR",LEFT(A317,2)="FY",LEFT(A317,2)="BB",LEFT(A317,2)="BL",LEFT(A317,2)="OL",LEFT(A317,2)="SK"),"North West",
OR(LEFT(A317,2)="NE",LEFT(A317,2)="DH",LEFT(A317,2)="SR",LEFT(A317,2)="TS",LEFT(A317,2)="DL"),"North East",
OR(LEFT(A317,2)="LS",LEFT(A317,1)="S",LEFT(A317,2)="DN",LEFT(A317,2)="HU",LEFT(A317,2)="BD",LEFT(A317,2)="HX",LEFT(A317,2)="WF",LEFT(A317,2)="HD"),"Yorkshire &amp; Humber",
OR(LEFT(A317,2)="CB",LEFT(A317,2)="CO",LEFT(A317,2)="IP",LEFT(A317,2)="NR",LEFT(A317,2)="PE",LEFT(A317,2)="SG",LEFT(A317,2)="CM"),"East of England",
OR(LEFT(A317,2)="AB",LEFT(A317,2)="DD",LEFT(A317,2)="EH",LEFT(A317,2)="FK",LEFT(A317,1)="G",LEFT(A317,2)="KA",LEFT(A317,2)="KY",LEFT(A317,2)="PA",LEFT(A317,2)="PH",LEFT(A317,2)="DG",LEFT(A317,2)="ML"),"Scotland",
OR(LEFT(A317,2)="CF",LEFT(A317,2)="SA",LEFT(A317,2)="NP",LEFT(A317,2)="LL",LEFT(A317,2)="LD"),"Wales"
)</f>
        <v>North West</v>
      </c>
      <c r="C317" t="s">
        <v>342</v>
      </c>
      <c r="D317" t="s">
        <v>842</v>
      </c>
      <c r="E317" s="1">
        <v>17008</v>
      </c>
      <c r="F317" s="1">
        <v>43026</v>
      </c>
      <c r="G317" s="11">
        <f ca="1">DATEDIF(Table1[[#This Row],[Date_of_Birth]],TODAY(),"Y")-DATEDIF(Table1[[#This Row],[Primary_Diagnosis_Date]],TODAY(),"Y")</f>
        <v>71</v>
      </c>
      <c r="H317" s="11" t="str" cm="1">
        <f t="array" aca="1" ref="H317" ca="1">_xlfn.IFS(Table1[[#This Row],[Age]]&lt;10,"0-9",Table1[[#This Row],[Age]]&lt;20,"10-19",Table1[[#This Row],[Age]]&lt;30,"20-29",Table1[[#This Row],[Age]]&lt;40,"30-39",Table1[[#This Row],[Age]]&lt;50,"40-49",Table1[[#This Row],[Age]]&lt;60,"50-59",Table1[[#This Row],[Age]]&lt;70,"60-69",Table1[[#This Row],[Age]]&lt;80,"70-79",Table1[[#This Row],[Age]]&lt;90,"80-89")</f>
        <v>70-79</v>
      </c>
      <c r="I317" t="s">
        <v>1028</v>
      </c>
      <c r="J317" t="s">
        <v>1344</v>
      </c>
      <c r="K317" t="str">
        <f>LEFT(Table1[[#This Row],[Postcode]],2)</f>
        <v>LN</v>
      </c>
      <c r="L317" t="s">
        <v>1837</v>
      </c>
      <c r="M317" s="1">
        <v>43019</v>
      </c>
      <c r="N317" s="1">
        <v>43023</v>
      </c>
      <c r="O317" s="11" t="str">
        <f ca="1">DATEDIF(Table1[[#This Row],[Referral_Date]],TODAY(),"d")-DATEDIF(Table1[[#This Row],[First_Seen_Date]],TODAY(),"d") &amp;" "&amp;"days"</f>
        <v>4 days</v>
      </c>
      <c r="P317" s="1">
        <v>43028</v>
      </c>
      <c r="Q317" s="1">
        <v>43042</v>
      </c>
      <c r="R317" s="1">
        <v>43057</v>
      </c>
      <c r="S317" s="11">
        <f ca="1">DATEDIF(Table1[[#This Row],[Decision_to_Treat_Date]],TODAY(),"d")-DATEDIF(Table1[[#This Row],[Treatment_Start_Date]],TODAY(),"d")</f>
        <v>15</v>
      </c>
      <c r="T317" s="11" t="str" cm="1">
        <f t="array" aca="1" ref="T317" ca="1">_xlfn.IFS(Table1[[#This Row],[Treatment_Waiting Time]]&lt;10,"Very Short Wait",Table1[[#This Row],[Treatment_Waiting Time]]&lt;20,"Short Wait",Table1[[#This Row],[Treatment_Waiting Time]]&lt;30,"Moderate Delay",Table1[[#This Row],[Treatment_Waiting Time]]&lt;40,"Long Delay")</f>
        <v>Short Wait</v>
      </c>
      <c r="U317" t="s">
        <v>2011</v>
      </c>
      <c r="V317" t="s">
        <v>2021</v>
      </c>
      <c r="W317" t="s">
        <v>2028</v>
      </c>
      <c r="X317" t="s">
        <v>2029</v>
      </c>
      <c r="Y317" t="s">
        <v>2036</v>
      </c>
      <c r="Z317" t="s">
        <v>2040</v>
      </c>
      <c r="AA317" t="s">
        <v>2043</v>
      </c>
      <c r="AB317" t="s">
        <v>2051</v>
      </c>
      <c r="AC317" t="s">
        <v>2041</v>
      </c>
      <c r="AD317" t="s">
        <v>2368</v>
      </c>
      <c r="AE317" t="s">
        <v>2041</v>
      </c>
      <c r="AF317" t="b">
        <v>0</v>
      </c>
      <c r="AH317" t="s">
        <v>2555</v>
      </c>
      <c r="AI317" s="1">
        <v>43445</v>
      </c>
    </row>
    <row r="318" spans="1:35">
      <c r="A318" t="str">
        <f>LEFT(Table1[[#This Row],[Postcode]],2)</f>
        <v>LD</v>
      </c>
      <c r="B318" s="13" t="str" cm="1">
        <f t="array" ref="B318">_xlfn.IFS(
OR(LEFT(A318,2)="EC",LEFT(A318,1)="E",LEFT(A318,1)="N",LEFT(A318,2)="NW",LEFT(A318,2)="SE",LEFT(A318,2)="SW",LEFT(A318,1)="W",LEFT(A318,2)="WC"),"London",
OR(LEFT(A318,2)="CR",LEFT(A318,2)="DA",LEFT(A318,2)="GU",LEFT(A318,2)="KT",LEFT(A318,2)="ME",LEFT(A318,2)="PO",LEFT(A318,2)="RG",LEFT(A318,2)="RH",LEFT(A318,2)="SL",LEFT(A318,2)="SO",LEFT(A318,2)="TN"),"South East",
OR(LEFT(A318,2)="BA",LEFT(A318,2)="BS",LEFT(A318,2)="EX",LEFT(A318,2)="GL",LEFT(A318,2)="PL",LEFT(A318,2)="TA",LEFT(A318,2)="TQ",LEFT(A318,2)="TR"),"South West",
OR(LEFT(A318,1)="B",LEFT(A318,2)="CV",LEFT(A318,2)="DE",LEFT(A318,2)="LE",LEFT(A318,2)="NG",LEFT(A318,2)="NN",LEFT(A318,2)="ST",LEFT(A318,2)="WS",LEFT(A318,2)="WV"),"Midlands",
OR(LEFT(A318,1)="M",LEFT(A318,1)="L",LEFT(A318,2)="CH",LEFT(A318,2)="WA",LEFT(A318,2)="WN",LEFT(A318,2)="PR",LEFT(A318,2)="FY",LEFT(A318,2)="BB",LEFT(A318,2)="BL",LEFT(A318,2)="OL",LEFT(A318,2)="SK"),"North West",
OR(LEFT(A318,2)="NE",LEFT(A318,2)="DH",LEFT(A318,2)="SR",LEFT(A318,2)="TS",LEFT(A318,2)="DL"),"North East",
OR(LEFT(A318,2)="LS",LEFT(A318,1)="S",LEFT(A318,2)="DN",LEFT(A318,2)="HU",LEFT(A318,2)="BD",LEFT(A318,2)="HX",LEFT(A318,2)="WF",LEFT(A318,2)="HD"),"Yorkshire &amp; Humber",
OR(LEFT(A318,2)="CB",LEFT(A318,2)="CO",LEFT(A318,2)="IP",LEFT(A318,2)="NR",LEFT(A318,2)="PE",LEFT(A318,2)="SG",LEFT(A318,2)="CM"),"East of England",
OR(LEFT(A318,2)="AB",LEFT(A318,2)="DD",LEFT(A318,2)="EH",LEFT(A318,2)="FK",LEFT(A318,1)="G",LEFT(A318,2)="KA",LEFT(A318,2)="KY",LEFT(A318,2)="PA",LEFT(A318,2)="PH",LEFT(A318,2)="DG",LEFT(A318,2)="ML"),"Scotland",
OR(LEFT(A318,2)="CF",LEFT(A318,2)="SA",LEFT(A318,2)="NP",LEFT(A318,2)="LL",LEFT(A318,2)="LD"),"Wales"
)</f>
        <v>North West</v>
      </c>
      <c r="C318" t="s">
        <v>343</v>
      </c>
      <c r="D318" t="s">
        <v>843</v>
      </c>
      <c r="E318" s="1">
        <v>35862</v>
      </c>
      <c r="F318" s="1">
        <v>43360</v>
      </c>
      <c r="G318" s="11">
        <f ca="1">DATEDIF(Table1[[#This Row],[Date_of_Birth]],TODAY(),"Y")-DATEDIF(Table1[[#This Row],[Primary_Diagnosis_Date]],TODAY(),"Y")</f>
        <v>21</v>
      </c>
      <c r="H318" s="11" t="str" cm="1">
        <f t="array" aca="1" ref="H318" ca="1">_xlfn.IFS(Table1[[#This Row],[Age]]&lt;10,"0-9",Table1[[#This Row],[Age]]&lt;20,"10-19",Table1[[#This Row],[Age]]&lt;30,"20-29",Table1[[#This Row],[Age]]&lt;40,"30-39",Table1[[#This Row],[Age]]&lt;50,"40-49",Table1[[#This Row],[Age]]&lt;60,"50-59",Table1[[#This Row],[Age]]&lt;70,"60-69",Table1[[#This Row],[Age]]&lt;80,"70-79",Table1[[#This Row],[Age]]&lt;90,"80-89")</f>
        <v>20-29</v>
      </c>
      <c r="I318" t="s">
        <v>1027</v>
      </c>
      <c r="J318" t="s">
        <v>1345</v>
      </c>
      <c r="K318" t="str">
        <f>LEFT(Table1[[#This Row],[Postcode]],2)</f>
        <v>LD</v>
      </c>
      <c r="L318" t="s">
        <v>1838</v>
      </c>
      <c r="M318" s="1">
        <v>43359</v>
      </c>
      <c r="N318" s="1">
        <v>43372</v>
      </c>
      <c r="O318" s="11" t="str">
        <f ca="1">DATEDIF(Table1[[#This Row],[Referral_Date]],TODAY(),"d")-DATEDIF(Table1[[#This Row],[First_Seen_Date]],TODAY(),"d") &amp;" "&amp;"days"</f>
        <v>13 days</v>
      </c>
      <c r="P318" s="1">
        <v>43386</v>
      </c>
      <c r="Q318" s="1">
        <v>43387</v>
      </c>
      <c r="R318" s="1">
        <v>43406</v>
      </c>
      <c r="S318" s="11">
        <f ca="1">DATEDIF(Table1[[#This Row],[Decision_to_Treat_Date]],TODAY(),"d")-DATEDIF(Table1[[#This Row],[Treatment_Start_Date]],TODAY(),"d")</f>
        <v>19</v>
      </c>
      <c r="T318" s="11" t="str" cm="1">
        <f t="array" aca="1" ref="T318" ca="1">_xlfn.IFS(Table1[[#This Row],[Treatment_Waiting Time]]&lt;10,"Very Short Wait",Table1[[#This Row],[Treatment_Waiting Time]]&lt;20,"Short Wait",Table1[[#This Row],[Treatment_Waiting Time]]&lt;30,"Moderate Delay",Table1[[#This Row],[Treatment_Waiting Time]]&lt;40,"Long Delay")</f>
        <v>Short Wait</v>
      </c>
      <c r="U318" t="s">
        <v>2016</v>
      </c>
      <c r="V318" t="s">
        <v>2020</v>
      </c>
      <c r="W318" t="s">
        <v>2024</v>
      </c>
      <c r="X318" t="s">
        <v>2032</v>
      </c>
      <c r="Y318" t="s">
        <v>2037</v>
      </c>
      <c r="Z318" t="s">
        <v>2042</v>
      </c>
      <c r="AA318" t="s">
        <v>2043</v>
      </c>
      <c r="AB318" t="s">
        <v>2048</v>
      </c>
      <c r="AC318" t="s">
        <v>2041</v>
      </c>
      <c r="AD318" t="s">
        <v>2369</v>
      </c>
      <c r="AE318" t="s">
        <v>2041</v>
      </c>
      <c r="AF318" t="b">
        <v>0</v>
      </c>
      <c r="AH318" t="s">
        <v>2554</v>
      </c>
    </row>
    <row r="319" spans="1:35">
      <c r="A319" t="str">
        <f>LEFT(Table1[[#This Row],[Postcode]],2)</f>
        <v>G2</v>
      </c>
      <c r="B319" s="13" t="str" cm="1">
        <f t="array" ref="B319">_xlfn.IFS(
OR(LEFT(A319,2)="EC",LEFT(A319,1)="E",LEFT(A319,1)="N",LEFT(A319,2)="NW",LEFT(A319,2)="SE",LEFT(A319,2)="SW",LEFT(A319,1)="W",LEFT(A319,2)="WC"),"London",
OR(LEFT(A319,2)="CR",LEFT(A319,2)="DA",LEFT(A319,2)="GU",LEFT(A319,2)="KT",LEFT(A319,2)="ME",LEFT(A319,2)="PO",LEFT(A319,2)="RG",LEFT(A319,2)="RH",LEFT(A319,2)="SL",LEFT(A319,2)="SO",LEFT(A319,2)="TN"),"South East",
OR(LEFT(A319,2)="BA",LEFT(A319,2)="BS",LEFT(A319,2)="EX",LEFT(A319,2)="GL",LEFT(A319,2)="PL",LEFT(A319,2)="TA",LEFT(A319,2)="TQ",LEFT(A319,2)="TR"),"South West",
OR(LEFT(A319,1)="B",LEFT(A319,2)="CV",LEFT(A319,2)="DE",LEFT(A319,2)="LE",LEFT(A319,2)="NG",LEFT(A319,2)="NN",LEFT(A319,2)="ST",LEFT(A319,2)="WS",LEFT(A319,2)="WV"),"Midlands",
OR(LEFT(A319,1)="M",LEFT(A319,1)="L",LEFT(A319,2)="CH",LEFT(A319,2)="WA",LEFT(A319,2)="WN",LEFT(A319,2)="PR",LEFT(A319,2)="FY",LEFT(A319,2)="BB",LEFT(A319,2)="BL",LEFT(A319,2)="OL",LEFT(A319,2)="SK"),"North West",
OR(LEFT(A319,2)="NE",LEFT(A319,2)="DH",LEFT(A319,2)="SR",LEFT(A319,2)="TS",LEFT(A319,2)="DL"),"North East",
OR(LEFT(A319,2)="LS",LEFT(A319,1)="S",LEFT(A319,2)="DN",LEFT(A319,2)="HU",LEFT(A319,2)="BD",LEFT(A319,2)="HX",LEFT(A319,2)="WF",LEFT(A319,2)="HD"),"Yorkshire &amp; Humber",
OR(LEFT(A319,2)="CB",LEFT(A319,2)="CO",LEFT(A319,2)="IP",LEFT(A319,2)="NR",LEFT(A319,2)="PE",LEFT(A319,2)="SG",LEFT(A319,2)="CM"),"East of England",
OR(LEFT(A319,2)="AB",LEFT(A319,2)="DD",LEFT(A319,2)="EH",LEFT(A319,2)="FK",LEFT(A319,1)="G",LEFT(A319,2)="KA",LEFT(A319,2)="KY",LEFT(A319,2)="PA",LEFT(A319,2)="PH",LEFT(A319,2)="DG",LEFT(A319,2)="ML"),"Scotland",
OR(LEFT(A319,2)="CF",LEFT(A319,2)="SA",LEFT(A319,2)="NP",LEFT(A319,2)="LL",LEFT(A319,2)="LD"),"Wales"
)</f>
        <v>Scotland</v>
      </c>
      <c r="C319" t="s">
        <v>344</v>
      </c>
      <c r="D319" t="s">
        <v>844</v>
      </c>
      <c r="E319" s="1">
        <v>17830</v>
      </c>
      <c r="F319" s="1">
        <v>42628</v>
      </c>
      <c r="G319" s="11">
        <f ca="1">DATEDIF(Table1[[#This Row],[Date_of_Birth]],TODAY(),"Y")-DATEDIF(Table1[[#This Row],[Primary_Diagnosis_Date]],TODAY(),"Y")</f>
        <v>68</v>
      </c>
      <c r="H319" s="11" t="str" cm="1">
        <f t="array" aca="1" ref="H319" ca="1">_xlfn.IFS(Table1[[#This Row],[Age]]&lt;10,"0-9",Table1[[#This Row],[Age]]&lt;20,"10-19",Table1[[#This Row],[Age]]&lt;30,"20-29",Table1[[#This Row],[Age]]&lt;40,"30-39",Table1[[#This Row],[Age]]&lt;50,"40-49",Table1[[#This Row],[Age]]&lt;60,"50-59",Table1[[#This Row],[Age]]&lt;70,"60-69",Table1[[#This Row],[Age]]&lt;80,"70-79",Table1[[#This Row],[Age]]&lt;90,"80-89")</f>
        <v>60-69</v>
      </c>
      <c r="I319" t="s">
        <v>1028</v>
      </c>
      <c r="J319" t="s">
        <v>1346</v>
      </c>
      <c r="K319" t="str">
        <f>LEFT(Table1[[#This Row],[Postcode]],2)</f>
        <v>G2</v>
      </c>
      <c r="L319" t="s">
        <v>1839</v>
      </c>
      <c r="M319" s="1">
        <v>42627</v>
      </c>
      <c r="N319" s="1">
        <v>42641</v>
      </c>
      <c r="O319" s="11" t="str">
        <f ca="1">DATEDIF(Table1[[#This Row],[Referral_Date]],TODAY(),"d")-DATEDIF(Table1[[#This Row],[First_Seen_Date]],TODAY(),"d") &amp;" "&amp;"days"</f>
        <v>14 days</v>
      </c>
      <c r="P319" s="1">
        <v>42641</v>
      </c>
      <c r="Q319" s="1">
        <v>42651</v>
      </c>
      <c r="R319" s="1">
        <v>42675</v>
      </c>
      <c r="S319" s="11">
        <f ca="1">DATEDIF(Table1[[#This Row],[Decision_to_Treat_Date]],TODAY(),"d")-DATEDIF(Table1[[#This Row],[Treatment_Start_Date]],TODAY(),"d")</f>
        <v>24</v>
      </c>
      <c r="T319" s="11" t="str" cm="1">
        <f t="array" aca="1" ref="T319" ca="1">_xlfn.IFS(Table1[[#This Row],[Treatment_Waiting Time]]&lt;10,"Very Short Wait",Table1[[#This Row],[Treatment_Waiting Time]]&lt;20,"Short Wait",Table1[[#This Row],[Treatment_Waiting Time]]&lt;30,"Moderate Delay",Table1[[#This Row],[Treatment_Waiting Time]]&lt;40,"Long Delay")</f>
        <v>Moderate Delay</v>
      </c>
      <c r="U319" t="s">
        <v>2011</v>
      </c>
      <c r="V319" t="s">
        <v>2022</v>
      </c>
      <c r="W319" t="s">
        <v>2026</v>
      </c>
      <c r="X319" t="s">
        <v>2030</v>
      </c>
      <c r="Y319" t="s">
        <v>2035</v>
      </c>
      <c r="Z319" t="s">
        <v>2038</v>
      </c>
      <c r="AA319" t="s">
        <v>2043</v>
      </c>
      <c r="AB319" t="s">
        <v>2047</v>
      </c>
      <c r="AC319" t="s">
        <v>2041</v>
      </c>
      <c r="AD319" t="s">
        <v>2370</v>
      </c>
      <c r="AE319" t="s">
        <v>2551</v>
      </c>
      <c r="AF319" t="b">
        <v>0</v>
      </c>
      <c r="AH319" t="s">
        <v>2554</v>
      </c>
    </row>
    <row r="320" spans="1:35">
      <c r="A320" t="str">
        <f>LEFT(Table1[[#This Row],[Postcode]],2)</f>
        <v>G7</v>
      </c>
      <c r="B320" s="13" t="str" cm="1">
        <f t="array" ref="B320">_xlfn.IFS(
OR(LEFT(A320,2)="EC",LEFT(A320,1)="E",LEFT(A320,1)="N",LEFT(A320,2)="NW",LEFT(A320,2)="SE",LEFT(A320,2)="SW",LEFT(A320,1)="W",LEFT(A320,2)="WC"),"London",
OR(LEFT(A320,2)="CR",LEFT(A320,2)="DA",LEFT(A320,2)="GU",LEFT(A320,2)="KT",LEFT(A320,2)="ME",LEFT(A320,2)="PO",LEFT(A320,2)="RG",LEFT(A320,2)="RH",LEFT(A320,2)="SL",LEFT(A320,2)="SO",LEFT(A320,2)="TN"),"South East",
OR(LEFT(A320,2)="BA",LEFT(A320,2)="BS",LEFT(A320,2)="EX",LEFT(A320,2)="GL",LEFT(A320,2)="PL",LEFT(A320,2)="TA",LEFT(A320,2)="TQ",LEFT(A320,2)="TR"),"South West",
OR(LEFT(A320,1)="B",LEFT(A320,2)="CV",LEFT(A320,2)="DE",LEFT(A320,2)="LE",LEFT(A320,2)="NG",LEFT(A320,2)="NN",LEFT(A320,2)="ST",LEFT(A320,2)="WS",LEFT(A320,2)="WV"),"Midlands",
OR(LEFT(A320,1)="M",LEFT(A320,1)="L",LEFT(A320,2)="CH",LEFT(A320,2)="WA",LEFT(A320,2)="WN",LEFT(A320,2)="PR",LEFT(A320,2)="FY",LEFT(A320,2)="BB",LEFT(A320,2)="BL",LEFT(A320,2)="OL",LEFT(A320,2)="SK"),"North West",
OR(LEFT(A320,2)="NE",LEFT(A320,2)="DH",LEFT(A320,2)="SR",LEFT(A320,2)="TS",LEFT(A320,2)="DL"),"North East",
OR(LEFT(A320,2)="LS",LEFT(A320,1)="S",LEFT(A320,2)="DN",LEFT(A320,2)="HU",LEFT(A320,2)="BD",LEFT(A320,2)="HX",LEFT(A320,2)="WF",LEFT(A320,2)="HD"),"Yorkshire &amp; Humber",
OR(LEFT(A320,2)="CB",LEFT(A320,2)="CO",LEFT(A320,2)="IP",LEFT(A320,2)="NR",LEFT(A320,2)="PE",LEFT(A320,2)="SG",LEFT(A320,2)="CM"),"East of England",
OR(LEFT(A320,2)="AB",LEFT(A320,2)="DD",LEFT(A320,2)="EH",LEFT(A320,2)="FK",LEFT(A320,1)="G",LEFT(A320,2)="KA",LEFT(A320,2)="KY",LEFT(A320,2)="PA",LEFT(A320,2)="PH",LEFT(A320,2)="DG",LEFT(A320,2)="ML"),"Scotland",
OR(LEFT(A320,2)="CF",LEFT(A320,2)="SA",LEFT(A320,2)="NP",LEFT(A320,2)="LL",LEFT(A320,2)="LD"),"Wales"
)</f>
        <v>Scotland</v>
      </c>
      <c r="C320" t="s">
        <v>345</v>
      </c>
      <c r="D320" t="s">
        <v>845</v>
      </c>
      <c r="E320" s="1">
        <v>35475</v>
      </c>
      <c r="F320" s="1">
        <v>45789</v>
      </c>
      <c r="G320" s="11">
        <f ca="1">DATEDIF(Table1[[#This Row],[Date_of_Birth]],TODAY(),"Y")-DATEDIF(Table1[[#This Row],[Primary_Diagnosis_Date]],TODAY(),"Y")</f>
        <v>28</v>
      </c>
      <c r="H320" s="11" t="str" cm="1">
        <f t="array" aca="1" ref="H320" ca="1">_xlfn.IFS(Table1[[#This Row],[Age]]&lt;10,"0-9",Table1[[#This Row],[Age]]&lt;20,"10-19",Table1[[#This Row],[Age]]&lt;30,"20-29",Table1[[#This Row],[Age]]&lt;40,"30-39",Table1[[#This Row],[Age]]&lt;50,"40-49",Table1[[#This Row],[Age]]&lt;60,"50-59",Table1[[#This Row],[Age]]&lt;70,"60-69",Table1[[#This Row],[Age]]&lt;80,"70-79",Table1[[#This Row],[Age]]&lt;90,"80-89")</f>
        <v>20-29</v>
      </c>
      <c r="I320" t="s">
        <v>1027</v>
      </c>
      <c r="J320" t="s">
        <v>1347</v>
      </c>
      <c r="K320" t="str">
        <f>LEFT(Table1[[#This Row],[Postcode]],2)</f>
        <v>G7</v>
      </c>
      <c r="L320" t="s">
        <v>1840</v>
      </c>
      <c r="M320" s="1">
        <v>45782</v>
      </c>
      <c r="N320" s="1">
        <v>45789</v>
      </c>
      <c r="O320" s="11" t="str">
        <f ca="1">DATEDIF(Table1[[#This Row],[Referral_Date]],TODAY(),"d")-DATEDIF(Table1[[#This Row],[First_Seen_Date]],TODAY(),"d") &amp;" "&amp;"days"</f>
        <v>7 days</v>
      </c>
      <c r="P320" s="1">
        <v>45801</v>
      </c>
      <c r="Q320" s="1">
        <v>45810</v>
      </c>
      <c r="R320" s="1">
        <v>45815</v>
      </c>
      <c r="S320" s="11">
        <f ca="1">DATEDIF(Table1[[#This Row],[Decision_to_Treat_Date]],TODAY(),"d")-DATEDIF(Table1[[#This Row],[Treatment_Start_Date]],TODAY(),"d")</f>
        <v>5</v>
      </c>
      <c r="T320" s="11" t="str" cm="1">
        <f t="array" aca="1" ref="T320" ca="1">_xlfn.IFS(Table1[[#This Row],[Treatment_Waiting Time]]&lt;10,"Very Short Wait",Table1[[#This Row],[Treatment_Waiting Time]]&lt;20,"Short Wait",Table1[[#This Row],[Treatment_Waiting Time]]&lt;30,"Moderate Delay",Table1[[#This Row],[Treatment_Waiting Time]]&lt;40,"Long Delay")</f>
        <v>Very Short Wait</v>
      </c>
      <c r="U320" t="s">
        <v>2015</v>
      </c>
      <c r="V320" t="s">
        <v>2020</v>
      </c>
      <c r="W320" t="s">
        <v>2023</v>
      </c>
      <c r="X320" t="s">
        <v>2032</v>
      </c>
      <c r="Y320" t="s">
        <v>2035</v>
      </c>
      <c r="Z320" t="s">
        <v>2042</v>
      </c>
      <c r="AA320" t="s">
        <v>2041</v>
      </c>
      <c r="AB320" t="s">
        <v>2049</v>
      </c>
      <c r="AC320" t="s">
        <v>2052</v>
      </c>
      <c r="AD320" t="s">
        <v>2371</v>
      </c>
      <c r="AE320" t="s">
        <v>2551</v>
      </c>
      <c r="AF320" t="b">
        <v>0</v>
      </c>
      <c r="AH320" t="s">
        <v>2555</v>
      </c>
      <c r="AI320" s="1">
        <v>46822</v>
      </c>
    </row>
    <row r="321" spans="1:35">
      <c r="A321" t="str">
        <f>LEFT(Table1[[#This Row],[Postcode]],2)</f>
        <v>SS</v>
      </c>
      <c r="B321" s="13" t="str" cm="1">
        <f t="array" ref="B321">_xlfn.IFS(
OR(LEFT(A321,2)="EC",LEFT(A321,1)="E",LEFT(A321,1)="N",LEFT(A321,2)="NW",LEFT(A321,2)="SE",LEFT(A321,2)="SW",LEFT(A321,1)="W",LEFT(A321,2)="WC"),"London",
OR(LEFT(A321,2)="CR",LEFT(A321,2)="DA",LEFT(A321,2)="GU",LEFT(A321,2)="KT",LEFT(A321,2)="ME",LEFT(A321,2)="PO",LEFT(A321,2)="RG",LEFT(A321,2)="RH",LEFT(A321,2)="SL",LEFT(A321,2)="SO",LEFT(A321,2)="TN"),"South East",
OR(LEFT(A321,2)="BA",LEFT(A321,2)="BS",LEFT(A321,2)="EX",LEFT(A321,2)="GL",LEFT(A321,2)="PL",LEFT(A321,2)="TA",LEFT(A321,2)="TQ",LEFT(A321,2)="TR"),"South West",
OR(LEFT(A321,1)="B",LEFT(A321,2)="CV",LEFT(A321,2)="DE",LEFT(A321,2)="LE",LEFT(A321,2)="NG",LEFT(A321,2)="NN",LEFT(A321,2)="ST",LEFT(A321,2)="WS",LEFT(A321,2)="WV"),"Midlands",
OR(LEFT(A321,1)="M",LEFT(A321,1)="L",LEFT(A321,2)="CH",LEFT(A321,2)="WA",LEFT(A321,2)="WN",LEFT(A321,2)="PR",LEFT(A321,2)="FY",LEFT(A321,2)="BB",LEFT(A321,2)="BL",LEFT(A321,2)="OL",LEFT(A321,2)="SK"),"North West",
OR(LEFT(A321,2)="NE",LEFT(A321,2)="DH",LEFT(A321,2)="SR",LEFT(A321,2)="TS",LEFT(A321,2)="DL"),"North East",
OR(LEFT(A321,2)="LS",LEFT(A321,1)="S",LEFT(A321,2)="DN",LEFT(A321,2)="HU",LEFT(A321,2)="BD",LEFT(A321,2)="HX",LEFT(A321,2)="WF",LEFT(A321,2)="HD"),"Yorkshire &amp; Humber",
OR(LEFT(A321,2)="CB",LEFT(A321,2)="CO",LEFT(A321,2)="IP",LEFT(A321,2)="NR",LEFT(A321,2)="PE",LEFT(A321,2)="SG",LEFT(A321,2)="CM"),"East of England",
OR(LEFT(A321,2)="AB",LEFT(A321,2)="DD",LEFT(A321,2)="EH",LEFT(A321,2)="FK",LEFT(A321,1)="G",LEFT(A321,2)="KA",LEFT(A321,2)="KY",LEFT(A321,2)="PA",LEFT(A321,2)="PH",LEFT(A321,2)="DG",LEFT(A321,2)="ML"),"Scotland",
OR(LEFT(A321,2)="CF",LEFT(A321,2)="SA",LEFT(A321,2)="NP",LEFT(A321,2)="LL",LEFT(A321,2)="LD"),"Wales"
)</f>
        <v>Yorkshire &amp; Humber</v>
      </c>
      <c r="C321" t="s">
        <v>346</v>
      </c>
      <c r="D321" t="s">
        <v>846</v>
      </c>
      <c r="E321" s="1">
        <v>23487</v>
      </c>
      <c r="F321" s="1">
        <v>44913</v>
      </c>
      <c r="G321" s="11">
        <f ca="1">DATEDIF(Table1[[#This Row],[Date_of_Birth]],TODAY(),"Y")-DATEDIF(Table1[[#This Row],[Primary_Diagnosis_Date]],TODAY(),"Y")</f>
        <v>59</v>
      </c>
      <c r="H321" s="11" t="str" cm="1">
        <f t="array" aca="1" ref="H321" ca="1">_xlfn.IFS(Table1[[#This Row],[Age]]&lt;10,"0-9",Table1[[#This Row],[Age]]&lt;20,"10-19",Table1[[#This Row],[Age]]&lt;30,"20-29",Table1[[#This Row],[Age]]&lt;40,"30-39",Table1[[#This Row],[Age]]&lt;50,"40-49",Table1[[#This Row],[Age]]&lt;60,"50-59",Table1[[#This Row],[Age]]&lt;70,"60-69",Table1[[#This Row],[Age]]&lt;80,"70-79",Table1[[#This Row],[Age]]&lt;90,"80-89")</f>
        <v>50-59</v>
      </c>
      <c r="I321" t="s">
        <v>1028</v>
      </c>
      <c r="J321" t="s">
        <v>1348</v>
      </c>
      <c r="K321" t="str">
        <f>LEFT(Table1[[#This Row],[Postcode]],2)</f>
        <v>SS</v>
      </c>
      <c r="L321" t="s">
        <v>1841</v>
      </c>
      <c r="M321" s="1">
        <v>44889</v>
      </c>
      <c r="N321" s="1">
        <v>44897</v>
      </c>
      <c r="O321" s="11" t="str">
        <f ca="1">DATEDIF(Table1[[#This Row],[Referral_Date]],TODAY(),"d")-DATEDIF(Table1[[#This Row],[First_Seen_Date]],TODAY(),"d") &amp;" "&amp;"days"</f>
        <v>8 days</v>
      </c>
      <c r="P321" s="1">
        <v>44903</v>
      </c>
      <c r="Q321" s="1">
        <v>44915</v>
      </c>
      <c r="R321" s="1">
        <v>44923</v>
      </c>
      <c r="S321" s="11">
        <f ca="1">DATEDIF(Table1[[#This Row],[Decision_to_Treat_Date]],TODAY(),"d")-DATEDIF(Table1[[#This Row],[Treatment_Start_Date]],TODAY(),"d")</f>
        <v>8</v>
      </c>
      <c r="T321" s="11" t="str" cm="1">
        <f t="array" aca="1" ref="T321" ca="1">_xlfn.IFS(Table1[[#This Row],[Treatment_Waiting Time]]&lt;10,"Very Short Wait",Table1[[#This Row],[Treatment_Waiting Time]]&lt;20,"Short Wait",Table1[[#This Row],[Treatment_Waiting Time]]&lt;30,"Moderate Delay",Table1[[#This Row],[Treatment_Waiting Time]]&lt;40,"Long Delay")</f>
        <v>Very Short Wait</v>
      </c>
      <c r="U321" t="s">
        <v>2014</v>
      </c>
      <c r="V321" t="s">
        <v>2022</v>
      </c>
      <c r="W321" t="s">
        <v>2026</v>
      </c>
      <c r="X321" t="s">
        <v>2031</v>
      </c>
      <c r="Y321" t="s">
        <v>2034</v>
      </c>
      <c r="Z321" t="s">
        <v>2042</v>
      </c>
      <c r="AA321" t="s">
        <v>2044</v>
      </c>
      <c r="AB321" t="s">
        <v>2051</v>
      </c>
      <c r="AC321" t="s">
        <v>2053</v>
      </c>
      <c r="AD321" t="s">
        <v>2372</v>
      </c>
      <c r="AE321" t="s">
        <v>2041</v>
      </c>
      <c r="AF321" t="b">
        <v>1</v>
      </c>
      <c r="AG321" s="1">
        <v>45595</v>
      </c>
      <c r="AH321" t="s">
        <v>2554</v>
      </c>
    </row>
    <row r="322" spans="1:35">
      <c r="A322" t="str">
        <f>LEFT(Table1[[#This Row],[Postcode]],2)</f>
        <v>HX</v>
      </c>
      <c r="B322" s="13" t="str" cm="1">
        <f t="array" ref="B322">_xlfn.IFS(
OR(LEFT(A322,2)="EC",LEFT(A322,1)="E",LEFT(A322,1)="N",LEFT(A322,2)="NW",LEFT(A322,2)="SE",LEFT(A322,2)="SW",LEFT(A322,1)="W",LEFT(A322,2)="WC"),"London",
OR(LEFT(A322,2)="CR",LEFT(A322,2)="DA",LEFT(A322,2)="GU",LEFT(A322,2)="KT",LEFT(A322,2)="ME",LEFT(A322,2)="PO",LEFT(A322,2)="RG",LEFT(A322,2)="RH",LEFT(A322,2)="SL",LEFT(A322,2)="SO",LEFT(A322,2)="TN"),"South East",
OR(LEFT(A322,2)="BA",LEFT(A322,2)="BS",LEFT(A322,2)="EX",LEFT(A322,2)="GL",LEFT(A322,2)="PL",LEFT(A322,2)="TA",LEFT(A322,2)="TQ",LEFT(A322,2)="TR"),"South West",
OR(LEFT(A322,1)="B",LEFT(A322,2)="CV",LEFT(A322,2)="DE",LEFT(A322,2)="LE",LEFT(A322,2)="NG",LEFT(A322,2)="NN",LEFT(A322,2)="ST",LEFT(A322,2)="WS",LEFT(A322,2)="WV"),"Midlands",
OR(LEFT(A322,1)="M",LEFT(A322,1)="L",LEFT(A322,2)="CH",LEFT(A322,2)="WA",LEFT(A322,2)="WN",LEFT(A322,2)="PR",LEFT(A322,2)="FY",LEFT(A322,2)="BB",LEFT(A322,2)="BL",LEFT(A322,2)="OL",LEFT(A322,2)="SK"),"North West",
OR(LEFT(A322,2)="NE",LEFT(A322,2)="DH",LEFT(A322,2)="SR",LEFT(A322,2)="TS",LEFT(A322,2)="DL"),"North East",
OR(LEFT(A322,2)="LS",LEFT(A322,1)="S",LEFT(A322,2)="DN",LEFT(A322,2)="HU",LEFT(A322,2)="BD",LEFT(A322,2)="HX",LEFT(A322,2)="WF",LEFT(A322,2)="HD"),"Yorkshire &amp; Humber",
OR(LEFT(A322,2)="CB",LEFT(A322,2)="CO",LEFT(A322,2)="IP",LEFT(A322,2)="NR",LEFT(A322,2)="PE",LEFT(A322,2)="SG",LEFT(A322,2)="CM"),"East of England",
OR(LEFT(A322,2)="AB",LEFT(A322,2)="DD",LEFT(A322,2)="EH",LEFT(A322,2)="FK",LEFT(A322,1)="G",LEFT(A322,2)="KA",LEFT(A322,2)="KY",LEFT(A322,2)="PA",LEFT(A322,2)="PH",LEFT(A322,2)="DG",LEFT(A322,2)="ML"),"Scotland",
OR(LEFT(A322,2)="CF",LEFT(A322,2)="SA",LEFT(A322,2)="NP",LEFT(A322,2)="LL",LEFT(A322,2)="LD"),"Wales"
)</f>
        <v>Yorkshire &amp; Humber</v>
      </c>
      <c r="C322" t="s">
        <v>347</v>
      </c>
      <c r="D322" t="s">
        <v>847</v>
      </c>
      <c r="E322" s="1">
        <v>22450</v>
      </c>
      <c r="F322" s="1">
        <v>44464</v>
      </c>
      <c r="G322" s="11">
        <f ca="1">DATEDIF(Table1[[#This Row],[Date_of_Birth]],TODAY(),"Y")-DATEDIF(Table1[[#This Row],[Primary_Diagnosis_Date]],TODAY(),"Y")</f>
        <v>61</v>
      </c>
      <c r="H322" s="11" t="str" cm="1">
        <f t="array" aca="1" ref="H322" ca="1">_xlfn.IFS(Table1[[#This Row],[Age]]&lt;10,"0-9",Table1[[#This Row],[Age]]&lt;20,"10-19",Table1[[#This Row],[Age]]&lt;30,"20-29",Table1[[#This Row],[Age]]&lt;40,"30-39",Table1[[#This Row],[Age]]&lt;50,"40-49",Table1[[#This Row],[Age]]&lt;60,"50-59",Table1[[#This Row],[Age]]&lt;70,"60-69",Table1[[#This Row],[Age]]&lt;80,"70-79",Table1[[#This Row],[Age]]&lt;90,"80-89")</f>
        <v>60-69</v>
      </c>
      <c r="I322" t="s">
        <v>1028</v>
      </c>
      <c r="J322" t="s">
        <v>1349</v>
      </c>
      <c r="K322" t="str">
        <f>LEFT(Table1[[#This Row],[Postcode]],2)</f>
        <v>HX</v>
      </c>
      <c r="L322" t="s">
        <v>1842</v>
      </c>
      <c r="M322" s="1">
        <v>44451</v>
      </c>
      <c r="N322" s="1">
        <v>44452</v>
      </c>
      <c r="O322" s="11" t="str">
        <f ca="1">DATEDIF(Table1[[#This Row],[Referral_Date]],TODAY(),"d")-DATEDIF(Table1[[#This Row],[First_Seen_Date]],TODAY(),"d") &amp;" "&amp;"days"</f>
        <v>1 days</v>
      </c>
      <c r="P322" s="1">
        <v>44453</v>
      </c>
      <c r="Q322" s="1">
        <v>44463</v>
      </c>
      <c r="R322" s="1">
        <v>44489</v>
      </c>
      <c r="S322" s="11">
        <f ca="1">DATEDIF(Table1[[#This Row],[Decision_to_Treat_Date]],TODAY(),"d")-DATEDIF(Table1[[#This Row],[Treatment_Start_Date]],TODAY(),"d")</f>
        <v>26</v>
      </c>
      <c r="T322" s="11" t="str" cm="1">
        <f t="array" aca="1" ref="T322" ca="1">_xlfn.IFS(Table1[[#This Row],[Treatment_Waiting Time]]&lt;10,"Very Short Wait",Table1[[#This Row],[Treatment_Waiting Time]]&lt;20,"Short Wait",Table1[[#This Row],[Treatment_Waiting Time]]&lt;30,"Moderate Delay",Table1[[#This Row],[Treatment_Waiting Time]]&lt;40,"Long Delay")</f>
        <v>Moderate Delay</v>
      </c>
      <c r="U322" t="s">
        <v>2013</v>
      </c>
      <c r="V322" t="s">
        <v>2022</v>
      </c>
      <c r="W322" t="s">
        <v>2028</v>
      </c>
      <c r="X322" t="s">
        <v>2029</v>
      </c>
      <c r="Y322" t="s">
        <v>2036</v>
      </c>
      <c r="Z322" t="s">
        <v>2038</v>
      </c>
      <c r="AA322" t="s">
        <v>2044</v>
      </c>
      <c r="AB322" t="s">
        <v>2046</v>
      </c>
      <c r="AC322" t="s">
        <v>2053</v>
      </c>
      <c r="AD322" t="s">
        <v>2373</v>
      </c>
      <c r="AE322" t="s">
        <v>2041</v>
      </c>
      <c r="AF322" t="b">
        <v>0</v>
      </c>
      <c r="AH322" t="s">
        <v>2555</v>
      </c>
      <c r="AI322" s="1">
        <v>45079</v>
      </c>
    </row>
    <row r="323" spans="1:35">
      <c r="A323" t="str">
        <f>LEFT(Table1[[#This Row],[Postcode]],2)</f>
        <v>CO</v>
      </c>
      <c r="B323" s="13" t="str" cm="1">
        <f t="array" ref="B323">_xlfn.IFS(
OR(LEFT(A323,2)="EC",LEFT(A323,1)="E",LEFT(A323,1)="N",LEFT(A323,2)="NW",LEFT(A323,2)="SE",LEFT(A323,2)="SW",LEFT(A323,1)="W",LEFT(A323,2)="WC"),"London",
OR(LEFT(A323,2)="CR",LEFT(A323,2)="DA",LEFT(A323,2)="GU",LEFT(A323,2)="KT",LEFT(A323,2)="ME",LEFT(A323,2)="PO",LEFT(A323,2)="RG",LEFT(A323,2)="RH",LEFT(A323,2)="SL",LEFT(A323,2)="SO",LEFT(A323,2)="TN"),"South East",
OR(LEFT(A323,2)="BA",LEFT(A323,2)="BS",LEFT(A323,2)="EX",LEFT(A323,2)="GL",LEFT(A323,2)="PL",LEFT(A323,2)="TA",LEFT(A323,2)="TQ",LEFT(A323,2)="TR"),"South West",
OR(LEFT(A323,1)="B",LEFT(A323,2)="CV",LEFT(A323,2)="DE",LEFT(A323,2)="LE",LEFT(A323,2)="NG",LEFT(A323,2)="NN",LEFT(A323,2)="ST",LEFT(A323,2)="WS",LEFT(A323,2)="WV"),"Midlands",
OR(LEFT(A323,1)="M",LEFT(A323,1)="L",LEFT(A323,2)="CH",LEFT(A323,2)="WA",LEFT(A323,2)="WN",LEFT(A323,2)="PR",LEFT(A323,2)="FY",LEFT(A323,2)="BB",LEFT(A323,2)="BL",LEFT(A323,2)="OL",LEFT(A323,2)="SK"),"North West",
OR(LEFT(A323,2)="NE",LEFT(A323,2)="DH",LEFT(A323,2)="SR",LEFT(A323,2)="TS",LEFT(A323,2)="DL"),"North East",
OR(LEFT(A323,2)="LS",LEFT(A323,1)="S",LEFT(A323,2)="DN",LEFT(A323,2)="HU",LEFT(A323,2)="BD",LEFT(A323,2)="HX",LEFT(A323,2)="WF",LEFT(A323,2)="HD"),"Yorkshire &amp; Humber",
OR(LEFT(A323,2)="CB",LEFT(A323,2)="CO",LEFT(A323,2)="IP",LEFT(A323,2)="NR",LEFT(A323,2)="PE",LEFT(A323,2)="SG",LEFT(A323,2)="CM"),"East of England",
OR(LEFT(A323,2)="AB",LEFT(A323,2)="DD",LEFT(A323,2)="EH",LEFT(A323,2)="FK",LEFT(A323,1)="G",LEFT(A323,2)="KA",LEFT(A323,2)="KY",LEFT(A323,2)="PA",LEFT(A323,2)="PH",LEFT(A323,2)="DG",LEFT(A323,2)="ML"),"Scotland",
OR(LEFT(A323,2)="CF",LEFT(A323,2)="SA",LEFT(A323,2)="NP",LEFT(A323,2)="LL",LEFT(A323,2)="LD"),"Wales"
)</f>
        <v>East of England</v>
      </c>
      <c r="C323" t="s">
        <v>348</v>
      </c>
      <c r="D323" t="s">
        <v>848</v>
      </c>
      <c r="E323" s="1">
        <v>20123</v>
      </c>
      <c r="F323" s="1">
        <v>43056</v>
      </c>
      <c r="G323" s="11">
        <f ca="1">DATEDIF(Table1[[#This Row],[Date_of_Birth]],TODAY(),"Y")-DATEDIF(Table1[[#This Row],[Primary_Diagnosis_Date]],TODAY(),"Y")</f>
        <v>63</v>
      </c>
      <c r="H323" s="11" t="str" cm="1">
        <f t="array" aca="1" ref="H323" ca="1">_xlfn.IFS(Table1[[#This Row],[Age]]&lt;10,"0-9",Table1[[#This Row],[Age]]&lt;20,"10-19",Table1[[#This Row],[Age]]&lt;30,"20-29",Table1[[#This Row],[Age]]&lt;40,"30-39",Table1[[#This Row],[Age]]&lt;50,"40-49",Table1[[#This Row],[Age]]&lt;60,"50-59",Table1[[#This Row],[Age]]&lt;70,"60-69",Table1[[#This Row],[Age]]&lt;80,"70-79",Table1[[#This Row],[Age]]&lt;90,"80-89")</f>
        <v>60-69</v>
      </c>
      <c r="I323" t="s">
        <v>1027</v>
      </c>
      <c r="J323" t="s">
        <v>1350</v>
      </c>
      <c r="K323" t="str">
        <f>LEFT(Table1[[#This Row],[Postcode]],2)</f>
        <v>CO</v>
      </c>
      <c r="L323" t="s">
        <v>1843</v>
      </c>
      <c r="M323" s="1">
        <v>43050</v>
      </c>
      <c r="N323" s="1">
        <v>43052</v>
      </c>
      <c r="O323" s="11" t="str">
        <f ca="1">DATEDIF(Table1[[#This Row],[Referral_Date]],TODAY(),"d")-DATEDIF(Table1[[#This Row],[First_Seen_Date]],TODAY(),"d") &amp;" "&amp;"days"</f>
        <v>2 days</v>
      </c>
      <c r="P323" s="1">
        <v>43059</v>
      </c>
      <c r="Q323" s="1">
        <v>43059</v>
      </c>
      <c r="R323" s="1">
        <v>43073</v>
      </c>
      <c r="S323" s="11">
        <f ca="1">DATEDIF(Table1[[#This Row],[Decision_to_Treat_Date]],TODAY(),"d")-DATEDIF(Table1[[#This Row],[Treatment_Start_Date]],TODAY(),"d")</f>
        <v>14</v>
      </c>
      <c r="T323" s="11" t="str" cm="1">
        <f t="array" aca="1" ref="T323" ca="1">_xlfn.IFS(Table1[[#This Row],[Treatment_Waiting Time]]&lt;10,"Very Short Wait",Table1[[#This Row],[Treatment_Waiting Time]]&lt;20,"Short Wait",Table1[[#This Row],[Treatment_Waiting Time]]&lt;30,"Moderate Delay",Table1[[#This Row],[Treatment_Waiting Time]]&lt;40,"Long Delay")</f>
        <v>Short Wait</v>
      </c>
      <c r="U323" t="s">
        <v>2017</v>
      </c>
      <c r="V323" t="s">
        <v>2019</v>
      </c>
      <c r="W323" t="s">
        <v>2026</v>
      </c>
      <c r="X323" t="s">
        <v>2031</v>
      </c>
      <c r="Y323" t="s">
        <v>2036</v>
      </c>
      <c r="Z323" t="s">
        <v>2042</v>
      </c>
      <c r="AA323" t="s">
        <v>2044</v>
      </c>
      <c r="AB323" t="s">
        <v>2048</v>
      </c>
      <c r="AC323" t="s">
        <v>2052</v>
      </c>
      <c r="AD323" t="s">
        <v>2374</v>
      </c>
      <c r="AE323" t="s">
        <v>2553</v>
      </c>
      <c r="AF323" t="b">
        <v>0</v>
      </c>
      <c r="AH323" t="s">
        <v>2554</v>
      </c>
    </row>
    <row r="324" spans="1:35">
      <c r="A324" t="str">
        <f>LEFT(Table1[[#This Row],[Postcode]],2)</f>
        <v>B7</v>
      </c>
      <c r="B324" s="13" t="str" cm="1">
        <f t="array" ref="B324">_xlfn.IFS(
OR(LEFT(A324,2)="EC",LEFT(A324,1)="E",LEFT(A324,1)="N",LEFT(A324,2)="NW",LEFT(A324,2)="SE",LEFT(A324,2)="SW",LEFT(A324,1)="W",LEFT(A324,2)="WC"),"London",
OR(LEFT(A324,2)="CR",LEFT(A324,2)="DA",LEFT(A324,2)="GU",LEFT(A324,2)="KT",LEFT(A324,2)="ME",LEFT(A324,2)="PO",LEFT(A324,2)="RG",LEFT(A324,2)="RH",LEFT(A324,2)="SL",LEFT(A324,2)="SO",LEFT(A324,2)="TN"),"South East",
OR(LEFT(A324,2)="BA",LEFT(A324,2)="BS",LEFT(A324,2)="EX",LEFT(A324,2)="GL",LEFT(A324,2)="PL",LEFT(A324,2)="TA",LEFT(A324,2)="TQ",LEFT(A324,2)="TR"),"South West",
OR(LEFT(A324,1)="B",LEFT(A324,2)="CV",LEFT(A324,2)="DE",LEFT(A324,2)="LE",LEFT(A324,2)="NG",LEFT(A324,2)="NN",LEFT(A324,2)="ST",LEFT(A324,2)="WS",LEFT(A324,2)="WV"),"Midlands",
OR(LEFT(A324,1)="M",LEFT(A324,1)="L",LEFT(A324,2)="CH",LEFT(A324,2)="WA",LEFT(A324,2)="WN",LEFT(A324,2)="PR",LEFT(A324,2)="FY",LEFT(A324,2)="BB",LEFT(A324,2)="BL",LEFT(A324,2)="OL",LEFT(A324,2)="SK"),"North West",
OR(LEFT(A324,2)="NE",LEFT(A324,2)="DH",LEFT(A324,2)="SR",LEFT(A324,2)="TS",LEFT(A324,2)="DL"),"North East",
OR(LEFT(A324,2)="LS",LEFT(A324,1)="S",LEFT(A324,2)="DN",LEFT(A324,2)="HU",LEFT(A324,2)="BD",LEFT(A324,2)="HX",LEFT(A324,2)="WF",LEFT(A324,2)="HD"),"Yorkshire &amp; Humber",
OR(LEFT(A324,2)="CB",LEFT(A324,2)="CO",LEFT(A324,2)="IP",LEFT(A324,2)="NR",LEFT(A324,2)="PE",LEFT(A324,2)="SG",LEFT(A324,2)="CM"),"East of England",
OR(LEFT(A324,2)="AB",LEFT(A324,2)="DD",LEFT(A324,2)="EH",LEFT(A324,2)="FK",LEFT(A324,1)="G",LEFT(A324,2)="KA",LEFT(A324,2)="KY",LEFT(A324,2)="PA",LEFT(A324,2)="PH",LEFT(A324,2)="DG",LEFT(A324,2)="ML"),"Scotland",
OR(LEFT(A324,2)="CF",LEFT(A324,2)="SA",LEFT(A324,2)="NP",LEFT(A324,2)="LL",LEFT(A324,2)="LD"),"Wales"
)</f>
        <v>Midlands</v>
      </c>
      <c r="C324" t="s">
        <v>349</v>
      </c>
      <c r="D324" t="s">
        <v>849</v>
      </c>
      <c r="E324" s="1">
        <v>29538</v>
      </c>
      <c r="F324" s="1">
        <v>42934</v>
      </c>
      <c r="G324" s="11">
        <f ca="1">DATEDIF(Table1[[#This Row],[Date_of_Birth]],TODAY(),"Y")-DATEDIF(Table1[[#This Row],[Primary_Diagnosis_Date]],TODAY(),"Y")</f>
        <v>37</v>
      </c>
      <c r="H324" s="11" t="str" cm="1">
        <f t="array" aca="1" ref="H324" ca="1">_xlfn.IFS(Table1[[#This Row],[Age]]&lt;10,"0-9",Table1[[#This Row],[Age]]&lt;20,"10-19",Table1[[#This Row],[Age]]&lt;30,"20-29",Table1[[#This Row],[Age]]&lt;40,"30-39",Table1[[#This Row],[Age]]&lt;50,"40-49",Table1[[#This Row],[Age]]&lt;60,"50-59",Table1[[#This Row],[Age]]&lt;70,"60-69",Table1[[#This Row],[Age]]&lt;80,"70-79",Table1[[#This Row],[Age]]&lt;90,"80-89")</f>
        <v>30-39</v>
      </c>
      <c r="I324" t="s">
        <v>1028</v>
      </c>
      <c r="J324" t="s">
        <v>1351</v>
      </c>
      <c r="K324" t="str">
        <f>LEFT(Table1[[#This Row],[Postcode]],2)</f>
        <v>B7</v>
      </c>
      <c r="L324" t="s">
        <v>1844</v>
      </c>
      <c r="M324" s="1">
        <v>42928</v>
      </c>
      <c r="N324" s="1">
        <v>42935</v>
      </c>
      <c r="O324" s="11" t="str">
        <f ca="1">DATEDIF(Table1[[#This Row],[Referral_Date]],TODAY(),"d")-DATEDIF(Table1[[#This Row],[First_Seen_Date]],TODAY(),"d") &amp;" "&amp;"days"</f>
        <v>7 days</v>
      </c>
      <c r="P324" s="1">
        <v>42942</v>
      </c>
      <c r="Q324" s="1">
        <v>42942</v>
      </c>
      <c r="R324" s="1">
        <v>42963</v>
      </c>
      <c r="S324" s="11">
        <f ca="1">DATEDIF(Table1[[#This Row],[Decision_to_Treat_Date]],TODAY(),"d")-DATEDIF(Table1[[#This Row],[Treatment_Start_Date]],TODAY(),"d")</f>
        <v>21</v>
      </c>
      <c r="T324" s="11" t="str" cm="1">
        <f t="array" aca="1" ref="T324" ca="1">_xlfn.IFS(Table1[[#This Row],[Treatment_Waiting Time]]&lt;10,"Very Short Wait",Table1[[#This Row],[Treatment_Waiting Time]]&lt;20,"Short Wait",Table1[[#This Row],[Treatment_Waiting Time]]&lt;30,"Moderate Delay",Table1[[#This Row],[Treatment_Waiting Time]]&lt;40,"Long Delay")</f>
        <v>Moderate Delay</v>
      </c>
      <c r="U324" t="s">
        <v>2011</v>
      </c>
      <c r="V324" t="s">
        <v>2021</v>
      </c>
      <c r="W324" t="s">
        <v>2028</v>
      </c>
      <c r="X324" t="s">
        <v>2029</v>
      </c>
      <c r="Y324" t="s">
        <v>2037</v>
      </c>
      <c r="Z324" t="s">
        <v>2041</v>
      </c>
      <c r="AA324" t="s">
        <v>2045</v>
      </c>
      <c r="AB324" t="s">
        <v>2049</v>
      </c>
      <c r="AC324" t="s">
        <v>2052</v>
      </c>
      <c r="AD324" t="s">
        <v>2375</v>
      </c>
      <c r="AE324" t="s">
        <v>2550</v>
      </c>
      <c r="AF324" t="b">
        <v>1</v>
      </c>
      <c r="AG324" s="1">
        <v>43351</v>
      </c>
      <c r="AH324" t="s">
        <v>2555</v>
      </c>
      <c r="AI324" s="1">
        <v>44286</v>
      </c>
    </row>
    <row r="325" spans="1:35">
      <c r="A325" t="str">
        <f>LEFT(Table1[[#This Row],[Postcode]],2)</f>
        <v>L4</v>
      </c>
      <c r="B325" s="13" t="str" cm="1">
        <f t="array" ref="B325">_xlfn.IFS(
OR(LEFT(A325,2)="EC",LEFT(A325,1)="E",LEFT(A325,1)="N",LEFT(A325,2)="NW",LEFT(A325,2)="SE",LEFT(A325,2)="SW",LEFT(A325,1)="W",LEFT(A325,2)="WC"),"London",
OR(LEFT(A325,2)="CR",LEFT(A325,2)="DA",LEFT(A325,2)="GU",LEFT(A325,2)="KT",LEFT(A325,2)="ME",LEFT(A325,2)="PO",LEFT(A325,2)="RG",LEFT(A325,2)="RH",LEFT(A325,2)="SL",LEFT(A325,2)="SO",LEFT(A325,2)="TN"),"South East",
OR(LEFT(A325,2)="BA",LEFT(A325,2)="BS",LEFT(A325,2)="EX",LEFT(A325,2)="GL",LEFT(A325,2)="PL",LEFT(A325,2)="TA",LEFT(A325,2)="TQ",LEFT(A325,2)="TR"),"South West",
OR(LEFT(A325,1)="B",LEFT(A325,2)="CV",LEFT(A325,2)="DE",LEFT(A325,2)="LE",LEFT(A325,2)="NG",LEFT(A325,2)="NN",LEFT(A325,2)="ST",LEFT(A325,2)="WS",LEFT(A325,2)="WV"),"Midlands",
OR(LEFT(A325,1)="M",LEFT(A325,1)="L",LEFT(A325,2)="CH",LEFT(A325,2)="WA",LEFT(A325,2)="WN",LEFT(A325,2)="PR",LEFT(A325,2)="FY",LEFT(A325,2)="BB",LEFT(A325,2)="BL",LEFT(A325,2)="OL",LEFT(A325,2)="SK"),"North West",
OR(LEFT(A325,2)="NE",LEFT(A325,2)="DH",LEFT(A325,2)="SR",LEFT(A325,2)="TS",LEFT(A325,2)="DL"),"North East",
OR(LEFT(A325,2)="LS",LEFT(A325,1)="S",LEFT(A325,2)="DN",LEFT(A325,2)="HU",LEFT(A325,2)="BD",LEFT(A325,2)="HX",LEFT(A325,2)="WF",LEFT(A325,2)="HD"),"Yorkshire &amp; Humber",
OR(LEFT(A325,2)="CB",LEFT(A325,2)="CO",LEFT(A325,2)="IP",LEFT(A325,2)="NR",LEFT(A325,2)="PE",LEFT(A325,2)="SG",LEFT(A325,2)="CM"),"East of England",
OR(LEFT(A325,2)="AB",LEFT(A325,2)="DD",LEFT(A325,2)="EH",LEFT(A325,2)="FK",LEFT(A325,1)="G",LEFT(A325,2)="KA",LEFT(A325,2)="KY",LEFT(A325,2)="PA",LEFT(A325,2)="PH",LEFT(A325,2)="DG",LEFT(A325,2)="ML"),"Scotland",
OR(LEFT(A325,2)="CF",LEFT(A325,2)="SA",LEFT(A325,2)="NP",LEFT(A325,2)="LL",LEFT(A325,2)="LD"),"Wales"
)</f>
        <v>North West</v>
      </c>
      <c r="C325" t="s">
        <v>350</v>
      </c>
      <c r="D325" t="s">
        <v>850</v>
      </c>
      <c r="E325" s="1">
        <v>38527</v>
      </c>
      <c r="F325" s="1">
        <v>43013</v>
      </c>
      <c r="G325" s="11">
        <f ca="1">DATEDIF(Table1[[#This Row],[Date_of_Birth]],TODAY(),"Y")-DATEDIF(Table1[[#This Row],[Primary_Diagnosis_Date]],TODAY(),"Y")</f>
        <v>12</v>
      </c>
      <c r="H325" s="11" t="str" cm="1">
        <f t="array" aca="1" ref="H325" ca="1">_xlfn.IFS(Table1[[#This Row],[Age]]&lt;10,"0-9",Table1[[#This Row],[Age]]&lt;20,"10-19",Table1[[#This Row],[Age]]&lt;30,"20-29",Table1[[#This Row],[Age]]&lt;40,"30-39",Table1[[#This Row],[Age]]&lt;50,"40-49",Table1[[#This Row],[Age]]&lt;60,"50-59",Table1[[#This Row],[Age]]&lt;70,"60-69",Table1[[#This Row],[Age]]&lt;80,"70-79",Table1[[#This Row],[Age]]&lt;90,"80-89")</f>
        <v>10-19</v>
      </c>
      <c r="I325" t="s">
        <v>1027</v>
      </c>
      <c r="J325" t="s">
        <v>1352</v>
      </c>
      <c r="K325" t="str">
        <f>LEFT(Table1[[#This Row],[Postcode]],2)</f>
        <v>L4</v>
      </c>
      <c r="L325" t="s">
        <v>1845</v>
      </c>
      <c r="M325" s="1">
        <v>43012</v>
      </c>
      <c r="N325" s="1">
        <v>43016</v>
      </c>
      <c r="O325" s="11" t="str">
        <f ca="1">DATEDIF(Table1[[#This Row],[Referral_Date]],TODAY(),"d")-DATEDIF(Table1[[#This Row],[First_Seen_Date]],TODAY(),"d") &amp;" "&amp;"days"</f>
        <v>4 days</v>
      </c>
      <c r="P325" s="1">
        <v>43019</v>
      </c>
      <c r="Q325" s="1">
        <v>43031</v>
      </c>
      <c r="R325" s="1">
        <v>43048</v>
      </c>
      <c r="S325" s="11">
        <f ca="1">DATEDIF(Table1[[#This Row],[Decision_to_Treat_Date]],TODAY(),"d")-DATEDIF(Table1[[#This Row],[Treatment_Start_Date]],TODAY(),"d")</f>
        <v>17</v>
      </c>
      <c r="T325" s="11" t="str" cm="1">
        <f t="array" aca="1" ref="T325" ca="1">_xlfn.IFS(Table1[[#This Row],[Treatment_Waiting Time]]&lt;10,"Very Short Wait",Table1[[#This Row],[Treatment_Waiting Time]]&lt;20,"Short Wait",Table1[[#This Row],[Treatment_Waiting Time]]&lt;30,"Moderate Delay",Table1[[#This Row],[Treatment_Waiting Time]]&lt;40,"Long Delay")</f>
        <v>Short Wait</v>
      </c>
      <c r="U325" t="s">
        <v>2014</v>
      </c>
      <c r="V325" t="s">
        <v>2020</v>
      </c>
      <c r="W325" t="s">
        <v>2028</v>
      </c>
      <c r="X325" t="s">
        <v>2030</v>
      </c>
      <c r="Y325" t="s">
        <v>2033</v>
      </c>
      <c r="Z325" t="s">
        <v>2042</v>
      </c>
      <c r="AA325" t="s">
        <v>2044</v>
      </c>
      <c r="AB325" t="s">
        <v>2048</v>
      </c>
      <c r="AC325" t="s">
        <v>2053</v>
      </c>
      <c r="AD325" t="s">
        <v>2376</v>
      </c>
      <c r="AE325" t="s">
        <v>2552</v>
      </c>
      <c r="AF325" t="b">
        <v>0</v>
      </c>
      <c r="AH325" t="s">
        <v>2554</v>
      </c>
    </row>
    <row r="326" spans="1:35">
      <c r="A326" t="str">
        <f>LEFT(Table1[[#This Row],[Postcode]],2)</f>
        <v>S8</v>
      </c>
      <c r="B326" s="13" t="str" cm="1">
        <f t="array" ref="B326">_xlfn.IFS(
OR(LEFT(A326,2)="EC",LEFT(A326,1)="E",LEFT(A326,1)="N",LEFT(A326,2)="NW",LEFT(A326,2)="SE",LEFT(A326,2)="SW",LEFT(A326,1)="W",LEFT(A326,2)="WC"),"London",
OR(LEFT(A326,2)="CR",LEFT(A326,2)="DA",LEFT(A326,2)="GU",LEFT(A326,2)="KT",LEFT(A326,2)="ME",LEFT(A326,2)="PO",LEFT(A326,2)="RG",LEFT(A326,2)="RH",LEFT(A326,2)="SL",LEFT(A326,2)="SO",LEFT(A326,2)="TN"),"South East",
OR(LEFT(A326,2)="BA",LEFT(A326,2)="BS",LEFT(A326,2)="EX",LEFT(A326,2)="GL",LEFT(A326,2)="PL",LEFT(A326,2)="TA",LEFT(A326,2)="TQ",LEFT(A326,2)="TR"),"South West",
OR(LEFT(A326,1)="B",LEFT(A326,2)="CV",LEFT(A326,2)="DE",LEFT(A326,2)="LE",LEFT(A326,2)="NG",LEFT(A326,2)="NN",LEFT(A326,2)="ST",LEFT(A326,2)="WS",LEFT(A326,2)="WV"),"Midlands",
OR(LEFT(A326,1)="M",LEFT(A326,1)="L",LEFT(A326,2)="CH",LEFT(A326,2)="WA",LEFT(A326,2)="WN",LEFT(A326,2)="PR",LEFT(A326,2)="FY",LEFT(A326,2)="BB",LEFT(A326,2)="BL",LEFT(A326,2)="OL",LEFT(A326,2)="SK"),"North West",
OR(LEFT(A326,2)="NE",LEFT(A326,2)="DH",LEFT(A326,2)="SR",LEFT(A326,2)="TS",LEFT(A326,2)="DL"),"North East",
OR(LEFT(A326,2)="LS",LEFT(A326,1)="S",LEFT(A326,2)="DN",LEFT(A326,2)="HU",LEFT(A326,2)="BD",LEFT(A326,2)="HX",LEFT(A326,2)="WF",LEFT(A326,2)="HD"),"Yorkshire &amp; Humber",
OR(LEFT(A326,2)="CB",LEFT(A326,2)="CO",LEFT(A326,2)="IP",LEFT(A326,2)="NR",LEFT(A326,2)="PE",LEFT(A326,2)="SG",LEFT(A326,2)="CM"),"East of England",
OR(LEFT(A326,2)="AB",LEFT(A326,2)="DD",LEFT(A326,2)="EH",LEFT(A326,2)="FK",LEFT(A326,1)="G",LEFT(A326,2)="KA",LEFT(A326,2)="KY",LEFT(A326,2)="PA",LEFT(A326,2)="PH",LEFT(A326,2)="DG",LEFT(A326,2)="ML"),"Scotland",
OR(LEFT(A326,2)="CF",LEFT(A326,2)="SA",LEFT(A326,2)="NP",LEFT(A326,2)="LL",LEFT(A326,2)="LD"),"Wales"
)</f>
        <v>Yorkshire &amp; Humber</v>
      </c>
      <c r="C326" t="s">
        <v>351</v>
      </c>
      <c r="D326" t="s">
        <v>851</v>
      </c>
      <c r="E326" s="1">
        <v>26342</v>
      </c>
      <c r="F326" s="1">
        <v>45235</v>
      </c>
      <c r="G326" s="11">
        <f ca="1">DATEDIF(Table1[[#This Row],[Date_of_Birth]],TODAY(),"Y")-DATEDIF(Table1[[#This Row],[Primary_Diagnosis_Date]],TODAY(),"Y")</f>
        <v>52</v>
      </c>
      <c r="H326" s="11" t="str" cm="1">
        <f t="array" aca="1" ref="H326" ca="1">_xlfn.IFS(Table1[[#This Row],[Age]]&lt;10,"0-9",Table1[[#This Row],[Age]]&lt;20,"10-19",Table1[[#This Row],[Age]]&lt;30,"20-29",Table1[[#This Row],[Age]]&lt;40,"30-39",Table1[[#This Row],[Age]]&lt;50,"40-49",Table1[[#This Row],[Age]]&lt;60,"50-59",Table1[[#This Row],[Age]]&lt;70,"60-69",Table1[[#This Row],[Age]]&lt;80,"70-79",Table1[[#This Row],[Age]]&lt;90,"80-89")</f>
        <v>50-59</v>
      </c>
      <c r="I326" t="s">
        <v>1027</v>
      </c>
      <c r="J326" t="s">
        <v>1353</v>
      </c>
      <c r="K326" t="str">
        <f>LEFT(Table1[[#This Row],[Postcode]],2)</f>
        <v>S8</v>
      </c>
      <c r="L326" t="s">
        <v>1846</v>
      </c>
      <c r="M326" s="1">
        <v>45207</v>
      </c>
      <c r="N326" s="1">
        <v>45213</v>
      </c>
      <c r="O326" s="11" t="str">
        <f ca="1">DATEDIF(Table1[[#This Row],[Referral_Date]],TODAY(),"d")-DATEDIF(Table1[[#This Row],[First_Seen_Date]],TODAY(),"d") &amp;" "&amp;"days"</f>
        <v>6 days</v>
      </c>
      <c r="P326" s="1">
        <v>45221</v>
      </c>
      <c r="Q326" s="1">
        <v>45232</v>
      </c>
      <c r="R326" s="1">
        <v>45238</v>
      </c>
      <c r="S326" s="11">
        <f ca="1">DATEDIF(Table1[[#This Row],[Decision_to_Treat_Date]],TODAY(),"d")-DATEDIF(Table1[[#This Row],[Treatment_Start_Date]],TODAY(),"d")</f>
        <v>6</v>
      </c>
      <c r="T326" s="11" t="str" cm="1">
        <f t="array" aca="1" ref="T326" ca="1">_xlfn.IFS(Table1[[#This Row],[Treatment_Waiting Time]]&lt;10,"Very Short Wait",Table1[[#This Row],[Treatment_Waiting Time]]&lt;20,"Short Wait",Table1[[#This Row],[Treatment_Waiting Time]]&lt;30,"Moderate Delay",Table1[[#This Row],[Treatment_Waiting Time]]&lt;40,"Long Delay")</f>
        <v>Very Short Wait</v>
      </c>
      <c r="U326" t="s">
        <v>2015</v>
      </c>
      <c r="V326" t="s">
        <v>2021</v>
      </c>
      <c r="W326" t="s">
        <v>2027</v>
      </c>
      <c r="X326" t="s">
        <v>2032</v>
      </c>
      <c r="Y326" t="s">
        <v>2035</v>
      </c>
      <c r="Z326" t="s">
        <v>2042</v>
      </c>
      <c r="AA326" t="s">
        <v>2045</v>
      </c>
      <c r="AB326" t="s">
        <v>2050</v>
      </c>
      <c r="AC326" t="s">
        <v>2041</v>
      </c>
      <c r="AD326" t="s">
        <v>2377</v>
      </c>
      <c r="AE326" t="s">
        <v>2553</v>
      </c>
      <c r="AF326" t="b">
        <v>0</v>
      </c>
      <c r="AH326" t="s">
        <v>2555</v>
      </c>
      <c r="AI326" s="1">
        <v>46660</v>
      </c>
    </row>
    <row r="327" spans="1:35">
      <c r="A327" t="str">
        <f>LEFT(Table1[[#This Row],[Postcode]],2)</f>
        <v>M1</v>
      </c>
      <c r="B327" s="13" t="str" cm="1">
        <f t="array" ref="B327">_xlfn.IFS(
OR(LEFT(A327,2)="EC",LEFT(A327,1)="E",LEFT(A327,1)="N",LEFT(A327,2)="NW",LEFT(A327,2)="SE",LEFT(A327,2)="SW",LEFT(A327,1)="W",LEFT(A327,2)="WC"),"London",
OR(LEFT(A327,2)="CR",LEFT(A327,2)="DA",LEFT(A327,2)="GU",LEFT(A327,2)="KT",LEFT(A327,2)="ME",LEFT(A327,2)="PO",LEFT(A327,2)="RG",LEFT(A327,2)="RH",LEFT(A327,2)="SL",LEFT(A327,2)="SO",LEFT(A327,2)="TN"),"South East",
OR(LEFT(A327,2)="BA",LEFT(A327,2)="BS",LEFT(A327,2)="EX",LEFT(A327,2)="GL",LEFT(A327,2)="PL",LEFT(A327,2)="TA",LEFT(A327,2)="TQ",LEFT(A327,2)="TR"),"South West",
OR(LEFT(A327,1)="B",LEFT(A327,2)="CV",LEFT(A327,2)="DE",LEFT(A327,2)="LE",LEFT(A327,2)="NG",LEFT(A327,2)="NN",LEFT(A327,2)="ST",LEFT(A327,2)="WS",LEFT(A327,2)="WV"),"Midlands",
OR(LEFT(A327,1)="M",LEFT(A327,1)="L",LEFT(A327,2)="CH",LEFT(A327,2)="WA",LEFT(A327,2)="WN",LEFT(A327,2)="PR",LEFT(A327,2)="FY",LEFT(A327,2)="BB",LEFT(A327,2)="BL",LEFT(A327,2)="OL",LEFT(A327,2)="SK"),"North West",
OR(LEFT(A327,2)="NE",LEFT(A327,2)="DH",LEFT(A327,2)="SR",LEFT(A327,2)="TS",LEFT(A327,2)="DL"),"North East",
OR(LEFT(A327,2)="LS",LEFT(A327,1)="S",LEFT(A327,2)="DN",LEFT(A327,2)="HU",LEFT(A327,2)="BD",LEFT(A327,2)="HX",LEFT(A327,2)="WF",LEFT(A327,2)="HD"),"Yorkshire &amp; Humber",
OR(LEFT(A327,2)="CB",LEFT(A327,2)="CO",LEFT(A327,2)="IP",LEFT(A327,2)="NR",LEFT(A327,2)="PE",LEFT(A327,2)="SG",LEFT(A327,2)="CM"),"East of England",
OR(LEFT(A327,2)="AB",LEFT(A327,2)="DD",LEFT(A327,2)="EH",LEFT(A327,2)="FK",LEFT(A327,1)="G",LEFT(A327,2)="KA",LEFT(A327,2)="KY",LEFT(A327,2)="PA",LEFT(A327,2)="PH",LEFT(A327,2)="DG",LEFT(A327,2)="ML"),"Scotland",
OR(LEFT(A327,2)="CF",LEFT(A327,2)="SA",LEFT(A327,2)="NP",LEFT(A327,2)="LL",LEFT(A327,2)="LD"),"Wales"
)</f>
        <v>North West</v>
      </c>
      <c r="C327" t="s">
        <v>352</v>
      </c>
      <c r="D327" t="s">
        <v>852</v>
      </c>
      <c r="E327" s="1">
        <v>36031</v>
      </c>
      <c r="F327" s="1">
        <v>42608</v>
      </c>
      <c r="G327" s="11">
        <f ca="1">DATEDIF(Table1[[#This Row],[Date_of_Birth]],TODAY(),"Y")-DATEDIF(Table1[[#This Row],[Primary_Diagnosis_Date]],TODAY(),"Y")</f>
        <v>18</v>
      </c>
      <c r="H327" s="11" t="str" cm="1">
        <f t="array" aca="1" ref="H327" ca="1">_xlfn.IFS(Table1[[#This Row],[Age]]&lt;10,"0-9",Table1[[#This Row],[Age]]&lt;20,"10-19",Table1[[#This Row],[Age]]&lt;30,"20-29",Table1[[#This Row],[Age]]&lt;40,"30-39",Table1[[#This Row],[Age]]&lt;50,"40-49",Table1[[#This Row],[Age]]&lt;60,"50-59",Table1[[#This Row],[Age]]&lt;70,"60-69",Table1[[#This Row],[Age]]&lt;80,"70-79",Table1[[#This Row],[Age]]&lt;90,"80-89")</f>
        <v>10-19</v>
      </c>
      <c r="I327" t="s">
        <v>1028</v>
      </c>
      <c r="J327" t="s">
        <v>1354</v>
      </c>
      <c r="K327" t="str">
        <f>LEFT(Table1[[#This Row],[Postcode]],2)</f>
        <v>M1</v>
      </c>
      <c r="L327" t="s">
        <v>1560</v>
      </c>
      <c r="M327" s="1">
        <v>42608</v>
      </c>
      <c r="N327" s="1">
        <v>42613</v>
      </c>
      <c r="O327" s="11" t="str">
        <f ca="1">DATEDIF(Table1[[#This Row],[Referral_Date]],TODAY(),"d")-DATEDIF(Table1[[#This Row],[First_Seen_Date]],TODAY(),"d") &amp;" "&amp;"days"</f>
        <v>5 days</v>
      </c>
      <c r="P327" s="1">
        <v>42620</v>
      </c>
      <c r="Q327" s="1">
        <v>42626</v>
      </c>
      <c r="R327" s="1">
        <v>42636</v>
      </c>
      <c r="S327" s="11">
        <f ca="1">DATEDIF(Table1[[#This Row],[Decision_to_Treat_Date]],TODAY(),"d")-DATEDIF(Table1[[#This Row],[Treatment_Start_Date]],TODAY(),"d")</f>
        <v>10</v>
      </c>
      <c r="T327" s="11" t="str" cm="1">
        <f t="array" aca="1" ref="T327" ca="1">_xlfn.IFS(Table1[[#This Row],[Treatment_Waiting Time]]&lt;10,"Very Short Wait",Table1[[#This Row],[Treatment_Waiting Time]]&lt;20,"Short Wait",Table1[[#This Row],[Treatment_Waiting Time]]&lt;30,"Moderate Delay",Table1[[#This Row],[Treatment_Waiting Time]]&lt;40,"Long Delay")</f>
        <v>Short Wait</v>
      </c>
      <c r="U327" t="s">
        <v>2015</v>
      </c>
      <c r="V327" t="s">
        <v>2022</v>
      </c>
      <c r="W327" t="s">
        <v>2024</v>
      </c>
      <c r="X327" t="s">
        <v>2029</v>
      </c>
      <c r="Y327" t="s">
        <v>2036</v>
      </c>
      <c r="Z327" t="s">
        <v>2040</v>
      </c>
      <c r="AA327" t="s">
        <v>2045</v>
      </c>
      <c r="AB327" t="s">
        <v>2046</v>
      </c>
      <c r="AC327" t="s">
        <v>2053</v>
      </c>
      <c r="AD327" t="s">
        <v>2378</v>
      </c>
      <c r="AE327" t="s">
        <v>2552</v>
      </c>
      <c r="AF327" t="b">
        <v>0</v>
      </c>
      <c r="AH327" t="s">
        <v>2555</v>
      </c>
      <c r="AI327" s="1">
        <v>43563</v>
      </c>
    </row>
    <row r="328" spans="1:35">
      <c r="A328" t="str">
        <f>LEFT(Table1[[#This Row],[Postcode]],2)</f>
        <v>LL</v>
      </c>
      <c r="B328" s="13" t="str" cm="1">
        <f t="array" ref="B328">_xlfn.IFS(
OR(LEFT(A328,2)="EC",LEFT(A328,1)="E",LEFT(A328,1)="N",LEFT(A328,2)="NW",LEFT(A328,2)="SE",LEFT(A328,2)="SW",LEFT(A328,1)="W",LEFT(A328,2)="WC"),"London",
OR(LEFT(A328,2)="CR",LEFT(A328,2)="DA",LEFT(A328,2)="GU",LEFT(A328,2)="KT",LEFT(A328,2)="ME",LEFT(A328,2)="PO",LEFT(A328,2)="RG",LEFT(A328,2)="RH",LEFT(A328,2)="SL",LEFT(A328,2)="SO",LEFT(A328,2)="TN"),"South East",
OR(LEFT(A328,2)="BA",LEFT(A328,2)="BS",LEFT(A328,2)="EX",LEFT(A328,2)="GL",LEFT(A328,2)="PL",LEFT(A328,2)="TA",LEFT(A328,2)="TQ",LEFT(A328,2)="TR"),"South West",
OR(LEFT(A328,1)="B",LEFT(A328,2)="CV",LEFT(A328,2)="DE",LEFT(A328,2)="LE",LEFT(A328,2)="NG",LEFT(A328,2)="NN",LEFT(A328,2)="ST",LEFT(A328,2)="WS",LEFT(A328,2)="WV"),"Midlands",
OR(LEFT(A328,1)="M",LEFT(A328,1)="L",LEFT(A328,2)="CH",LEFT(A328,2)="WA",LEFT(A328,2)="WN",LEFT(A328,2)="PR",LEFT(A328,2)="FY",LEFT(A328,2)="BB",LEFT(A328,2)="BL",LEFT(A328,2)="OL",LEFT(A328,2)="SK"),"North West",
OR(LEFT(A328,2)="NE",LEFT(A328,2)="DH",LEFT(A328,2)="SR",LEFT(A328,2)="TS",LEFT(A328,2)="DL"),"North East",
OR(LEFT(A328,2)="LS",LEFT(A328,1)="S",LEFT(A328,2)="DN",LEFT(A328,2)="HU",LEFT(A328,2)="BD",LEFT(A328,2)="HX",LEFT(A328,2)="WF",LEFT(A328,2)="HD"),"Yorkshire &amp; Humber",
OR(LEFT(A328,2)="CB",LEFT(A328,2)="CO",LEFT(A328,2)="IP",LEFT(A328,2)="NR",LEFT(A328,2)="PE",LEFT(A328,2)="SG",LEFT(A328,2)="CM"),"East of England",
OR(LEFT(A328,2)="AB",LEFT(A328,2)="DD",LEFT(A328,2)="EH",LEFT(A328,2)="FK",LEFT(A328,1)="G",LEFT(A328,2)="KA",LEFT(A328,2)="KY",LEFT(A328,2)="PA",LEFT(A328,2)="PH",LEFT(A328,2)="DG",LEFT(A328,2)="ML"),"Scotland",
OR(LEFT(A328,2)="CF",LEFT(A328,2)="SA",LEFT(A328,2)="NP",LEFT(A328,2)="LL",LEFT(A328,2)="LD"),"Wales"
)</f>
        <v>North West</v>
      </c>
      <c r="C328" t="s">
        <v>353</v>
      </c>
      <c r="D328" t="s">
        <v>853</v>
      </c>
      <c r="E328" s="1">
        <v>33873</v>
      </c>
      <c r="F328" s="1">
        <v>43552</v>
      </c>
      <c r="G328" s="11">
        <f ca="1">DATEDIF(Table1[[#This Row],[Date_of_Birth]],TODAY(),"Y")-DATEDIF(Table1[[#This Row],[Primary_Diagnosis_Date]],TODAY(),"Y")</f>
        <v>26</v>
      </c>
      <c r="H328" s="11" t="str" cm="1">
        <f t="array" aca="1" ref="H328" ca="1">_xlfn.IFS(Table1[[#This Row],[Age]]&lt;10,"0-9",Table1[[#This Row],[Age]]&lt;20,"10-19",Table1[[#This Row],[Age]]&lt;30,"20-29",Table1[[#This Row],[Age]]&lt;40,"30-39",Table1[[#This Row],[Age]]&lt;50,"40-49",Table1[[#This Row],[Age]]&lt;60,"50-59",Table1[[#This Row],[Age]]&lt;70,"60-69",Table1[[#This Row],[Age]]&lt;80,"70-79",Table1[[#This Row],[Age]]&lt;90,"80-89")</f>
        <v>20-29</v>
      </c>
      <c r="I328" t="s">
        <v>1027</v>
      </c>
      <c r="J328" t="s">
        <v>1355</v>
      </c>
      <c r="K328" t="str">
        <f>LEFT(Table1[[#This Row],[Postcode]],2)</f>
        <v>LL</v>
      </c>
      <c r="L328" t="s">
        <v>1847</v>
      </c>
      <c r="M328" s="1">
        <v>43531</v>
      </c>
      <c r="N328" s="1">
        <v>43533</v>
      </c>
      <c r="O328" s="11" t="str">
        <f ca="1">DATEDIF(Table1[[#This Row],[Referral_Date]],TODAY(),"d")-DATEDIF(Table1[[#This Row],[First_Seen_Date]],TODAY(),"d") &amp;" "&amp;"days"</f>
        <v>2 days</v>
      </c>
      <c r="P328" s="1">
        <v>43538</v>
      </c>
      <c r="Q328" s="1">
        <v>43552</v>
      </c>
      <c r="R328" s="1">
        <v>43577</v>
      </c>
      <c r="S328" s="11">
        <f ca="1">DATEDIF(Table1[[#This Row],[Decision_to_Treat_Date]],TODAY(),"d")-DATEDIF(Table1[[#This Row],[Treatment_Start_Date]],TODAY(),"d")</f>
        <v>25</v>
      </c>
      <c r="T328" s="11" t="str" cm="1">
        <f t="array" aca="1" ref="T328" ca="1">_xlfn.IFS(Table1[[#This Row],[Treatment_Waiting Time]]&lt;10,"Very Short Wait",Table1[[#This Row],[Treatment_Waiting Time]]&lt;20,"Short Wait",Table1[[#This Row],[Treatment_Waiting Time]]&lt;30,"Moderate Delay",Table1[[#This Row],[Treatment_Waiting Time]]&lt;40,"Long Delay")</f>
        <v>Moderate Delay</v>
      </c>
      <c r="U328" t="s">
        <v>2014</v>
      </c>
      <c r="V328" t="s">
        <v>2021</v>
      </c>
      <c r="W328" t="s">
        <v>2027</v>
      </c>
      <c r="X328" t="s">
        <v>2031</v>
      </c>
      <c r="Y328" t="s">
        <v>2037</v>
      </c>
      <c r="Z328" t="s">
        <v>2039</v>
      </c>
      <c r="AA328" t="s">
        <v>2044</v>
      </c>
      <c r="AB328" t="s">
        <v>2051</v>
      </c>
      <c r="AC328" t="s">
        <v>2041</v>
      </c>
      <c r="AD328" t="s">
        <v>2379</v>
      </c>
      <c r="AE328" t="s">
        <v>2552</v>
      </c>
      <c r="AF328" t="b">
        <v>1</v>
      </c>
      <c r="AG328" s="1">
        <v>43846</v>
      </c>
      <c r="AH328" t="s">
        <v>2555</v>
      </c>
      <c r="AI328" s="1">
        <v>44843</v>
      </c>
    </row>
    <row r="329" spans="1:35">
      <c r="A329" t="str">
        <f>LEFT(Table1[[#This Row],[Postcode]],2)</f>
        <v>TN</v>
      </c>
      <c r="B329" s="13" t="str" cm="1">
        <f t="array" ref="B329">_xlfn.IFS(
OR(LEFT(A329,2)="EC",LEFT(A329,1)="E",LEFT(A329,1)="N",LEFT(A329,2)="NW",LEFT(A329,2)="SE",LEFT(A329,2)="SW",LEFT(A329,1)="W",LEFT(A329,2)="WC"),"London",
OR(LEFT(A329,2)="CR",LEFT(A329,2)="DA",LEFT(A329,2)="GU",LEFT(A329,2)="KT",LEFT(A329,2)="ME",LEFT(A329,2)="PO",LEFT(A329,2)="RG",LEFT(A329,2)="RH",LEFT(A329,2)="SL",LEFT(A329,2)="SO",LEFT(A329,2)="TN"),"South East",
OR(LEFT(A329,2)="BA",LEFT(A329,2)="BS",LEFT(A329,2)="EX",LEFT(A329,2)="GL",LEFT(A329,2)="PL",LEFT(A329,2)="TA",LEFT(A329,2)="TQ",LEFT(A329,2)="TR"),"South West",
OR(LEFT(A329,1)="B",LEFT(A329,2)="CV",LEFT(A329,2)="DE",LEFT(A329,2)="LE",LEFT(A329,2)="NG",LEFT(A329,2)="NN",LEFT(A329,2)="ST",LEFT(A329,2)="WS",LEFT(A329,2)="WV"),"Midlands",
OR(LEFT(A329,1)="M",LEFT(A329,1)="L",LEFT(A329,2)="CH",LEFT(A329,2)="WA",LEFT(A329,2)="WN",LEFT(A329,2)="PR",LEFT(A329,2)="FY",LEFT(A329,2)="BB",LEFT(A329,2)="BL",LEFT(A329,2)="OL",LEFT(A329,2)="SK"),"North West",
OR(LEFT(A329,2)="NE",LEFT(A329,2)="DH",LEFT(A329,2)="SR",LEFT(A329,2)="TS",LEFT(A329,2)="DL"),"North East",
OR(LEFT(A329,2)="LS",LEFT(A329,1)="S",LEFT(A329,2)="DN",LEFT(A329,2)="HU",LEFT(A329,2)="BD",LEFT(A329,2)="HX",LEFT(A329,2)="WF",LEFT(A329,2)="HD"),"Yorkshire &amp; Humber",
OR(LEFT(A329,2)="CB",LEFT(A329,2)="CO",LEFT(A329,2)="IP",LEFT(A329,2)="NR",LEFT(A329,2)="PE",LEFT(A329,2)="SG",LEFT(A329,2)="CM"),"East of England",
OR(LEFT(A329,2)="AB",LEFT(A329,2)="DD",LEFT(A329,2)="EH",LEFT(A329,2)="FK",LEFT(A329,1)="G",LEFT(A329,2)="KA",LEFT(A329,2)="KY",LEFT(A329,2)="PA",LEFT(A329,2)="PH",LEFT(A329,2)="DG",LEFT(A329,2)="ML"),"Scotland",
OR(LEFT(A329,2)="CF",LEFT(A329,2)="SA",LEFT(A329,2)="NP",LEFT(A329,2)="LL",LEFT(A329,2)="LD"),"Wales"
)</f>
        <v>South East</v>
      </c>
      <c r="C329" t="s">
        <v>354</v>
      </c>
      <c r="D329" t="s">
        <v>854</v>
      </c>
      <c r="E329" s="1">
        <v>21998</v>
      </c>
      <c r="F329" s="1">
        <v>45522</v>
      </c>
      <c r="G329" s="11">
        <f ca="1">DATEDIF(Table1[[#This Row],[Date_of_Birth]],TODAY(),"Y")-DATEDIF(Table1[[#This Row],[Primary_Diagnosis_Date]],TODAY(),"Y")</f>
        <v>65</v>
      </c>
      <c r="H329" s="11" t="str" cm="1">
        <f t="array" aca="1" ref="H329" ca="1">_xlfn.IFS(Table1[[#This Row],[Age]]&lt;10,"0-9",Table1[[#This Row],[Age]]&lt;20,"10-19",Table1[[#This Row],[Age]]&lt;30,"20-29",Table1[[#This Row],[Age]]&lt;40,"30-39",Table1[[#This Row],[Age]]&lt;50,"40-49",Table1[[#This Row],[Age]]&lt;60,"50-59",Table1[[#This Row],[Age]]&lt;70,"60-69",Table1[[#This Row],[Age]]&lt;80,"70-79",Table1[[#This Row],[Age]]&lt;90,"80-89")</f>
        <v>60-69</v>
      </c>
      <c r="I329" t="s">
        <v>1028</v>
      </c>
      <c r="J329" t="s">
        <v>1356</v>
      </c>
      <c r="K329" t="str">
        <f>LEFT(Table1[[#This Row],[Postcode]],2)</f>
        <v>TN</v>
      </c>
      <c r="L329" t="s">
        <v>1848</v>
      </c>
      <c r="M329" s="1">
        <v>45495</v>
      </c>
      <c r="N329" s="1">
        <v>45498</v>
      </c>
      <c r="O329" s="11" t="str">
        <f ca="1">DATEDIF(Table1[[#This Row],[Referral_Date]],TODAY(),"d")-DATEDIF(Table1[[#This Row],[First_Seen_Date]],TODAY(),"d") &amp;" "&amp;"days"</f>
        <v>3 days</v>
      </c>
      <c r="P329" s="1">
        <v>45508</v>
      </c>
      <c r="Q329" s="1">
        <v>45510</v>
      </c>
      <c r="R329" s="1">
        <v>45522</v>
      </c>
      <c r="S329" s="11">
        <f ca="1">DATEDIF(Table1[[#This Row],[Decision_to_Treat_Date]],TODAY(),"d")-DATEDIF(Table1[[#This Row],[Treatment_Start_Date]],TODAY(),"d")</f>
        <v>12</v>
      </c>
      <c r="T329" s="11" t="str" cm="1">
        <f t="array" aca="1" ref="T329" ca="1">_xlfn.IFS(Table1[[#This Row],[Treatment_Waiting Time]]&lt;10,"Very Short Wait",Table1[[#This Row],[Treatment_Waiting Time]]&lt;20,"Short Wait",Table1[[#This Row],[Treatment_Waiting Time]]&lt;30,"Moderate Delay",Table1[[#This Row],[Treatment_Waiting Time]]&lt;40,"Long Delay")</f>
        <v>Short Wait</v>
      </c>
      <c r="U329" t="s">
        <v>2016</v>
      </c>
      <c r="V329" t="s">
        <v>2021</v>
      </c>
      <c r="W329" t="s">
        <v>2028</v>
      </c>
      <c r="X329" t="s">
        <v>2031</v>
      </c>
      <c r="Y329" t="s">
        <v>2036</v>
      </c>
      <c r="Z329" t="s">
        <v>2042</v>
      </c>
      <c r="AA329" t="s">
        <v>2045</v>
      </c>
      <c r="AB329" t="s">
        <v>2050</v>
      </c>
      <c r="AC329" t="s">
        <v>2053</v>
      </c>
      <c r="AD329" t="s">
        <v>2380</v>
      </c>
      <c r="AE329" t="s">
        <v>2552</v>
      </c>
      <c r="AF329" t="b">
        <v>1</v>
      </c>
      <c r="AG329" s="1">
        <v>46018</v>
      </c>
      <c r="AH329" t="s">
        <v>2554</v>
      </c>
    </row>
    <row r="330" spans="1:35">
      <c r="A330" t="str">
        <f>LEFT(Table1[[#This Row],[Postcode]],2)</f>
        <v>S9</v>
      </c>
      <c r="B330" s="13" t="str" cm="1">
        <f t="array" ref="B330">_xlfn.IFS(
OR(LEFT(A330,2)="EC",LEFT(A330,1)="E",LEFT(A330,1)="N",LEFT(A330,2)="NW",LEFT(A330,2)="SE",LEFT(A330,2)="SW",LEFT(A330,1)="W",LEFT(A330,2)="WC"),"London",
OR(LEFT(A330,2)="CR",LEFT(A330,2)="DA",LEFT(A330,2)="GU",LEFT(A330,2)="KT",LEFT(A330,2)="ME",LEFT(A330,2)="PO",LEFT(A330,2)="RG",LEFT(A330,2)="RH",LEFT(A330,2)="SL",LEFT(A330,2)="SO",LEFT(A330,2)="TN"),"South East",
OR(LEFT(A330,2)="BA",LEFT(A330,2)="BS",LEFT(A330,2)="EX",LEFT(A330,2)="GL",LEFT(A330,2)="PL",LEFT(A330,2)="TA",LEFT(A330,2)="TQ",LEFT(A330,2)="TR"),"South West",
OR(LEFT(A330,1)="B",LEFT(A330,2)="CV",LEFT(A330,2)="DE",LEFT(A330,2)="LE",LEFT(A330,2)="NG",LEFT(A330,2)="NN",LEFT(A330,2)="ST",LEFT(A330,2)="WS",LEFT(A330,2)="WV"),"Midlands",
OR(LEFT(A330,1)="M",LEFT(A330,1)="L",LEFT(A330,2)="CH",LEFT(A330,2)="WA",LEFT(A330,2)="WN",LEFT(A330,2)="PR",LEFT(A330,2)="FY",LEFT(A330,2)="BB",LEFT(A330,2)="BL",LEFT(A330,2)="OL",LEFT(A330,2)="SK"),"North West",
OR(LEFT(A330,2)="NE",LEFT(A330,2)="DH",LEFT(A330,2)="SR",LEFT(A330,2)="TS",LEFT(A330,2)="DL"),"North East",
OR(LEFT(A330,2)="LS",LEFT(A330,1)="S",LEFT(A330,2)="DN",LEFT(A330,2)="HU",LEFT(A330,2)="BD",LEFT(A330,2)="HX",LEFT(A330,2)="WF",LEFT(A330,2)="HD"),"Yorkshire &amp; Humber",
OR(LEFT(A330,2)="CB",LEFT(A330,2)="CO",LEFT(A330,2)="IP",LEFT(A330,2)="NR",LEFT(A330,2)="PE",LEFT(A330,2)="SG",LEFT(A330,2)="CM"),"East of England",
OR(LEFT(A330,2)="AB",LEFT(A330,2)="DD",LEFT(A330,2)="EH",LEFT(A330,2)="FK",LEFT(A330,1)="G",LEFT(A330,2)="KA",LEFT(A330,2)="KY",LEFT(A330,2)="PA",LEFT(A330,2)="PH",LEFT(A330,2)="DG",LEFT(A330,2)="ML"),"Scotland",
OR(LEFT(A330,2)="CF",LEFT(A330,2)="SA",LEFT(A330,2)="NP",LEFT(A330,2)="LL",LEFT(A330,2)="LD"),"Wales"
)</f>
        <v>Yorkshire &amp; Humber</v>
      </c>
      <c r="C330" t="s">
        <v>355</v>
      </c>
      <c r="D330" t="s">
        <v>855</v>
      </c>
      <c r="E330" s="1">
        <v>32321</v>
      </c>
      <c r="F330" s="1">
        <v>42570</v>
      </c>
      <c r="G330" s="11">
        <f ca="1">DATEDIF(Table1[[#This Row],[Date_of_Birth]],TODAY(),"Y")-DATEDIF(Table1[[#This Row],[Primary_Diagnosis_Date]],TODAY(),"Y")</f>
        <v>28</v>
      </c>
      <c r="H330" s="11" t="str" cm="1">
        <f t="array" aca="1" ref="H330" ca="1">_xlfn.IFS(Table1[[#This Row],[Age]]&lt;10,"0-9",Table1[[#This Row],[Age]]&lt;20,"10-19",Table1[[#This Row],[Age]]&lt;30,"20-29",Table1[[#This Row],[Age]]&lt;40,"30-39",Table1[[#This Row],[Age]]&lt;50,"40-49",Table1[[#This Row],[Age]]&lt;60,"50-59",Table1[[#This Row],[Age]]&lt;70,"60-69",Table1[[#This Row],[Age]]&lt;80,"70-79",Table1[[#This Row],[Age]]&lt;90,"80-89")</f>
        <v>20-29</v>
      </c>
      <c r="I330" t="s">
        <v>1028</v>
      </c>
      <c r="J330" t="s">
        <v>1357</v>
      </c>
      <c r="K330" t="str">
        <f>LEFT(Table1[[#This Row],[Postcode]],2)</f>
        <v>S9</v>
      </c>
      <c r="L330" t="s">
        <v>1849</v>
      </c>
      <c r="M330" s="1">
        <v>42542</v>
      </c>
      <c r="N330" s="1">
        <v>42553</v>
      </c>
      <c r="O330" s="11" t="str">
        <f ca="1">DATEDIF(Table1[[#This Row],[Referral_Date]],TODAY(),"d")-DATEDIF(Table1[[#This Row],[First_Seen_Date]],TODAY(),"d") &amp;" "&amp;"days"</f>
        <v>11 days</v>
      </c>
      <c r="P330" s="1">
        <v>42553</v>
      </c>
      <c r="Q330" s="1">
        <v>42565</v>
      </c>
      <c r="R330" s="1">
        <v>42585</v>
      </c>
      <c r="S330" s="11">
        <f ca="1">DATEDIF(Table1[[#This Row],[Decision_to_Treat_Date]],TODAY(),"d")-DATEDIF(Table1[[#This Row],[Treatment_Start_Date]],TODAY(),"d")</f>
        <v>20</v>
      </c>
      <c r="T330" s="11" t="str" cm="1">
        <f t="array" aca="1" ref="T330" ca="1">_xlfn.IFS(Table1[[#This Row],[Treatment_Waiting Time]]&lt;10,"Very Short Wait",Table1[[#This Row],[Treatment_Waiting Time]]&lt;20,"Short Wait",Table1[[#This Row],[Treatment_Waiting Time]]&lt;30,"Moderate Delay",Table1[[#This Row],[Treatment_Waiting Time]]&lt;40,"Long Delay")</f>
        <v>Moderate Delay</v>
      </c>
      <c r="U330" t="s">
        <v>2012</v>
      </c>
      <c r="V330" t="s">
        <v>2020</v>
      </c>
      <c r="W330" t="s">
        <v>2026</v>
      </c>
      <c r="X330" t="s">
        <v>2031</v>
      </c>
      <c r="Y330" t="s">
        <v>2033</v>
      </c>
      <c r="Z330" t="s">
        <v>2038</v>
      </c>
      <c r="AA330" t="s">
        <v>2043</v>
      </c>
      <c r="AB330" t="s">
        <v>2047</v>
      </c>
      <c r="AC330" t="s">
        <v>2041</v>
      </c>
      <c r="AD330" t="s">
        <v>2381</v>
      </c>
      <c r="AE330" t="s">
        <v>2041</v>
      </c>
      <c r="AF330" t="b">
        <v>0</v>
      </c>
      <c r="AH330" t="s">
        <v>2555</v>
      </c>
      <c r="AI330" s="1">
        <v>43406</v>
      </c>
    </row>
    <row r="331" spans="1:35">
      <c r="A331" t="str">
        <f>LEFT(Table1[[#This Row],[Postcode]],2)</f>
        <v>CB</v>
      </c>
      <c r="B331" s="13" t="str" cm="1">
        <f t="array" ref="B331">_xlfn.IFS(
OR(LEFT(A331,2)="EC",LEFT(A331,1)="E",LEFT(A331,1)="N",LEFT(A331,2)="NW",LEFT(A331,2)="SE",LEFT(A331,2)="SW",LEFT(A331,1)="W",LEFT(A331,2)="WC"),"London",
OR(LEFT(A331,2)="CR",LEFT(A331,2)="DA",LEFT(A331,2)="GU",LEFT(A331,2)="KT",LEFT(A331,2)="ME",LEFT(A331,2)="PO",LEFT(A331,2)="RG",LEFT(A331,2)="RH",LEFT(A331,2)="SL",LEFT(A331,2)="SO",LEFT(A331,2)="TN"),"South East",
OR(LEFT(A331,2)="BA",LEFT(A331,2)="BS",LEFT(A331,2)="EX",LEFT(A331,2)="GL",LEFT(A331,2)="PL",LEFT(A331,2)="TA",LEFT(A331,2)="TQ",LEFT(A331,2)="TR"),"South West",
OR(LEFT(A331,1)="B",LEFT(A331,2)="CV",LEFT(A331,2)="DE",LEFT(A331,2)="LE",LEFT(A331,2)="NG",LEFT(A331,2)="NN",LEFT(A331,2)="ST",LEFT(A331,2)="WS",LEFT(A331,2)="WV"),"Midlands",
OR(LEFT(A331,1)="M",LEFT(A331,1)="L",LEFT(A331,2)="CH",LEFT(A331,2)="WA",LEFT(A331,2)="WN",LEFT(A331,2)="PR",LEFT(A331,2)="FY",LEFT(A331,2)="BB",LEFT(A331,2)="BL",LEFT(A331,2)="OL",LEFT(A331,2)="SK"),"North West",
OR(LEFT(A331,2)="NE",LEFT(A331,2)="DH",LEFT(A331,2)="SR",LEFT(A331,2)="TS",LEFT(A331,2)="DL"),"North East",
OR(LEFT(A331,2)="LS",LEFT(A331,1)="S",LEFT(A331,2)="DN",LEFT(A331,2)="HU",LEFT(A331,2)="BD",LEFT(A331,2)="HX",LEFT(A331,2)="WF",LEFT(A331,2)="HD"),"Yorkshire &amp; Humber",
OR(LEFT(A331,2)="CB",LEFT(A331,2)="CO",LEFT(A331,2)="IP",LEFT(A331,2)="NR",LEFT(A331,2)="PE",LEFT(A331,2)="SG",LEFT(A331,2)="CM"),"East of England",
OR(LEFT(A331,2)="AB",LEFT(A331,2)="DD",LEFT(A331,2)="EH",LEFT(A331,2)="FK",LEFT(A331,1)="G",LEFT(A331,2)="KA",LEFT(A331,2)="KY",LEFT(A331,2)="PA",LEFT(A331,2)="PH",LEFT(A331,2)="DG",LEFT(A331,2)="ML"),"Scotland",
OR(LEFT(A331,2)="CF",LEFT(A331,2)="SA",LEFT(A331,2)="NP",LEFT(A331,2)="LL",LEFT(A331,2)="LD"),"Wales"
)</f>
        <v>East of England</v>
      </c>
      <c r="C331" t="s">
        <v>356</v>
      </c>
      <c r="D331" t="s">
        <v>856</v>
      </c>
      <c r="E331" s="1">
        <v>17957</v>
      </c>
      <c r="F331" s="1">
        <v>45241</v>
      </c>
      <c r="G331" s="11">
        <f ca="1">DATEDIF(Table1[[#This Row],[Date_of_Birth]],TODAY(),"Y")-DATEDIF(Table1[[#This Row],[Primary_Diagnosis_Date]],TODAY(),"Y")</f>
        <v>75</v>
      </c>
      <c r="H331" s="11" t="str" cm="1">
        <f t="array" aca="1" ref="H331" ca="1">_xlfn.IFS(Table1[[#This Row],[Age]]&lt;10,"0-9",Table1[[#This Row],[Age]]&lt;20,"10-19",Table1[[#This Row],[Age]]&lt;30,"20-29",Table1[[#This Row],[Age]]&lt;40,"30-39",Table1[[#This Row],[Age]]&lt;50,"40-49",Table1[[#This Row],[Age]]&lt;60,"50-59",Table1[[#This Row],[Age]]&lt;70,"60-69",Table1[[#This Row],[Age]]&lt;80,"70-79",Table1[[#This Row],[Age]]&lt;90,"80-89")</f>
        <v>70-79</v>
      </c>
      <c r="I331" t="s">
        <v>1028</v>
      </c>
      <c r="J331" t="s">
        <v>1358</v>
      </c>
      <c r="K331" t="str">
        <f>LEFT(Table1[[#This Row],[Postcode]],2)</f>
        <v>CB</v>
      </c>
      <c r="L331" t="s">
        <v>1850</v>
      </c>
      <c r="M331" s="1">
        <v>45222</v>
      </c>
      <c r="N331" s="1">
        <v>45226</v>
      </c>
      <c r="O331" s="11" t="str">
        <f ca="1">DATEDIF(Table1[[#This Row],[Referral_Date]],TODAY(),"d")-DATEDIF(Table1[[#This Row],[First_Seen_Date]],TODAY(),"d") &amp;" "&amp;"days"</f>
        <v>4 days</v>
      </c>
      <c r="P331" s="1">
        <v>45235</v>
      </c>
      <c r="Q331" s="1">
        <v>45244</v>
      </c>
      <c r="R331" s="1">
        <v>45258</v>
      </c>
      <c r="S331" s="11">
        <f ca="1">DATEDIF(Table1[[#This Row],[Decision_to_Treat_Date]],TODAY(),"d")-DATEDIF(Table1[[#This Row],[Treatment_Start_Date]],TODAY(),"d")</f>
        <v>14</v>
      </c>
      <c r="T331" s="11" t="str" cm="1">
        <f t="array" aca="1" ref="T331" ca="1">_xlfn.IFS(Table1[[#This Row],[Treatment_Waiting Time]]&lt;10,"Very Short Wait",Table1[[#This Row],[Treatment_Waiting Time]]&lt;20,"Short Wait",Table1[[#This Row],[Treatment_Waiting Time]]&lt;30,"Moderate Delay",Table1[[#This Row],[Treatment_Waiting Time]]&lt;40,"Long Delay")</f>
        <v>Short Wait</v>
      </c>
      <c r="U331" t="s">
        <v>2017</v>
      </c>
      <c r="V331" t="s">
        <v>2018</v>
      </c>
      <c r="W331" t="s">
        <v>2026</v>
      </c>
      <c r="X331" t="s">
        <v>2032</v>
      </c>
      <c r="Y331" t="s">
        <v>2036</v>
      </c>
      <c r="Z331" t="s">
        <v>2038</v>
      </c>
      <c r="AA331" t="s">
        <v>2041</v>
      </c>
      <c r="AB331" t="s">
        <v>2051</v>
      </c>
      <c r="AC331" t="s">
        <v>2053</v>
      </c>
      <c r="AD331" t="s">
        <v>2382</v>
      </c>
      <c r="AE331" t="s">
        <v>2552</v>
      </c>
      <c r="AF331" t="b">
        <v>1</v>
      </c>
      <c r="AG331" s="1">
        <v>45674</v>
      </c>
      <c r="AH331" t="s">
        <v>2554</v>
      </c>
    </row>
    <row r="332" spans="1:35">
      <c r="A332" t="str">
        <f>LEFT(Table1[[#This Row],[Postcode]],2)</f>
        <v>PR</v>
      </c>
      <c r="B332" s="13" t="str" cm="1">
        <f t="array" ref="B332">_xlfn.IFS(
OR(LEFT(A332,2)="EC",LEFT(A332,1)="E",LEFT(A332,1)="N",LEFT(A332,2)="NW",LEFT(A332,2)="SE",LEFT(A332,2)="SW",LEFT(A332,1)="W",LEFT(A332,2)="WC"),"London",
OR(LEFT(A332,2)="CR",LEFT(A332,2)="DA",LEFT(A332,2)="GU",LEFT(A332,2)="KT",LEFT(A332,2)="ME",LEFT(A332,2)="PO",LEFT(A332,2)="RG",LEFT(A332,2)="RH",LEFT(A332,2)="SL",LEFT(A332,2)="SO",LEFT(A332,2)="TN"),"South East",
OR(LEFT(A332,2)="BA",LEFT(A332,2)="BS",LEFT(A332,2)="EX",LEFT(A332,2)="GL",LEFT(A332,2)="PL",LEFT(A332,2)="TA",LEFT(A332,2)="TQ",LEFT(A332,2)="TR"),"South West",
OR(LEFT(A332,1)="B",LEFT(A332,2)="CV",LEFT(A332,2)="DE",LEFT(A332,2)="LE",LEFT(A332,2)="NG",LEFT(A332,2)="NN",LEFT(A332,2)="ST",LEFT(A332,2)="WS",LEFT(A332,2)="WV"),"Midlands",
OR(LEFT(A332,1)="M",LEFT(A332,1)="L",LEFT(A332,2)="CH",LEFT(A332,2)="WA",LEFT(A332,2)="WN",LEFT(A332,2)="PR",LEFT(A332,2)="FY",LEFT(A332,2)="BB",LEFT(A332,2)="BL",LEFT(A332,2)="OL",LEFT(A332,2)="SK"),"North West",
OR(LEFT(A332,2)="NE",LEFT(A332,2)="DH",LEFT(A332,2)="SR",LEFT(A332,2)="TS",LEFT(A332,2)="DL"),"North East",
OR(LEFT(A332,2)="LS",LEFT(A332,1)="S",LEFT(A332,2)="DN",LEFT(A332,2)="HU",LEFT(A332,2)="BD",LEFT(A332,2)="HX",LEFT(A332,2)="WF",LEFT(A332,2)="HD"),"Yorkshire &amp; Humber",
OR(LEFT(A332,2)="CB",LEFT(A332,2)="CO",LEFT(A332,2)="IP",LEFT(A332,2)="NR",LEFT(A332,2)="PE",LEFT(A332,2)="SG",LEFT(A332,2)="CM"),"East of England",
OR(LEFT(A332,2)="AB",LEFT(A332,2)="DD",LEFT(A332,2)="EH",LEFT(A332,2)="FK",LEFT(A332,1)="G",LEFT(A332,2)="KA",LEFT(A332,2)="KY",LEFT(A332,2)="PA",LEFT(A332,2)="PH",LEFT(A332,2)="DG",LEFT(A332,2)="ML"),"Scotland",
OR(LEFT(A332,2)="CF",LEFT(A332,2)="SA",LEFT(A332,2)="NP",LEFT(A332,2)="LL",LEFT(A332,2)="LD"),"Wales"
)</f>
        <v>North West</v>
      </c>
      <c r="C332" t="s">
        <v>357</v>
      </c>
      <c r="D332" t="s">
        <v>857</v>
      </c>
      <c r="E332" s="1">
        <v>24244</v>
      </c>
      <c r="F332" s="1">
        <v>45514</v>
      </c>
      <c r="G332" s="11">
        <f ca="1">DATEDIF(Table1[[#This Row],[Date_of_Birth]],TODAY(),"Y")-DATEDIF(Table1[[#This Row],[Primary_Diagnosis_Date]],TODAY(),"Y")</f>
        <v>59</v>
      </c>
      <c r="H332" s="11" t="str" cm="1">
        <f t="array" aca="1" ref="H332" ca="1">_xlfn.IFS(Table1[[#This Row],[Age]]&lt;10,"0-9",Table1[[#This Row],[Age]]&lt;20,"10-19",Table1[[#This Row],[Age]]&lt;30,"20-29",Table1[[#This Row],[Age]]&lt;40,"30-39",Table1[[#This Row],[Age]]&lt;50,"40-49",Table1[[#This Row],[Age]]&lt;60,"50-59",Table1[[#This Row],[Age]]&lt;70,"60-69",Table1[[#This Row],[Age]]&lt;80,"70-79",Table1[[#This Row],[Age]]&lt;90,"80-89")</f>
        <v>50-59</v>
      </c>
      <c r="I332" t="s">
        <v>1027</v>
      </c>
      <c r="J332" t="s">
        <v>1359</v>
      </c>
      <c r="K332" t="str">
        <f>LEFT(Table1[[#This Row],[Postcode]],2)</f>
        <v>PR</v>
      </c>
      <c r="L332" t="s">
        <v>1851</v>
      </c>
      <c r="M332" s="1">
        <v>45501</v>
      </c>
      <c r="N332" s="1">
        <v>45503</v>
      </c>
      <c r="O332" s="11" t="str">
        <f ca="1">DATEDIF(Table1[[#This Row],[Referral_Date]],TODAY(),"d")-DATEDIF(Table1[[#This Row],[First_Seen_Date]],TODAY(),"d") &amp;" "&amp;"days"</f>
        <v>2 days</v>
      </c>
      <c r="P332" s="1">
        <v>45506</v>
      </c>
      <c r="Q332" s="1">
        <v>45509</v>
      </c>
      <c r="R332" s="1">
        <v>45511</v>
      </c>
      <c r="S332" s="11">
        <f ca="1">DATEDIF(Table1[[#This Row],[Decision_to_Treat_Date]],TODAY(),"d")-DATEDIF(Table1[[#This Row],[Treatment_Start_Date]],TODAY(),"d")</f>
        <v>2</v>
      </c>
      <c r="T332" s="11" t="str" cm="1">
        <f t="array" aca="1" ref="T332" ca="1">_xlfn.IFS(Table1[[#This Row],[Treatment_Waiting Time]]&lt;10,"Very Short Wait",Table1[[#This Row],[Treatment_Waiting Time]]&lt;20,"Short Wait",Table1[[#This Row],[Treatment_Waiting Time]]&lt;30,"Moderate Delay",Table1[[#This Row],[Treatment_Waiting Time]]&lt;40,"Long Delay")</f>
        <v>Very Short Wait</v>
      </c>
      <c r="U332" t="s">
        <v>2016</v>
      </c>
      <c r="V332" t="s">
        <v>2021</v>
      </c>
      <c r="W332" t="s">
        <v>2023</v>
      </c>
      <c r="X332" t="s">
        <v>2031</v>
      </c>
      <c r="Y332" t="s">
        <v>2037</v>
      </c>
      <c r="Z332" t="s">
        <v>2041</v>
      </c>
      <c r="AA332" t="s">
        <v>2041</v>
      </c>
      <c r="AB332" t="s">
        <v>2048</v>
      </c>
      <c r="AC332" t="s">
        <v>2053</v>
      </c>
      <c r="AD332" t="s">
        <v>2383</v>
      </c>
      <c r="AE332" t="s">
        <v>2551</v>
      </c>
      <c r="AF332" t="b">
        <v>1</v>
      </c>
      <c r="AG332" s="1">
        <v>45967</v>
      </c>
      <c r="AH332" t="s">
        <v>2555</v>
      </c>
      <c r="AI332" s="1">
        <v>46166</v>
      </c>
    </row>
    <row r="333" spans="1:35">
      <c r="A333" t="str">
        <f>LEFT(Table1[[#This Row],[Postcode]],2)</f>
        <v>S6</v>
      </c>
      <c r="B333" s="13" t="str" cm="1">
        <f t="array" ref="B333">_xlfn.IFS(
OR(LEFT(A333,2)="EC",LEFT(A333,1)="E",LEFT(A333,1)="N",LEFT(A333,2)="NW",LEFT(A333,2)="SE",LEFT(A333,2)="SW",LEFT(A333,1)="W",LEFT(A333,2)="WC"),"London",
OR(LEFT(A333,2)="CR",LEFT(A333,2)="DA",LEFT(A333,2)="GU",LEFT(A333,2)="KT",LEFT(A333,2)="ME",LEFT(A333,2)="PO",LEFT(A333,2)="RG",LEFT(A333,2)="RH",LEFT(A333,2)="SL",LEFT(A333,2)="SO",LEFT(A333,2)="TN"),"South East",
OR(LEFT(A333,2)="BA",LEFT(A333,2)="BS",LEFT(A333,2)="EX",LEFT(A333,2)="GL",LEFT(A333,2)="PL",LEFT(A333,2)="TA",LEFT(A333,2)="TQ",LEFT(A333,2)="TR"),"South West",
OR(LEFT(A333,1)="B",LEFT(A333,2)="CV",LEFT(A333,2)="DE",LEFT(A333,2)="LE",LEFT(A333,2)="NG",LEFT(A333,2)="NN",LEFT(A333,2)="ST",LEFT(A333,2)="WS",LEFT(A333,2)="WV"),"Midlands",
OR(LEFT(A333,1)="M",LEFT(A333,1)="L",LEFT(A333,2)="CH",LEFT(A333,2)="WA",LEFT(A333,2)="WN",LEFT(A333,2)="PR",LEFT(A333,2)="FY",LEFT(A333,2)="BB",LEFT(A333,2)="BL",LEFT(A333,2)="OL",LEFT(A333,2)="SK"),"North West",
OR(LEFT(A333,2)="NE",LEFT(A333,2)="DH",LEFT(A333,2)="SR",LEFT(A333,2)="TS",LEFT(A333,2)="DL"),"North East",
OR(LEFT(A333,2)="LS",LEFT(A333,1)="S",LEFT(A333,2)="DN",LEFT(A333,2)="HU",LEFT(A333,2)="BD",LEFT(A333,2)="HX",LEFT(A333,2)="WF",LEFT(A333,2)="HD"),"Yorkshire &amp; Humber",
OR(LEFT(A333,2)="CB",LEFT(A333,2)="CO",LEFT(A333,2)="IP",LEFT(A333,2)="NR",LEFT(A333,2)="PE",LEFT(A333,2)="SG",LEFT(A333,2)="CM"),"East of England",
OR(LEFT(A333,2)="AB",LEFT(A333,2)="DD",LEFT(A333,2)="EH",LEFT(A333,2)="FK",LEFT(A333,1)="G",LEFT(A333,2)="KA",LEFT(A333,2)="KY",LEFT(A333,2)="PA",LEFT(A333,2)="PH",LEFT(A333,2)="DG",LEFT(A333,2)="ML"),"Scotland",
OR(LEFT(A333,2)="CF",LEFT(A333,2)="SA",LEFT(A333,2)="NP",LEFT(A333,2)="LL",LEFT(A333,2)="LD"),"Wales"
)</f>
        <v>Yorkshire &amp; Humber</v>
      </c>
      <c r="C333" t="s">
        <v>358</v>
      </c>
      <c r="D333" t="s">
        <v>858</v>
      </c>
      <c r="E333" s="1">
        <v>31360</v>
      </c>
      <c r="F333" s="1">
        <v>42648</v>
      </c>
      <c r="G333" s="11">
        <f ca="1">DATEDIF(Table1[[#This Row],[Date_of_Birth]],TODAY(),"Y")-DATEDIF(Table1[[#This Row],[Primary_Diagnosis_Date]],TODAY(),"Y")</f>
        <v>31</v>
      </c>
      <c r="H333" s="11" t="str" cm="1">
        <f t="array" aca="1" ref="H333" ca="1">_xlfn.IFS(Table1[[#This Row],[Age]]&lt;10,"0-9",Table1[[#This Row],[Age]]&lt;20,"10-19",Table1[[#This Row],[Age]]&lt;30,"20-29",Table1[[#This Row],[Age]]&lt;40,"30-39",Table1[[#This Row],[Age]]&lt;50,"40-49",Table1[[#This Row],[Age]]&lt;60,"50-59",Table1[[#This Row],[Age]]&lt;70,"60-69",Table1[[#This Row],[Age]]&lt;80,"70-79",Table1[[#This Row],[Age]]&lt;90,"80-89")</f>
        <v>30-39</v>
      </c>
      <c r="I333" t="s">
        <v>1028</v>
      </c>
      <c r="J333" t="s">
        <v>1360</v>
      </c>
      <c r="K333" t="str">
        <f>LEFT(Table1[[#This Row],[Postcode]],2)</f>
        <v>S6</v>
      </c>
      <c r="L333" t="s">
        <v>1852</v>
      </c>
      <c r="M333" s="1">
        <v>42624</v>
      </c>
      <c r="N333" s="1">
        <v>42638</v>
      </c>
      <c r="O333" s="11" t="str">
        <f ca="1">DATEDIF(Table1[[#This Row],[Referral_Date]],TODAY(),"d")-DATEDIF(Table1[[#This Row],[First_Seen_Date]],TODAY(),"d") &amp;" "&amp;"days"</f>
        <v>14 days</v>
      </c>
      <c r="P333" s="1">
        <v>42641</v>
      </c>
      <c r="Q333" s="1">
        <v>42647</v>
      </c>
      <c r="R333" s="1">
        <v>42672</v>
      </c>
      <c r="S333" s="11">
        <f ca="1">DATEDIF(Table1[[#This Row],[Decision_to_Treat_Date]],TODAY(),"d")-DATEDIF(Table1[[#This Row],[Treatment_Start_Date]],TODAY(),"d")</f>
        <v>25</v>
      </c>
      <c r="T333" s="11" t="str" cm="1">
        <f t="array" aca="1" ref="T333" ca="1">_xlfn.IFS(Table1[[#This Row],[Treatment_Waiting Time]]&lt;10,"Very Short Wait",Table1[[#This Row],[Treatment_Waiting Time]]&lt;20,"Short Wait",Table1[[#This Row],[Treatment_Waiting Time]]&lt;30,"Moderate Delay",Table1[[#This Row],[Treatment_Waiting Time]]&lt;40,"Long Delay")</f>
        <v>Moderate Delay</v>
      </c>
      <c r="U333" t="s">
        <v>2011</v>
      </c>
      <c r="V333" t="s">
        <v>2022</v>
      </c>
      <c r="W333" t="s">
        <v>2027</v>
      </c>
      <c r="X333" t="s">
        <v>2029</v>
      </c>
      <c r="Y333" t="s">
        <v>2035</v>
      </c>
      <c r="Z333" t="s">
        <v>2042</v>
      </c>
      <c r="AA333" t="s">
        <v>2041</v>
      </c>
      <c r="AB333" t="s">
        <v>2051</v>
      </c>
      <c r="AC333" t="s">
        <v>2052</v>
      </c>
      <c r="AD333" t="s">
        <v>2384</v>
      </c>
      <c r="AE333" t="s">
        <v>2552</v>
      </c>
      <c r="AF333" t="b">
        <v>1</v>
      </c>
      <c r="AG333" s="1">
        <v>43474</v>
      </c>
      <c r="AH333" t="s">
        <v>2555</v>
      </c>
      <c r="AI333" s="1">
        <v>43512</v>
      </c>
    </row>
    <row r="334" spans="1:35">
      <c r="A334" t="str">
        <f>LEFT(Table1[[#This Row],[Postcode]],2)</f>
        <v>NP</v>
      </c>
      <c r="B334" s="13" t="str" cm="1">
        <f t="array" ref="B334">_xlfn.IFS(
OR(LEFT(A334,2)="EC",LEFT(A334,1)="E",LEFT(A334,1)="N",LEFT(A334,2)="NW",LEFT(A334,2)="SE",LEFT(A334,2)="SW",LEFT(A334,1)="W",LEFT(A334,2)="WC"),"London",
OR(LEFT(A334,2)="CR",LEFT(A334,2)="DA",LEFT(A334,2)="GU",LEFT(A334,2)="KT",LEFT(A334,2)="ME",LEFT(A334,2)="PO",LEFT(A334,2)="RG",LEFT(A334,2)="RH",LEFT(A334,2)="SL",LEFT(A334,2)="SO",LEFT(A334,2)="TN"),"South East",
OR(LEFT(A334,2)="BA",LEFT(A334,2)="BS",LEFT(A334,2)="EX",LEFT(A334,2)="GL",LEFT(A334,2)="PL",LEFT(A334,2)="TA",LEFT(A334,2)="TQ",LEFT(A334,2)="TR"),"South West",
OR(LEFT(A334,1)="B",LEFT(A334,2)="CV",LEFT(A334,2)="DE",LEFT(A334,2)="LE",LEFT(A334,2)="NG",LEFT(A334,2)="NN",LEFT(A334,2)="ST",LEFT(A334,2)="WS",LEFT(A334,2)="WV"),"Midlands",
OR(LEFT(A334,1)="M",LEFT(A334,1)="L",LEFT(A334,2)="CH",LEFT(A334,2)="WA",LEFT(A334,2)="WN",LEFT(A334,2)="PR",LEFT(A334,2)="FY",LEFT(A334,2)="BB",LEFT(A334,2)="BL",LEFT(A334,2)="OL",LEFT(A334,2)="SK"),"North West",
OR(LEFT(A334,2)="NE",LEFT(A334,2)="DH",LEFT(A334,2)="SR",LEFT(A334,2)="TS",LEFT(A334,2)="DL"),"North East",
OR(LEFT(A334,2)="LS",LEFT(A334,1)="S",LEFT(A334,2)="DN",LEFT(A334,2)="HU",LEFT(A334,2)="BD",LEFT(A334,2)="HX",LEFT(A334,2)="WF",LEFT(A334,2)="HD"),"Yorkshire &amp; Humber",
OR(LEFT(A334,2)="CB",LEFT(A334,2)="CO",LEFT(A334,2)="IP",LEFT(A334,2)="NR",LEFT(A334,2)="PE",LEFT(A334,2)="SG",LEFT(A334,2)="CM"),"East of England",
OR(LEFT(A334,2)="AB",LEFT(A334,2)="DD",LEFT(A334,2)="EH",LEFT(A334,2)="FK",LEFT(A334,1)="G",LEFT(A334,2)="KA",LEFT(A334,2)="KY",LEFT(A334,2)="PA",LEFT(A334,2)="PH",LEFT(A334,2)="DG",LEFT(A334,2)="ML"),"Scotland",
OR(LEFT(A334,2)="CF",LEFT(A334,2)="SA",LEFT(A334,2)="NP",LEFT(A334,2)="LL",LEFT(A334,2)="LD"),"Wales"
)</f>
        <v>London</v>
      </c>
      <c r="C334" t="s">
        <v>359</v>
      </c>
      <c r="D334" t="s">
        <v>859</v>
      </c>
      <c r="E334" s="1">
        <v>32347</v>
      </c>
      <c r="F334" s="1">
        <v>44144</v>
      </c>
      <c r="G334" s="11">
        <f ca="1">DATEDIF(Table1[[#This Row],[Date_of_Birth]],TODAY(),"Y")-DATEDIF(Table1[[#This Row],[Primary_Diagnosis_Date]],TODAY(),"Y")</f>
        <v>32</v>
      </c>
      <c r="H334" s="11" t="str" cm="1">
        <f t="array" aca="1" ref="H334" ca="1">_xlfn.IFS(Table1[[#This Row],[Age]]&lt;10,"0-9",Table1[[#This Row],[Age]]&lt;20,"10-19",Table1[[#This Row],[Age]]&lt;30,"20-29",Table1[[#This Row],[Age]]&lt;40,"30-39",Table1[[#This Row],[Age]]&lt;50,"40-49",Table1[[#This Row],[Age]]&lt;60,"50-59",Table1[[#This Row],[Age]]&lt;70,"60-69",Table1[[#This Row],[Age]]&lt;80,"70-79",Table1[[#This Row],[Age]]&lt;90,"80-89")</f>
        <v>30-39</v>
      </c>
      <c r="I334" t="s">
        <v>1027</v>
      </c>
      <c r="J334" t="s">
        <v>1361</v>
      </c>
      <c r="K334" t="str">
        <f>LEFT(Table1[[#This Row],[Postcode]],2)</f>
        <v>NP</v>
      </c>
      <c r="L334" t="s">
        <v>1853</v>
      </c>
      <c r="M334" s="1">
        <v>44127</v>
      </c>
      <c r="N334" s="1">
        <v>44135</v>
      </c>
      <c r="O334" s="11" t="str">
        <f ca="1">DATEDIF(Table1[[#This Row],[Referral_Date]],TODAY(),"d")-DATEDIF(Table1[[#This Row],[First_Seen_Date]],TODAY(),"d") &amp;" "&amp;"days"</f>
        <v>8 days</v>
      </c>
      <c r="P334" s="1">
        <v>44143</v>
      </c>
      <c r="Q334" s="1">
        <v>44149</v>
      </c>
      <c r="R334" s="1">
        <v>44151</v>
      </c>
      <c r="S334" s="11">
        <f ca="1">DATEDIF(Table1[[#This Row],[Decision_to_Treat_Date]],TODAY(),"d")-DATEDIF(Table1[[#This Row],[Treatment_Start_Date]],TODAY(),"d")</f>
        <v>2</v>
      </c>
      <c r="T334" s="11" t="str" cm="1">
        <f t="array" aca="1" ref="T334" ca="1">_xlfn.IFS(Table1[[#This Row],[Treatment_Waiting Time]]&lt;10,"Very Short Wait",Table1[[#This Row],[Treatment_Waiting Time]]&lt;20,"Short Wait",Table1[[#This Row],[Treatment_Waiting Time]]&lt;30,"Moderate Delay",Table1[[#This Row],[Treatment_Waiting Time]]&lt;40,"Long Delay")</f>
        <v>Very Short Wait</v>
      </c>
      <c r="U334" t="s">
        <v>2013</v>
      </c>
      <c r="V334" t="s">
        <v>2018</v>
      </c>
      <c r="W334" t="s">
        <v>2025</v>
      </c>
      <c r="X334" t="s">
        <v>2030</v>
      </c>
      <c r="Y334" t="s">
        <v>2036</v>
      </c>
      <c r="Z334" t="s">
        <v>2040</v>
      </c>
      <c r="AA334" t="s">
        <v>2043</v>
      </c>
      <c r="AB334" t="s">
        <v>2051</v>
      </c>
      <c r="AC334" t="s">
        <v>2053</v>
      </c>
      <c r="AD334" t="s">
        <v>2385</v>
      </c>
      <c r="AE334" t="s">
        <v>2041</v>
      </c>
      <c r="AF334" t="b">
        <v>0</v>
      </c>
      <c r="AH334" t="s">
        <v>2554</v>
      </c>
    </row>
    <row r="335" spans="1:35">
      <c r="A335" t="str">
        <f>LEFT(Table1[[#This Row],[Postcode]],2)</f>
        <v>CV</v>
      </c>
      <c r="B335" s="13" t="str" cm="1">
        <f t="array" ref="B335">_xlfn.IFS(
OR(LEFT(A335,2)="EC",LEFT(A335,1)="E",LEFT(A335,1)="N",LEFT(A335,2)="NW",LEFT(A335,2)="SE",LEFT(A335,2)="SW",LEFT(A335,1)="W",LEFT(A335,2)="WC"),"London",
OR(LEFT(A335,2)="CR",LEFT(A335,2)="DA",LEFT(A335,2)="GU",LEFT(A335,2)="KT",LEFT(A335,2)="ME",LEFT(A335,2)="PO",LEFT(A335,2)="RG",LEFT(A335,2)="RH",LEFT(A335,2)="SL",LEFT(A335,2)="SO",LEFT(A335,2)="TN"),"South East",
OR(LEFT(A335,2)="BA",LEFT(A335,2)="BS",LEFT(A335,2)="EX",LEFT(A335,2)="GL",LEFT(A335,2)="PL",LEFT(A335,2)="TA",LEFT(A335,2)="TQ",LEFT(A335,2)="TR"),"South West",
OR(LEFT(A335,1)="B",LEFT(A335,2)="CV",LEFT(A335,2)="DE",LEFT(A335,2)="LE",LEFT(A335,2)="NG",LEFT(A335,2)="NN",LEFT(A335,2)="ST",LEFT(A335,2)="WS",LEFT(A335,2)="WV"),"Midlands",
OR(LEFT(A335,1)="M",LEFT(A335,1)="L",LEFT(A335,2)="CH",LEFT(A335,2)="WA",LEFT(A335,2)="WN",LEFT(A335,2)="PR",LEFT(A335,2)="FY",LEFT(A335,2)="BB",LEFT(A335,2)="BL",LEFT(A335,2)="OL",LEFT(A335,2)="SK"),"North West",
OR(LEFT(A335,2)="NE",LEFT(A335,2)="DH",LEFT(A335,2)="SR",LEFT(A335,2)="TS",LEFT(A335,2)="DL"),"North East",
OR(LEFT(A335,2)="LS",LEFT(A335,1)="S",LEFT(A335,2)="DN",LEFT(A335,2)="HU",LEFT(A335,2)="BD",LEFT(A335,2)="HX",LEFT(A335,2)="WF",LEFT(A335,2)="HD"),"Yorkshire &amp; Humber",
OR(LEFT(A335,2)="CB",LEFT(A335,2)="CO",LEFT(A335,2)="IP",LEFT(A335,2)="NR",LEFT(A335,2)="PE",LEFT(A335,2)="SG",LEFT(A335,2)="CM"),"East of England",
OR(LEFT(A335,2)="AB",LEFT(A335,2)="DD",LEFT(A335,2)="EH",LEFT(A335,2)="FK",LEFT(A335,1)="G",LEFT(A335,2)="KA",LEFT(A335,2)="KY",LEFT(A335,2)="PA",LEFT(A335,2)="PH",LEFT(A335,2)="DG",LEFT(A335,2)="ML"),"Scotland",
OR(LEFT(A335,2)="CF",LEFT(A335,2)="SA",LEFT(A335,2)="NP",LEFT(A335,2)="LL",LEFT(A335,2)="LD"),"Wales"
)</f>
        <v>Midlands</v>
      </c>
      <c r="C335" t="s">
        <v>360</v>
      </c>
      <c r="D335" t="s">
        <v>860</v>
      </c>
      <c r="E335" s="1">
        <v>35843</v>
      </c>
      <c r="F335" s="1">
        <v>43865</v>
      </c>
      <c r="G335" s="11">
        <f ca="1">DATEDIF(Table1[[#This Row],[Date_of_Birth]],TODAY(),"Y")-DATEDIF(Table1[[#This Row],[Primary_Diagnosis_Date]],TODAY(),"Y")</f>
        <v>22</v>
      </c>
      <c r="H335" s="11" t="str" cm="1">
        <f t="array" aca="1" ref="H335" ca="1">_xlfn.IFS(Table1[[#This Row],[Age]]&lt;10,"0-9",Table1[[#This Row],[Age]]&lt;20,"10-19",Table1[[#This Row],[Age]]&lt;30,"20-29",Table1[[#This Row],[Age]]&lt;40,"30-39",Table1[[#This Row],[Age]]&lt;50,"40-49",Table1[[#This Row],[Age]]&lt;60,"50-59",Table1[[#This Row],[Age]]&lt;70,"60-69",Table1[[#This Row],[Age]]&lt;80,"70-79",Table1[[#This Row],[Age]]&lt;90,"80-89")</f>
        <v>20-29</v>
      </c>
      <c r="I335" t="s">
        <v>1027</v>
      </c>
      <c r="J335" t="s">
        <v>1362</v>
      </c>
      <c r="K335" t="str">
        <f>LEFT(Table1[[#This Row],[Postcode]],2)</f>
        <v>CV</v>
      </c>
      <c r="L335" t="s">
        <v>1854</v>
      </c>
      <c r="M335" s="1">
        <v>43851</v>
      </c>
      <c r="N335" s="1">
        <v>43865</v>
      </c>
      <c r="O335" s="11" t="str">
        <f ca="1">DATEDIF(Table1[[#This Row],[Referral_Date]],TODAY(),"d")-DATEDIF(Table1[[#This Row],[First_Seen_Date]],TODAY(),"d") &amp;" "&amp;"days"</f>
        <v>14 days</v>
      </c>
      <c r="P335" s="1">
        <v>43865</v>
      </c>
      <c r="Q335" s="1">
        <v>43876</v>
      </c>
      <c r="R335" s="1">
        <v>43885</v>
      </c>
      <c r="S335" s="11">
        <f ca="1">DATEDIF(Table1[[#This Row],[Decision_to_Treat_Date]],TODAY(),"d")-DATEDIF(Table1[[#This Row],[Treatment_Start_Date]],TODAY(),"d")</f>
        <v>9</v>
      </c>
      <c r="T335" s="11" t="str" cm="1">
        <f t="array" aca="1" ref="T335" ca="1">_xlfn.IFS(Table1[[#This Row],[Treatment_Waiting Time]]&lt;10,"Very Short Wait",Table1[[#This Row],[Treatment_Waiting Time]]&lt;20,"Short Wait",Table1[[#This Row],[Treatment_Waiting Time]]&lt;30,"Moderate Delay",Table1[[#This Row],[Treatment_Waiting Time]]&lt;40,"Long Delay")</f>
        <v>Very Short Wait</v>
      </c>
      <c r="U335" t="s">
        <v>2015</v>
      </c>
      <c r="V335" t="s">
        <v>2022</v>
      </c>
      <c r="W335" t="s">
        <v>2028</v>
      </c>
      <c r="X335" t="s">
        <v>2031</v>
      </c>
      <c r="Y335" t="s">
        <v>2037</v>
      </c>
      <c r="Z335" t="s">
        <v>2040</v>
      </c>
      <c r="AA335" t="s">
        <v>2044</v>
      </c>
      <c r="AB335" t="s">
        <v>2051</v>
      </c>
      <c r="AC335" t="s">
        <v>2052</v>
      </c>
      <c r="AD335" t="s">
        <v>2386</v>
      </c>
      <c r="AE335" t="s">
        <v>2552</v>
      </c>
      <c r="AF335" t="b">
        <v>0</v>
      </c>
      <c r="AH335" t="s">
        <v>2554</v>
      </c>
    </row>
    <row r="336" spans="1:35">
      <c r="A336" t="str">
        <f>LEFT(Table1[[#This Row],[Postcode]],2)</f>
        <v>CA</v>
      </c>
      <c r="B336" s="13" t="e" cm="1">
        <f t="array" ref="B336">_xlfn.IFS(
OR(LEFT(A336,2)="EC",LEFT(A336,1)="E",LEFT(A336,1)="N",LEFT(A336,2)="NW",LEFT(A336,2)="SE",LEFT(A336,2)="SW",LEFT(A336,1)="W",LEFT(A336,2)="WC"),"London",
OR(LEFT(A336,2)="CR",LEFT(A336,2)="DA",LEFT(A336,2)="GU",LEFT(A336,2)="KT",LEFT(A336,2)="ME",LEFT(A336,2)="PO",LEFT(A336,2)="RG",LEFT(A336,2)="RH",LEFT(A336,2)="SL",LEFT(A336,2)="SO",LEFT(A336,2)="TN"),"South East",
OR(LEFT(A336,2)="BA",LEFT(A336,2)="BS",LEFT(A336,2)="EX",LEFT(A336,2)="GL",LEFT(A336,2)="PL",LEFT(A336,2)="TA",LEFT(A336,2)="TQ",LEFT(A336,2)="TR"),"South West",
OR(LEFT(A336,1)="B",LEFT(A336,2)="CV",LEFT(A336,2)="DE",LEFT(A336,2)="LE",LEFT(A336,2)="NG",LEFT(A336,2)="NN",LEFT(A336,2)="ST",LEFT(A336,2)="WS",LEFT(A336,2)="WV"),"Midlands",
OR(LEFT(A336,1)="M",LEFT(A336,1)="L",LEFT(A336,2)="CH",LEFT(A336,2)="WA",LEFT(A336,2)="WN",LEFT(A336,2)="PR",LEFT(A336,2)="FY",LEFT(A336,2)="BB",LEFT(A336,2)="BL",LEFT(A336,2)="OL",LEFT(A336,2)="SK"),"North West",
OR(LEFT(A336,2)="NE",LEFT(A336,2)="DH",LEFT(A336,2)="SR",LEFT(A336,2)="TS",LEFT(A336,2)="DL"),"North East",
OR(LEFT(A336,2)="LS",LEFT(A336,1)="S",LEFT(A336,2)="DN",LEFT(A336,2)="HU",LEFT(A336,2)="BD",LEFT(A336,2)="HX",LEFT(A336,2)="WF",LEFT(A336,2)="HD"),"Yorkshire &amp; Humber",
OR(LEFT(A336,2)="CB",LEFT(A336,2)="CO",LEFT(A336,2)="IP",LEFT(A336,2)="NR",LEFT(A336,2)="PE",LEFT(A336,2)="SG",LEFT(A336,2)="CM"),"East of England",
OR(LEFT(A336,2)="AB",LEFT(A336,2)="DD",LEFT(A336,2)="EH",LEFT(A336,2)="FK",LEFT(A336,1)="G",LEFT(A336,2)="KA",LEFT(A336,2)="KY",LEFT(A336,2)="PA",LEFT(A336,2)="PH",LEFT(A336,2)="DG",LEFT(A336,2)="ML"),"Scotland",
OR(LEFT(A336,2)="CF",LEFT(A336,2)="SA",LEFT(A336,2)="NP",LEFT(A336,2)="LL",LEFT(A336,2)="LD"),"Wales"
)</f>
        <v>#N/A</v>
      </c>
      <c r="C336" t="s">
        <v>361</v>
      </c>
      <c r="D336" t="s">
        <v>861</v>
      </c>
      <c r="E336" s="1">
        <v>34899</v>
      </c>
      <c r="F336" s="1">
        <v>46115</v>
      </c>
      <c r="G336" s="11">
        <f ca="1">DATEDIF(Table1[[#This Row],[Date_of_Birth]],TODAY(),"Y")-DATEDIF(Table1[[#This Row],[Primary_Diagnosis_Date]],TODAY(),"Y")</f>
        <v>30</v>
      </c>
      <c r="H336" s="11" t="str" cm="1">
        <f t="array" aca="1" ref="H336" ca="1">_xlfn.IFS(Table1[[#This Row],[Age]]&lt;10,"0-9",Table1[[#This Row],[Age]]&lt;20,"10-19",Table1[[#This Row],[Age]]&lt;30,"20-29",Table1[[#This Row],[Age]]&lt;40,"30-39",Table1[[#This Row],[Age]]&lt;50,"40-49",Table1[[#This Row],[Age]]&lt;60,"50-59",Table1[[#This Row],[Age]]&lt;70,"60-69",Table1[[#This Row],[Age]]&lt;80,"70-79",Table1[[#This Row],[Age]]&lt;90,"80-89")</f>
        <v>30-39</v>
      </c>
      <c r="I336" t="s">
        <v>1028</v>
      </c>
      <c r="J336" t="s">
        <v>1363</v>
      </c>
      <c r="K336" t="str">
        <f>LEFT(Table1[[#This Row],[Postcode]],2)</f>
        <v>CA</v>
      </c>
      <c r="L336" t="s">
        <v>1855</v>
      </c>
      <c r="M336" s="1">
        <v>46087</v>
      </c>
      <c r="N336" s="1">
        <v>46094</v>
      </c>
      <c r="O336" s="11" t="str">
        <f ca="1">DATEDIF(Table1[[#This Row],[Referral_Date]],TODAY(),"d")-DATEDIF(Table1[[#This Row],[First_Seen_Date]],TODAY(),"d") &amp;" "&amp;"days"</f>
        <v>7 days</v>
      </c>
      <c r="P336" s="1">
        <v>46103</v>
      </c>
      <c r="Q336" s="1">
        <v>46117</v>
      </c>
      <c r="R336" s="1">
        <v>46129</v>
      </c>
      <c r="S336" s="11">
        <f ca="1">DATEDIF(Table1[[#This Row],[Decision_to_Treat_Date]],TODAY(),"d")-DATEDIF(Table1[[#This Row],[Treatment_Start_Date]],TODAY(),"d")</f>
        <v>12</v>
      </c>
      <c r="T336" s="11" t="str" cm="1">
        <f t="array" aca="1" ref="T336" ca="1">_xlfn.IFS(Table1[[#This Row],[Treatment_Waiting Time]]&lt;10,"Very Short Wait",Table1[[#This Row],[Treatment_Waiting Time]]&lt;20,"Short Wait",Table1[[#This Row],[Treatment_Waiting Time]]&lt;30,"Moderate Delay",Table1[[#This Row],[Treatment_Waiting Time]]&lt;40,"Long Delay")</f>
        <v>Short Wait</v>
      </c>
      <c r="U336" t="s">
        <v>2013</v>
      </c>
      <c r="V336" t="s">
        <v>2021</v>
      </c>
      <c r="W336" t="s">
        <v>2028</v>
      </c>
      <c r="X336" t="s">
        <v>2029</v>
      </c>
      <c r="Y336" t="s">
        <v>2033</v>
      </c>
      <c r="Z336" t="s">
        <v>2042</v>
      </c>
      <c r="AA336" t="s">
        <v>2041</v>
      </c>
      <c r="AB336" t="s">
        <v>2048</v>
      </c>
      <c r="AC336" t="s">
        <v>2053</v>
      </c>
      <c r="AD336" t="s">
        <v>2387</v>
      </c>
      <c r="AE336" t="s">
        <v>2550</v>
      </c>
      <c r="AF336" t="b">
        <v>0</v>
      </c>
      <c r="AH336" t="s">
        <v>2554</v>
      </c>
    </row>
    <row r="337" spans="1:35">
      <c r="A337" t="str">
        <f>LEFT(Table1[[#This Row],[Postcode]],2)</f>
        <v>AL</v>
      </c>
      <c r="B337" s="13" t="e" cm="1">
        <f t="array" ref="B337">_xlfn.IFS(
OR(LEFT(A337,2)="EC",LEFT(A337,1)="E",LEFT(A337,1)="N",LEFT(A337,2)="NW",LEFT(A337,2)="SE",LEFT(A337,2)="SW",LEFT(A337,1)="W",LEFT(A337,2)="WC"),"London",
OR(LEFT(A337,2)="CR",LEFT(A337,2)="DA",LEFT(A337,2)="GU",LEFT(A337,2)="KT",LEFT(A337,2)="ME",LEFT(A337,2)="PO",LEFT(A337,2)="RG",LEFT(A337,2)="RH",LEFT(A337,2)="SL",LEFT(A337,2)="SO",LEFT(A337,2)="TN"),"South East",
OR(LEFT(A337,2)="BA",LEFT(A337,2)="BS",LEFT(A337,2)="EX",LEFT(A337,2)="GL",LEFT(A337,2)="PL",LEFT(A337,2)="TA",LEFT(A337,2)="TQ",LEFT(A337,2)="TR"),"South West",
OR(LEFT(A337,1)="B",LEFT(A337,2)="CV",LEFT(A337,2)="DE",LEFT(A337,2)="LE",LEFT(A337,2)="NG",LEFT(A337,2)="NN",LEFT(A337,2)="ST",LEFT(A337,2)="WS",LEFT(A337,2)="WV"),"Midlands",
OR(LEFT(A337,1)="M",LEFT(A337,1)="L",LEFT(A337,2)="CH",LEFT(A337,2)="WA",LEFT(A337,2)="WN",LEFT(A337,2)="PR",LEFT(A337,2)="FY",LEFT(A337,2)="BB",LEFT(A337,2)="BL",LEFT(A337,2)="OL",LEFT(A337,2)="SK"),"North West",
OR(LEFT(A337,2)="NE",LEFT(A337,2)="DH",LEFT(A337,2)="SR",LEFT(A337,2)="TS",LEFT(A337,2)="DL"),"North East",
OR(LEFT(A337,2)="LS",LEFT(A337,1)="S",LEFT(A337,2)="DN",LEFT(A337,2)="HU",LEFT(A337,2)="BD",LEFT(A337,2)="HX",LEFT(A337,2)="WF",LEFT(A337,2)="HD"),"Yorkshire &amp; Humber",
OR(LEFT(A337,2)="CB",LEFT(A337,2)="CO",LEFT(A337,2)="IP",LEFT(A337,2)="NR",LEFT(A337,2)="PE",LEFT(A337,2)="SG",LEFT(A337,2)="CM"),"East of England",
OR(LEFT(A337,2)="AB",LEFT(A337,2)="DD",LEFT(A337,2)="EH",LEFT(A337,2)="FK",LEFT(A337,1)="G",LEFT(A337,2)="KA",LEFT(A337,2)="KY",LEFT(A337,2)="PA",LEFT(A337,2)="PH",LEFT(A337,2)="DG",LEFT(A337,2)="ML"),"Scotland",
OR(LEFT(A337,2)="CF",LEFT(A337,2)="SA",LEFT(A337,2)="NP",LEFT(A337,2)="LL",LEFT(A337,2)="LD"),"Wales"
)</f>
        <v>#N/A</v>
      </c>
      <c r="C337" t="s">
        <v>362</v>
      </c>
      <c r="D337" t="s">
        <v>862</v>
      </c>
      <c r="E337" s="1">
        <v>36122</v>
      </c>
      <c r="F337" s="1">
        <v>42650</v>
      </c>
      <c r="G337" s="11">
        <f ca="1">DATEDIF(Table1[[#This Row],[Date_of_Birth]],TODAY(),"Y")-DATEDIF(Table1[[#This Row],[Primary_Diagnosis_Date]],TODAY(),"Y")</f>
        <v>18</v>
      </c>
      <c r="H337" s="11" t="str" cm="1">
        <f t="array" aca="1" ref="H337" ca="1">_xlfn.IFS(Table1[[#This Row],[Age]]&lt;10,"0-9",Table1[[#This Row],[Age]]&lt;20,"10-19",Table1[[#This Row],[Age]]&lt;30,"20-29",Table1[[#This Row],[Age]]&lt;40,"30-39",Table1[[#This Row],[Age]]&lt;50,"40-49",Table1[[#This Row],[Age]]&lt;60,"50-59",Table1[[#This Row],[Age]]&lt;70,"60-69",Table1[[#This Row],[Age]]&lt;80,"70-79",Table1[[#This Row],[Age]]&lt;90,"80-89")</f>
        <v>10-19</v>
      </c>
      <c r="I337" t="s">
        <v>1027</v>
      </c>
      <c r="J337" t="s">
        <v>1364</v>
      </c>
      <c r="K337" t="str">
        <f>LEFT(Table1[[#This Row],[Postcode]],2)</f>
        <v>AL</v>
      </c>
      <c r="L337" t="s">
        <v>1856</v>
      </c>
      <c r="M337" s="1">
        <v>42638</v>
      </c>
      <c r="N337" s="1">
        <v>42646</v>
      </c>
      <c r="O337" s="11" t="str">
        <f ca="1">DATEDIF(Table1[[#This Row],[Referral_Date]],TODAY(),"d")-DATEDIF(Table1[[#This Row],[First_Seen_Date]],TODAY(),"d") &amp;" "&amp;"days"</f>
        <v>8 days</v>
      </c>
      <c r="P337" s="1">
        <v>42657</v>
      </c>
      <c r="Q337" s="1">
        <v>42663</v>
      </c>
      <c r="R337" s="1">
        <v>42673</v>
      </c>
      <c r="S337" s="11">
        <f ca="1">DATEDIF(Table1[[#This Row],[Decision_to_Treat_Date]],TODAY(),"d")-DATEDIF(Table1[[#This Row],[Treatment_Start_Date]],TODAY(),"d")</f>
        <v>10</v>
      </c>
      <c r="T337" s="11" t="str" cm="1">
        <f t="array" aca="1" ref="T337" ca="1">_xlfn.IFS(Table1[[#This Row],[Treatment_Waiting Time]]&lt;10,"Very Short Wait",Table1[[#This Row],[Treatment_Waiting Time]]&lt;20,"Short Wait",Table1[[#This Row],[Treatment_Waiting Time]]&lt;30,"Moderate Delay",Table1[[#This Row],[Treatment_Waiting Time]]&lt;40,"Long Delay")</f>
        <v>Short Wait</v>
      </c>
      <c r="U337" t="s">
        <v>2013</v>
      </c>
      <c r="V337" t="s">
        <v>2022</v>
      </c>
      <c r="W337" t="s">
        <v>2028</v>
      </c>
      <c r="X337" t="s">
        <v>2031</v>
      </c>
      <c r="Y337" t="s">
        <v>2034</v>
      </c>
      <c r="Z337" t="s">
        <v>2038</v>
      </c>
      <c r="AA337" t="s">
        <v>2043</v>
      </c>
      <c r="AB337" t="s">
        <v>2048</v>
      </c>
      <c r="AC337" t="s">
        <v>2052</v>
      </c>
      <c r="AD337" t="s">
        <v>2388</v>
      </c>
      <c r="AE337" t="s">
        <v>2551</v>
      </c>
      <c r="AF337" t="b">
        <v>0</v>
      </c>
      <c r="AH337" t="s">
        <v>2554</v>
      </c>
    </row>
    <row r="338" spans="1:35">
      <c r="A338" t="str">
        <f>LEFT(Table1[[#This Row],[Postcode]],2)</f>
        <v>W0</v>
      </c>
      <c r="B338" s="13" t="str" cm="1">
        <f t="array" ref="B338">_xlfn.IFS(
OR(LEFT(A338,2)="EC",LEFT(A338,1)="E",LEFT(A338,1)="N",LEFT(A338,2)="NW",LEFT(A338,2)="SE",LEFT(A338,2)="SW",LEFT(A338,1)="W",LEFT(A338,2)="WC"),"London",
OR(LEFT(A338,2)="CR",LEFT(A338,2)="DA",LEFT(A338,2)="GU",LEFT(A338,2)="KT",LEFT(A338,2)="ME",LEFT(A338,2)="PO",LEFT(A338,2)="RG",LEFT(A338,2)="RH",LEFT(A338,2)="SL",LEFT(A338,2)="SO",LEFT(A338,2)="TN"),"South East",
OR(LEFT(A338,2)="BA",LEFT(A338,2)="BS",LEFT(A338,2)="EX",LEFT(A338,2)="GL",LEFT(A338,2)="PL",LEFT(A338,2)="TA",LEFT(A338,2)="TQ",LEFT(A338,2)="TR"),"South West",
OR(LEFT(A338,1)="B",LEFT(A338,2)="CV",LEFT(A338,2)="DE",LEFT(A338,2)="LE",LEFT(A338,2)="NG",LEFT(A338,2)="NN",LEFT(A338,2)="ST",LEFT(A338,2)="WS",LEFT(A338,2)="WV"),"Midlands",
OR(LEFT(A338,1)="M",LEFT(A338,1)="L",LEFT(A338,2)="CH",LEFT(A338,2)="WA",LEFT(A338,2)="WN",LEFT(A338,2)="PR",LEFT(A338,2)="FY",LEFT(A338,2)="BB",LEFT(A338,2)="BL",LEFT(A338,2)="OL",LEFT(A338,2)="SK"),"North West",
OR(LEFT(A338,2)="NE",LEFT(A338,2)="DH",LEFT(A338,2)="SR",LEFT(A338,2)="TS",LEFT(A338,2)="DL"),"North East",
OR(LEFT(A338,2)="LS",LEFT(A338,1)="S",LEFT(A338,2)="DN",LEFT(A338,2)="HU",LEFT(A338,2)="BD",LEFT(A338,2)="HX",LEFT(A338,2)="WF",LEFT(A338,2)="HD"),"Yorkshire &amp; Humber",
OR(LEFT(A338,2)="CB",LEFT(A338,2)="CO",LEFT(A338,2)="IP",LEFT(A338,2)="NR",LEFT(A338,2)="PE",LEFT(A338,2)="SG",LEFT(A338,2)="CM"),"East of England",
OR(LEFT(A338,2)="AB",LEFT(A338,2)="DD",LEFT(A338,2)="EH",LEFT(A338,2)="FK",LEFT(A338,1)="G",LEFT(A338,2)="KA",LEFT(A338,2)="KY",LEFT(A338,2)="PA",LEFT(A338,2)="PH",LEFT(A338,2)="DG",LEFT(A338,2)="ML"),"Scotland",
OR(LEFT(A338,2)="CF",LEFT(A338,2)="SA",LEFT(A338,2)="NP",LEFT(A338,2)="LL",LEFT(A338,2)="LD"),"Wales"
)</f>
        <v>London</v>
      </c>
      <c r="C338" t="s">
        <v>363</v>
      </c>
      <c r="D338" t="s">
        <v>863</v>
      </c>
      <c r="E338" s="1">
        <v>18653</v>
      </c>
      <c r="F338" s="1">
        <v>45251</v>
      </c>
      <c r="G338" s="11">
        <f ca="1">DATEDIF(Table1[[#This Row],[Date_of_Birth]],TODAY(),"Y")-DATEDIF(Table1[[#This Row],[Primary_Diagnosis_Date]],TODAY(),"Y")</f>
        <v>73</v>
      </c>
      <c r="H338" s="11" t="str" cm="1">
        <f t="array" aca="1" ref="H338" ca="1">_xlfn.IFS(Table1[[#This Row],[Age]]&lt;10,"0-9",Table1[[#This Row],[Age]]&lt;20,"10-19",Table1[[#This Row],[Age]]&lt;30,"20-29",Table1[[#This Row],[Age]]&lt;40,"30-39",Table1[[#This Row],[Age]]&lt;50,"40-49",Table1[[#This Row],[Age]]&lt;60,"50-59",Table1[[#This Row],[Age]]&lt;70,"60-69",Table1[[#This Row],[Age]]&lt;80,"70-79",Table1[[#This Row],[Age]]&lt;90,"80-89")</f>
        <v>70-79</v>
      </c>
      <c r="I338" t="s">
        <v>1027</v>
      </c>
      <c r="J338" t="s">
        <v>1365</v>
      </c>
      <c r="K338" t="str">
        <f>LEFT(Table1[[#This Row],[Postcode]],2)</f>
        <v>W0</v>
      </c>
      <c r="L338" t="s">
        <v>1857</v>
      </c>
      <c r="M338" s="1">
        <v>45242</v>
      </c>
      <c r="N338" s="1">
        <v>45246</v>
      </c>
      <c r="O338" s="11" t="str">
        <f ca="1">DATEDIF(Table1[[#This Row],[Referral_Date]],TODAY(),"d")-DATEDIF(Table1[[#This Row],[First_Seen_Date]],TODAY(),"d") &amp;" "&amp;"days"</f>
        <v>4 days</v>
      </c>
      <c r="P338" s="1">
        <v>45250</v>
      </c>
      <c r="Q338" s="1">
        <v>45261</v>
      </c>
      <c r="R338" s="1">
        <v>45289</v>
      </c>
      <c r="S338" s="11">
        <f ca="1">DATEDIF(Table1[[#This Row],[Decision_to_Treat_Date]],TODAY(),"d")-DATEDIF(Table1[[#This Row],[Treatment_Start_Date]],TODAY(),"d")</f>
        <v>28</v>
      </c>
      <c r="T338" s="11" t="str" cm="1">
        <f t="array" aca="1" ref="T338" ca="1">_xlfn.IFS(Table1[[#This Row],[Treatment_Waiting Time]]&lt;10,"Very Short Wait",Table1[[#This Row],[Treatment_Waiting Time]]&lt;20,"Short Wait",Table1[[#This Row],[Treatment_Waiting Time]]&lt;30,"Moderate Delay",Table1[[#This Row],[Treatment_Waiting Time]]&lt;40,"Long Delay")</f>
        <v>Moderate Delay</v>
      </c>
      <c r="U338" t="s">
        <v>2017</v>
      </c>
      <c r="V338" t="s">
        <v>2022</v>
      </c>
      <c r="W338" t="s">
        <v>2024</v>
      </c>
      <c r="X338" t="s">
        <v>2029</v>
      </c>
      <c r="Y338" t="s">
        <v>2037</v>
      </c>
      <c r="Z338" t="s">
        <v>2040</v>
      </c>
      <c r="AA338" t="s">
        <v>2041</v>
      </c>
      <c r="AB338" t="s">
        <v>2046</v>
      </c>
      <c r="AC338" t="s">
        <v>2052</v>
      </c>
      <c r="AD338" t="s">
        <v>2389</v>
      </c>
      <c r="AE338" t="s">
        <v>2041</v>
      </c>
      <c r="AF338" t="b">
        <v>1</v>
      </c>
      <c r="AG338" s="1">
        <v>45589</v>
      </c>
      <c r="AH338" t="s">
        <v>2554</v>
      </c>
    </row>
    <row r="339" spans="1:35">
      <c r="A339" t="str">
        <f>LEFT(Table1[[#This Row],[Postcode]],2)</f>
        <v>GY</v>
      </c>
      <c r="B339" s="13" t="str" cm="1">
        <f t="array" ref="B339">_xlfn.IFS(
OR(LEFT(A339,2)="EC",LEFT(A339,1)="E",LEFT(A339,1)="N",LEFT(A339,2)="NW",LEFT(A339,2)="SE",LEFT(A339,2)="SW",LEFT(A339,1)="W",LEFT(A339,2)="WC"),"London",
OR(LEFT(A339,2)="CR",LEFT(A339,2)="DA",LEFT(A339,2)="GU",LEFT(A339,2)="KT",LEFT(A339,2)="ME",LEFT(A339,2)="PO",LEFT(A339,2)="RG",LEFT(A339,2)="RH",LEFT(A339,2)="SL",LEFT(A339,2)="SO",LEFT(A339,2)="TN"),"South East",
OR(LEFT(A339,2)="BA",LEFT(A339,2)="BS",LEFT(A339,2)="EX",LEFT(A339,2)="GL",LEFT(A339,2)="PL",LEFT(A339,2)="TA",LEFT(A339,2)="TQ",LEFT(A339,2)="TR"),"South West",
OR(LEFT(A339,1)="B",LEFT(A339,2)="CV",LEFT(A339,2)="DE",LEFT(A339,2)="LE",LEFT(A339,2)="NG",LEFT(A339,2)="NN",LEFT(A339,2)="ST",LEFT(A339,2)="WS",LEFT(A339,2)="WV"),"Midlands",
OR(LEFT(A339,1)="M",LEFT(A339,1)="L",LEFT(A339,2)="CH",LEFT(A339,2)="WA",LEFT(A339,2)="WN",LEFT(A339,2)="PR",LEFT(A339,2)="FY",LEFT(A339,2)="BB",LEFT(A339,2)="BL",LEFT(A339,2)="OL",LEFT(A339,2)="SK"),"North West",
OR(LEFT(A339,2)="NE",LEFT(A339,2)="DH",LEFT(A339,2)="SR",LEFT(A339,2)="TS",LEFT(A339,2)="DL"),"North East",
OR(LEFT(A339,2)="LS",LEFT(A339,1)="S",LEFT(A339,2)="DN",LEFT(A339,2)="HU",LEFT(A339,2)="BD",LEFT(A339,2)="HX",LEFT(A339,2)="WF",LEFT(A339,2)="HD"),"Yorkshire &amp; Humber",
OR(LEFT(A339,2)="CB",LEFT(A339,2)="CO",LEFT(A339,2)="IP",LEFT(A339,2)="NR",LEFT(A339,2)="PE",LEFT(A339,2)="SG",LEFT(A339,2)="CM"),"East of England",
OR(LEFT(A339,2)="AB",LEFT(A339,2)="DD",LEFT(A339,2)="EH",LEFT(A339,2)="FK",LEFT(A339,1)="G",LEFT(A339,2)="KA",LEFT(A339,2)="KY",LEFT(A339,2)="PA",LEFT(A339,2)="PH",LEFT(A339,2)="DG",LEFT(A339,2)="ML"),"Scotland",
OR(LEFT(A339,2)="CF",LEFT(A339,2)="SA",LEFT(A339,2)="NP",LEFT(A339,2)="LL",LEFT(A339,2)="LD"),"Wales"
)</f>
        <v>Scotland</v>
      </c>
      <c r="C339" t="s">
        <v>364</v>
      </c>
      <c r="D339" t="s">
        <v>864</v>
      </c>
      <c r="E339" s="1">
        <v>26536</v>
      </c>
      <c r="F339" s="1">
        <v>42731</v>
      </c>
      <c r="G339" s="11">
        <f ca="1">DATEDIF(Table1[[#This Row],[Date_of_Birth]],TODAY(),"Y")-DATEDIF(Table1[[#This Row],[Primary_Diagnosis_Date]],TODAY(),"Y")</f>
        <v>44</v>
      </c>
      <c r="H339" s="11" t="str" cm="1">
        <f t="array" aca="1" ref="H339" ca="1">_xlfn.IFS(Table1[[#This Row],[Age]]&lt;10,"0-9",Table1[[#This Row],[Age]]&lt;20,"10-19",Table1[[#This Row],[Age]]&lt;30,"20-29",Table1[[#This Row],[Age]]&lt;40,"30-39",Table1[[#This Row],[Age]]&lt;50,"40-49",Table1[[#This Row],[Age]]&lt;60,"50-59",Table1[[#This Row],[Age]]&lt;70,"60-69",Table1[[#This Row],[Age]]&lt;80,"70-79",Table1[[#This Row],[Age]]&lt;90,"80-89")</f>
        <v>40-49</v>
      </c>
      <c r="I339" t="s">
        <v>1028</v>
      </c>
      <c r="J339" t="s">
        <v>1366</v>
      </c>
      <c r="K339" t="str">
        <f>LEFT(Table1[[#This Row],[Postcode]],2)</f>
        <v>GY</v>
      </c>
      <c r="L339" t="s">
        <v>1858</v>
      </c>
      <c r="M339" s="1">
        <v>42713</v>
      </c>
      <c r="N339" s="1">
        <v>42727</v>
      </c>
      <c r="O339" s="11" t="str">
        <f ca="1">DATEDIF(Table1[[#This Row],[Referral_Date]],TODAY(),"d")-DATEDIF(Table1[[#This Row],[First_Seen_Date]],TODAY(),"d") &amp;" "&amp;"days"</f>
        <v>14 days</v>
      </c>
      <c r="P339" s="1">
        <v>42734</v>
      </c>
      <c r="Q339" s="1">
        <v>42737</v>
      </c>
      <c r="R339" s="1">
        <v>42750</v>
      </c>
      <c r="S339" s="11">
        <f ca="1">DATEDIF(Table1[[#This Row],[Decision_to_Treat_Date]],TODAY(),"d")-DATEDIF(Table1[[#This Row],[Treatment_Start_Date]],TODAY(),"d")</f>
        <v>13</v>
      </c>
      <c r="T339" s="11" t="str" cm="1">
        <f t="array" aca="1" ref="T339" ca="1">_xlfn.IFS(Table1[[#This Row],[Treatment_Waiting Time]]&lt;10,"Very Short Wait",Table1[[#This Row],[Treatment_Waiting Time]]&lt;20,"Short Wait",Table1[[#This Row],[Treatment_Waiting Time]]&lt;30,"Moderate Delay",Table1[[#This Row],[Treatment_Waiting Time]]&lt;40,"Long Delay")</f>
        <v>Short Wait</v>
      </c>
      <c r="U339" t="s">
        <v>2017</v>
      </c>
      <c r="V339" t="s">
        <v>2022</v>
      </c>
      <c r="W339" t="s">
        <v>2027</v>
      </c>
      <c r="X339" t="s">
        <v>2029</v>
      </c>
      <c r="Y339" t="s">
        <v>2034</v>
      </c>
      <c r="Z339" t="s">
        <v>2041</v>
      </c>
      <c r="AA339" t="s">
        <v>2044</v>
      </c>
      <c r="AB339" t="s">
        <v>2046</v>
      </c>
      <c r="AC339" t="s">
        <v>2041</v>
      </c>
      <c r="AD339" t="s">
        <v>2319</v>
      </c>
      <c r="AE339" t="s">
        <v>2041</v>
      </c>
      <c r="AF339" t="b">
        <v>0</v>
      </c>
      <c r="AH339" t="s">
        <v>2555</v>
      </c>
      <c r="AI339" s="1">
        <v>43789</v>
      </c>
    </row>
    <row r="340" spans="1:35">
      <c r="A340" t="str">
        <f>LEFT(Table1[[#This Row],[Postcode]],2)</f>
        <v>S1</v>
      </c>
      <c r="B340" s="13" t="str" cm="1">
        <f t="array" ref="B340">_xlfn.IFS(
OR(LEFT(A340,2)="EC",LEFT(A340,1)="E",LEFT(A340,1)="N",LEFT(A340,2)="NW",LEFT(A340,2)="SE",LEFT(A340,2)="SW",LEFT(A340,1)="W",LEFT(A340,2)="WC"),"London",
OR(LEFT(A340,2)="CR",LEFT(A340,2)="DA",LEFT(A340,2)="GU",LEFT(A340,2)="KT",LEFT(A340,2)="ME",LEFT(A340,2)="PO",LEFT(A340,2)="RG",LEFT(A340,2)="RH",LEFT(A340,2)="SL",LEFT(A340,2)="SO",LEFT(A340,2)="TN"),"South East",
OR(LEFT(A340,2)="BA",LEFT(A340,2)="BS",LEFT(A340,2)="EX",LEFT(A340,2)="GL",LEFT(A340,2)="PL",LEFT(A340,2)="TA",LEFT(A340,2)="TQ",LEFT(A340,2)="TR"),"South West",
OR(LEFT(A340,1)="B",LEFT(A340,2)="CV",LEFT(A340,2)="DE",LEFT(A340,2)="LE",LEFT(A340,2)="NG",LEFT(A340,2)="NN",LEFT(A340,2)="ST",LEFT(A340,2)="WS",LEFT(A340,2)="WV"),"Midlands",
OR(LEFT(A340,1)="M",LEFT(A340,1)="L",LEFT(A340,2)="CH",LEFT(A340,2)="WA",LEFT(A340,2)="WN",LEFT(A340,2)="PR",LEFT(A340,2)="FY",LEFT(A340,2)="BB",LEFT(A340,2)="BL",LEFT(A340,2)="OL",LEFT(A340,2)="SK"),"North West",
OR(LEFT(A340,2)="NE",LEFT(A340,2)="DH",LEFT(A340,2)="SR",LEFT(A340,2)="TS",LEFT(A340,2)="DL"),"North East",
OR(LEFT(A340,2)="LS",LEFT(A340,1)="S",LEFT(A340,2)="DN",LEFT(A340,2)="HU",LEFT(A340,2)="BD",LEFT(A340,2)="HX",LEFT(A340,2)="WF",LEFT(A340,2)="HD"),"Yorkshire &amp; Humber",
OR(LEFT(A340,2)="CB",LEFT(A340,2)="CO",LEFT(A340,2)="IP",LEFT(A340,2)="NR",LEFT(A340,2)="PE",LEFT(A340,2)="SG",LEFT(A340,2)="CM"),"East of England",
OR(LEFT(A340,2)="AB",LEFT(A340,2)="DD",LEFT(A340,2)="EH",LEFT(A340,2)="FK",LEFT(A340,1)="G",LEFT(A340,2)="KA",LEFT(A340,2)="KY",LEFT(A340,2)="PA",LEFT(A340,2)="PH",LEFT(A340,2)="DG",LEFT(A340,2)="ML"),"Scotland",
OR(LEFT(A340,2)="CF",LEFT(A340,2)="SA",LEFT(A340,2)="NP",LEFT(A340,2)="LL",LEFT(A340,2)="LD"),"Wales"
)</f>
        <v>Yorkshire &amp; Humber</v>
      </c>
      <c r="C340" t="s">
        <v>365</v>
      </c>
      <c r="D340" t="s">
        <v>865</v>
      </c>
      <c r="E340" s="1">
        <v>25886</v>
      </c>
      <c r="F340" s="1">
        <v>43608</v>
      </c>
      <c r="G340" s="11">
        <f ca="1">DATEDIF(Table1[[#This Row],[Date_of_Birth]],TODAY(),"Y")-DATEDIF(Table1[[#This Row],[Primary_Diagnosis_Date]],TODAY(),"Y")</f>
        <v>48</v>
      </c>
      <c r="H340" s="11" t="str" cm="1">
        <f t="array" aca="1" ref="H340" ca="1">_xlfn.IFS(Table1[[#This Row],[Age]]&lt;10,"0-9",Table1[[#This Row],[Age]]&lt;20,"10-19",Table1[[#This Row],[Age]]&lt;30,"20-29",Table1[[#This Row],[Age]]&lt;40,"30-39",Table1[[#This Row],[Age]]&lt;50,"40-49",Table1[[#This Row],[Age]]&lt;60,"50-59",Table1[[#This Row],[Age]]&lt;70,"60-69",Table1[[#This Row],[Age]]&lt;80,"70-79",Table1[[#This Row],[Age]]&lt;90,"80-89")</f>
        <v>40-49</v>
      </c>
      <c r="I340" t="s">
        <v>1027</v>
      </c>
      <c r="J340" t="s">
        <v>1367</v>
      </c>
      <c r="K340" t="str">
        <f>LEFT(Table1[[#This Row],[Postcode]],2)</f>
        <v>S1</v>
      </c>
      <c r="L340" t="s">
        <v>1662</v>
      </c>
      <c r="M340" s="1">
        <v>43603</v>
      </c>
      <c r="N340" s="1">
        <v>43616</v>
      </c>
      <c r="O340" s="11" t="str">
        <f ca="1">DATEDIF(Table1[[#This Row],[Referral_Date]],TODAY(),"d")-DATEDIF(Table1[[#This Row],[First_Seen_Date]],TODAY(),"d") &amp;" "&amp;"days"</f>
        <v>13 days</v>
      </c>
      <c r="P340" s="1">
        <v>43629</v>
      </c>
      <c r="Q340" s="1">
        <v>43632</v>
      </c>
      <c r="R340" s="1">
        <v>43635</v>
      </c>
      <c r="S340" s="11">
        <f ca="1">DATEDIF(Table1[[#This Row],[Decision_to_Treat_Date]],TODAY(),"d")-DATEDIF(Table1[[#This Row],[Treatment_Start_Date]],TODAY(),"d")</f>
        <v>3</v>
      </c>
      <c r="T340" s="11" t="str" cm="1">
        <f t="array" aca="1" ref="T340" ca="1">_xlfn.IFS(Table1[[#This Row],[Treatment_Waiting Time]]&lt;10,"Very Short Wait",Table1[[#This Row],[Treatment_Waiting Time]]&lt;20,"Short Wait",Table1[[#This Row],[Treatment_Waiting Time]]&lt;30,"Moderate Delay",Table1[[#This Row],[Treatment_Waiting Time]]&lt;40,"Long Delay")</f>
        <v>Very Short Wait</v>
      </c>
      <c r="U340" t="s">
        <v>2016</v>
      </c>
      <c r="V340" t="s">
        <v>2019</v>
      </c>
      <c r="W340" t="s">
        <v>2028</v>
      </c>
      <c r="X340" t="s">
        <v>2030</v>
      </c>
      <c r="Y340" t="s">
        <v>2036</v>
      </c>
      <c r="Z340" t="s">
        <v>2042</v>
      </c>
      <c r="AA340" t="s">
        <v>2045</v>
      </c>
      <c r="AB340" t="s">
        <v>2047</v>
      </c>
      <c r="AC340" t="s">
        <v>2053</v>
      </c>
      <c r="AD340" t="s">
        <v>2390</v>
      </c>
      <c r="AE340" t="s">
        <v>2552</v>
      </c>
      <c r="AF340" t="b">
        <v>1</v>
      </c>
      <c r="AG340" s="1">
        <v>43871</v>
      </c>
      <c r="AH340" t="s">
        <v>2555</v>
      </c>
      <c r="AI340" s="1">
        <v>43910</v>
      </c>
    </row>
    <row r="341" spans="1:35">
      <c r="A341" t="str">
        <f>LEFT(Table1[[#This Row],[Postcode]],2)</f>
        <v>TS</v>
      </c>
      <c r="B341" s="13" t="str" cm="1">
        <f t="array" ref="B341">_xlfn.IFS(
OR(LEFT(A341,2)="EC",LEFT(A341,1)="E",LEFT(A341,1)="N",LEFT(A341,2)="NW",LEFT(A341,2)="SE",LEFT(A341,2)="SW",LEFT(A341,1)="W",LEFT(A341,2)="WC"),"London",
OR(LEFT(A341,2)="CR",LEFT(A341,2)="DA",LEFT(A341,2)="GU",LEFT(A341,2)="KT",LEFT(A341,2)="ME",LEFT(A341,2)="PO",LEFT(A341,2)="RG",LEFT(A341,2)="RH",LEFT(A341,2)="SL",LEFT(A341,2)="SO",LEFT(A341,2)="TN"),"South East",
OR(LEFT(A341,2)="BA",LEFT(A341,2)="BS",LEFT(A341,2)="EX",LEFT(A341,2)="GL",LEFT(A341,2)="PL",LEFT(A341,2)="TA",LEFT(A341,2)="TQ",LEFT(A341,2)="TR"),"South West",
OR(LEFT(A341,1)="B",LEFT(A341,2)="CV",LEFT(A341,2)="DE",LEFT(A341,2)="LE",LEFT(A341,2)="NG",LEFT(A341,2)="NN",LEFT(A341,2)="ST",LEFT(A341,2)="WS",LEFT(A341,2)="WV"),"Midlands",
OR(LEFT(A341,1)="M",LEFT(A341,1)="L",LEFT(A341,2)="CH",LEFT(A341,2)="WA",LEFT(A341,2)="WN",LEFT(A341,2)="PR",LEFT(A341,2)="FY",LEFT(A341,2)="BB",LEFT(A341,2)="BL",LEFT(A341,2)="OL",LEFT(A341,2)="SK"),"North West",
OR(LEFT(A341,2)="NE",LEFT(A341,2)="DH",LEFT(A341,2)="SR",LEFT(A341,2)="TS",LEFT(A341,2)="DL"),"North East",
OR(LEFT(A341,2)="LS",LEFT(A341,1)="S",LEFT(A341,2)="DN",LEFT(A341,2)="HU",LEFT(A341,2)="BD",LEFT(A341,2)="HX",LEFT(A341,2)="WF",LEFT(A341,2)="HD"),"Yorkshire &amp; Humber",
OR(LEFT(A341,2)="CB",LEFT(A341,2)="CO",LEFT(A341,2)="IP",LEFT(A341,2)="NR",LEFT(A341,2)="PE",LEFT(A341,2)="SG",LEFT(A341,2)="CM"),"East of England",
OR(LEFT(A341,2)="AB",LEFT(A341,2)="DD",LEFT(A341,2)="EH",LEFT(A341,2)="FK",LEFT(A341,1)="G",LEFT(A341,2)="KA",LEFT(A341,2)="KY",LEFT(A341,2)="PA",LEFT(A341,2)="PH",LEFT(A341,2)="DG",LEFT(A341,2)="ML"),"Scotland",
OR(LEFT(A341,2)="CF",LEFT(A341,2)="SA",LEFT(A341,2)="NP",LEFT(A341,2)="LL",LEFT(A341,2)="LD"),"Wales"
)</f>
        <v>North East</v>
      </c>
      <c r="C341" t="s">
        <v>366</v>
      </c>
      <c r="D341" t="s">
        <v>866</v>
      </c>
      <c r="E341" s="1">
        <v>27246</v>
      </c>
      <c r="F341" s="1">
        <v>43670</v>
      </c>
      <c r="G341" s="11">
        <f ca="1">DATEDIF(Table1[[#This Row],[Date_of_Birth]],TODAY(),"Y")-DATEDIF(Table1[[#This Row],[Primary_Diagnosis_Date]],TODAY(),"Y")</f>
        <v>45</v>
      </c>
      <c r="H341" s="11" t="str" cm="1">
        <f t="array" aca="1" ref="H341" ca="1">_xlfn.IFS(Table1[[#This Row],[Age]]&lt;10,"0-9",Table1[[#This Row],[Age]]&lt;20,"10-19",Table1[[#This Row],[Age]]&lt;30,"20-29",Table1[[#This Row],[Age]]&lt;40,"30-39",Table1[[#This Row],[Age]]&lt;50,"40-49",Table1[[#This Row],[Age]]&lt;60,"50-59",Table1[[#This Row],[Age]]&lt;70,"60-69",Table1[[#This Row],[Age]]&lt;80,"70-79",Table1[[#This Row],[Age]]&lt;90,"80-89")</f>
        <v>40-49</v>
      </c>
      <c r="I341" t="s">
        <v>1027</v>
      </c>
      <c r="J341" t="s">
        <v>1368</v>
      </c>
      <c r="K341" t="str">
        <f>LEFT(Table1[[#This Row],[Postcode]],2)</f>
        <v>TS</v>
      </c>
      <c r="L341" t="s">
        <v>1859</v>
      </c>
      <c r="M341" s="1">
        <v>43640</v>
      </c>
      <c r="N341" s="1">
        <v>43642</v>
      </c>
      <c r="O341" s="11" t="str">
        <f ca="1">DATEDIF(Table1[[#This Row],[Referral_Date]],TODAY(),"d")-DATEDIF(Table1[[#This Row],[First_Seen_Date]],TODAY(),"d") &amp;" "&amp;"days"</f>
        <v>2 days</v>
      </c>
      <c r="P341" s="1">
        <v>43652</v>
      </c>
      <c r="Q341" s="1">
        <v>43656</v>
      </c>
      <c r="R341" s="1">
        <v>43667</v>
      </c>
      <c r="S341" s="11">
        <f ca="1">DATEDIF(Table1[[#This Row],[Decision_to_Treat_Date]],TODAY(),"d")-DATEDIF(Table1[[#This Row],[Treatment_Start_Date]],TODAY(),"d")</f>
        <v>11</v>
      </c>
      <c r="T341" s="11" t="str" cm="1">
        <f t="array" aca="1" ref="T341" ca="1">_xlfn.IFS(Table1[[#This Row],[Treatment_Waiting Time]]&lt;10,"Very Short Wait",Table1[[#This Row],[Treatment_Waiting Time]]&lt;20,"Short Wait",Table1[[#This Row],[Treatment_Waiting Time]]&lt;30,"Moderate Delay",Table1[[#This Row],[Treatment_Waiting Time]]&lt;40,"Long Delay")</f>
        <v>Short Wait</v>
      </c>
      <c r="U341" t="s">
        <v>2016</v>
      </c>
      <c r="V341" t="s">
        <v>2020</v>
      </c>
      <c r="W341" t="s">
        <v>2024</v>
      </c>
      <c r="X341" t="s">
        <v>2030</v>
      </c>
      <c r="Y341" t="s">
        <v>2037</v>
      </c>
      <c r="Z341" t="s">
        <v>2042</v>
      </c>
      <c r="AA341" t="s">
        <v>2041</v>
      </c>
      <c r="AB341" t="s">
        <v>2046</v>
      </c>
      <c r="AC341" t="s">
        <v>2052</v>
      </c>
      <c r="AD341" t="s">
        <v>2391</v>
      </c>
      <c r="AE341" t="s">
        <v>2553</v>
      </c>
      <c r="AF341" t="b">
        <v>0</v>
      </c>
      <c r="AH341" t="s">
        <v>2555</v>
      </c>
      <c r="AI341" s="1">
        <v>43940</v>
      </c>
    </row>
    <row r="342" spans="1:35">
      <c r="A342" t="str">
        <f>LEFT(Table1[[#This Row],[Postcode]],2)</f>
        <v>W3</v>
      </c>
      <c r="B342" s="13" t="str" cm="1">
        <f t="array" ref="B342">_xlfn.IFS(
OR(LEFT(A342,2)="EC",LEFT(A342,1)="E",LEFT(A342,1)="N",LEFT(A342,2)="NW",LEFT(A342,2)="SE",LEFT(A342,2)="SW",LEFT(A342,1)="W",LEFT(A342,2)="WC"),"London",
OR(LEFT(A342,2)="CR",LEFT(A342,2)="DA",LEFT(A342,2)="GU",LEFT(A342,2)="KT",LEFT(A342,2)="ME",LEFT(A342,2)="PO",LEFT(A342,2)="RG",LEFT(A342,2)="RH",LEFT(A342,2)="SL",LEFT(A342,2)="SO",LEFT(A342,2)="TN"),"South East",
OR(LEFT(A342,2)="BA",LEFT(A342,2)="BS",LEFT(A342,2)="EX",LEFT(A342,2)="GL",LEFT(A342,2)="PL",LEFT(A342,2)="TA",LEFT(A342,2)="TQ",LEFT(A342,2)="TR"),"South West",
OR(LEFT(A342,1)="B",LEFT(A342,2)="CV",LEFT(A342,2)="DE",LEFT(A342,2)="LE",LEFT(A342,2)="NG",LEFT(A342,2)="NN",LEFT(A342,2)="ST",LEFT(A342,2)="WS",LEFT(A342,2)="WV"),"Midlands",
OR(LEFT(A342,1)="M",LEFT(A342,1)="L",LEFT(A342,2)="CH",LEFT(A342,2)="WA",LEFT(A342,2)="WN",LEFT(A342,2)="PR",LEFT(A342,2)="FY",LEFT(A342,2)="BB",LEFT(A342,2)="BL",LEFT(A342,2)="OL",LEFT(A342,2)="SK"),"North West",
OR(LEFT(A342,2)="NE",LEFT(A342,2)="DH",LEFT(A342,2)="SR",LEFT(A342,2)="TS",LEFT(A342,2)="DL"),"North East",
OR(LEFT(A342,2)="LS",LEFT(A342,1)="S",LEFT(A342,2)="DN",LEFT(A342,2)="HU",LEFT(A342,2)="BD",LEFT(A342,2)="HX",LEFT(A342,2)="WF",LEFT(A342,2)="HD"),"Yorkshire &amp; Humber",
OR(LEFT(A342,2)="CB",LEFT(A342,2)="CO",LEFT(A342,2)="IP",LEFT(A342,2)="NR",LEFT(A342,2)="PE",LEFT(A342,2)="SG",LEFT(A342,2)="CM"),"East of England",
OR(LEFT(A342,2)="AB",LEFT(A342,2)="DD",LEFT(A342,2)="EH",LEFT(A342,2)="FK",LEFT(A342,1)="G",LEFT(A342,2)="KA",LEFT(A342,2)="KY",LEFT(A342,2)="PA",LEFT(A342,2)="PH",LEFT(A342,2)="DG",LEFT(A342,2)="ML"),"Scotland",
OR(LEFT(A342,2)="CF",LEFT(A342,2)="SA",LEFT(A342,2)="NP",LEFT(A342,2)="LL",LEFT(A342,2)="LD"),"Wales"
)</f>
        <v>London</v>
      </c>
      <c r="C342" t="s">
        <v>367</v>
      </c>
      <c r="D342" t="s">
        <v>867</v>
      </c>
      <c r="E342" s="1">
        <v>24232</v>
      </c>
      <c r="F342" s="1">
        <v>43482</v>
      </c>
      <c r="G342" s="11">
        <f ca="1">DATEDIF(Table1[[#This Row],[Date_of_Birth]],TODAY(),"Y")-DATEDIF(Table1[[#This Row],[Primary_Diagnosis_Date]],TODAY(),"Y")</f>
        <v>53</v>
      </c>
      <c r="H342" s="11" t="str" cm="1">
        <f t="array" aca="1" ref="H342" ca="1">_xlfn.IFS(Table1[[#This Row],[Age]]&lt;10,"0-9",Table1[[#This Row],[Age]]&lt;20,"10-19",Table1[[#This Row],[Age]]&lt;30,"20-29",Table1[[#This Row],[Age]]&lt;40,"30-39",Table1[[#This Row],[Age]]&lt;50,"40-49",Table1[[#This Row],[Age]]&lt;60,"50-59",Table1[[#This Row],[Age]]&lt;70,"60-69",Table1[[#This Row],[Age]]&lt;80,"70-79",Table1[[#This Row],[Age]]&lt;90,"80-89")</f>
        <v>50-59</v>
      </c>
      <c r="I342" t="s">
        <v>1027</v>
      </c>
      <c r="J342" t="s">
        <v>1369</v>
      </c>
      <c r="K342" t="str">
        <f>LEFT(Table1[[#This Row],[Postcode]],2)</f>
        <v>W3</v>
      </c>
      <c r="L342" t="s">
        <v>1860</v>
      </c>
      <c r="M342" s="1">
        <v>43472</v>
      </c>
      <c r="N342" s="1">
        <v>43479</v>
      </c>
      <c r="O342" s="11" t="str">
        <f ca="1">DATEDIF(Table1[[#This Row],[Referral_Date]],TODAY(),"d")-DATEDIF(Table1[[#This Row],[First_Seen_Date]],TODAY(),"d") &amp;" "&amp;"days"</f>
        <v>7 days</v>
      </c>
      <c r="P342" s="1">
        <v>43481</v>
      </c>
      <c r="Q342" s="1">
        <v>43482</v>
      </c>
      <c r="R342" s="1">
        <v>43499</v>
      </c>
      <c r="S342" s="11">
        <f ca="1">DATEDIF(Table1[[#This Row],[Decision_to_Treat_Date]],TODAY(),"d")-DATEDIF(Table1[[#This Row],[Treatment_Start_Date]],TODAY(),"d")</f>
        <v>17</v>
      </c>
      <c r="T342" s="11" t="str" cm="1">
        <f t="array" aca="1" ref="T342" ca="1">_xlfn.IFS(Table1[[#This Row],[Treatment_Waiting Time]]&lt;10,"Very Short Wait",Table1[[#This Row],[Treatment_Waiting Time]]&lt;20,"Short Wait",Table1[[#This Row],[Treatment_Waiting Time]]&lt;30,"Moderate Delay",Table1[[#This Row],[Treatment_Waiting Time]]&lt;40,"Long Delay")</f>
        <v>Short Wait</v>
      </c>
      <c r="U342" t="s">
        <v>2011</v>
      </c>
      <c r="V342" t="s">
        <v>2019</v>
      </c>
      <c r="W342" t="s">
        <v>2023</v>
      </c>
      <c r="X342" t="s">
        <v>2029</v>
      </c>
      <c r="Y342" t="s">
        <v>2037</v>
      </c>
      <c r="Z342" t="s">
        <v>2041</v>
      </c>
      <c r="AA342" t="s">
        <v>2044</v>
      </c>
      <c r="AB342" t="s">
        <v>2051</v>
      </c>
      <c r="AC342" t="s">
        <v>2041</v>
      </c>
      <c r="AD342" t="s">
        <v>2392</v>
      </c>
      <c r="AE342" t="s">
        <v>2553</v>
      </c>
      <c r="AF342" t="b">
        <v>0</v>
      </c>
      <c r="AH342" t="s">
        <v>2554</v>
      </c>
    </row>
    <row r="343" spans="1:35">
      <c r="A343" t="str">
        <f>LEFT(Table1[[#This Row],[Postcode]],2)</f>
        <v>HU</v>
      </c>
      <c r="B343" s="13" t="str" cm="1">
        <f t="array" ref="B343">_xlfn.IFS(
OR(LEFT(A343,2)="EC",LEFT(A343,1)="E",LEFT(A343,1)="N",LEFT(A343,2)="NW",LEFT(A343,2)="SE",LEFT(A343,2)="SW",LEFT(A343,1)="W",LEFT(A343,2)="WC"),"London",
OR(LEFT(A343,2)="CR",LEFT(A343,2)="DA",LEFT(A343,2)="GU",LEFT(A343,2)="KT",LEFT(A343,2)="ME",LEFT(A343,2)="PO",LEFT(A343,2)="RG",LEFT(A343,2)="RH",LEFT(A343,2)="SL",LEFT(A343,2)="SO",LEFT(A343,2)="TN"),"South East",
OR(LEFT(A343,2)="BA",LEFT(A343,2)="BS",LEFT(A343,2)="EX",LEFT(A343,2)="GL",LEFT(A343,2)="PL",LEFT(A343,2)="TA",LEFT(A343,2)="TQ",LEFT(A343,2)="TR"),"South West",
OR(LEFT(A343,1)="B",LEFT(A343,2)="CV",LEFT(A343,2)="DE",LEFT(A343,2)="LE",LEFT(A343,2)="NG",LEFT(A343,2)="NN",LEFT(A343,2)="ST",LEFT(A343,2)="WS",LEFT(A343,2)="WV"),"Midlands",
OR(LEFT(A343,1)="M",LEFT(A343,1)="L",LEFT(A343,2)="CH",LEFT(A343,2)="WA",LEFT(A343,2)="WN",LEFT(A343,2)="PR",LEFT(A343,2)="FY",LEFT(A343,2)="BB",LEFT(A343,2)="BL",LEFT(A343,2)="OL",LEFT(A343,2)="SK"),"North West",
OR(LEFT(A343,2)="NE",LEFT(A343,2)="DH",LEFT(A343,2)="SR",LEFT(A343,2)="TS",LEFT(A343,2)="DL"),"North East",
OR(LEFT(A343,2)="LS",LEFT(A343,1)="S",LEFT(A343,2)="DN",LEFT(A343,2)="HU",LEFT(A343,2)="BD",LEFT(A343,2)="HX",LEFT(A343,2)="WF",LEFT(A343,2)="HD"),"Yorkshire &amp; Humber",
OR(LEFT(A343,2)="CB",LEFT(A343,2)="CO",LEFT(A343,2)="IP",LEFT(A343,2)="NR",LEFT(A343,2)="PE",LEFT(A343,2)="SG",LEFT(A343,2)="CM"),"East of England",
OR(LEFT(A343,2)="AB",LEFT(A343,2)="DD",LEFT(A343,2)="EH",LEFT(A343,2)="FK",LEFT(A343,1)="G",LEFT(A343,2)="KA",LEFT(A343,2)="KY",LEFT(A343,2)="PA",LEFT(A343,2)="PH",LEFT(A343,2)="DG",LEFT(A343,2)="ML"),"Scotland",
OR(LEFT(A343,2)="CF",LEFT(A343,2)="SA",LEFT(A343,2)="NP",LEFT(A343,2)="LL",LEFT(A343,2)="LD"),"Wales"
)</f>
        <v>Yorkshire &amp; Humber</v>
      </c>
      <c r="C343" t="s">
        <v>368</v>
      </c>
      <c r="D343" t="s">
        <v>868</v>
      </c>
      <c r="E343" s="1">
        <v>26025</v>
      </c>
      <c r="F343" s="1">
        <v>43511</v>
      </c>
      <c r="G343" s="11">
        <f ca="1">DATEDIF(Table1[[#This Row],[Date_of_Birth]],TODAY(),"Y")-DATEDIF(Table1[[#This Row],[Primary_Diagnosis_Date]],TODAY(),"Y")</f>
        <v>48</v>
      </c>
      <c r="H343" s="11" t="str" cm="1">
        <f t="array" aca="1" ref="H343" ca="1">_xlfn.IFS(Table1[[#This Row],[Age]]&lt;10,"0-9",Table1[[#This Row],[Age]]&lt;20,"10-19",Table1[[#This Row],[Age]]&lt;30,"20-29",Table1[[#This Row],[Age]]&lt;40,"30-39",Table1[[#This Row],[Age]]&lt;50,"40-49",Table1[[#This Row],[Age]]&lt;60,"50-59",Table1[[#This Row],[Age]]&lt;70,"60-69",Table1[[#This Row],[Age]]&lt;80,"70-79",Table1[[#This Row],[Age]]&lt;90,"80-89")</f>
        <v>40-49</v>
      </c>
      <c r="I343" t="s">
        <v>1028</v>
      </c>
      <c r="J343" t="s">
        <v>1370</v>
      </c>
      <c r="K343" t="str">
        <f>LEFT(Table1[[#This Row],[Postcode]],2)</f>
        <v>HU</v>
      </c>
      <c r="L343" t="s">
        <v>1861</v>
      </c>
      <c r="M343" s="1">
        <v>43482</v>
      </c>
      <c r="N343" s="1">
        <v>43486</v>
      </c>
      <c r="O343" s="11" t="str">
        <f ca="1">DATEDIF(Table1[[#This Row],[Referral_Date]],TODAY(),"d")-DATEDIF(Table1[[#This Row],[First_Seen_Date]],TODAY(),"d") &amp;" "&amp;"days"</f>
        <v>4 days</v>
      </c>
      <c r="P343" s="1">
        <v>43494</v>
      </c>
      <c r="Q343" s="1">
        <v>43503</v>
      </c>
      <c r="R343" s="1">
        <v>43525</v>
      </c>
      <c r="S343" s="11">
        <f ca="1">DATEDIF(Table1[[#This Row],[Decision_to_Treat_Date]],TODAY(),"d")-DATEDIF(Table1[[#This Row],[Treatment_Start_Date]],TODAY(),"d")</f>
        <v>22</v>
      </c>
      <c r="T343" s="11" t="str" cm="1">
        <f t="array" aca="1" ref="T343" ca="1">_xlfn.IFS(Table1[[#This Row],[Treatment_Waiting Time]]&lt;10,"Very Short Wait",Table1[[#This Row],[Treatment_Waiting Time]]&lt;20,"Short Wait",Table1[[#This Row],[Treatment_Waiting Time]]&lt;30,"Moderate Delay",Table1[[#This Row],[Treatment_Waiting Time]]&lt;40,"Long Delay")</f>
        <v>Moderate Delay</v>
      </c>
      <c r="U343" t="s">
        <v>2014</v>
      </c>
      <c r="V343" t="s">
        <v>2021</v>
      </c>
      <c r="W343" t="s">
        <v>2027</v>
      </c>
      <c r="X343" t="s">
        <v>2031</v>
      </c>
      <c r="Y343" t="s">
        <v>2036</v>
      </c>
      <c r="Z343" t="s">
        <v>2038</v>
      </c>
      <c r="AA343" t="s">
        <v>2045</v>
      </c>
      <c r="AB343" t="s">
        <v>2047</v>
      </c>
      <c r="AC343" t="s">
        <v>2052</v>
      </c>
      <c r="AD343" t="s">
        <v>2334</v>
      </c>
      <c r="AE343" t="s">
        <v>2551</v>
      </c>
      <c r="AF343" t="b">
        <v>1</v>
      </c>
      <c r="AG343" s="1">
        <v>44334</v>
      </c>
      <c r="AH343" t="s">
        <v>2555</v>
      </c>
      <c r="AI343" s="1">
        <v>44789</v>
      </c>
    </row>
    <row r="344" spans="1:35">
      <c r="A344" t="str">
        <f>LEFT(Table1[[#This Row],[Postcode]],2)</f>
        <v>N8</v>
      </c>
      <c r="B344" s="13" t="str" cm="1">
        <f t="array" ref="B344">_xlfn.IFS(
OR(LEFT(A344,2)="EC",LEFT(A344,1)="E",LEFT(A344,1)="N",LEFT(A344,2)="NW",LEFT(A344,2)="SE",LEFT(A344,2)="SW",LEFT(A344,1)="W",LEFT(A344,2)="WC"),"London",
OR(LEFT(A344,2)="CR",LEFT(A344,2)="DA",LEFT(A344,2)="GU",LEFT(A344,2)="KT",LEFT(A344,2)="ME",LEFT(A344,2)="PO",LEFT(A344,2)="RG",LEFT(A344,2)="RH",LEFT(A344,2)="SL",LEFT(A344,2)="SO",LEFT(A344,2)="TN"),"South East",
OR(LEFT(A344,2)="BA",LEFT(A344,2)="BS",LEFT(A344,2)="EX",LEFT(A344,2)="GL",LEFT(A344,2)="PL",LEFT(A344,2)="TA",LEFT(A344,2)="TQ",LEFT(A344,2)="TR"),"South West",
OR(LEFT(A344,1)="B",LEFT(A344,2)="CV",LEFT(A344,2)="DE",LEFT(A344,2)="LE",LEFT(A344,2)="NG",LEFT(A344,2)="NN",LEFT(A344,2)="ST",LEFT(A344,2)="WS",LEFT(A344,2)="WV"),"Midlands",
OR(LEFT(A344,1)="M",LEFT(A344,1)="L",LEFT(A344,2)="CH",LEFT(A344,2)="WA",LEFT(A344,2)="WN",LEFT(A344,2)="PR",LEFT(A344,2)="FY",LEFT(A344,2)="BB",LEFT(A344,2)="BL",LEFT(A344,2)="OL",LEFT(A344,2)="SK"),"North West",
OR(LEFT(A344,2)="NE",LEFT(A344,2)="DH",LEFT(A344,2)="SR",LEFT(A344,2)="TS",LEFT(A344,2)="DL"),"North East",
OR(LEFT(A344,2)="LS",LEFT(A344,1)="S",LEFT(A344,2)="DN",LEFT(A344,2)="HU",LEFT(A344,2)="BD",LEFT(A344,2)="HX",LEFT(A344,2)="WF",LEFT(A344,2)="HD"),"Yorkshire &amp; Humber",
OR(LEFT(A344,2)="CB",LEFT(A344,2)="CO",LEFT(A344,2)="IP",LEFT(A344,2)="NR",LEFT(A344,2)="PE",LEFT(A344,2)="SG",LEFT(A344,2)="CM"),"East of England",
OR(LEFT(A344,2)="AB",LEFT(A344,2)="DD",LEFT(A344,2)="EH",LEFT(A344,2)="FK",LEFT(A344,1)="G",LEFT(A344,2)="KA",LEFT(A344,2)="KY",LEFT(A344,2)="PA",LEFT(A344,2)="PH",LEFT(A344,2)="DG",LEFT(A344,2)="ML"),"Scotland",
OR(LEFT(A344,2)="CF",LEFT(A344,2)="SA",LEFT(A344,2)="NP",LEFT(A344,2)="LL",LEFT(A344,2)="LD"),"Wales"
)</f>
        <v>London</v>
      </c>
      <c r="C344" t="s">
        <v>369</v>
      </c>
      <c r="D344" t="s">
        <v>869</v>
      </c>
      <c r="E344" s="1">
        <v>23058</v>
      </c>
      <c r="F344" s="1">
        <v>44970</v>
      </c>
      <c r="G344" s="11">
        <f ca="1">DATEDIF(Table1[[#This Row],[Date_of_Birth]],TODAY(),"Y")-DATEDIF(Table1[[#This Row],[Primary_Diagnosis_Date]],TODAY(),"Y")</f>
        <v>60</v>
      </c>
      <c r="H344" s="11" t="str" cm="1">
        <f t="array" aca="1" ref="H344" ca="1">_xlfn.IFS(Table1[[#This Row],[Age]]&lt;10,"0-9",Table1[[#This Row],[Age]]&lt;20,"10-19",Table1[[#This Row],[Age]]&lt;30,"20-29",Table1[[#This Row],[Age]]&lt;40,"30-39",Table1[[#This Row],[Age]]&lt;50,"40-49",Table1[[#This Row],[Age]]&lt;60,"50-59",Table1[[#This Row],[Age]]&lt;70,"60-69",Table1[[#This Row],[Age]]&lt;80,"70-79",Table1[[#This Row],[Age]]&lt;90,"80-89")</f>
        <v>60-69</v>
      </c>
      <c r="I344" t="s">
        <v>1028</v>
      </c>
      <c r="J344" t="s">
        <v>1371</v>
      </c>
      <c r="K344" t="str">
        <f>LEFT(Table1[[#This Row],[Postcode]],2)</f>
        <v>N8</v>
      </c>
      <c r="L344" t="s">
        <v>1737</v>
      </c>
      <c r="M344" s="1">
        <v>44945</v>
      </c>
      <c r="N344" s="1">
        <v>44955</v>
      </c>
      <c r="O344" s="11" t="str">
        <f ca="1">DATEDIF(Table1[[#This Row],[Referral_Date]],TODAY(),"d")-DATEDIF(Table1[[#This Row],[First_Seen_Date]],TODAY(),"d") &amp;" "&amp;"days"</f>
        <v>10 days</v>
      </c>
      <c r="P344" s="1">
        <v>44967</v>
      </c>
      <c r="Q344" s="1">
        <v>44968</v>
      </c>
      <c r="R344" s="1">
        <v>44981</v>
      </c>
      <c r="S344" s="11">
        <f ca="1">DATEDIF(Table1[[#This Row],[Decision_to_Treat_Date]],TODAY(),"d")-DATEDIF(Table1[[#This Row],[Treatment_Start_Date]],TODAY(),"d")</f>
        <v>13</v>
      </c>
      <c r="T344" s="11" t="str" cm="1">
        <f t="array" aca="1" ref="T344" ca="1">_xlfn.IFS(Table1[[#This Row],[Treatment_Waiting Time]]&lt;10,"Very Short Wait",Table1[[#This Row],[Treatment_Waiting Time]]&lt;20,"Short Wait",Table1[[#This Row],[Treatment_Waiting Time]]&lt;30,"Moderate Delay",Table1[[#This Row],[Treatment_Waiting Time]]&lt;40,"Long Delay")</f>
        <v>Short Wait</v>
      </c>
      <c r="U344" t="s">
        <v>2013</v>
      </c>
      <c r="V344" t="s">
        <v>2022</v>
      </c>
      <c r="W344" t="s">
        <v>2028</v>
      </c>
      <c r="X344" t="s">
        <v>2031</v>
      </c>
      <c r="Y344" t="s">
        <v>2033</v>
      </c>
      <c r="Z344" t="s">
        <v>2038</v>
      </c>
      <c r="AA344" t="s">
        <v>2044</v>
      </c>
      <c r="AB344" t="s">
        <v>2049</v>
      </c>
      <c r="AC344" t="s">
        <v>2052</v>
      </c>
      <c r="AD344" t="s">
        <v>2393</v>
      </c>
      <c r="AE344" t="s">
        <v>2553</v>
      </c>
      <c r="AF344" t="b">
        <v>0</v>
      </c>
      <c r="AH344" t="s">
        <v>2555</v>
      </c>
      <c r="AI344" s="1">
        <v>45274</v>
      </c>
    </row>
    <row r="345" spans="1:35">
      <c r="A345" t="str">
        <f>LEFT(Table1[[#This Row],[Postcode]],2)</f>
        <v>SK</v>
      </c>
      <c r="B345" s="13" t="str" cm="1">
        <f t="array" ref="B345">_xlfn.IFS(
OR(LEFT(A345,2)="EC",LEFT(A345,1)="E",LEFT(A345,1)="N",LEFT(A345,2)="NW",LEFT(A345,2)="SE",LEFT(A345,2)="SW",LEFT(A345,1)="W",LEFT(A345,2)="WC"),"London",
OR(LEFT(A345,2)="CR",LEFT(A345,2)="DA",LEFT(A345,2)="GU",LEFT(A345,2)="KT",LEFT(A345,2)="ME",LEFT(A345,2)="PO",LEFT(A345,2)="RG",LEFT(A345,2)="RH",LEFT(A345,2)="SL",LEFT(A345,2)="SO",LEFT(A345,2)="TN"),"South East",
OR(LEFT(A345,2)="BA",LEFT(A345,2)="BS",LEFT(A345,2)="EX",LEFT(A345,2)="GL",LEFT(A345,2)="PL",LEFT(A345,2)="TA",LEFT(A345,2)="TQ",LEFT(A345,2)="TR"),"South West",
OR(LEFT(A345,1)="B",LEFT(A345,2)="CV",LEFT(A345,2)="DE",LEFT(A345,2)="LE",LEFT(A345,2)="NG",LEFT(A345,2)="NN",LEFT(A345,2)="ST",LEFT(A345,2)="WS",LEFT(A345,2)="WV"),"Midlands",
OR(LEFT(A345,1)="M",LEFT(A345,1)="L",LEFT(A345,2)="CH",LEFT(A345,2)="WA",LEFT(A345,2)="WN",LEFT(A345,2)="PR",LEFT(A345,2)="FY",LEFT(A345,2)="BB",LEFT(A345,2)="BL",LEFT(A345,2)="OL",LEFT(A345,2)="SK"),"North West",
OR(LEFT(A345,2)="NE",LEFT(A345,2)="DH",LEFT(A345,2)="SR",LEFT(A345,2)="TS",LEFT(A345,2)="DL"),"North East",
OR(LEFT(A345,2)="LS",LEFT(A345,1)="S",LEFT(A345,2)="DN",LEFT(A345,2)="HU",LEFT(A345,2)="BD",LEFT(A345,2)="HX",LEFT(A345,2)="WF",LEFT(A345,2)="HD"),"Yorkshire &amp; Humber",
OR(LEFT(A345,2)="CB",LEFT(A345,2)="CO",LEFT(A345,2)="IP",LEFT(A345,2)="NR",LEFT(A345,2)="PE",LEFT(A345,2)="SG",LEFT(A345,2)="CM"),"East of England",
OR(LEFT(A345,2)="AB",LEFT(A345,2)="DD",LEFT(A345,2)="EH",LEFT(A345,2)="FK",LEFT(A345,1)="G",LEFT(A345,2)="KA",LEFT(A345,2)="KY",LEFT(A345,2)="PA",LEFT(A345,2)="PH",LEFT(A345,2)="DG",LEFT(A345,2)="ML"),"Scotland",
OR(LEFT(A345,2)="CF",LEFT(A345,2)="SA",LEFT(A345,2)="NP",LEFT(A345,2)="LL",LEFT(A345,2)="LD"),"Wales"
)</f>
        <v>North West</v>
      </c>
      <c r="C345" t="s">
        <v>370</v>
      </c>
      <c r="D345" t="s">
        <v>870</v>
      </c>
      <c r="E345" s="1">
        <v>15279</v>
      </c>
      <c r="F345" s="1">
        <v>45368</v>
      </c>
      <c r="G345" s="11">
        <f ca="1">DATEDIF(Table1[[#This Row],[Date_of_Birth]],TODAY(),"Y")-DATEDIF(Table1[[#This Row],[Primary_Diagnosis_Date]],TODAY(),"Y")</f>
        <v>82</v>
      </c>
      <c r="H345" s="11" t="str" cm="1">
        <f t="array" aca="1" ref="H345" ca="1">_xlfn.IFS(Table1[[#This Row],[Age]]&lt;10,"0-9",Table1[[#This Row],[Age]]&lt;20,"10-19",Table1[[#This Row],[Age]]&lt;30,"20-29",Table1[[#This Row],[Age]]&lt;40,"30-39",Table1[[#This Row],[Age]]&lt;50,"40-49",Table1[[#This Row],[Age]]&lt;60,"50-59",Table1[[#This Row],[Age]]&lt;70,"60-69",Table1[[#This Row],[Age]]&lt;80,"70-79",Table1[[#This Row],[Age]]&lt;90,"80-89")</f>
        <v>80-89</v>
      </c>
      <c r="I345" t="s">
        <v>1028</v>
      </c>
      <c r="J345" t="s">
        <v>1372</v>
      </c>
      <c r="K345" t="str">
        <f>LEFT(Table1[[#This Row],[Postcode]],2)</f>
        <v>SK</v>
      </c>
      <c r="L345" t="s">
        <v>1862</v>
      </c>
      <c r="M345" s="1">
        <v>45344</v>
      </c>
      <c r="N345" s="1">
        <v>45348</v>
      </c>
      <c r="O345" s="11" t="str">
        <f ca="1">DATEDIF(Table1[[#This Row],[Referral_Date]],TODAY(),"d")-DATEDIF(Table1[[#This Row],[First_Seen_Date]],TODAY(),"d") &amp;" "&amp;"days"</f>
        <v>4 days</v>
      </c>
      <c r="P345" s="1">
        <v>45356</v>
      </c>
      <c r="Q345" s="1">
        <v>45364</v>
      </c>
      <c r="R345" s="1">
        <v>45384</v>
      </c>
      <c r="S345" s="11">
        <f ca="1">DATEDIF(Table1[[#This Row],[Decision_to_Treat_Date]],TODAY(),"d")-DATEDIF(Table1[[#This Row],[Treatment_Start_Date]],TODAY(),"d")</f>
        <v>20</v>
      </c>
      <c r="T345" s="11" t="str" cm="1">
        <f t="array" aca="1" ref="T345" ca="1">_xlfn.IFS(Table1[[#This Row],[Treatment_Waiting Time]]&lt;10,"Very Short Wait",Table1[[#This Row],[Treatment_Waiting Time]]&lt;20,"Short Wait",Table1[[#This Row],[Treatment_Waiting Time]]&lt;30,"Moderate Delay",Table1[[#This Row],[Treatment_Waiting Time]]&lt;40,"Long Delay")</f>
        <v>Moderate Delay</v>
      </c>
      <c r="U345" t="s">
        <v>2012</v>
      </c>
      <c r="V345" t="s">
        <v>2022</v>
      </c>
      <c r="W345" t="s">
        <v>2027</v>
      </c>
      <c r="X345" t="s">
        <v>2029</v>
      </c>
      <c r="Y345" t="s">
        <v>2034</v>
      </c>
      <c r="Z345" t="s">
        <v>2038</v>
      </c>
      <c r="AA345" t="s">
        <v>2044</v>
      </c>
      <c r="AB345" t="s">
        <v>2049</v>
      </c>
      <c r="AC345" t="s">
        <v>2041</v>
      </c>
      <c r="AD345" t="s">
        <v>2394</v>
      </c>
      <c r="AE345" t="s">
        <v>2551</v>
      </c>
      <c r="AF345" t="b">
        <v>1</v>
      </c>
      <c r="AG345" s="1">
        <v>45680</v>
      </c>
      <c r="AH345" t="s">
        <v>2555</v>
      </c>
      <c r="AI345" s="1">
        <v>46283</v>
      </c>
    </row>
    <row r="346" spans="1:35">
      <c r="A346" t="str">
        <f>LEFT(Table1[[#This Row],[Postcode]],2)</f>
        <v>WD</v>
      </c>
      <c r="B346" s="13" t="str" cm="1">
        <f t="array" ref="B346">_xlfn.IFS(
OR(LEFT(A346,2)="EC",LEFT(A346,1)="E",LEFT(A346,1)="N",LEFT(A346,2)="NW",LEFT(A346,2)="SE",LEFT(A346,2)="SW",LEFT(A346,1)="W",LEFT(A346,2)="WC"),"London",
OR(LEFT(A346,2)="CR",LEFT(A346,2)="DA",LEFT(A346,2)="GU",LEFT(A346,2)="KT",LEFT(A346,2)="ME",LEFT(A346,2)="PO",LEFT(A346,2)="RG",LEFT(A346,2)="RH",LEFT(A346,2)="SL",LEFT(A346,2)="SO",LEFT(A346,2)="TN"),"South East",
OR(LEFT(A346,2)="BA",LEFT(A346,2)="BS",LEFT(A346,2)="EX",LEFT(A346,2)="GL",LEFT(A346,2)="PL",LEFT(A346,2)="TA",LEFT(A346,2)="TQ",LEFT(A346,2)="TR"),"South West",
OR(LEFT(A346,1)="B",LEFT(A346,2)="CV",LEFT(A346,2)="DE",LEFT(A346,2)="LE",LEFT(A346,2)="NG",LEFT(A346,2)="NN",LEFT(A346,2)="ST",LEFT(A346,2)="WS",LEFT(A346,2)="WV"),"Midlands",
OR(LEFT(A346,1)="M",LEFT(A346,1)="L",LEFT(A346,2)="CH",LEFT(A346,2)="WA",LEFT(A346,2)="WN",LEFT(A346,2)="PR",LEFT(A346,2)="FY",LEFT(A346,2)="BB",LEFT(A346,2)="BL",LEFT(A346,2)="OL",LEFT(A346,2)="SK"),"North West",
OR(LEFT(A346,2)="NE",LEFT(A346,2)="DH",LEFT(A346,2)="SR",LEFT(A346,2)="TS",LEFT(A346,2)="DL"),"North East",
OR(LEFT(A346,2)="LS",LEFT(A346,1)="S",LEFT(A346,2)="DN",LEFT(A346,2)="HU",LEFT(A346,2)="BD",LEFT(A346,2)="HX",LEFT(A346,2)="WF",LEFT(A346,2)="HD"),"Yorkshire &amp; Humber",
OR(LEFT(A346,2)="CB",LEFT(A346,2)="CO",LEFT(A346,2)="IP",LEFT(A346,2)="NR",LEFT(A346,2)="PE",LEFT(A346,2)="SG",LEFT(A346,2)="CM"),"East of England",
OR(LEFT(A346,2)="AB",LEFT(A346,2)="DD",LEFT(A346,2)="EH",LEFT(A346,2)="FK",LEFT(A346,1)="G",LEFT(A346,2)="KA",LEFT(A346,2)="KY",LEFT(A346,2)="PA",LEFT(A346,2)="PH",LEFT(A346,2)="DG",LEFT(A346,2)="ML"),"Scotland",
OR(LEFT(A346,2)="CF",LEFT(A346,2)="SA",LEFT(A346,2)="NP",LEFT(A346,2)="LL",LEFT(A346,2)="LD"),"Wales"
)</f>
        <v>London</v>
      </c>
      <c r="C346" t="s">
        <v>371</v>
      </c>
      <c r="D346" t="s">
        <v>871</v>
      </c>
      <c r="E346" s="1">
        <v>27736</v>
      </c>
      <c r="F346" s="1">
        <v>42774</v>
      </c>
      <c r="G346" s="11">
        <f ca="1">DATEDIF(Table1[[#This Row],[Date_of_Birth]],TODAY(),"Y")-DATEDIF(Table1[[#This Row],[Primary_Diagnosis_Date]],TODAY(),"Y")</f>
        <v>41</v>
      </c>
      <c r="H346" s="11" t="str" cm="1">
        <f t="array" aca="1" ref="H346" ca="1">_xlfn.IFS(Table1[[#This Row],[Age]]&lt;10,"0-9",Table1[[#This Row],[Age]]&lt;20,"10-19",Table1[[#This Row],[Age]]&lt;30,"20-29",Table1[[#This Row],[Age]]&lt;40,"30-39",Table1[[#This Row],[Age]]&lt;50,"40-49",Table1[[#This Row],[Age]]&lt;60,"50-59",Table1[[#This Row],[Age]]&lt;70,"60-69",Table1[[#This Row],[Age]]&lt;80,"70-79",Table1[[#This Row],[Age]]&lt;90,"80-89")</f>
        <v>40-49</v>
      </c>
      <c r="I346" t="s">
        <v>1028</v>
      </c>
      <c r="J346" t="s">
        <v>1373</v>
      </c>
      <c r="K346" t="str">
        <f>LEFT(Table1[[#This Row],[Postcode]],2)</f>
        <v>WD</v>
      </c>
      <c r="L346" t="s">
        <v>1863</v>
      </c>
      <c r="M346" s="1">
        <v>42754</v>
      </c>
      <c r="N346" s="1">
        <v>42768</v>
      </c>
      <c r="O346" s="11" t="str">
        <f ca="1">DATEDIF(Table1[[#This Row],[Referral_Date]],TODAY(),"d")-DATEDIF(Table1[[#This Row],[First_Seen_Date]],TODAY(),"d") &amp;" "&amp;"days"</f>
        <v>14 days</v>
      </c>
      <c r="P346" s="1">
        <v>42775</v>
      </c>
      <c r="Q346" s="1">
        <v>42787</v>
      </c>
      <c r="R346" s="1">
        <v>42789</v>
      </c>
      <c r="S346" s="11">
        <f ca="1">DATEDIF(Table1[[#This Row],[Decision_to_Treat_Date]],TODAY(),"d")-DATEDIF(Table1[[#This Row],[Treatment_Start_Date]],TODAY(),"d")</f>
        <v>2</v>
      </c>
      <c r="T346" s="11" t="str" cm="1">
        <f t="array" aca="1" ref="T346" ca="1">_xlfn.IFS(Table1[[#This Row],[Treatment_Waiting Time]]&lt;10,"Very Short Wait",Table1[[#This Row],[Treatment_Waiting Time]]&lt;20,"Short Wait",Table1[[#This Row],[Treatment_Waiting Time]]&lt;30,"Moderate Delay",Table1[[#This Row],[Treatment_Waiting Time]]&lt;40,"Long Delay")</f>
        <v>Very Short Wait</v>
      </c>
      <c r="U346" t="s">
        <v>2016</v>
      </c>
      <c r="V346" t="s">
        <v>2022</v>
      </c>
      <c r="W346" t="s">
        <v>2024</v>
      </c>
      <c r="X346" t="s">
        <v>2032</v>
      </c>
      <c r="Y346" t="s">
        <v>2037</v>
      </c>
      <c r="Z346" t="s">
        <v>2042</v>
      </c>
      <c r="AA346" t="s">
        <v>2044</v>
      </c>
      <c r="AB346" t="s">
        <v>2046</v>
      </c>
      <c r="AC346" t="s">
        <v>2041</v>
      </c>
      <c r="AD346" t="s">
        <v>2395</v>
      </c>
      <c r="AE346" t="s">
        <v>2553</v>
      </c>
      <c r="AF346" t="b">
        <v>1</v>
      </c>
      <c r="AG346" s="1">
        <v>43462</v>
      </c>
      <c r="AH346" t="s">
        <v>2554</v>
      </c>
    </row>
    <row r="347" spans="1:35">
      <c r="A347" t="str">
        <f>LEFT(Table1[[#This Row],[Postcode]],2)</f>
        <v>SM</v>
      </c>
      <c r="B347" s="13" t="str" cm="1">
        <f t="array" ref="B347">_xlfn.IFS(
OR(LEFT(A347,2)="EC",LEFT(A347,1)="E",LEFT(A347,1)="N",LEFT(A347,2)="NW",LEFT(A347,2)="SE",LEFT(A347,2)="SW",LEFT(A347,1)="W",LEFT(A347,2)="WC"),"London",
OR(LEFT(A347,2)="CR",LEFT(A347,2)="DA",LEFT(A347,2)="GU",LEFT(A347,2)="KT",LEFT(A347,2)="ME",LEFT(A347,2)="PO",LEFT(A347,2)="RG",LEFT(A347,2)="RH",LEFT(A347,2)="SL",LEFT(A347,2)="SO",LEFT(A347,2)="TN"),"South East",
OR(LEFT(A347,2)="BA",LEFT(A347,2)="BS",LEFT(A347,2)="EX",LEFT(A347,2)="GL",LEFT(A347,2)="PL",LEFT(A347,2)="TA",LEFT(A347,2)="TQ",LEFT(A347,2)="TR"),"South West",
OR(LEFT(A347,1)="B",LEFT(A347,2)="CV",LEFT(A347,2)="DE",LEFT(A347,2)="LE",LEFT(A347,2)="NG",LEFT(A347,2)="NN",LEFT(A347,2)="ST",LEFT(A347,2)="WS",LEFT(A347,2)="WV"),"Midlands",
OR(LEFT(A347,1)="M",LEFT(A347,1)="L",LEFT(A347,2)="CH",LEFT(A347,2)="WA",LEFT(A347,2)="WN",LEFT(A347,2)="PR",LEFT(A347,2)="FY",LEFT(A347,2)="BB",LEFT(A347,2)="BL",LEFT(A347,2)="OL",LEFT(A347,2)="SK"),"North West",
OR(LEFT(A347,2)="NE",LEFT(A347,2)="DH",LEFT(A347,2)="SR",LEFT(A347,2)="TS",LEFT(A347,2)="DL"),"North East",
OR(LEFT(A347,2)="LS",LEFT(A347,1)="S",LEFT(A347,2)="DN",LEFT(A347,2)="HU",LEFT(A347,2)="BD",LEFT(A347,2)="HX",LEFT(A347,2)="WF",LEFT(A347,2)="HD"),"Yorkshire &amp; Humber",
OR(LEFT(A347,2)="CB",LEFT(A347,2)="CO",LEFT(A347,2)="IP",LEFT(A347,2)="NR",LEFT(A347,2)="PE",LEFT(A347,2)="SG",LEFT(A347,2)="CM"),"East of England",
OR(LEFT(A347,2)="AB",LEFT(A347,2)="DD",LEFT(A347,2)="EH",LEFT(A347,2)="FK",LEFT(A347,1)="G",LEFT(A347,2)="KA",LEFT(A347,2)="KY",LEFT(A347,2)="PA",LEFT(A347,2)="PH",LEFT(A347,2)="DG",LEFT(A347,2)="ML"),"Scotland",
OR(LEFT(A347,2)="CF",LEFT(A347,2)="SA",LEFT(A347,2)="NP",LEFT(A347,2)="LL",LEFT(A347,2)="LD"),"Wales"
)</f>
        <v>Yorkshire &amp; Humber</v>
      </c>
      <c r="C347" t="s">
        <v>372</v>
      </c>
      <c r="D347" t="s">
        <v>872</v>
      </c>
      <c r="E347" s="1">
        <v>23450</v>
      </c>
      <c r="F347" s="1">
        <v>42917</v>
      </c>
      <c r="G347" s="11">
        <f ca="1">DATEDIF(Table1[[#This Row],[Date_of_Birth]],TODAY(),"Y")-DATEDIF(Table1[[#This Row],[Primary_Diagnosis_Date]],TODAY(),"Y")</f>
        <v>54</v>
      </c>
      <c r="H347" s="11" t="str" cm="1">
        <f t="array" aca="1" ref="H347" ca="1">_xlfn.IFS(Table1[[#This Row],[Age]]&lt;10,"0-9",Table1[[#This Row],[Age]]&lt;20,"10-19",Table1[[#This Row],[Age]]&lt;30,"20-29",Table1[[#This Row],[Age]]&lt;40,"30-39",Table1[[#This Row],[Age]]&lt;50,"40-49",Table1[[#This Row],[Age]]&lt;60,"50-59",Table1[[#This Row],[Age]]&lt;70,"60-69",Table1[[#This Row],[Age]]&lt;80,"70-79",Table1[[#This Row],[Age]]&lt;90,"80-89")</f>
        <v>50-59</v>
      </c>
      <c r="I347" t="s">
        <v>1027</v>
      </c>
      <c r="J347" t="s">
        <v>1374</v>
      </c>
      <c r="K347" t="str">
        <f>LEFT(Table1[[#This Row],[Postcode]],2)</f>
        <v>SM</v>
      </c>
      <c r="L347" t="s">
        <v>1864</v>
      </c>
      <c r="M347" s="1">
        <v>42899</v>
      </c>
      <c r="N347" s="1">
        <v>42907</v>
      </c>
      <c r="O347" s="11" t="str">
        <f ca="1">DATEDIF(Table1[[#This Row],[Referral_Date]],TODAY(),"d")-DATEDIF(Table1[[#This Row],[First_Seen_Date]],TODAY(),"d") &amp;" "&amp;"days"</f>
        <v>8 days</v>
      </c>
      <c r="P347" s="1">
        <v>42915</v>
      </c>
      <c r="Q347" s="1">
        <v>42915</v>
      </c>
      <c r="R347" s="1">
        <v>42928</v>
      </c>
      <c r="S347" s="11">
        <f ca="1">DATEDIF(Table1[[#This Row],[Decision_to_Treat_Date]],TODAY(),"d")-DATEDIF(Table1[[#This Row],[Treatment_Start_Date]],TODAY(),"d")</f>
        <v>13</v>
      </c>
      <c r="T347" s="11" t="str" cm="1">
        <f t="array" aca="1" ref="T347" ca="1">_xlfn.IFS(Table1[[#This Row],[Treatment_Waiting Time]]&lt;10,"Very Short Wait",Table1[[#This Row],[Treatment_Waiting Time]]&lt;20,"Short Wait",Table1[[#This Row],[Treatment_Waiting Time]]&lt;30,"Moderate Delay",Table1[[#This Row],[Treatment_Waiting Time]]&lt;40,"Long Delay")</f>
        <v>Short Wait</v>
      </c>
      <c r="U347" t="s">
        <v>2013</v>
      </c>
      <c r="V347" t="s">
        <v>2019</v>
      </c>
      <c r="W347" t="s">
        <v>2024</v>
      </c>
      <c r="X347" t="s">
        <v>2032</v>
      </c>
      <c r="Y347" t="s">
        <v>2035</v>
      </c>
      <c r="Z347" t="s">
        <v>2038</v>
      </c>
      <c r="AA347" t="s">
        <v>2041</v>
      </c>
      <c r="AB347" t="s">
        <v>2050</v>
      </c>
      <c r="AC347" t="s">
        <v>2041</v>
      </c>
      <c r="AD347" t="s">
        <v>2396</v>
      </c>
      <c r="AE347" t="s">
        <v>2550</v>
      </c>
      <c r="AF347" t="b">
        <v>0</v>
      </c>
      <c r="AH347" t="s">
        <v>2555</v>
      </c>
      <c r="AI347" s="1">
        <v>43263</v>
      </c>
    </row>
    <row r="348" spans="1:35">
      <c r="A348" t="str">
        <f>LEFT(Table1[[#This Row],[Postcode]],2)</f>
        <v>N3</v>
      </c>
      <c r="B348" s="13" t="str" cm="1">
        <f t="array" ref="B348">_xlfn.IFS(
OR(LEFT(A348,2)="EC",LEFT(A348,1)="E",LEFT(A348,1)="N",LEFT(A348,2)="NW",LEFT(A348,2)="SE",LEFT(A348,2)="SW",LEFT(A348,1)="W",LEFT(A348,2)="WC"),"London",
OR(LEFT(A348,2)="CR",LEFT(A348,2)="DA",LEFT(A348,2)="GU",LEFT(A348,2)="KT",LEFT(A348,2)="ME",LEFT(A348,2)="PO",LEFT(A348,2)="RG",LEFT(A348,2)="RH",LEFT(A348,2)="SL",LEFT(A348,2)="SO",LEFT(A348,2)="TN"),"South East",
OR(LEFT(A348,2)="BA",LEFT(A348,2)="BS",LEFT(A348,2)="EX",LEFT(A348,2)="GL",LEFT(A348,2)="PL",LEFT(A348,2)="TA",LEFT(A348,2)="TQ",LEFT(A348,2)="TR"),"South West",
OR(LEFT(A348,1)="B",LEFT(A348,2)="CV",LEFT(A348,2)="DE",LEFT(A348,2)="LE",LEFT(A348,2)="NG",LEFT(A348,2)="NN",LEFT(A348,2)="ST",LEFT(A348,2)="WS",LEFT(A348,2)="WV"),"Midlands",
OR(LEFT(A348,1)="M",LEFT(A348,1)="L",LEFT(A348,2)="CH",LEFT(A348,2)="WA",LEFT(A348,2)="WN",LEFT(A348,2)="PR",LEFT(A348,2)="FY",LEFT(A348,2)="BB",LEFT(A348,2)="BL",LEFT(A348,2)="OL",LEFT(A348,2)="SK"),"North West",
OR(LEFT(A348,2)="NE",LEFT(A348,2)="DH",LEFT(A348,2)="SR",LEFT(A348,2)="TS",LEFT(A348,2)="DL"),"North East",
OR(LEFT(A348,2)="LS",LEFT(A348,1)="S",LEFT(A348,2)="DN",LEFT(A348,2)="HU",LEFT(A348,2)="BD",LEFT(A348,2)="HX",LEFT(A348,2)="WF",LEFT(A348,2)="HD"),"Yorkshire &amp; Humber",
OR(LEFT(A348,2)="CB",LEFT(A348,2)="CO",LEFT(A348,2)="IP",LEFT(A348,2)="NR",LEFT(A348,2)="PE",LEFT(A348,2)="SG",LEFT(A348,2)="CM"),"East of England",
OR(LEFT(A348,2)="AB",LEFT(A348,2)="DD",LEFT(A348,2)="EH",LEFT(A348,2)="FK",LEFT(A348,1)="G",LEFT(A348,2)="KA",LEFT(A348,2)="KY",LEFT(A348,2)="PA",LEFT(A348,2)="PH",LEFT(A348,2)="DG",LEFT(A348,2)="ML"),"Scotland",
OR(LEFT(A348,2)="CF",LEFT(A348,2)="SA",LEFT(A348,2)="NP",LEFT(A348,2)="LL",LEFT(A348,2)="LD"),"Wales"
)</f>
        <v>London</v>
      </c>
      <c r="C348" t="s">
        <v>373</v>
      </c>
      <c r="D348" t="s">
        <v>873</v>
      </c>
      <c r="E348" s="1">
        <v>17391</v>
      </c>
      <c r="F348" s="1">
        <v>45155</v>
      </c>
      <c r="G348" s="11">
        <f ca="1">DATEDIF(Table1[[#This Row],[Date_of_Birth]],TODAY(),"Y")-DATEDIF(Table1[[#This Row],[Primary_Diagnosis_Date]],TODAY(),"Y")</f>
        <v>76</v>
      </c>
      <c r="H348" s="11" t="str" cm="1">
        <f t="array" aca="1" ref="H348" ca="1">_xlfn.IFS(Table1[[#This Row],[Age]]&lt;10,"0-9",Table1[[#This Row],[Age]]&lt;20,"10-19",Table1[[#This Row],[Age]]&lt;30,"20-29",Table1[[#This Row],[Age]]&lt;40,"30-39",Table1[[#This Row],[Age]]&lt;50,"40-49",Table1[[#This Row],[Age]]&lt;60,"50-59",Table1[[#This Row],[Age]]&lt;70,"60-69",Table1[[#This Row],[Age]]&lt;80,"70-79",Table1[[#This Row],[Age]]&lt;90,"80-89")</f>
        <v>70-79</v>
      </c>
      <c r="I348" t="s">
        <v>1028</v>
      </c>
      <c r="J348" t="s">
        <v>1375</v>
      </c>
      <c r="K348" t="str">
        <f>LEFT(Table1[[#This Row],[Postcode]],2)</f>
        <v>N3</v>
      </c>
      <c r="L348" t="s">
        <v>1865</v>
      </c>
      <c r="M348" s="1">
        <v>45133</v>
      </c>
      <c r="N348" s="1">
        <v>45146</v>
      </c>
      <c r="O348" s="11" t="str">
        <f ca="1">DATEDIF(Table1[[#This Row],[Referral_Date]],TODAY(),"d")-DATEDIF(Table1[[#This Row],[First_Seen_Date]],TODAY(),"d") &amp;" "&amp;"days"</f>
        <v>13 days</v>
      </c>
      <c r="P348" s="1">
        <v>45158</v>
      </c>
      <c r="Q348" s="1">
        <v>45170</v>
      </c>
      <c r="R348" s="1">
        <v>45189</v>
      </c>
      <c r="S348" s="11">
        <f ca="1">DATEDIF(Table1[[#This Row],[Decision_to_Treat_Date]],TODAY(),"d")-DATEDIF(Table1[[#This Row],[Treatment_Start_Date]],TODAY(),"d")</f>
        <v>19</v>
      </c>
      <c r="T348" s="11" t="str" cm="1">
        <f t="array" aca="1" ref="T348" ca="1">_xlfn.IFS(Table1[[#This Row],[Treatment_Waiting Time]]&lt;10,"Very Short Wait",Table1[[#This Row],[Treatment_Waiting Time]]&lt;20,"Short Wait",Table1[[#This Row],[Treatment_Waiting Time]]&lt;30,"Moderate Delay",Table1[[#This Row],[Treatment_Waiting Time]]&lt;40,"Long Delay")</f>
        <v>Short Wait</v>
      </c>
      <c r="U348" t="s">
        <v>2014</v>
      </c>
      <c r="V348" t="s">
        <v>2019</v>
      </c>
      <c r="W348" t="s">
        <v>2025</v>
      </c>
      <c r="X348" t="s">
        <v>2031</v>
      </c>
      <c r="Y348" t="s">
        <v>2036</v>
      </c>
      <c r="Z348" t="s">
        <v>2040</v>
      </c>
      <c r="AA348" t="s">
        <v>2044</v>
      </c>
      <c r="AB348" t="s">
        <v>2050</v>
      </c>
      <c r="AC348" t="s">
        <v>2041</v>
      </c>
      <c r="AD348" t="s">
        <v>2397</v>
      </c>
      <c r="AE348" t="s">
        <v>2553</v>
      </c>
      <c r="AF348" t="b">
        <v>0</v>
      </c>
      <c r="AH348" t="s">
        <v>2554</v>
      </c>
    </row>
    <row r="349" spans="1:35">
      <c r="A349" t="str">
        <f>LEFT(Table1[[#This Row],[Postcode]],2)</f>
        <v>HX</v>
      </c>
      <c r="B349" s="13" t="str" cm="1">
        <f t="array" ref="B349">_xlfn.IFS(
OR(LEFT(A349,2)="EC",LEFT(A349,1)="E",LEFT(A349,1)="N",LEFT(A349,2)="NW",LEFT(A349,2)="SE",LEFT(A349,2)="SW",LEFT(A349,1)="W",LEFT(A349,2)="WC"),"London",
OR(LEFT(A349,2)="CR",LEFT(A349,2)="DA",LEFT(A349,2)="GU",LEFT(A349,2)="KT",LEFT(A349,2)="ME",LEFT(A349,2)="PO",LEFT(A349,2)="RG",LEFT(A349,2)="RH",LEFT(A349,2)="SL",LEFT(A349,2)="SO",LEFT(A349,2)="TN"),"South East",
OR(LEFT(A349,2)="BA",LEFT(A349,2)="BS",LEFT(A349,2)="EX",LEFT(A349,2)="GL",LEFT(A349,2)="PL",LEFT(A349,2)="TA",LEFT(A349,2)="TQ",LEFT(A349,2)="TR"),"South West",
OR(LEFT(A349,1)="B",LEFT(A349,2)="CV",LEFT(A349,2)="DE",LEFT(A349,2)="LE",LEFT(A349,2)="NG",LEFT(A349,2)="NN",LEFT(A349,2)="ST",LEFT(A349,2)="WS",LEFT(A349,2)="WV"),"Midlands",
OR(LEFT(A349,1)="M",LEFT(A349,1)="L",LEFT(A349,2)="CH",LEFT(A349,2)="WA",LEFT(A349,2)="WN",LEFT(A349,2)="PR",LEFT(A349,2)="FY",LEFT(A349,2)="BB",LEFT(A349,2)="BL",LEFT(A349,2)="OL",LEFT(A349,2)="SK"),"North West",
OR(LEFT(A349,2)="NE",LEFT(A349,2)="DH",LEFT(A349,2)="SR",LEFT(A349,2)="TS",LEFT(A349,2)="DL"),"North East",
OR(LEFT(A349,2)="LS",LEFT(A349,1)="S",LEFT(A349,2)="DN",LEFT(A349,2)="HU",LEFT(A349,2)="BD",LEFT(A349,2)="HX",LEFT(A349,2)="WF",LEFT(A349,2)="HD"),"Yorkshire &amp; Humber",
OR(LEFT(A349,2)="CB",LEFT(A349,2)="CO",LEFT(A349,2)="IP",LEFT(A349,2)="NR",LEFT(A349,2)="PE",LEFT(A349,2)="SG",LEFT(A349,2)="CM"),"East of England",
OR(LEFT(A349,2)="AB",LEFT(A349,2)="DD",LEFT(A349,2)="EH",LEFT(A349,2)="FK",LEFT(A349,1)="G",LEFT(A349,2)="KA",LEFT(A349,2)="KY",LEFT(A349,2)="PA",LEFT(A349,2)="PH",LEFT(A349,2)="DG",LEFT(A349,2)="ML"),"Scotland",
OR(LEFT(A349,2)="CF",LEFT(A349,2)="SA",LEFT(A349,2)="NP",LEFT(A349,2)="LL",LEFT(A349,2)="LD"),"Wales"
)</f>
        <v>Yorkshire &amp; Humber</v>
      </c>
      <c r="C349" t="s">
        <v>374</v>
      </c>
      <c r="D349" t="s">
        <v>874</v>
      </c>
      <c r="E349" s="1">
        <v>24393</v>
      </c>
      <c r="F349" s="1">
        <v>45100</v>
      </c>
      <c r="G349" s="11">
        <f ca="1">DATEDIF(Table1[[#This Row],[Date_of_Birth]],TODAY(),"Y")-DATEDIF(Table1[[#This Row],[Primary_Diagnosis_Date]],TODAY(),"Y")</f>
        <v>57</v>
      </c>
      <c r="H349" s="11" t="str" cm="1">
        <f t="array" aca="1" ref="H349" ca="1">_xlfn.IFS(Table1[[#This Row],[Age]]&lt;10,"0-9",Table1[[#This Row],[Age]]&lt;20,"10-19",Table1[[#This Row],[Age]]&lt;30,"20-29",Table1[[#This Row],[Age]]&lt;40,"30-39",Table1[[#This Row],[Age]]&lt;50,"40-49",Table1[[#This Row],[Age]]&lt;60,"50-59",Table1[[#This Row],[Age]]&lt;70,"60-69",Table1[[#This Row],[Age]]&lt;80,"70-79",Table1[[#This Row],[Age]]&lt;90,"80-89")</f>
        <v>50-59</v>
      </c>
      <c r="I349" t="s">
        <v>1027</v>
      </c>
      <c r="J349" t="s">
        <v>1376</v>
      </c>
      <c r="K349" t="str">
        <f>LEFT(Table1[[#This Row],[Postcode]],2)</f>
        <v>HX</v>
      </c>
      <c r="L349" t="s">
        <v>1866</v>
      </c>
      <c r="M349" s="1">
        <v>45076</v>
      </c>
      <c r="N349" s="1">
        <v>45078</v>
      </c>
      <c r="O349" s="11" t="str">
        <f ca="1">DATEDIF(Table1[[#This Row],[Referral_Date]],TODAY(),"d")-DATEDIF(Table1[[#This Row],[First_Seen_Date]],TODAY(),"d") &amp;" "&amp;"days"</f>
        <v>2 days</v>
      </c>
      <c r="P349" s="1">
        <v>45079</v>
      </c>
      <c r="Q349" s="1">
        <v>45084</v>
      </c>
      <c r="R349" s="1">
        <v>45086</v>
      </c>
      <c r="S349" s="11">
        <f ca="1">DATEDIF(Table1[[#This Row],[Decision_to_Treat_Date]],TODAY(),"d")-DATEDIF(Table1[[#This Row],[Treatment_Start_Date]],TODAY(),"d")</f>
        <v>2</v>
      </c>
      <c r="T349" s="11" t="str" cm="1">
        <f t="array" aca="1" ref="T349" ca="1">_xlfn.IFS(Table1[[#This Row],[Treatment_Waiting Time]]&lt;10,"Very Short Wait",Table1[[#This Row],[Treatment_Waiting Time]]&lt;20,"Short Wait",Table1[[#This Row],[Treatment_Waiting Time]]&lt;30,"Moderate Delay",Table1[[#This Row],[Treatment_Waiting Time]]&lt;40,"Long Delay")</f>
        <v>Very Short Wait</v>
      </c>
      <c r="U349" t="s">
        <v>2016</v>
      </c>
      <c r="V349" t="s">
        <v>2018</v>
      </c>
      <c r="W349" t="s">
        <v>2027</v>
      </c>
      <c r="X349" t="s">
        <v>2031</v>
      </c>
      <c r="Y349" t="s">
        <v>2034</v>
      </c>
      <c r="Z349" t="s">
        <v>2039</v>
      </c>
      <c r="AA349" t="s">
        <v>2041</v>
      </c>
      <c r="AB349" t="s">
        <v>2048</v>
      </c>
      <c r="AC349" t="s">
        <v>2041</v>
      </c>
      <c r="AD349" t="s">
        <v>2398</v>
      </c>
      <c r="AE349" t="s">
        <v>2553</v>
      </c>
      <c r="AF349" t="b">
        <v>1</v>
      </c>
      <c r="AG349" s="1">
        <v>45360</v>
      </c>
      <c r="AH349" t="s">
        <v>2555</v>
      </c>
      <c r="AI349" s="1">
        <v>46322</v>
      </c>
    </row>
    <row r="350" spans="1:35">
      <c r="A350" t="str">
        <f>LEFT(Table1[[#This Row],[Postcode]],2)</f>
        <v>L5</v>
      </c>
      <c r="B350" s="13" t="str" cm="1">
        <f t="array" ref="B350">_xlfn.IFS(
OR(LEFT(A350,2)="EC",LEFT(A350,1)="E",LEFT(A350,1)="N",LEFT(A350,2)="NW",LEFT(A350,2)="SE",LEFT(A350,2)="SW",LEFT(A350,1)="W",LEFT(A350,2)="WC"),"London",
OR(LEFT(A350,2)="CR",LEFT(A350,2)="DA",LEFT(A350,2)="GU",LEFT(A350,2)="KT",LEFT(A350,2)="ME",LEFT(A350,2)="PO",LEFT(A350,2)="RG",LEFT(A350,2)="RH",LEFT(A350,2)="SL",LEFT(A350,2)="SO",LEFT(A350,2)="TN"),"South East",
OR(LEFT(A350,2)="BA",LEFT(A350,2)="BS",LEFT(A350,2)="EX",LEFT(A350,2)="GL",LEFT(A350,2)="PL",LEFT(A350,2)="TA",LEFT(A350,2)="TQ",LEFT(A350,2)="TR"),"South West",
OR(LEFT(A350,1)="B",LEFT(A350,2)="CV",LEFT(A350,2)="DE",LEFT(A350,2)="LE",LEFT(A350,2)="NG",LEFT(A350,2)="NN",LEFT(A350,2)="ST",LEFT(A350,2)="WS",LEFT(A350,2)="WV"),"Midlands",
OR(LEFT(A350,1)="M",LEFT(A350,1)="L",LEFT(A350,2)="CH",LEFT(A350,2)="WA",LEFT(A350,2)="WN",LEFT(A350,2)="PR",LEFT(A350,2)="FY",LEFT(A350,2)="BB",LEFT(A350,2)="BL",LEFT(A350,2)="OL",LEFT(A350,2)="SK"),"North West",
OR(LEFT(A350,2)="NE",LEFT(A350,2)="DH",LEFT(A350,2)="SR",LEFT(A350,2)="TS",LEFT(A350,2)="DL"),"North East",
OR(LEFT(A350,2)="LS",LEFT(A350,1)="S",LEFT(A350,2)="DN",LEFT(A350,2)="HU",LEFT(A350,2)="BD",LEFT(A350,2)="HX",LEFT(A350,2)="WF",LEFT(A350,2)="HD"),"Yorkshire &amp; Humber",
OR(LEFT(A350,2)="CB",LEFT(A350,2)="CO",LEFT(A350,2)="IP",LEFT(A350,2)="NR",LEFT(A350,2)="PE",LEFT(A350,2)="SG",LEFT(A350,2)="CM"),"East of England",
OR(LEFT(A350,2)="AB",LEFT(A350,2)="DD",LEFT(A350,2)="EH",LEFT(A350,2)="FK",LEFT(A350,1)="G",LEFT(A350,2)="KA",LEFT(A350,2)="KY",LEFT(A350,2)="PA",LEFT(A350,2)="PH",LEFT(A350,2)="DG",LEFT(A350,2)="ML"),"Scotland",
OR(LEFT(A350,2)="CF",LEFT(A350,2)="SA",LEFT(A350,2)="NP",LEFT(A350,2)="LL",LEFT(A350,2)="LD"),"Wales"
)</f>
        <v>North West</v>
      </c>
      <c r="C350" t="s">
        <v>375</v>
      </c>
      <c r="D350" t="s">
        <v>875</v>
      </c>
      <c r="E350" s="1">
        <v>19660</v>
      </c>
      <c r="F350" s="1">
        <v>45314</v>
      </c>
      <c r="G350" s="11">
        <f ca="1">DATEDIF(Table1[[#This Row],[Date_of_Birth]],TODAY(),"Y")-DATEDIF(Table1[[#This Row],[Primary_Diagnosis_Date]],TODAY(),"Y")</f>
        <v>70</v>
      </c>
      <c r="H350" s="11" t="str" cm="1">
        <f t="array" aca="1" ref="H350" ca="1">_xlfn.IFS(Table1[[#This Row],[Age]]&lt;10,"0-9",Table1[[#This Row],[Age]]&lt;20,"10-19",Table1[[#This Row],[Age]]&lt;30,"20-29",Table1[[#This Row],[Age]]&lt;40,"30-39",Table1[[#This Row],[Age]]&lt;50,"40-49",Table1[[#This Row],[Age]]&lt;60,"50-59",Table1[[#This Row],[Age]]&lt;70,"60-69",Table1[[#This Row],[Age]]&lt;80,"70-79",Table1[[#This Row],[Age]]&lt;90,"80-89")</f>
        <v>70-79</v>
      </c>
      <c r="I350" t="s">
        <v>1028</v>
      </c>
      <c r="J350" t="s">
        <v>1377</v>
      </c>
      <c r="K350" t="str">
        <f>LEFT(Table1[[#This Row],[Postcode]],2)</f>
        <v>L5</v>
      </c>
      <c r="L350" t="s">
        <v>1867</v>
      </c>
      <c r="M350" s="1">
        <v>45288</v>
      </c>
      <c r="N350" s="1">
        <v>45300</v>
      </c>
      <c r="O350" s="11" t="str">
        <f ca="1">DATEDIF(Table1[[#This Row],[Referral_Date]],TODAY(),"d")-DATEDIF(Table1[[#This Row],[First_Seen_Date]],TODAY(),"d") &amp;" "&amp;"days"</f>
        <v>12 days</v>
      </c>
      <c r="P350" s="1">
        <v>45305</v>
      </c>
      <c r="Q350" s="1">
        <v>45307</v>
      </c>
      <c r="R350" s="1">
        <v>45313</v>
      </c>
      <c r="S350" s="11">
        <f ca="1">DATEDIF(Table1[[#This Row],[Decision_to_Treat_Date]],TODAY(),"d")-DATEDIF(Table1[[#This Row],[Treatment_Start_Date]],TODAY(),"d")</f>
        <v>6</v>
      </c>
      <c r="T350" s="11" t="str" cm="1">
        <f t="array" aca="1" ref="T350" ca="1">_xlfn.IFS(Table1[[#This Row],[Treatment_Waiting Time]]&lt;10,"Very Short Wait",Table1[[#This Row],[Treatment_Waiting Time]]&lt;20,"Short Wait",Table1[[#This Row],[Treatment_Waiting Time]]&lt;30,"Moderate Delay",Table1[[#This Row],[Treatment_Waiting Time]]&lt;40,"Long Delay")</f>
        <v>Very Short Wait</v>
      </c>
      <c r="U350" t="s">
        <v>2014</v>
      </c>
      <c r="V350" t="s">
        <v>2022</v>
      </c>
      <c r="W350" t="s">
        <v>2023</v>
      </c>
      <c r="X350" t="s">
        <v>2029</v>
      </c>
      <c r="Y350" t="s">
        <v>2036</v>
      </c>
      <c r="Z350" t="s">
        <v>2042</v>
      </c>
      <c r="AA350" t="s">
        <v>2045</v>
      </c>
      <c r="AB350" t="s">
        <v>2049</v>
      </c>
      <c r="AC350" t="s">
        <v>2053</v>
      </c>
      <c r="AD350" t="s">
        <v>2399</v>
      </c>
      <c r="AE350" t="s">
        <v>2550</v>
      </c>
      <c r="AF350" t="b">
        <v>1</v>
      </c>
      <c r="AG350" s="1">
        <v>45703</v>
      </c>
      <c r="AH350" t="s">
        <v>2554</v>
      </c>
    </row>
    <row r="351" spans="1:35">
      <c r="A351" t="str">
        <f>LEFT(Table1[[#This Row],[Postcode]],2)</f>
        <v>S8</v>
      </c>
      <c r="B351" s="13" t="str" cm="1">
        <f t="array" ref="B351">_xlfn.IFS(
OR(LEFT(A351,2)="EC",LEFT(A351,1)="E",LEFT(A351,1)="N",LEFT(A351,2)="NW",LEFT(A351,2)="SE",LEFT(A351,2)="SW",LEFT(A351,1)="W",LEFT(A351,2)="WC"),"London",
OR(LEFT(A351,2)="CR",LEFT(A351,2)="DA",LEFT(A351,2)="GU",LEFT(A351,2)="KT",LEFT(A351,2)="ME",LEFT(A351,2)="PO",LEFT(A351,2)="RG",LEFT(A351,2)="RH",LEFT(A351,2)="SL",LEFT(A351,2)="SO",LEFT(A351,2)="TN"),"South East",
OR(LEFT(A351,2)="BA",LEFT(A351,2)="BS",LEFT(A351,2)="EX",LEFT(A351,2)="GL",LEFT(A351,2)="PL",LEFT(A351,2)="TA",LEFT(A351,2)="TQ",LEFT(A351,2)="TR"),"South West",
OR(LEFT(A351,1)="B",LEFT(A351,2)="CV",LEFT(A351,2)="DE",LEFT(A351,2)="LE",LEFT(A351,2)="NG",LEFT(A351,2)="NN",LEFT(A351,2)="ST",LEFT(A351,2)="WS",LEFT(A351,2)="WV"),"Midlands",
OR(LEFT(A351,1)="M",LEFT(A351,1)="L",LEFT(A351,2)="CH",LEFT(A351,2)="WA",LEFT(A351,2)="WN",LEFT(A351,2)="PR",LEFT(A351,2)="FY",LEFT(A351,2)="BB",LEFT(A351,2)="BL",LEFT(A351,2)="OL",LEFT(A351,2)="SK"),"North West",
OR(LEFT(A351,2)="NE",LEFT(A351,2)="DH",LEFT(A351,2)="SR",LEFT(A351,2)="TS",LEFT(A351,2)="DL"),"North East",
OR(LEFT(A351,2)="LS",LEFT(A351,1)="S",LEFT(A351,2)="DN",LEFT(A351,2)="HU",LEFT(A351,2)="BD",LEFT(A351,2)="HX",LEFT(A351,2)="WF",LEFT(A351,2)="HD"),"Yorkshire &amp; Humber",
OR(LEFT(A351,2)="CB",LEFT(A351,2)="CO",LEFT(A351,2)="IP",LEFT(A351,2)="NR",LEFT(A351,2)="PE",LEFT(A351,2)="SG",LEFT(A351,2)="CM"),"East of England",
OR(LEFT(A351,2)="AB",LEFT(A351,2)="DD",LEFT(A351,2)="EH",LEFT(A351,2)="FK",LEFT(A351,1)="G",LEFT(A351,2)="KA",LEFT(A351,2)="KY",LEFT(A351,2)="PA",LEFT(A351,2)="PH",LEFT(A351,2)="DG",LEFT(A351,2)="ML"),"Scotland",
OR(LEFT(A351,2)="CF",LEFT(A351,2)="SA",LEFT(A351,2)="NP",LEFT(A351,2)="LL",LEFT(A351,2)="LD"),"Wales"
)</f>
        <v>Yorkshire &amp; Humber</v>
      </c>
      <c r="C351" t="s">
        <v>376</v>
      </c>
      <c r="D351" t="s">
        <v>876</v>
      </c>
      <c r="E351" s="1">
        <v>26413</v>
      </c>
      <c r="F351" s="1">
        <v>43537</v>
      </c>
      <c r="G351" s="11">
        <f ca="1">DATEDIF(Table1[[#This Row],[Date_of_Birth]],TODAY(),"Y")-DATEDIF(Table1[[#This Row],[Primary_Diagnosis_Date]],TODAY(),"Y")</f>
        <v>47</v>
      </c>
      <c r="H351" s="11" t="str" cm="1">
        <f t="array" aca="1" ref="H351" ca="1">_xlfn.IFS(Table1[[#This Row],[Age]]&lt;10,"0-9",Table1[[#This Row],[Age]]&lt;20,"10-19",Table1[[#This Row],[Age]]&lt;30,"20-29",Table1[[#This Row],[Age]]&lt;40,"30-39",Table1[[#This Row],[Age]]&lt;50,"40-49",Table1[[#This Row],[Age]]&lt;60,"50-59",Table1[[#This Row],[Age]]&lt;70,"60-69",Table1[[#This Row],[Age]]&lt;80,"70-79",Table1[[#This Row],[Age]]&lt;90,"80-89")</f>
        <v>40-49</v>
      </c>
      <c r="I351" t="s">
        <v>1028</v>
      </c>
      <c r="J351" t="s">
        <v>1378</v>
      </c>
      <c r="K351" t="str">
        <f>LEFT(Table1[[#This Row],[Postcode]],2)</f>
        <v>S8</v>
      </c>
      <c r="L351" t="s">
        <v>1868</v>
      </c>
      <c r="M351" s="1">
        <v>43537</v>
      </c>
      <c r="N351" s="1">
        <v>43538</v>
      </c>
      <c r="O351" s="11" t="str">
        <f ca="1">DATEDIF(Table1[[#This Row],[Referral_Date]],TODAY(),"d")-DATEDIF(Table1[[#This Row],[First_Seen_Date]],TODAY(),"d") &amp;" "&amp;"days"</f>
        <v>1 days</v>
      </c>
      <c r="P351" s="1">
        <v>43546</v>
      </c>
      <c r="Q351" s="1">
        <v>43558</v>
      </c>
      <c r="R351" s="1">
        <v>43577</v>
      </c>
      <c r="S351" s="11">
        <f ca="1">DATEDIF(Table1[[#This Row],[Decision_to_Treat_Date]],TODAY(),"d")-DATEDIF(Table1[[#This Row],[Treatment_Start_Date]],TODAY(),"d")</f>
        <v>19</v>
      </c>
      <c r="T351" s="11" t="str" cm="1">
        <f t="array" aca="1" ref="T351" ca="1">_xlfn.IFS(Table1[[#This Row],[Treatment_Waiting Time]]&lt;10,"Very Short Wait",Table1[[#This Row],[Treatment_Waiting Time]]&lt;20,"Short Wait",Table1[[#This Row],[Treatment_Waiting Time]]&lt;30,"Moderate Delay",Table1[[#This Row],[Treatment_Waiting Time]]&lt;40,"Long Delay")</f>
        <v>Short Wait</v>
      </c>
      <c r="U351" t="s">
        <v>2015</v>
      </c>
      <c r="V351" t="s">
        <v>2021</v>
      </c>
      <c r="W351" t="s">
        <v>2024</v>
      </c>
      <c r="X351" t="s">
        <v>2030</v>
      </c>
      <c r="Y351" t="s">
        <v>2035</v>
      </c>
      <c r="Z351" t="s">
        <v>2039</v>
      </c>
      <c r="AA351" t="s">
        <v>2041</v>
      </c>
      <c r="AB351" t="s">
        <v>2048</v>
      </c>
      <c r="AC351" t="s">
        <v>2052</v>
      </c>
      <c r="AD351" t="s">
        <v>2400</v>
      </c>
      <c r="AE351" t="s">
        <v>2553</v>
      </c>
      <c r="AF351" t="b">
        <v>0</v>
      </c>
      <c r="AH351" t="s">
        <v>2554</v>
      </c>
    </row>
    <row r="352" spans="1:35">
      <c r="A352" t="str">
        <f>LEFT(Table1[[#This Row],[Postcode]],2)</f>
        <v>B9</v>
      </c>
      <c r="B352" s="13" t="str" cm="1">
        <f t="array" ref="B352">_xlfn.IFS(
OR(LEFT(A352,2)="EC",LEFT(A352,1)="E",LEFT(A352,1)="N",LEFT(A352,2)="NW",LEFT(A352,2)="SE",LEFT(A352,2)="SW",LEFT(A352,1)="W",LEFT(A352,2)="WC"),"London",
OR(LEFT(A352,2)="CR",LEFT(A352,2)="DA",LEFT(A352,2)="GU",LEFT(A352,2)="KT",LEFT(A352,2)="ME",LEFT(A352,2)="PO",LEFT(A352,2)="RG",LEFT(A352,2)="RH",LEFT(A352,2)="SL",LEFT(A352,2)="SO",LEFT(A352,2)="TN"),"South East",
OR(LEFT(A352,2)="BA",LEFT(A352,2)="BS",LEFT(A352,2)="EX",LEFT(A352,2)="GL",LEFT(A352,2)="PL",LEFT(A352,2)="TA",LEFT(A352,2)="TQ",LEFT(A352,2)="TR"),"South West",
OR(LEFT(A352,1)="B",LEFT(A352,2)="CV",LEFT(A352,2)="DE",LEFT(A352,2)="LE",LEFT(A352,2)="NG",LEFT(A352,2)="NN",LEFT(A352,2)="ST",LEFT(A352,2)="WS",LEFT(A352,2)="WV"),"Midlands",
OR(LEFT(A352,1)="M",LEFT(A352,1)="L",LEFT(A352,2)="CH",LEFT(A352,2)="WA",LEFT(A352,2)="WN",LEFT(A352,2)="PR",LEFT(A352,2)="FY",LEFT(A352,2)="BB",LEFT(A352,2)="BL",LEFT(A352,2)="OL",LEFT(A352,2)="SK"),"North West",
OR(LEFT(A352,2)="NE",LEFT(A352,2)="DH",LEFT(A352,2)="SR",LEFT(A352,2)="TS",LEFT(A352,2)="DL"),"North East",
OR(LEFT(A352,2)="LS",LEFT(A352,1)="S",LEFT(A352,2)="DN",LEFT(A352,2)="HU",LEFT(A352,2)="BD",LEFT(A352,2)="HX",LEFT(A352,2)="WF",LEFT(A352,2)="HD"),"Yorkshire &amp; Humber",
OR(LEFT(A352,2)="CB",LEFT(A352,2)="CO",LEFT(A352,2)="IP",LEFT(A352,2)="NR",LEFT(A352,2)="PE",LEFT(A352,2)="SG",LEFT(A352,2)="CM"),"East of England",
OR(LEFT(A352,2)="AB",LEFT(A352,2)="DD",LEFT(A352,2)="EH",LEFT(A352,2)="FK",LEFT(A352,1)="G",LEFT(A352,2)="KA",LEFT(A352,2)="KY",LEFT(A352,2)="PA",LEFT(A352,2)="PH",LEFT(A352,2)="DG",LEFT(A352,2)="ML"),"Scotland",
OR(LEFT(A352,2)="CF",LEFT(A352,2)="SA",LEFT(A352,2)="NP",LEFT(A352,2)="LL",LEFT(A352,2)="LD"),"Wales"
)</f>
        <v>Midlands</v>
      </c>
      <c r="C352" t="s">
        <v>377</v>
      </c>
      <c r="D352" t="s">
        <v>877</v>
      </c>
      <c r="E352" s="1">
        <v>28570</v>
      </c>
      <c r="F352" s="1">
        <v>42607</v>
      </c>
      <c r="G352" s="11">
        <f ca="1">DATEDIF(Table1[[#This Row],[Date_of_Birth]],TODAY(),"Y")-DATEDIF(Table1[[#This Row],[Primary_Diagnosis_Date]],TODAY(),"Y")</f>
        <v>39</v>
      </c>
      <c r="H352" s="11" t="str" cm="1">
        <f t="array" aca="1" ref="H352" ca="1">_xlfn.IFS(Table1[[#This Row],[Age]]&lt;10,"0-9",Table1[[#This Row],[Age]]&lt;20,"10-19",Table1[[#This Row],[Age]]&lt;30,"20-29",Table1[[#This Row],[Age]]&lt;40,"30-39",Table1[[#This Row],[Age]]&lt;50,"40-49",Table1[[#This Row],[Age]]&lt;60,"50-59",Table1[[#This Row],[Age]]&lt;70,"60-69",Table1[[#This Row],[Age]]&lt;80,"70-79",Table1[[#This Row],[Age]]&lt;90,"80-89")</f>
        <v>30-39</v>
      </c>
      <c r="I352" t="s">
        <v>1028</v>
      </c>
      <c r="J352" t="s">
        <v>1379</v>
      </c>
      <c r="K352" t="str">
        <f>LEFT(Table1[[#This Row],[Postcode]],2)</f>
        <v>B9</v>
      </c>
      <c r="L352" t="s">
        <v>1869</v>
      </c>
      <c r="M352" s="1">
        <v>42607</v>
      </c>
      <c r="N352" s="1">
        <v>42609</v>
      </c>
      <c r="O352" s="11" t="str">
        <f ca="1">DATEDIF(Table1[[#This Row],[Referral_Date]],TODAY(),"d")-DATEDIF(Table1[[#This Row],[First_Seen_Date]],TODAY(),"d") &amp;" "&amp;"days"</f>
        <v>2 days</v>
      </c>
      <c r="P352" s="1">
        <v>42611</v>
      </c>
      <c r="Q352" s="1">
        <v>42615</v>
      </c>
      <c r="R352" s="1">
        <v>42622</v>
      </c>
      <c r="S352" s="11">
        <f ca="1">DATEDIF(Table1[[#This Row],[Decision_to_Treat_Date]],TODAY(),"d")-DATEDIF(Table1[[#This Row],[Treatment_Start_Date]],TODAY(),"d")</f>
        <v>7</v>
      </c>
      <c r="T352" s="11" t="str" cm="1">
        <f t="array" aca="1" ref="T352" ca="1">_xlfn.IFS(Table1[[#This Row],[Treatment_Waiting Time]]&lt;10,"Very Short Wait",Table1[[#This Row],[Treatment_Waiting Time]]&lt;20,"Short Wait",Table1[[#This Row],[Treatment_Waiting Time]]&lt;30,"Moderate Delay",Table1[[#This Row],[Treatment_Waiting Time]]&lt;40,"Long Delay")</f>
        <v>Very Short Wait</v>
      </c>
      <c r="U352" t="s">
        <v>2013</v>
      </c>
      <c r="V352" t="s">
        <v>2021</v>
      </c>
      <c r="W352" t="s">
        <v>2028</v>
      </c>
      <c r="X352" t="s">
        <v>2030</v>
      </c>
      <c r="Y352" t="s">
        <v>2035</v>
      </c>
      <c r="Z352" t="s">
        <v>2038</v>
      </c>
      <c r="AA352" t="s">
        <v>2043</v>
      </c>
      <c r="AB352" t="s">
        <v>2047</v>
      </c>
      <c r="AC352" t="s">
        <v>2053</v>
      </c>
      <c r="AD352" t="s">
        <v>2401</v>
      </c>
      <c r="AE352" t="s">
        <v>2041</v>
      </c>
      <c r="AF352" t="b">
        <v>1</v>
      </c>
      <c r="AG352" s="1">
        <v>43013</v>
      </c>
      <c r="AH352" t="s">
        <v>2555</v>
      </c>
      <c r="AI352" s="1">
        <v>43947</v>
      </c>
    </row>
    <row r="353" spans="1:35">
      <c r="A353" t="str">
        <f>LEFT(Table1[[#This Row],[Postcode]],2)</f>
        <v>CT</v>
      </c>
      <c r="B353" s="13" t="e" cm="1">
        <f t="array" ref="B353">_xlfn.IFS(
OR(LEFT(A353,2)="EC",LEFT(A353,1)="E",LEFT(A353,1)="N",LEFT(A353,2)="NW",LEFT(A353,2)="SE",LEFT(A353,2)="SW",LEFT(A353,1)="W",LEFT(A353,2)="WC"),"London",
OR(LEFT(A353,2)="CR",LEFT(A353,2)="DA",LEFT(A353,2)="GU",LEFT(A353,2)="KT",LEFT(A353,2)="ME",LEFT(A353,2)="PO",LEFT(A353,2)="RG",LEFT(A353,2)="RH",LEFT(A353,2)="SL",LEFT(A353,2)="SO",LEFT(A353,2)="TN"),"South East",
OR(LEFT(A353,2)="BA",LEFT(A353,2)="BS",LEFT(A353,2)="EX",LEFT(A353,2)="GL",LEFT(A353,2)="PL",LEFT(A353,2)="TA",LEFT(A353,2)="TQ",LEFT(A353,2)="TR"),"South West",
OR(LEFT(A353,1)="B",LEFT(A353,2)="CV",LEFT(A353,2)="DE",LEFT(A353,2)="LE",LEFT(A353,2)="NG",LEFT(A353,2)="NN",LEFT(A353,2)="ST",LEFT(A353,2)="WS",LEFT(A353,2)="WV"),"Midlands",
OR(LEFT(A353,1)="M",LEFT(A353,1)="L",LEFT(A353,2)="CH",LEFT(A353,2)="WA",LEFT(A353,2)="WN",LEFT(A353,2)="PR",LEFT(A353,2)="FY",LEFT(A353,2)="BB",LEFT(A353,2)="BL",LEFT(A353,2)="OL",LEFT(A353,2)="SK"),"North West",
OR(LEFT(A353,2)="NE",LEFT(A353,2)="DH",LEFT(A353,2)="SR",LEFT(A353,2)="TS",LEFT(A353,2)="DL"),"North East",
OR(LEFT(A353,2)="LS",LEFT(A353,1)="S",LEFT(A353,2)="DN",LEFT(A353,2)="HU",LEFT(A353,2)="BD",LEFT(A353,2)="HX",LEFT(A353,2)="WF",LEFT(A353,2)="HD"),"Yorkshire &amp; Humber",
OR(LEFT(A353,2)="CB",LEFT(A353,2)="CO",LEFT(A353,2)="IP",LEFT(A353,2)="NR",LEFT(A353,2)="PE",LEFT(A353,2)="SG",LEFT(A353,2)="CM"),"East of England",
OR(LEFT(A353,2)="AB",LEFT(A353,2)="DD",LEFT(A353,2)="EH",LEFT(A353,2)="FK",LEFT(A353,1)="G",LEFT(A353,2)="KA",LEFT(A353,2)="KY",LEFT(A353,2)="PA",LEFT(A353,2)="PH",LEFT(A353,2)="DG",LEFT(A353,2)="ML"),"Scotland",
OR(LEFT(A353,2)="CF",LEFT(A353,2)="SA",LEFT(A353,2)="NP",LEFT(A353,2)="LL",LEFT(A353,2)="LD"),"Wales"
)</f>
        <v>#N/A</v>
      </c>
      <c r="C353" t="s">
        <v>378</v>
      </c>
      <c r="D353" t="s">
        <v>878</v>
      </c>
      <c r="E353" s="1">
        <v>30670</v>
      </c>
      <c r="F353" s="1">
        <v>43636</v>
      </c>
      <c r="G353" s="11">
        <f ca="1">DATEDIF(Table1[[#This Row],[Date_of_Birth]],TODAY(),"Y")-DATEDIF(Table1[[#This Row],[Primary_Diagnosis_Date]],TODAY(),"Y")</f>
        <v>35</v>
      </c>
      <c r="H353" s="11" t="str" cm="1">
        <f t="array" aca="1" ref="H353" ca="1">_xlfn.IFS(Table1[[#This Row],[Age]]&lt;10,"0-9",Table1[[#This Row],[Age]]&lt;20,"10-19",Table1[[#This Row],[Age]]&lt;30,"20-29",Table1[[#This Row],[Age]]&lt;40,"30-39",Table1[[#This Row],[Age]]&lt;50,"40-49",Table1[[#This Row],[Age]]&lt;60,"50-59",Table1[[#This Row],[Age]]&lt;70,"60-69",Table1[[#This Row],[Age]]&lt;80,"70-79",Table1[[#This Row],[Age]]&lt;90,"80-89")</f>
        <v>30-39</v>
      </c>
      <c r="I353" t="s">
        <v>1027</v>
      </c>
      <c r="J353" t="s">
        <v>1380</v>
      </c>
      <c r="K353" t="str">
        <f>LEFT(Table1[[#This Row],[Postcode]],2)</f>
        <v>CT</v>
      </c>
      <c r="L353" t="s">
        <v>1870</v>
      </c>
      <c r="M353" s="1">
        <v>43635</v>
      </c>
      <c r="N353" s="1">
        <v>43649</v>
      </c>
      <c r="O353" s="11" t="str">
        <f ca="1">DATEDIF(Table1[[#This Row],[Referral_Date]],TODAY(),"d")-DATEDIF(Table1[[#This Row],[First_Seen_Date]],TODAY(),"d") &amp;" "&amp;"days"</f>
        <v>14 days</v>
      </c>
      <c r="P353" s="1">
        <v>43654</v>
      </c>
      <c r="Q353" s="1">
        <v>43662</v>
      </c>
      <c r="R353" s="1">
        <v>43690</v>
      </c>
      <c r="S353" s="11">
        <f ca="1">DATEDIF(Table1[[#This Row],[Decision_to_Treat_Date]],TODAY(),"d")-DATEDIF(Table1[[#This Row],[Treatment_Start_Date]],TODAY(),"d")</f>
        <v>28</v>
      </c>
      <c r="T353" s="11" t="str" cm="1">
        <f t="array" aca="1" ref="T353" ca="1">_xlfn.IFS(Table1[[#This Row],[Treatment_Waiting Time]]&lt;10,"Very Short Wait",Table1[[#This Row],[Treatment_Waiting Time]]&lt;20,"Short Wait",Table1[[#This Row],[Treatment_Waiting Time]]&lt;30,"Moderate Delay",Table1[[#This Row],[Treatment_Waiting Time]]&lt;40,"Long Delay")</f>
        <v>Moderate Delay</v>
      </c>
      <c r="U353" t="s">
        <v>2014</v>
      </c>
      <c r="V353" t="s">
        <v>2019</v>
      </c>
      <c r="W353" t="s">
        <v>2023</v>
      </c>
      <c r="X353" t="s">
        <v>2032</v>
      </c>
      <c r="Y353" t="s">
        <v>2037</v>
      </c>
      <c r="Z353" t="s">
        <v>2038</v>
      </c>
      <c r="AA353" t="s">
        <v>2041</v>
      </c>
      <c r="AB353" t="s">
        <v>2046</v>
      </c>
      <c r="AC353" t="s">
        <v>2053</v>
      </c>
      <c r="AD353" t="s">
        <v>2402</v>
      </c>
      <c r="AE353" t="s">
        <v>2553</v>
      </c>
      <c r="AF353" t="b">
        <v>1</v>
      </c>
      <c r="AG353" s="1">
        <v>43899</v>
      </c>
      <c r="AH353" t="s">
        <v>2555</v>
      </c>
      <c r="AI353" s="1">
        <v>43993</v>
      </c>
    </row>
    <row r="354" spans="1:35">
      <c r="A354" t="str">
        <f>LEFT(Table1[[#This Row],[Postcode]],2)</f>
        <v>BD</v>
      </c>
      <c r="B354" s="13" t="str" cm="1">
        <f t="array" ref="B354">_xlfn.IFS(
OR(LEFT(A354,2)="EC",LEFT(A354,1)="E",LEFT(A354,1)="N",LEFT(A354,2)="NW",LEFT(A354,2)="SE",LEFT(A354,2)="SW",LEFT(A354,1)="W",LEFT(A354,2)="WC"),"London",
OR(LEFT(A354,2)="CR",LEFT(A354,2)="DA",LEFT(A354,2)="GU",LEFT(A354,2)="KT",LEFT(A354,2)="ME",LEFT(A354,2)="PO",LEFT(A354,2)="RG",LEFT(A354,2)="RH",LEFT(A354,2)="SL",LEFT(A354,2)="SO",LEFT(A354,2)="TN"),"South East",
OR(LEFT(A354,2)="BA",LEFT(A354,2)="BS",LEFT(A354,2)="EX",LEFT(A354,2)="GL",LEFT(A354,2)="PL",LEFT(A354,2)="TA",LEFT(A354,2)="TQ",LEFT(A354,2)="TR"),"South West",
OR(LEFT(A354,1)="B",LEFT(A354,2)="CV",LEFT(A354,2)="DE",LEFT(A354,2)="LE",LEFT(A354,2)="NG",LEFT(A354,2)="NN",LEFT(A354,2)="ST",LEFT(A354,2)="WS",LEFT(A354,2)="WV"),"Midlands",
OR(LEFT(A354,1)="M",LEFT(A354,1)="L",LEFT(A354,2)="CH",LEFT(A354,2)="WA",LEFT(A354,2)="WN",LEFT(A354,2)="PR",LEFT(A354,2)="FY",LEFT(A354,2)="BB",LEFT(A354,2)="BL",LEFT(A354,2)="OL",LEFT(A354,2)="SK"),"North West",
OR(LEFT(A354,2)="NE",LEFT(A354,2)="DH",LEFT(A354,2)="SR",LEFT(A354,2)="TS",LEFT(A354,2)="DL"),"North East",
OR(LEFT(A354,2)="LS",LEFT(A354,1)="S",LEFT(A354,2)="DN",LEFT(A354,2)="HU",LEFT(A354,2)="BD",LEFT(A354,2)="HX",LEFT(A354,2)="WF",LEFT(A354,2)="HD"),"Yorkshire &amp; Humber",
OR(LEFT(A354,2)="CB",LEFT(A354,2)="CO",LEFT(A354,2)="IP",LEFT(A354,2)="NR",LEFT(A354,2)="PE",LEFT(A354,2)="SG",LEFT(A354,2)="CM"),"East of England",
OR(LEFT(A354,2)="AB",LEFT(A354,2)="DD",LEFT(A354,2)="EH",LEFT(A354,2)="FK",LEFT(A354,1)="G",LEFT(A354,2)="KA",LEFT(A354,2)="KY",LEFT(A354,2)="PA",LEFT(A354,2)="PH",LEFT(A354,2)="DG",LEFT(A354,2)="ML"),"Scotland",
OR(LEFT(A354,2)="CF",LEFT(A354,2)="SA",LEFT(A354,2)="NP",LEFT(A354,2)="LL",LEFT(A354,2)="LD"),"Wales"
)</f>
        <v>Midlands</v>
      </c>
      <c r="C354" t="s">
        <v>379</v>
      </c>
      <c r="D354" t="s">
        <v>879</v>
      </c>
      <c r="E354" s="1">
        <v>38402</v>
      </c>
      <c r="F354" s="1">
        <v>46080</v>
      </c>
      <c r="G354" s="11">
        <f ca="1">DATEDIF(Table1[[#This Row],[Date_of_Birth]],TODAY(),"Y")-DATEDIF(Table1[[#This Row],[Primary_Diagnosis_Date]],TODAY(),"Y")</f>
        <v>21</v>
      </c>
      <c r="H354" s="11" t="str" cm="1">
        <f t="array" aca="1" ref="H354" ca="1">_xlfn.IFS(Table1[[#This Row],[Age]]&lt;10,"0-9",Table1[[#This Row],[Age]]&lt;20,"10-19",Table1[[#This Row],[Age]]&lt;30,"20-29",Table1[[#This Row],[Age]]&lt;40,"30-39",Table1[[#This Row],[Age]]&lt;50,"40-49",Table1[[#This Row],[Age]]&lt;60,"50-59",Table1[[#This Row],[Age]]&lt;70,"60-69",Table1[[#This Row],[Age]]&lt;80,"70-79",Table1[[#This Row],[Age]]&lt;90,"80-89")</f>
        <v>20-29</v>
      </c>
      <c r="I354" t="s">
        <v>1027</v>
      </c>
      <c r="J354" t="s">
        <v>1381</v>
      </c>
      <c r="K354" t="str">
        <f>LEFT(Table1[[#This Row],[Postcode]],2)</f>
        <v>BD</v>
      </c>
      <c r="L354" t="s">
        <v>1871</v>
      </c>
      <c r="M354" s="1">
        <v>46051</v>
      </c>
      <c r="N354" s="1">
        <v>46056</v>
      </c>
      <c r="O354" s="11" t="str">
        <f ca="1">DATEDIF(Table1[[#This Row],[Referral_Date]],TODAY(),"d")-DATEDIF(Table1[[#This Row],[First_Seen_Date]],TODAY(),"d") &amp;" "&amp;"days"</f>
        <v>5 days</v>
      </c>
      <c r="P354" s="1">
        <v>46069</v>
      </c>
      <c r="Q354" s="1">
        <v>46072</v>
      </c>
      <c r="R354" s="1">
        <v>46077</v>
      </c>
      <c r="S354" s="11">
        <f ca="1">DATEDIF(Table1[[#This Row],[Decision_to_Treat_Date]],TODAY(),"d")-DATEDIF(Table1[[#This Row],[Treatment_Start_Date]],TODAY(),"d")</f>
        <v>5</v>
      </c>
      <c r="T354" s="11" t="str" cm="1">
        <f t="array" aca="1" ref="T354" ca="1">_xlfn.IFS(Table1[[#This Row],[Treatment_Waiting Time]]&lt;10,"Very Short Wait",Table1[[#This Row],[Treatment_Waiting Time]]&lt;20,"Short Wait",Table1[[#This Row],[Treatment_Waiting Time]]&lt;30,"Moderate Delay",Table1[[#This Row],[Treatment_Waiting Time]]&lt;40,"Long Delay")</f>
        <v>Very Short Wait</v>
      </c>
      <c r="U354" t="s">
        <v>2016</v>
      </c>
      <c r="V354" t="s">
        <v>2018</v>
      </c>
      <c r="W354" t="s">
        <v>2023</v>
      </c>
      <c r="X354" t="s">
        <v>2032</v>
      </c>
      <c r="Y354" t="s">
        <v>2036</v>
      </c>
      <c r="Z354" t="s">
        <v>2040</v>
      </c>
      <c r="AA354" t="s">
        <v>2041</v>
      </c>
      <c r="AB354" t="s">
        <v>2050</v>
      </c>
      <c r="AC354" t="s">
        <v>2052</v>
      </c>
      <c r="AD354" t="s">
        <v>2403</v>
      </c>
      <c r="AE354" t="s">
        <v>2552</v>
      </c>
      <c r="AF354" t="b">
        <v>0</v>
      </c>
      <c r="AH354" t="s">
        <v>2554</v>
      </c>
    </row>
    <row r="355" spans="1:35">
      <c r="A355" t="str">
        <f>LEFT(Table1[[#This Row],[Postcode]],2)</f>
        <v>SW</v>
      </c>
      <c r="B355" s="13" t="str" cm="1">
        <f t="array" ref="B355">_xlfn.IFS(
OR(LEFT(A355,2)="EC",LEFT(A355,1)="E",LEFT(A355,1)="N",LEFT(A355,2)="NW",LEFT(A355,2)="SE",LEFT(A355,2)="SW",LEFT(A355,1)="W",LEFT(A355,2)="WC"),"London",
OR(LEFT(A355,2)="CR",LEFT(A355,2)="DA",LEFT(A355,2)="GU",LEFT(A355,2)="KT",LEFT(A355,2)="ME",LEFT(A355,2)="PO",LEFT(A355,2)="RG",LEFT(A355,2)="RH",LEFT(A355,2)="SL",LEFT(A355,2)="SO",LEFT(A355,2)="TN"),"South East",
OR(LEFT(A355,2)="BA",LEFT(A355,2)="BS",LEFT(A355,2)="EX",LEFT(A355,2)="GL",LEFT(A355,2)="PL",LEFT(A355,2)="TA",LEFT(A355,2)="TQ",LEFT(A355,2)="TR"),"South West",
OR(LEFT(A355,1)="B",LEFT(A355,2)="CV",LEFT(A355,2)="DE",LEFT(A355,2)="LE",LEFT(A355,2)="NG",LEFT(A355,2)="NN",LEFT(A355,2)="ST",LEFT(A355,2)="WS",LEFT(A355,2)="WV"),"Midlands",
OR(LEFT(A355,1)="M",LEFT(A355,1)="L",LEFT(A355,2)="CH",LEFT(A355,2)="WA",LEFT(A355,2)="WN",LEFT(A355,2)="PR",LEFT(A355,2)="FY",LEFT(A355,2)="BB",LEFT(A355,2)="BL",LEFT(A355,2)="OL",LEFT(A355,2)="SK"),"North West",
OR(LEFT(A355,2)="NE",LEFT(A355,2)="DH",LEFT(A355,2)="SR",LEFT(A355,2)="TS",LEFT(A355,2)="DL"),"North East",
OR(LEFT(A355,2)="LS",LEFT(A355,1)="S",LEFT(A355,2)="DN",LEFT(A355,2)="HU",LEFT(A355,2)="BD",LEFT(A355,2)="HX",LEFT(A355,2)="WF",LEFT(A355,2)="HD"),"Yorkshire &amp; Humber",
OR(LEFT(A355,2)="CB",LEFT(A355,2)="CO",LEFT(A355,2)="IP",LEFT(A355,2)="NR",LEFT(A355,2)="PE",LEFT(A355,2)="SG",LEFT(A355,2)="CM"),"East of England",
OR(LEFT(A355,2)="AB",LEFT(A355,2)="DD",LEFT(A355,2)="EH",LEFT(A355,2)="FK",LEFT(A355,1)="G",LEFT(A355,2)="KA",LEFT(A355,2)="KY",LEFT(A355,2)="PA",LEFT(A355,2)="PH",LEFT(A355,2)="DG",LEFT(A355,2)="ML"),"Scotland",
OR(LEFT(A355,2)="CF",LEFT(A355,2)="SA",LEFT(A355,2)="NP",LEFT(A355,2)="LL",LEFT(A355,2)="LD"),"Wales"
)</f>
        <v>London</v>
      </c>
      <c r="C355" t="s">
        <v>380</v>
      </c>
      <c r="D355" t="s">
        <v>880</v>
      </c>
      <c r="E355" s="1">
        <v>26593</v>
      </c>
      <c r="F355" s="1">
        <v>45268</v>
      </c>
      <c r="G355" s="11">
        <f ca="1">DATEDIF(Table1[[#This Row],[Date_of_Birth]],TODAY(),"Y")-DATEDIF(Table1[[#This Row],[Primary_Diagnosis_Date]],TODAY(),"Y")</f>
        <v>51</v>
      </c>
      <c r="H355" s="11" t="str" cm="1">
        <f t="array" aca="1" ref="H355" ca="1">_xlfn.IFS(Table1[[#This Row],[Age]]&lt;10,"0-9",Table1[[#This Row],[Age]]&lt;20,"10-19",Table1[[#This Row],[Age]]&lt;30,"20-29",Table1[[#This Row],[Age]]&lt;40,"30-39",Table1[[#This Row],[Age]]&lt;50,"40-49",Table1[[#This Row],[Age]]&lt;60,"50-59",Table1[[#This Row],[Age]]&lt;70,"60-69",Table1[[#This Row],[Age]]&lt;80,"70-79",Table1[[#This Row],[Age]]&lt;90,"80-89")</f>
        <v>50-59</v>
      </c>
      <c r="I355" t="s">
        <v>1028</v>
      </c>
      <c r="J355" t="s">
        <v>1382</v>
      </c>
      <c r="K355" t="str">
        <f>LEFT(Table1[[#This Row],[Postcode]],2)</f>
        <v>SW</v>
      </c>
      <c r="L355" t="s">
        <v>1872</v>
      </c>
      <c r="M355" s="1">
        <v>45239</v>
      </c>
      <c r="N355" s="1">
        <v>45252</v>
      </c>
      <c r="O355" s="11" t="str">
        <f ca="1">DATEDIF(Table1[[#This Row],[Referral_Date]],TODAY(),"d")-DATEDIF(Table1[[#This Row],[First_Seen_Date]],TODAY(),"d") &amp;" "&amp;"days"</f>
        <v>13 days</v>
      </c>
      <c r="P355" s="1">
        <v>45266</v>
      </c>
      <c r="Q355" s="1">
        <v>45275</v>
      </c>
      <c r="R355" s="1">
        <v>45291</v>
      </c>
      <c r="S355" s="11">
        <f ca="1">DATEDIF(Table1[[#This Row],[Decision_to_Treat_Date]],TODAY(),"d")-DATEDIF(Table1[[#This Row],[Treatment_Start_Date]],TODAY(),"d")</f>
        <v>16</v>
      </c>
      <c r="T355" s="11" t="str" cm="1">
        <f t="array" aca="1" ref="T355" ca="1">_xlfn.IFS(Table1[[#This Row],[Treatment_Waiting Time]]&lt;10,"Very Short Wait",Table1[[#This Row],[Treatment_Waiting Time]]&lt;20,"Short Wait",Table1[[#This Row],[Treatment_Waiting Time]]&lt;30,"Moderate Delay",Table1[[#This Row],[Treatment_Waiting Time]]&lt;40,"Long Delay")</f>
        <v>Short Wait</v>
      </c>
      <c r="U355" t="s">
        <v>2016</v>
      </c>
      <c r="V355" t="s">
        <v>2020</v>
      </c>
      <c r="W355" t="s">
        <v>2025</v>
      </c>
      <c r="X355" t="s">
        <v>2032</v>
      </c>
      <c r="Y355" t="s">
        <v>2033</v>
      </c>
      <c r="Z355" t="s">
        <v>2042</v>
      </c>
      <c r="AA355" t="s">
        <v>2041</v>
      </c>
      <c r="AB355" t="s">
        <v>2047</v>
      </c>
      <c r="AC355" t="s">
        <v>2053</v>
      </c>
      <c r="AD355" t="s">
        <v>2404</v>
      </c>
      <c r="AE355" t="s">
        <v>2551</v>
      </c>
      <c r="AF355" t="b">
        <v>0</v>
      </c>
      <c r="AH355" t="s">
        <v>2555</v>
      </c>
      <c r="AI355" s="1">
        <v>45866</v>
      </c>
    </row>
    <row r="356" spans="1:35">
      <c r="A356" t="str">
        <f>LEFT(Table1[[#This Row],[Postcode]],2)</f>
        <v>S6</v>
      </c>
      <c r="B356" s="13" t="str" cm="1">
        <f t="array" ref="B356">_xlfn.IFS(
OR(LEFT(A356,2)="EC",LEFT(A356,1)="E",LEFT(A356,1)="N",LEFT(A356,2)="NW",LEFT(A356,2)="SE",LEFT(A356,2)="SW",LEFT(A356,1)="W",LEFT(A356,2)="WC"),"London",
OR(LEFT(A356,2)="CR",LEFT(A356,2)="DA",LEFT(A356,2)="GU",LEFT(A356,2)="KT",LEFT(A356,2)="ME",LEFT(A356,2)="PO",LEFT(A356,2)="RG",LEFT(A356,2)="RH",LEFT(A356,2)="SL",LEFT(A356,2)="SO",LEFT(A356,2)="TN"),"South East",
OR(LEFT(A356,2)="BA",LEFT(A356,2)="BS",LEFT(A356,2)="EX",LEFT(A356,2)="GL",LEFT(A356,2)="PL",LEFT(A356,2)="TA",LEFT(A356,2)="TQ",LEFT(A356,2)="TR"),"South West",
OR(LEFT(A356,1)="B",LEFT(A356,2)="CV",LEFT(A356,2)="DE",LEFT(A356,2)="LE",LEFT(A356,2)="NG",LEFT(A356,2)="NN",LEFT(A356,2)="ST",LEFT(A356,2)="WS",LEFT(A356,2)="WV"),"Midlands",
OR(LEFT(A356,1)="M",LEFT(A356,1)="L",LEFT(A356,2)="CH",LEFT(A356,2)="WA",LEFT(A356,2)="WN",LEFT(A356,2)="PR",LEFT(A356,2)="FY",LEFT(A356,2)="BB",LEFT(A356,2)="BL",LEFT(A356,2)="OL",LEFT(A356,2)="SK"),"North West",
OR(LEFT(A356,2)="NE",LEFT(A356,2)="DH",LEFT(A356,2)="SR",LEFT(A356,2)="TS",LEFT(A356,2)="DL"),"North East",
OR(LEFT(A356,2)="LS",LEFT(A356,1)="S",LEFT(A356,2)="DN",LEFT(A356,2)="HU",LEFT(A356,2)="BD",LEFT(A356,2)="HX",LEFT(A356,2)="WF",LEFT(A356,2)="HD"),"Yorkshire &amp; Humber",
OR(LEFT(A356,2)="CB",LEFT(A356,2)="CO",LEFT(A356,2)="IP",LEFT(A356,2)="NR",LEFT(A356,2)="PE",LEFT(A356,2)="SG",LEFT(A356,2)="CM"),"East of England",
OR(LEFT(A356,2)="AB",LEFT(A356,2)="DD",LEFT(A356,2)="EH",LEFT(A356,2)="FK",LEFT(A356,1)="G",LEFT(A356,2)="KA",LEFT(A356,2)="KY",LEFT(A356,2)="PA",LEFT(A356,2)="PH",LEFT(A356,2)="DG",LEFT(A356,2)="ML"),"Scotland",
OR(LEFT(A356,2)="CF",LEFT(A356,2)="SA",LEFT(A356,2)="NP",LEFT(A356,2)="LL",LEFT(A356,2)="LD"),"Wales"
)</f>
        <v>Yorkshire &amp; Humber</v>
      </c>
      <c r="C356" t="s">
        <v>381</v>
      </c>
      <c r="D356" t="s">
        <v>881</v>
      </c>
      <c r="E356" s="1">
        <v>33940</v>
      </c>
      <c r="F356" s="1">
        <v>42674</v>
      </c>
      <c r="G356" s="11">
        <f ca="1">DATEDIF(Table1[[#This Row],[Date_of_Birth]],TODAY(),"Y")-DATEDIF(Table1[[#This Row],[Primary_Diagnosis_Date]],TODAY(),"Y")</f>
        <v>24</v>
      </c>
      <c r="H356" s="11" t="str" cm="1">
        <f t="array" aca="1" ref="H356" ca="1">_xlfn.IFS(Table1[[#This Row],[Age]]&lt;10,"0-9",Table1[[#This Row],[Age]]&lt;20,"10-19",Table1[[#This Row],[Age]]&lt;30,"20-29",Table1[[#This Row],[Age]]&lt;40,"30-39",Table1[[#This Row],[Age]]&lt;50,"40-49",Table1[[#This Row],[Age]]&lt;60,"50-59",Table1[[#This Row],[Age]]&lt;70,"60-69",Table1[[#This Row],[Age]]&lt;80,"70-79",Table1[[#This Row],[Age]]&lt;90,"80-89")</f>
        <v>20-29</v>
      </c>
      <c r="I356" t="s">
        <v>1027</v>
      </c>
      <c r="J356" t="s">
        <v>1383</v>
      </c>
      <c r="K356" t="str">
        <f>LEFT(Table1[[#This Row],[Postcode]],2)</f>
        <v>S6</v>
      </c>
      <c r="L356" t="s">
        <v>1873</v>
      </c>
      <c r="M356" s="1">
        <v>42650</v>
      </c>
      <c r="N356" s="1">
        <v>42657</v>
      </c>
      <c r="O356" s="11" t="str">
        <f ca="1">DATEDIF(Table1[[#This Row],[Referral_Date]],TODAY(),"d")-DATEDIF(Table1[[#This Row],[First_Seen_Date]],TODAY(),"d") &amp;" "&amp;"days"</f>
        <v>7 days</v>
      </c>
      <c r="P356" s="1">
        <v>42670</v>
      </c>
      <c r="Q356" s="1">
        <v>42672</v>
      </c>
      <c r="R356" s="1">
        <v>42690</v>
      </c>
      <c r="S356" s="11">
        <f ca="1">DATEDIF(Table1[[#This Row],[Decision_to_Treat_Date]],TODAY(),"d")-DATEDIF(Table1[[#This Row],[Treatment_Start_Date]],TODAY(),"d")</f>
        <v>18</v>
      </c>
      <c r="T356" s="11" t="str" cm="1">
        <f t="array" aca="1" ref="T356" ca="1">_xlfn.IFS(Table1[[#This Row],[Treatment_Waiting Time]]&lt;10,"Very Short Wait",Table1[[#This Row],[Treatment_Waiting Time]]&lt;20,"Short Wait",Table1[[#This Row],[Treatment_Waiting Time]]&lt;30,"Moderate Delay",Table1[[#This Row],[Treatment_Waiting Time]]&lt;40,"Long Delay")</f>
        <v>Short Wait</v>
      </c>
      <c r="U356" t="s">
        <v>2014</v>
      </c>
      <c r="V356" t="s">
        <v>2019</v>
      </c>
      <c r="W356" t="s">
        <v>2024</v>
      </c>
      <c r="X356" t="s">
        <v>2029</v>
      </c>
      <c r="Y356" t="s">
        <v>2036</v>
      </c>
      <c r="Z356" t="s">
        <v>2041</v>
      </c>
      <c r="AA356" t="s">
        <v>2041</v>
      </c>
      <c r="AB356" t="s">
        <v>2051</v>
      </c>
      <c r="AC356" t="s">
        <v>2041</v>
      </c>
      <c r="AD356" t="s">
        <v>2405</v>
      </c>
      <c r="AE356" t="s">
        <v>2551</v>
      </c>
      <c r="AF356" t="b">
        <v>0</v>
      </c>
      <c r="AH356" t="s">
        <v>2554</v>
      </c>
    </row>
    <row r="357" spans="1:35">
      <c r="A357" t="str">
        <f>LEFT(Table1[[#This Row],[Postcode]],2)</f>
        <v>S4</v>
      </c>
      <c r="B357" s="13" t="str" cm="1">
        <f t="array" ref="B357">_xlfn.IFS(
OR(LEFT(A357,2)="EC",LEFT(A357,1)="E",LEFT(A357,1)="N",LEFT(A357,2)="NW",LEFT(A357,2)="SE",LEFT(A357,2)="SW",LEFT(A357,1)="W",LEFT(A357,2)="WC"),"London",
OR(LEFT(A357,2)="CR",LEFT(A357,2)="DA",LEFT(A357,2)="GU",LEFT(A357,2)="KT",LEFT(A357,2)="ME",LEFT(A357,2)="PO",LEFT(A357,2)="RG",LEFT(A357,2)="RH",LEFT(A357,2)="SL",LEFT(A357,2)="SO",LEFT(A357,2)="TN"),"South East",
OR(LEFT(A357,2)="BA",LEFT(A357,2)="BS",LEFT(A357,2)="EX",LEFT(A357,2)="GL",LEFT(A357,2)="PL",LEFT(A357,2)="TA",LEFT(A357,2)="TQ",LEFT(A357,2)="TR"),"South West",
OR(LEFT(A357,1)="B",LEFT(A357,2)="CV",LEFT(A357,2)="DE",LEFT(A357,2)="LE",LEFT(A357,2)="NG",LEFT(A357,2)="NN",LEFT(A357,2)="ST",LEFT(A357,2)="WS",LEFT(A357,2)="WV"),"Midlands",
OR(LEFT(A357,1)="M",LEFT(A357,1)="L",LEFT(A357,2)="CH",LEFT(A357,2)="WA",LEFT(A357,2)="WN",LEFT(A357,2)="PR",LEFT(A357,2)="FY",LEFT(A357,2)="BB",LEFT(A357,2)="BL",LEFT(A357,2)="OL",LEFT(A357,2)="SK"),"North West",
OR(LEFT(A357,2)="NE",LEFT(A357,2)="DH",LEFT(A357,2)="SR",LEFT(A357,2)="TS",LEFT(A357,2)="DL"),"North East",
OR(LEFT(A357,2)="LS",LEFT(A357,1)="S",LEFT(A357,2)="DN",LEFT(A357,2)="HU",LEFT(A357,2)="BD",LEFT(A357,2)="HX",LEFT(A357,2)="WF",LEFT(A357,2)="HD"),"Yorkshire &amp; Humber",
OR(LEFT(A357,2)="CB",LEFT(A357,2)="CO",LEFT(A357,2)="IP",LEFT(A357,2)="NR",LEFT(A357,2)="PE",LEFT(A357,2)="SG",LEFT(A357,2)="CM"),"East of England",
OR(LEFT(A357,2)="AB",LEFT(A357,2)="DD",LEFT(A357,2)="EH",LEFT(A357,2)="FK",LEFT(A357,1)="G",LEFT(A357,2)="KA",LEFT(A357,2)="KY",LEFT(A357,2)="PA",LEFT(A357,2)="PH",LEFT(A357,2)="DG",LEFT(A357,2)="ML"),"Scotland",
OR(LEFT(A357,2)="CF",LEFT(A357,2)="SA",LEFT(A357,2)="NP",LEFT(A357,2)="LL",LEFT(A357,2)="LD"),"Wales"
)</f>
        <v>Yorkshire &amp; Humber</v>
      </c>
      <c r="C357" t="s">
        <v>382</v>
      </c>
      <c r="D357" t="s">
        <v>882</v>
      </c>
      <c r="E357" s="1">
        <v>32519</v>
      </c>
      <c r="F357" s="1">
        <v>43324</v>
      </c>
      <c r="G357" s="11">
        <f ca="1">DATEDIF(Table1[[#This Row],[Date_of_Birth]],TODAY(),"Y")-DATEDIF(Table1[[#This Row],[Primary_Diagnosis_Date]],TODAY(),"Y")</f>
        <v>30</v>
      </c>
      <c r="H357" s="11" t="str" cm="1">
        <f t="array" aca="1" ref="H357" ca="1">_xlfn.IFS(Table1[[#This Row],[Age]]&lt;10,"0-9",Table1[[#This Row],[Age]]&lt;20,"10-19",Table1[[#This Row],[Age]]&lt;30,"20-29",Table1[[#This Row],[Age]]&lt;40,"30-39",Table1[[#This Row],[Age]]&lt;50,"40-49",Table1[[#This Row],[Age]]&lt;60,"50-59",Table1[[#This Row],[Age]]&lt;70,"60-69",Table1[[#This Row],[Age]]&lt;80,"70-79",Table1[[#This Row],[Age]]&lt;90,"80-89")</f>
        <v>30-39</v>
      </c>
      <c r="I357" t="s">
        <v>1028</v>
      </c>
      <c r="J357" t="s">
        <v>1384</v>
      </c>
      <c r="K357" t="str">
        <f>LEFT(Table1[[#This Row],[Postcode]],2)</f>
        <v>S4</v>
      </c>
      <c r="L357" t="s">
        <v>1874</v>
      </c>
      <c r="M357" s="1">
        <v>43309</v>
      </c>
      <c r="N357" s="1">
        <v>43312</v>
      </c>
      <c r="O357" s="11" t="str">
        <f ca="1">DATEDIF(Table1[[#This Row],[Referral_Date]],TODAY(),"d")-DATEDIF(Table1[[#This Row],[First_Seen_Date]],TODAY(),"d") &amp;" "&amp;"days"</f>
        <v>3 days</v>
      </c>
      <c r="P357" s="1">
        <v>43321</v>
      </c>
      <c r="Q357" s="1">
        <v>43324</v>
      </c>
      <c r="R357" s="1">
        <v>43334</v>
      </c>
      <c r="S357" s="11">
        <f ca="1">DATEDIF(Table1[[#This Row],[Decision_to_Treat_Date]],TODAY(),"d")-DATEDIF(Table1[[#This Row],[Treatment_Start_Date]],TODAY(),"d")</f>
        <v>10</v>
      </c>
      <c r="T357" s="11" t="str" cm="1">
        <f t="array" aca="1" ref="T357" ca="1">_xlfn.IFS(Table1[[#This Row],[Treatment_Waiting Time]]&lt;10,"Very Short Wait",Table1[[#This Row],[Treatment_Waiting Time]]&lt;20,"Short Wait",Table1[[#This Row],[Treatment_Waiting Time]]&lt;30,"Moderate Delay",Table1[[#This Row],[Treatment_Waiting Time]]&lt;40,"Long Delay")</f>
        <v>Short Wait</v>
      </c>
      <c r="U357" t="s">
        <v>2015</v>
      </c>
      <c r="V357" t="s">
        <v>2022</v>
      </c>
      <c r="W357" t="s">
        <v>2025</v>
      </c>
      <c r="X357" t="s">
        <v>2032</v>
      </c>
      <c r="Y357" t="s">
        <v>2035</v>
      </c>
      <c r="Z357" t="s">
        <v>2039</v>
      </c>
      <c r="AA357" t="s">
        <v>2043</v>
      </c>
      <c r="AB357" t="s">
        <v>2050</v>
      </c>
      <c r="AC357" t="s">
        <v>2041</v>
      </c>
      <c r="AD357" t="s">
        <v>2406</v>
      </c>
      <c r="AE357" t="s">
        <v>2550</v>
      </c>
      <c r="AF357" t="b">
        <v>0</v>
      </c>
      <c r="AH357" t="s">
        <v>2554</v>
      </c>
    </row>
    <row r="358" spans="1:35">
      <c r="A358" t="str">
        <f>LEFT(Table1[[#This Row],[Postcode]],2)</f>
        <v>M8</v>
      </c>
      <c r="B358" s="13" t="str" cm="1">
        <f t="array" ref="B358">_xlfn.IFS(
OR(LEFT(A358,2)="EC",LEFT(A358,1)="E",LEFT(A358,1)="N",LEFT(A358,2)="NW",LEFT(A358,2)="SE",LEFT(A358,2)="SW",LEFT(A358,1)="W",LEFT(A358,2)="WC"),"London",
OR(LEFT(A358,2)="CR",LEFT(A358,2)="DA",LEFT(A358,2)="GU",LEFT(A358,2)="KT",LEFT(A358,2)="ME",LEFT(A358,2)="PO",LEFT(A358,2)="RG",LEFT(A358,2)="RH",LEFT(A358,2)="SL",LEFT(A358,2)="SO",LEFT(A358,2)="TN"),"South East",
OR(LEFT(A358,2)="BA",LEFT(A358,2)="BS",LEFT(A358,2)="EX",LEFT(A358,2)="GL",LEFT(A358,2)="PL",LEFT(A358,2)="TA",LEFT(A358,2)="TQ",LEFT(A358,2)="TR"),"South West",
OR(LEFT(A358,1)="B",LEFT(A358,2)="CV",LEFT(A358,2)="DE",LEFT(A358,2)="LE",LEFT(A358,2)="NG",LEFT(A358,2)="NN",LEFT(A358,2)="ST",LEFT(A358,2)="WS",LEFT(A358,2)="WV"),"Midlands",
OR(LEFT(A358,1)="M",LEFT(A358,1)="L",LEFT(A358,2)="CH",LEFT(A358,2)="WA",LEFT(A358,2)="WN",LEFT(A358,2)="PR",LEFT(A358,2)="FY",LEFT(A358,2)="BB",LEFT(A358,2)="BL",LEFT(A358,2)="OL",LEFT(A358,2)="SK"),"North West",
OR(LEFT(A358,2)="NE",LEFT(A358,2)="DH",LEFT(A358,2)="SR",LEFT(A358,2)="TS",LEFT(A358,2)="DL"),"North East",
OR(LEFT(A358,2)="LS",LEFT(A358,1)="S",LEFT(A358,2)="DN",LEFT(A358,2)="HU",LEFT(A358,2)="BD",LEFT(A358,2)="HX",LEFT(A358,2)="WF",LEFT(A358,2)="HD"),"Yorkshire &amp; Humber",
OR(LEFT(A358,2)="CB",LEFT(A358,2)="CO",LEFT(A358,2)="IP",LEFT(A358,2)="NR",LEFT(A358,2)="PE",LEFT(A358,2)="SG",LEFT(A358,2)="CM"),"East of England",
OR(LEFT(A358,2)="AB",LEFT(A358,2)="DD",LEFT(A358,2)="EH",LEFT(A358,2)="FK",LEFT(A358,1)="G",LEFT(A358,2)="KA",LEFT(A358,2)="KY",LEFT(A358,2)="PA",LEFT(A358,2)="PH",LEFT(A358,2)="DG",LEFT(A358,2)="ML"),"Scotland",
OR(LEFT(A358,2)="CF",LEFT(A358,2)="SA",LEFT(A358,2)="NP",LEFT(A358,2)="LL",LEFT(A358,2)="LD"),"Wales"
)</f>
        <v>North West</v>
      </c>
      <c r="C358" t="s">
        <v>383</v>
      </c>
      <c r="D358" t="s">
        <v>883</v>
      </c>
      <c r="E358" s="1">
        <v>36421</v>
      </c>
      <c r="F358" s="1">
        <v>42637</v>
      </c>
      <c r="G358" s="11">
        <f ca="1">DATEDIF(Table1[[#This Row],[Date_of_Birth]],TODAY(),"Y")-DATEDIF(Table1[[#This Row],[Primary_Diagnosis_Date]],TODAY(),"Y")</f>
        <v>17</v>
      </c>
      <c r="H358" s="11" t="str" cm="1">
        <f t="array" aca="1" ref="H358" ca="1">_xlfn.IFS(Table1[[#This Row],[Age]]&lt;10,"0-9",Table1[[#This Row],[Age]]&lt;20,"10-19",Table1[[#This Row],[Age]]&lt;30,"20-29",Table1[[#This Row],[Age]]&lt;40,"30-39",Table1[[#This Row],[Age]]&lt;50,"40-49",Table1[[#This Row],[Age]]&lt;60,"50-59",Table1[[#This Row],[Age]]&lt;70,"60-69",Table1[[#This Row],[Age]]&lt;80,"70-79",Table1[[#This Row],[Age]]&lt;90,"80-89")</f>
        <v>10-19</v>
      </c>
      <c r="I358" t="s">
        <v>1027</v>
      </c>
      <c r="J358" t="s">
        <v>1385</v>
      </c>
      <c r="K358" t="str">
        <f>LEFT(Table1[[#This Row],[Postcode]],2)</f>
        <v>M8</v>
      </c>
      <c r="L358" t="s">
        <v>1875</v>
      </c>
      <c r="M358" s="1">
        <v>42634</v>
      </c>
      <c r="N358" s="1">
        <v>42645</v>
      </c>
      <c r="O358" s="11" t="str">
        <f ca="1">DATEDIF(Table1[[#This Row],[Referral_Date]],TODAY(),"d")-DATEDIF(Table1[[#This Row],[First_Seen_Date]],TODAY(),"d") &amp;" "&amp;"days"</f>
        <v>11 days</v>
      </c>
      <c r="P358" s="1">
        <v>42659</v>
      </c>
      <c r="Q358" s="1">
        <v>42670</v>
      </c>
      <c r="R358" s="1">
        <v>42701</v>
      </c>
      <c r="S358" s="11">
        <f ca="1">DATEDIF(Table1[[#This Row],[Decision_to_Treat_Date]],TODAY(),"d")-DATEDIF(Table1[[#This Row],[Treatment_Start_Date]],TODAY(),"d")</f>
        <v>31</v>
      </c>
      <c r="T358" s="11" t="str" cm="1">
        <f t="array" aca="1" ref="T358" ca="1">_xlfn.IFS(Table1[[#This Row],[Treatment_Waiting Time]]&lt;10,"Very Short Wait",Table1[[#This Row],[Treatment_Waiting Time]]&lt;20,"Short Wait",Table1[[#This Row],[Treatment_Waiting Time]]&lt;30,"Moderate Delay",Table1[[#This Row],[Treatment_Waiting Time]]&lt;40,"Long Delay")</f>
        <v>Long Delay</v>
      </c>
      <c r="U358" t="s">
        <v>2016</v>
      </c>
      <c r="V358" t="s">
        <v>2018</v>
      </c>
      <c r="W358" t="s">
        <v>2026</v>
      </c>
      <c r="X358" t="s">
        <v>2030</v>
      </c>
      <c r="Y358" t="s">
        <v>2037</v>
      </c>
      <c r="Z358" t="s">
        <v>2042</v>
      </c>
      <c r="AA358" t="s">
        <v>2045</v>
      </c>
      <c r="AB358" t="s">
        <v>2048</v>
      </c>
      <c r="AC358" t="s">
        <v>2041</v>
      </c>
      <c r="AD358" t="s">
        <v>2407</v>
      </c>
      <c r="AE358" t="s">
        <v>2551</v>
      </c>
      <c r="AF358" t="b">
        <v>0</v>
      </c>
      <c r="AH358" t="s">
        <v>2555</v>
      </c>
      <c r="AI358" s="1">
        <v>44037</v>
      </c>
    </row>
    <row r="359" spans="1:35">
      <c r="A359" t="str">
        <f>LEFT(Table1[[#This Row],[Postcode]],2)</f>
        <v>LL</v>
      </c>
      <c r="B359" s="13" t="str" cm="1">
        <f t="array" ref="B359">_xlfn.IFS(
OR(LEFT(A359,2)="EC",LEFT(A359,1)="E",LEFT(A359,1)="N",LEFT(A359,2)="NW",LEFT(A359,2)="SE",LEFT(A359,2)="SW",LEFT(A359,1)="W",LEFT(A359,2)="WC"),"London",
OR(LEFT(A359,2)="CR",LEFT(A359,2)="DA",LEFT(A359,2)="GU",LEFT(A359,2)="KT",LEFT(A359,2)="ME",LEFT(A359,2)="PO",LEFT(A359,2)="RG",LEFT(A359,2)="RH",LEFT(A359,2)="SL",LEFT(A359,2)="SO",LEFT(A359,2)="TN"),"South East",
OR(LEFT(A359,2)="BA",LEFT(A359,2)="BS",LEFT(A359,2)="EX",LEFT(A359,2)="GL",LEFT(A359,2)="PL",LEFT(A359,2)="TA",LEFT(A359,2)="TQ",LEFT(A359,2)="TR"),"South West",
OR(LEFT(A359,1)="B",LEFT(A359,2)="CV",LEFT(A359,2)="DE",LEFT(A359,2)="LE",LEFT(A359,2)="NG",LEFT(A359,2)="NN",LEFT(A359,2)="ST",LEFT(A359,2)="WS",LEFT(A359,2)="WV"),"Midlands",
OR(LEFT(A359,1)="M",LEFT(A359,1)="L",LEFT(A359,2)="CH",LEFT(A359,2)="WA",LEFT(A359,2)="WN",LEFT(A359,2)="PR",LEFT(A359,2)="FY",LEFT(A359,2)="BB",LEFT(A359,2)="BL",LEFT(A359,2)="OL",LEFT(A359,2)="SK"),"North West",
OR(LEFT(A359,2)="NE",LEFT(A359,2)="DH",LEFT(A359,2)="SR",LEFT(A359,2)="TS",LEFT(A359,2)="DL"),"North East",
OR(LEFT(A359,2)="LS",LEFT(A359,1)="S",LEFT(A359,2)="DN",LEFT(A359,2)="HU",LEFT(A359,2)="BD",LEFT(A359,2)="HX",LEFT(A359,2)="WF",LEFT(A359,2)="HD"),"Yorkshire &amp; Humber",
OR(LEFT(A359,2)="CB",LEFT(A359,2)="CO",LEFT(A359,2)="IP",LEFT(A359,2)="NR",LEFT(A359,2)="PE",LEFT(A359,2)="SG",LEFT(A359,2)="CM"),"East of England",
OR(LEFT(A359,2)="AB",LEFT(A359,2)="DD",LEFT(A359,2)="EH",LEFT(A359,2)="FK",LEFT(A359,1)="G",LEFT(A359,2)="KA",LEFT(A359,2)="KY",LEFT(A359,2)="PA",LEFT(A359,2)="PH",LEFT(A359,2)="DG",LEFT(A359,2)="ML"),"Scotland",
OR(LEFT(A359,2)="CF",LEFT(A359,2)="SA",LEFT(A359,2)="NP",LEFT(A359,2)="LL",LEFT(A359,2)="LD"),"Wales"
)</f>
        <v>North West</v>
      </c>
      <c r="C359" t="s">
        <v>384</v>
      </c>
      <c r="D359" t="s">
        <v>884</v>
      </c>
      <c r="E359" s="1">
        <v>38240</v>
      </c>
      <c r="F359" s="1">
        <v>44739</v>
      </c>
      <c r="G359" s="11">
        <f ca="1">DATEDIF(Table1[[#This Row],[Date_of_Birth]],TODAY(),"Y")-DATEDIF(Table1[[#This Row],[Primary_Diagnosis_Date]],TODAY(),"Y")</f>
        <v>18</v>
      </c>
      <c r="H359" s="11" t="str" cm="1">
        <f t="array" aca="1" ref="H359" ca="1">_xlfn.IFS(Table1[[#This Row],[Age]]&lt;10,"0-9",Table1[[#This Row],[Age]]&lt;20,"10-19",Table1[[#This Row],[Age]]&lt;30,"20-29",Table1[[#This Row],[Age]]&lt;40,"30-39",Table1[[#This Row],[Age]]&lt;50,"40-49",Table1[[#This Row],[Age]]&lt;60,"50-59",Table1[[#This Row],[Age]]&lt;70,"60-69",Table1[[#This Row],[Age]]&lt;80,"70-79",Table1[[#This Row],[Age]]&lt;90,"80-89")</f>
        <v>10-19</v>
      </c>
      <c r="I359" t="s">
        <v>1027</v>
      </c>
      <c r="J359" t="s">
        <v>1386</v>
      </c>
      <c r="K359" t="str">
        <f>LEFT(Table1[[#This Row],[Postcode]],2)</f>
        <v>LL</v>
      </c>
      <c r="L359" t="s">
        <v>1876</v>
      </c>
      <c r="M359" s="1">
        <v>44737</v>
      </c>
      <c r="N359" s="1">
        <v>44742</v>
      </c>
      <c r="O359" s="11" t="str">
        <f ca="1">DATEDIF(Table1[[#This Row],[Referral_Date]],TODAY(),"d")-DATEDIF(Table1[[#This Row],[First_Seen_Date]],TODAY(),"d") &amp;" "&amp;"days"</f>
        <v>5 days</v>
      </c>
      <c r="P359" s="1">
        <v>44749</v>
      </c>
      <c r="Q359" s="1">
        <v>44759</v>
      </c>
      <c r="R359" s="1">
        <v>44762</v>
      </c>
      <c r="S359" s="11">
        <f ca="1">DATEDIF(Table1[[#This Row],[Decision_to_Treat_Date]],TODAY(),"d")-DATEDIF(Table1[[#This Row],[Treatment_Start_Date]],TODAY(),"d")</f>
        <v>3</v>
      </c>
      <c r="T359" s="11" t="str" cm="1">
        <f t="array" aca="1" ref="T359" ca="1">_xlfn.IFS(Table1[[#This Row],[Treatment_Waiting Time]]&lt;10,"Very Short Wait",Table1[[#This Row],[Treatment_Waiting Time]]&lt;20,"Short Wait",Table1[[#This Row],[Treatment_Waiting Time]]&lt;30,"Moderate Delay",Table1[[#This Row],[Treatment_Waiting Time]]&lt;40,"Long Delay")</f>
        <v>Very Short Wait</v>
      </c>
      <c r="U359" t="s">
        <v>2012</v>
      </c>
      <c r="V359" t="s">
        <v>2021</v>
      </c>
      <c r="W359" t="s">
        <v>2025</v>
      </c>
      <c r="X359" t="s">
        <v>2030</v>
      </c>
      <c r="Y359" t="s">
        <v>2037</v>
      </c>
      <c r="Z359" t="s">
        <v>2041</v>
      </c>
      <c r="AA359" t="s">
        <v>2041</v>
      </c>
      <c r="AB359" t="s">
        <v>2050</v>
      </c>
      <c r="AC359" t="s">
        <v>2052</v>
      </c>
      <c r="AD359" t="s">
        <v>2408</v>
      </c>
      <c r="AE359" t="s">
        <v>2553</v>
      </c>
      <c r="AF359" t="b">
        <v>1</v>
      </c>
      <c r="AG359" s="1">
        <v>45084</v>
      </c>
      <c r="AH359" t="s">
        <v>2554</v>
      </c>
    </row>
    <row r="360" spans="1:35">
      <c r="A360" t="str">
        <f>LEFT(Table1[[#This Row],[Postcode]],2)</f>
        <v>M9</v>
      </c>
      <c r="B360" s="13" t="str" cm="1">
        <f t="array" ref="B360">_xlfn.IFS(
OR(LEFT(A360,2)="EC",LEFT(A360,1)="E",LEFT(A360,1)="N",LEFT(A360,2)="NW",LEFT(A360,2)="SE",LEFT(A360,2)="SW",LEFT(A360,1)="W",LEFT(A360,2)="WC"),"London",
OR(LEFT(A360,2)="CR",LEFT(A360,2)="DA",LEFT(A360,2)="GU",LEFT(A360,2)="KT",LEFT(A360,2)="ME",LEFT(A360,2)="PO",LEFT(A360,2)="RG",LEFT(A360,2)="RH",LEFT(A360,2)="SL",LEFT(A360,2)="SO",LEFT(A360,2)="TN"),"South East",
OR(LEFT(A360,2)="BA",LEFT(A360,2)="BS",LEFT(A360,2)="EX",LEFT(A360,2)="GL",LEFT(A360,2)="PL",LEFT(A360,2)="TA",LEFT(A360,2)="TQ",LEFT(A360,2)="TR"),"South West",
OR(LEFT(A360,1)="B",LEFT(A360,2)="CV",LEFT(A360,2)="DE",LEFT(A360,2)="LE",LEFT(A360,2)="NG",LEFT(A360,2)="NN",LEFT(A360,2)="ST",LEFT(A360,2)="WS",LEFT(A360,2)="WV"),"Midlands",
OR(LEFT(A360,1)="M",LEFT(A360,1)="L",LEFT(A360,2)="CH",LEFT(A360,2)="WA",LEFT(A360,2)="WN",LEFT(A360,2)="PR",LEFT(A360,2)="FY",LEFT(A360,2)="BB",LEFT(A360,2)="BL",LEFT(A360,2)="OL",LEFT(A360,2)="SK"),"North West",
OR(LEFT(A360,2)="NE",LEFT(A360,2)="DH",LEFT(A360,2)="SR",LEFT(A360,2)="TS",LEFT(A360,2)="DL"),"North East",
OR(LEFT(A360,2)="LS",LEFT(A360,1)="S",LEFT(A360,2)="DN",LEFT(A360,2)="HU",LEFT(A360,2)="BD",LEFT(A360,2)="HX",LEFT(A360,2)="WF",LEFT(A360,2)="HD"),"Yorkshire &amp; Humber",
OR(LEFT(A360,2)="CB",LEFT(A360,2)="CO",LEFT(A360,2)="IP",LEFT(A360,2)="NR",LEFT(A360,2)="PE",LEFT(A360,2)="SG",LEFT(A360,2)="CM"),"East of England",
OR(LEFT(A360,2)="AB",LEFT(A360,2)="DD",LEFT(A360,2)="EH",LEFT(A360,2)="FK",LEFT(A360,1)="G",LEFT(A360,2)="KA",LEFT(A360,2)="KY",LEFT(A360,2)="PA",LEFT(A360,2)="PH",LEFT(A360,2)="DG",LEFT(A360,2)="ML"),"Scotland",
OR(LEFT(A360,2)="CF",LEFT(A360,2)="SA",LEFT(A360,2)="NP",LEFT(A360,2)="LL",LEFT(A360,2)="LD"),"Wales"
)</f>
        <v>North West</v>
      </c>
      <c r="C360" t="s">
        <v>385</v>
      </c>
      <c r="D360" t="s">
        <v>885</v>
      </c>
      <c r="E360" s="1">
        <v>18866</v>
      </c>
      <c r="F360" s="1">
        <v>45817</v>
      </c>
      <c r="G360" s="11">
        <f ca="1">DATEDIF(Table1[[#This Row],[Date_of_Birth]],TODAY(),"Y")-DATEDIF(Table1[[#This Row],[Primary_Diagnosis_Date]],TODAY(),"Y")</f>
        <v>73</v>
      </c>
      <c r="H360" s="11" t="str" cm="1">
        <f t="array" aca="1" ref="H360" ca="1">_xlfn.IFS(Table1[[#This Row],[Age]]&lt;10,"0-9",Table1[[#This Row],[Age]]&lt;20,"10-19",Table1[[#This Row],[Age]]&lt;30,"20-29",Table1[[#This Row],[Age]]&lt;40,"30-39",Table1[[#This Row],[Age]]&lt;50,"40-49",Table1[[#This Row],[Age]]&lt;60,"50-59",Table1[[#This Row],[Age]]&lt;70,"60-69",Table1[[#This Row],[Age]]&lt;80,"70-79",Table1[[#This Row],[Age]]&lt;90,"80-89")</f>
        <v>70-79</v>
      </c>
      <c r="I360" t="s">
        <v>1027</v>
      </c>
      <c r="J360" t="s">
        <v>1387</v>
      </c>
      <c r="K360" t="str">
        <f>LEFT(Table1[[#This Row],[Postcode]],2)</f>
        <v>M9</v>
      </c>
      <c r="L360" t="s">
        <v>1877</v>
      </c>
      <c r="M360" s="1">
        <v>45788</v>
      </c>
      <c r="N360" s="1">
        <v>45792</v>
      </c>
      <c r="O360" s="11" t="str">
        <f ca="1">DATEDIF(Table1[[#This Row],[Referral_Date]],TODAY(),"d")-DATEDIF(Table1[[#This Row],[First_Seen_Date]],TODAY(),"d") &amp;" "&amp;"days"</f>
        <v>4 days</v>
      </c>
      <c r="P360" s="1">
        <v>45801</v>
      </c>
      <c r="Q360" s="1">
        <v>45813</v>
      </c>
      <c r="R360" s="1">
        <v>45832</v>
      </c>
      <c r="S360" s="11">
        <f ca="1">DATEDIF(Table1[[#This Row],[Decision_to_Treat_Date]],TODAY(),"d")-DATEDIF(Table1[[#This Row],[Treatment_Start_Date]],TODAY(),"d")</f>
        <v>19</v>
      </c>
      <c r="T360" s="11" t="str" cm="1">
        <f t="array" aca="1" ref="T360" ca="1">_xlfn.IFS(Table1[[#This Row],[Treatment_Waiting Time]]&lt;10,"Very Short Wait",Table1[[#This Row],[Treatment_Waiting Time]]&lt;20,"Short Wait",Table1[[#This Row],[Treatment_Waiting Time]]&lt;30,"Moderate Delay",Table1[[#This Row],[Treatment_Waiting Time]]&lt;40,"Long Delay")</f>
        <v>Short Wait</v>
      </c>
      <c r="U360" t="s">
        <v>2011</v>
      </c>
      <c r="V360" t="s">
        <v>2022</v>
      </c>
      <c r="W360" t="s">
        <v>2025</v>
      </c>
      <c r="X360" t="s">
        <v>2031</v>
      </c>
      <c r="Y360" t="s">
        <v>2036</v>
      </c>
      <c r="Z360" t="s">
        <v>2042</v>
      </c>
      <c r="AA360" t="s">
        <v>2044</v>
      </c>
      <c r="AB360" t="s">
        <v>2046</v>
      </c>
      <c r="AC360" t="s">
        <v>2052</v>
      </c>
      <c r="AD360" t="s">
        <v>2409</v>
      </c>
      <c r="AE360" t="s">
        <v>2550</v>
      </c>
      <c r="AF360" t="b">
        <v>0</v>
      </c>
      <c r="AH360" t="s">
        <v>2555</v>
      </c>
      <c r="AI360" s="1">
        <v>46214</v>
      </c>
    </row>
    <row r="361" spans="1:35">
      <c r="A361" t="str">
        <f>LEFT(Table1[[#This Row],[Postcode]],2)</f>
        <v>MK</v>
      </c>
      <c r="B361" s="13" t="str" cm="1">
        <f t="array" ref="B361">_xlfn.IFS(
OR(LEFT(A361,2)="EC",LEFT(A361,1)="E",LEFT(A361,1)="N",LEFT(A361,2)="NW",LEFT(A361,2)="SE",LEFT(A361,2)="SW",LEFT(A361,1)="W",LEFT(A361,2)="WC"),"London",
OR(LEFT(A361,2)="CR",LEFT(A361,2)="DA",LEFT(A361,2)="GU",LEFT(A361,2)="KT",LEFT(A361,2)="ME",LEFT(A361,2)="PO",LEFT(A361,2)="RG",LEFT(A361,2)="RH",LEFT(A361,2)="SL",LEFT(A361,2)="SO",LEFT(A361,2)="TN"),"South East",
OR(LEFT(A361,2)="BA",LEFT(A361,2)="BS",LEFT(A361,2)="EX",LEFT(A361,2)="GL",LEFT(A361,2)="PL",LEFT(A361,2)="TA",LEFT(A361,2)="TQ",LEFT(A361,2)="TR"),"South West",
OR(LEFT(A361,1)="B",LEFT(A361,2)="CV",LEFT(A361,2)="DE",LEFT(A361,2)="LE",LEFT(A361,2)="NG",LEFT(A361,2)="NN",LEFT(A361,2)="ST",LEFT(A361,2)="WS",LEFT(A361,2)="WV"),"Midlands",
OR(LEFT(A361,1)="M",LEFT(A361,1)="L",LEFT(A361,2)="CH",LEFT(A361,2)="WA",LEFT(A361,2)="WN",LEFT(A361,2)="PR",LEFT(A361,2)="FY",LEFT(A361,2)="BB",LEFT(A361,2)="BL",LEFT(A361,2)="OL",LEFT(A361,2)="SK"),"North West",
OR(LEFT(A361,2)="NE",LEFT(A361,2)="DH",LEFT(A361,2)="SR",LEFT(A361,2)="TS",LEFT(A361,2)="DL"),"North East",
OR(LEFT(A361,2)="LS",LEFT(A361,1)="S",LEFT(A361,2)="DN",LEFT(A361,2)="HU",LEFT(A361,2)="BD",LEFT(A361,2)="HX",LEFT(A361,2)="WF",LEFT(A361,2)="HD"),"Yorkshire &amp; Humber",
OR(LEFT(A361,2)="CB",LEFT(A361,2)="CO",LEFT(A361,2)="IP",LEFT(A361,2)="NR",LEFT(A361,2)="PE",LEFT(A361,2)="SG",LEFT(A361,2)="CM"),"East of England",
OR(LEFT(A361,2)="AB",LEFT(A361,2)="DD",LEFT(A361,2)="EH",LEFT(A361,2)="FK",LEFT(A361,1)="G",LEFT(A361,2)="KA",LEFT(A361,2)="KY",LEFT(A361,2)="PA",LEFT(A361,2)="PH",LEFT(A361,2)="DG",LEFT(A361,2)="ML"),"Scotland",
OR(LEFT(A361,2)="CF",LEFT(A361,2)="SA",LEFT(A361,2)="NP",LEFT(A361,2)="LL",LEFT(A361,2)="LD"),"Wales"
)</f>
        <v>North West</v>
      </c>
      <c r="C361" t="s">
        <v>386</v>
      </c>
      <c r="D361" t="s">
        <v>886</v>
      </c>
      <c r="E361" s="1">
        <v>38734</v>
      </c>
      <c r="F361" s="1">
        <v>45251</v>
      </c>
      <c r="G361" s="11">
        <f ca="1">DATEDIF(Table1[[#This Row],[Date_of_Birth]],TODAY(),"Y")-DATEDIF(Table1[[#This Row],[Primary_Diagnosis_Date]],TODAY(),"Y")</f>
        <v>18</v>
      </c>
      <c r="H361" s="11" t="str" cm="1">
        <f t="array" aca="1" ref="H361" ca="1">_xlfn.IFS(Table1[[#This Row],[Age]]&lt;10,"0-9",Table1[[#This Row],[Age]]&lt;20,"10-19",Table1[[#This Row],[Age]]&lt;30,"20-29",Table1[[#This Row],[Age]]&lt;40,"30-39",Table1[[#This Row],[Age]]&lt;50,"40-49",Table1[[#This Row],[Age]]&lt;60,"50-59",Table1[[#This Row],[Age]]&lt;70,"60-69",Table1[[#This Row],[Age]]&lt;80,"70-79",Table1[[#This Row],[Age]]&lt;90,"80-89")</f>
        <v>10-19</v>
      </c>
      <c r="I361" t="s">
        <v>1027</v>
      </c>
      <c r="J361" t="s">
        <v>1388</v>
      </c>
      <c r="K361" t="str">
        <f>LEFT(Table1[[#This Row],[Postcode]],2)</f>
        <v>MK</v>
      </c>
      <c r="L361" t="s">
        <v>1878</v>
      </c>
      <c r="M361" s="1">
        <v>45248</v>
      </c>
      <c r="N361" s="1">
        <v>45259</v>
      </c>
      <c r="O361" s="11" t="str">
        <f ca="1">DATEDIF(Table1[[#This Row],[Referral_Date]],TODAY(),"d")-DATEDIF(Table1[[#This Row],[First_Seen_Date]],TODAY(),"d") &amp;" "&amp;"days"</f>
        <v>11 days</v>
      </c>
      <c r="P361" s="1">
        <v>45267</v>
      </c>
      <c r="Q361" s="1">
        <v>45280</v>
      </c>
      <c r="R361" s="1">
        <v>45302</v>
      </c>
      <c r="S361" s="11">
        <f ca="1">DATEDIF(Table1[[#This Row],[Decision_to_Treat_Date]],TODAY(),"d")-DATEDIF(Table1[[#This Row],[Treatment_Start_Date]],TODAY(),"d")</f>
        <v>22</v>
      </c>
      <c r="T361" s="11" t="str" cm="1">
        <f t="array" aca="1" ref="T361" ca="1">_xlfn.IFS(Table1[[#This Row],[Treatment_Waiting Time]]&lt;10,"Very Short Wait",Table1[[#This Row],[Treatment_Waiting Time]]&lt;20,"Short Wait",Table1[[#This Row],[Treatment_Waiting Time]]&lt;30,"Moderate Delay",Table1[[#This Row],[Treatment_Waiting Time]]&lt;40,"Long Delay")</f>
        <v>Moderate Delay</v>
      </c>
      <c r="U361" t="s">
        <v>2014</v>
      </c>
      <c r="V361" t="s">
        <v>2022</v>
      </c>
      <c r="W361" t="s">
        <v>2025</v>
      </c>
      <c r="X361" t="s">
        <v>2030</v>
      </c>
      <c r="Y361" t="s">
        <v>2037</v>
      </c>
      <c r="Z361" t="s">
        <v>2040</v>
      </c>
      <c r="AA361" t="s">
        <v>2041</v>
      </c>
      <c r="AB361" t="s">
        <v>2051</v>
      </c>
      <c r="AC361" t="s">
        <v>2041</v>
      </c>
      <c r="AD361" t="s">
        <v>2410</v>
      </c>
      <c r="AE361" t="s">
        <v>2552</v>
      </c>
      <c r="AF361" t="b">
        <v>0</v>
      </c>
      <c r="AH361" t="s">
        <v>2554</v>
      </c>
    </row>
    <row r="362" spans="1:35">
      <c r="A362" t="str">
        <f>LEFT(Table1[[#This Row],[Postcode]],2)</f>
        <v>S7</v>
      </c>
      <c r="B362" s="13" t="str" cm="1">
        <f t="array" ref="B362">_xlfn.IFS(
OR(LEFT(A362,2)="EC",LEFT(A362,1)="E",LEFT(A362,1)="N",LEFT(A362,2)="NW",LEFT(A362,2)="SE",LEFT(A362,2)="SW",LEFT(A362,1)="W",LEFT(A362,2)="WC"),"London",
OR(LEFT(A362,2)="CR",LEFT(A362,2)="DA",LEFT(A362,2)="GU",LEFT(A362,2)="KT",LEFT(A362,2)="ME",LEFT(A362,2)="PO",LEFT(A362,2)="RG",LEFT(A362,2)="RH",LEFT(A362,2)="SL",LEFT(A362,2)="SO",LEFT(A362,2)="TN"),"South East",
OR(LEFT(A362,2)="BA",LEFT(A362,2)="BS",LEFT(A362,2)="EX",LEFT(A362,2)="GL",LEFT(A362,2)="PL",LEFT(A362,2)="TA",LEFT(A362,2)="TQ",LEFT(A362,2)="TR"),"South West",
OR(LEFT(A362,1)="B",LEFT(A362,2)="CV",LEFT(A362,2)="DE",LEFT(A362,2)="LE",LEFT(A362,2)="NG",LEFT(A362,2)="NN",LEFT(A362,2)="ST",LEFT(A362,2)="WS",LEFT(A362,2)="WV"),"Midlands",
OR(LEFT(A362,1)="M",LEFT(A362,1)="L",LEFT(A362,2)="CH",LEFT(A362,2)="WA",LEFT(A362,2)="WN",LEFT(A362,2)="PR",LEFT(A362,2)="FY",LEFT(A362,2)="BB",LEFT(A362,2)="BL",LEFT(A362,2)="OL",LEFT(A362,2)="SK"),"North West",
OR(LEFT(A362,2)="NE",LEFT(A362,2)="DH",LEFT(A362,2)="SR",LEFT(A362,2)="TS",LEFT(A362,2)="DL"),"North East",
OR(LEFT(A362,2)="LS",LEFT(A362,1)="S",LEFT(A362,2)="DN",LEFT(A362,2)="HU",LEFT(A362,2)="BD",LEFT(A362,2)="HX",LEFT(A362,2)="WF",LEFT(A362,2)="HD"),"Yorkshire &amp; Humber",
OR(LEFT(A362,2)="CB",LEFT(A362,2)="CO",LEFT(A362,2)="IP",LEFT(A362,2)="NR",LEFT(A362,2)="PE",LEFT(A362,2)="SG",LEFT(A362,2)="CM"),"East of England",
OR(LEFT(A362,2)="AB",LEFT(A362,2)="DD",LEFT(A362,2)="EH",LEFT(A362,2)="FK",LEFT(A362,1)="G",LEFT(A362,2)="KA",LEFT(A362,2)="KY",LEFT(A362,2)="PA",LEFT(A362,2)="PH",LEFT(A362,2)="DG",LEFT(A362,2)="ML"),"Scotland",
OR(LEFT(A362,2)="CF",LEFT(A362,2)="SA",LEFT(A362,2)="NP",LEFT(A362,2)="LL",LEFT(A362,2)="LD"),"Wales"
)</f>
        <v>Yorkshire &amp; Humber</v>
      </c>
      <c r="C362" t="s">
        <v>387</v>
      </c>
      <c r="D362" t="s">
        <v>887</v>
      </c>
      <c r="E362" s="1">
        <v>15097</v>
      </c>
      <c r="F362" s="1">
        <v>42967</v>
      </c>
      <c r="G362" s="11">
        <f ca="1">DATEDIF(Table1[[#This Row],[Date_of_Birth]],TODAY(),"Y")-DATEDIF(Table1[[#This Row],[Primary_Diagnosis_Date]],TODAY(),"Y")</f>
        <v>77</v>
      </c>
      <c r="H362" s="11" t="str" cm="1">
        <f t="array" aca="1" ref="H362" ca="1">_xlfn.IFS(Table1[[#This Row],[Age]]&lt;10,"0-9",Table1[[#This Row],[Age]]&lt;20,"10-19",Table1[[#This Row],[Age]]&lt;30,"20-29",Table1[[#This Row],[Age]]&lt;40,"30-39",Table1[[#This Row],[Age]]&lt;50,"40-49",Table1[[#This Row],[Age]]&lt;60,"50-59",Table1[[#This Row],[Age]]&lt;70,"60-69",Table1[[#This Row],[Age]]&lt;80,"70-79",Table1[[#This Row],[Age]]&lt;90,"80-89")</f>
        <v>70-79</v>
      </c>
      <c r="I362" t="s">
        <v>1027</v>
      </c>
      <c r="J362" t="s">
        <v>1389</v>
      </c>
      <c r="K362" t="str">
        <f>LEFT(Table1[[#This Row],[Postcode]],2)</f>
        <v>S7</v>
      </c>
      <c r="L362" t="s">
        <v>1757</v>
      </c>
      <c r="M362" s="1">
        <v>42961</v>
      </c>
      <c r="N362" s="1">
        <v>42971</v>
      </c>
      <c r="O362" s="11" t="str">
        <f ca="1">DATEDIF(Table1[[#This Row],[Referral_Date]],TODAY(),"d")-DATEDIF(Table1[[#This Row],[First_Seen_Date]],TODAY(),"d") &amp;" "&amp;"days"</f>
        <v>10 days</v>
      </c>
      <c r="P362" s="1">
        <v>42973</v>
      </c>
      <c r="Q362" s="1">
        <v>42980</v>
      </c>
      <c r="R362" s="1">
        <v>42988</v>
      </c>
      <c r="S362" s="11">
        <f ca="1">DATEDIF(Table1[[#This Row],[Decision_to_Treat_Date]],TODAY(),"d")-DATEDIF(Table1[[#This Row],[Treatment_Start_Date]],TODAY(),"d")</f>
        <v>8</v>
      </c>
      <c r="T362" s="11" t="str" cm="1">
        <f t="array" aca="1" ref="T362" ca="1">_xlfn.IFS(Table1[[#This Row],[Treatment_Waiting Time]]&lt;10,"Very Short Wait",Table1[[#This Row],[Treatment_Waiting Time]]&lt;20,"Short Wait",Table1[[#This Row],[Treatment_Waiting Time]]&lt;30,"Moderate Delay",Table1[[#This Row],[Treatment_Waiting Time]]&lt;40,"Long Delay")</f>
        <v>Very Short Wait</v>
      </c>
      <c r="U362" t="s">
        <v>2013</v>
      </c>
      <c r="V362" t="s">
        <v>2021</v>
      </c>
      <c r="W362" t="s">
        <v>2026</v>
      </c>
      <c r="X362" t="s">
        <v>2029</v>
      </c>
      <c r="Y362" t="s">
        <v>2033</v>
      </c>
      <c r="Z362" t="s">
        <v>2042</v>
      </c>
      <c r="AA362" t="s">
        <v>2043</v>
      </c>
      <c r="AB362" t="s">
        <v>2048</v>
      </c>
      <c r="AC362" t="s">
        <v>2053</v>
      </c>
      <c r="AD362" t="s">
        <v>2411</v>
      </c>
      <c r="AE362" t="s">
        <v>2551</v>
      </c>
      <c r="AF362" t="b">
        <v>0</v>
      </c>
      <c r="AH362" t="s">
        <v>2555</v>
      </c>
      <c r="AI362" s="1">
        <v>44042</v>
      </c>
    </row>
    <row r="363" spans="1:35">
      <c r="A363" t="str">
        <f>LEFT(Table1[[#This Row],[Postcode]],2)</f>
        <v>SR</v>
      </c>
      <c r="B363" s="13" t="str" cm="1">
        <f t="array" ref="B363">_xlfn.IFS(
OR(LEFT(A363,2)="EC",LEFT(A363,1)="E",LEFT(A363,1)="N",LEFT(A363,2)="NW",LEFT(A363,2)="SE",LEFT(A363,2)="SW",LEFT(A363,1)="W",LEFT(A363,2)="WC"),"London",
OR(LEFT(A363,2)="CR",LEFT(A363,2)="DA",LEFT(A363,2)="GU",LEFT(A363,2)="KT",LEFT(A363,2)="ME",LEFT(A363,2)="PO",LEFT(A363,2)="RG",LEFT(A363,2)="RH",LEFT(A363,2)="SL",LEFT(A363,2)="SO",LEFT(A363,2)="TN"),"South East",
OR(LEFT(A363,2)="BA",LEFT(A363,2)="BS",LEFT(A363,2)="EX",LEFT(A363,2)="GL",LEFT(A363,2)="PL",LEFT(A363,2)="TA",LEFT(A363,2)="TQ",LEFT(A363,2)="TR"),"South West",
OR(LEFT(A363,1)="B",LEFT(A363,2)="CV",LEFT(A363,2)="DE",LEFT(A363,2)="LE",LEFT(A363,2)="NG",LEFT(A363,2)="NN",LEFT(A363,2)="ST",LEFT(A363,2)="WS",LEFT(A363,2)="WV"),"Midlands",
OR(LEFT(A363,1)="M",LEFT(A363,1)="L",LEFT(A363,2)="CH",LEFT(A363,2)="WA",LEFT(A363,2)="WN",LEFT(A363,2)="PR",LEFT(A363,2)="FY",LEFT(A363,2)="BB",LEFT(A363,2)="BL",LEFT(A363,2)="OL",LEFT(A363,2)="SK"),"North West",
OR(LEFT(A363,2)="NE",LEFT(A363,2)="DH",LEFT(A363,2)="SR",LEFT(A363,2)="TS",LEFT(A363,2)="DL"),"North East",
OR(LEFT(A363,2)="LS",LEFT(A363,1)="S",LEFT(A363,2)="DN",LEFT(A363,2)="HU",LEFT(A363,2)="BD",LEFT(A363,2)="HX",LEFT(A363,2)="WF",LEFT(A363,2)="HD"),"Yorkshire &amp; Humber",
OR(LEFT(A363,2)="CB",LEFT(A363,2)="CO",LEFT(A363,2)="IP",LEFT(A363,2)="NR",LEFT(A363,2)="PE",LEFT(A363,2)="SG",LEFT(A363,2)="CM"),"East of England",
OR(LEFT(A363,2)="AB",LEFT(A363,2)="DD",LEFT(A363,2)="EH",LEFT(A363,2)="FK",LEFT(A363,1)="G",LEFT(A363,2)="KA",LEFT(A363,2)="KY",LEFT(A363,2)="PA",LEFT(A363,2)="PH",LEFT(A363,2)="DG",LEFT(A363,2)="ML"),"Scotland",
OR(LEFT(A363,2)="CF",LEFT(A363,2)="SA",LEFT(A363,2)="NP",LEFT(A363,2)="LL",LEFT(A363,2)="LD"),"Wales"
)</f>
        <v>North East</v>
      </c>
      <c r="C363" t="s">
        <v>388</v>
      </c>
      <c r="D363" t="s">
        <v>888</v>
      </c>
      <c r="E363" s="1">
        <v>29658</v>
      </c>
      <c r="F363" s="1">
        <v>43000</v>
      </c>
      <c r="G363" s="11">
        <f ca="1">DATEDIF(Table1[[#This Row],[Date_of_Birth]],TODAY(),"Y")-DATEDIF(Table1[[#This Row],[Primary_Diagnosis_Date]],TODAY(),"Y")</f>
        <v>37</v>
      </c>
      <c r="H363" s="11" t="str" cm="1">
        <f t="array" aca="1" ref="H363" ca="1">_xlfn.IFS(Table1[[#This Row],[Age]]&lt;10,"0-9",Table1[[#This Row],[Age]]&lt;20,"10-19",Table1[[#This Row],[Age]]&lt;30,"20-29",Table1[[#This Row],[Age]]&lt;40,"30-39",Table1[[#This Row],[Age]]&lt;50,"40-49",Table1[[#This Row],[Age]]&lt;60,"50-59",Table1[[#This Row],[Age]]&lt;70,"60-69",Table1[[#This Row],[Age]]&lt;80,"70-79",Table1[[#This Row],[Age]]&lt;90,"80-89")</f>
        <v>30-39</v>
      </c>
      <c r="I363" t="s">
        <v>1027</v>
      </c>
      <c r="J363" t="s">
        <v>1390</v>
      </c>
      <c r="K363" t="str">
        <f>LEFT(Table1[[#This Row],[Postcode]],2)</f>
        <v>SR</v>
      </c>
      <c r="L363" t="s">
        <v>1879</v>
      </c>
      <c r="M363" s="1">
        <v>42973</v>
      </c>
      <c r="N363" s="1">
        <v>42975</v>
      </c>
      <c r="O363" s="11" t="str">
        <f ca="1">DATEDIF(Table1[[#This Row],[Referral_Date]],TODAY(),"d")-DATEDIF(Table1[[#This Row],[First_Seen_Date]],TODAY(),"d") &amp;" "&amp;"days"</f>
        <v>2 days</v>
      </c>
      <c r="P363" s="1">
        <v>42976</v>
      </c>
      <c r="Q363" s="1">
        <v>42978</v>
      </c>
      <c r="R363" s="1">
        <v>43004</v>
      </c>
      <c r="S363" s="11">
        <f ca="1">DATEDIF(Table1[[#This Row],[Decision_to_Treat_Date]],TODAY(),"d")-DATEDIF(Table1[[#This Row],[Treatment_Start_Date]],TODAY(),"d")</f>
        <v>26</v>
      </c>
      <c r="T363" s="11" t="str" cm="1">
        <f t="array" aca="1" ref="T363" ca="1">_xlfn.IFS(Table1[[#This Row],[Treatment_Waiting Time]]&lt;10,"Very Short Wait",Table1[[#This Row],[Treatment_Waiting Time]]&lt;20,"Short Wait",Table1[[#This Row],[Treatment_Waiting Time]]&lt;30,"Moderate Delay",Table1[[#This Row],[Treatment_Waiting Time]]&lt;40,"Long Delay")</f>
        <v>Moderate Delay</v>
      </c>
      <c r="U363" t="s">
        <v>2014</v>
      </c>
      <c r="V363" t="s">
        <v>2022</v>
      </c>
      <c r="W363" t="s">
        <v>2025</v>
      </c>
      <c r="X363" t="s">
        <v>2032</v>
      </c>
      <c r="Y363" t="s">
        <v>2037</v>
      </c>
      <c r="Z363" t="s">
        <v>2039</v>
      </c>
      <c r="AA363" t="s">
        <v>2043</v>
      </c>
      <c r="AB363" t="s">
        <v>2050</v>
      </c>
      <c r="AC363" t="s">
        <v>2053</v>
      </c>
      <c r="AD363" t="s">
        <v>2412</v>
      </c>
      <c r="AE363" t="s">
        <v>2041</v>
      </c>
      <c r="AF363" t="b">
        <v>0</v>
      </c>
      <c r="AH363" t="s">
        <v>2555</v>
      </c>
      <c r="AI363" s="1">
        <v>44480</v>
      </c>
    </row>
    <row r="364" spans="1:35">
      <c r="A364" t="str">
        <f>LEFT(Table1[[#This Row],[Postcode]],2)</f>
        <v>L3</v>
      </c>
      <c r="B364" s="13" t="str" cm="1">
        <f t="array" ref="B364">_xlfn.IFS(
OR(LEFT(A364,2)="EC",LEFT(A364,1)="E",LEFT(A364,1)="N",LEFT(A364,2)="NW",LEFT(A364,2)="SE",LEFT(A364,2)="SW",LEFT(A364,1)="W",LEFT(A364,2)="WC"),"London",
OR(LEFT(A364,2)="CR",LEFT(A364,2)="DA",LEFT(A364,2)="GU",LEFT(A364,2)="KT",LEFT(A364,2)="ME",LEFT(A364,2)="PO",LEFT(A364,2)="RG",LEFT(A364,2)="RH",LEFT(A364,2)="SL",LEFT(A364,2)="SO",LEFT(A364,2)="TN"),"South East",
OR(LEFT(A364,2)="BA",LEFT(A364,2)="BS",LEFT(A364,2)="EX",LEFT(A364,2)="GL",LEFT(A364,2)="PL",LEFT(A364,2)="TA",LEFT(A364,2)="TQ",LEFT(A364,2)="TR"),"South West",
OR(LEFT(A364,1)="B",LEFT(A364,2)="CV",LEFT(A364,2)="DE",LEFT(A364,2)="LE",LEFT(A364,2)="NG",LEFT(A364,2)="NN",LEFT(A364,2)="ST",LEFT(A364,2)="WS",LEFT(A364,2)="WV"),"Midlands",
OR(LEFT(A364,1)="M",LEFT(A364,1)="L",LEFT(A364,2)="CH",LEFT(A364,2)="WA",LEFT(A364,2)="WN",LEFT(A364,2)="PR",LEFT(A364,2)="FY",LEFT(A364,2)="BB",LEFT(A364,2)="BL",LEFT(A364,2)="OL",LEFT(A364,2)="SK"),"North West",
OR(LEFT(A364,2)="NE",LEFT(A364,2)="DH",LEFT(A364,2)="SR",LEFT(A364,2)="TS",LEFT(A364,2)="DL"),"North East",
OR(LEFT(A364,2)="LS",LEFT(A364,1)="S",LEFT(A364,2)="DN",LEFT(A364,2)="HU",LEFT(A364,2)="BD",LEFT(A364,2)="HX",LEFT(A364,2)="WF",LEFT(A364,2)="HD"),"Yorkshire &amp; Humber",
OR(LEFT(A364,2)="CB",LEFT(A364,2)="CO",LEFT(A364,2)="IP",LEFT(A364,2)="NR",LEFT(A364,2)="PE",LEFT(A364,2)="SG",LEFT(A364,2)="CM"),"East of England",
OR(LEFT(A364,2)="AB",LEFT(A364,2)="DD",LEFT(A364,2)="EH",LEFT(A364,2)="FK",LEFT(A364,1)="G",LEFT(A364,2)="KA",LEFT(A364,2)="KY",LEFT(A364,2)="PA",LEFT(A364,2)="PH",LEFT(A364,2)="DG",LEFT(A364,2)="ML"),"Scotland",
OR(LEFT(A364,2)="CF",LEFT(A364,2)="SA",LEFT(A364,2)="NP",LEFT(A364,2)="LL",LEFT(A364,2)="LD"),"Wales"
)</f>
        <v>North West</v>
      </c>
      <c r="C364" t="s">
        <v>389</v>
      </c>
      <c r="D364" t="s">
        <v>889</v>
      </c>
      <c r="E364" s="1">
        <v>34275</v>
      </c>
      <c r="F364" s="1">
        <v>45352</v>
      </c>
      <c r="G364" s="11">
        <f ca="1">DATEDIF(Table1[[#This Row],[Date_of_Birth]],TODAY(),"Y")-DATEDIF(Table1[[#This Row],[Primary_Diagnosis_Date]],TODAY(),"Y")</f>
        <v>30</v>
      </c>
      <c r="H364" s="11" t="str" cm="1">
        <f t="array" aca="1" ref="H364" ca="1">_xlfn.IFS(Table1[[#This Row],[Age]]&lt;10,"0-9",Table1[[#This Row],[Age]]&lt;20,"10-19",Table1[[#This Row],[Age]]&lt;30,"20-29",Table1[[#This Row],[Age]]&lt;40,"30-39",Table1[[#This Row],[Age]]&lt;50,"40-49",Table1[[#This Row],[Age]]&lt;60,"50-59",Table1[[#This Row],[Age]]&lt;70,"60-69",Table1[[#This Row],[Age]]&lt;80,"70-79",Table1[[#This Row],[Age]]&lt;90,"80-89")</f>
        <v>30-39</v>
      </c>
      <c r="I364" t="s">
        <v>1028</v>
      </c>
      <c r="J364" t="s">
        <v>1391</v>
      </c>
      <c r="K364" t="str">
        <f>LEFT(Table1[[#This Row],[Postcode]],2)</f>
        <v>L3</v>
      </c>
      <c r="L364" t="s">
        <v>1880</v>
      </c>
      <c r="M364" s="1">
        <v>45330</v>
      </c>
      <c r="N364" s="1">
        <v>45330</v>
      </c>
      <c r="O364" s="11" t="str">
        <f ca="1">DATEDIF(Table1[[#This Row],[Referral_Date]],TODAY(),"d")-DATEDIF(Table1[[#This Row],[First_Seen_Date]],TODAY(),"d") &amp;" "&amp;"days"</f>
        <v>0 days</v>
      </c>
      <c r="P364" s="1">
        <v>45339</v>
      </c>
      <c r="Q364" s="1">
        <v>45346</v>
      </c>
      <c r="R364" s="1">
        <v>45361</v>
      </c>
      <c r="S364" s="11">
        <f ca="1">DATEDIF(Table1[[#This Row],[Decision_to_Treat_Date]],TODAY(),"d")-DATEDIF(Table1[[#This Row],[Treatment_Start_Date]],TODAY(),"d")</f>
        <v>15</v>
      </c>
      <c r="T364" s="11" t="str" cm="1">
        <f t="array" aca="1" ref="T364" ca="1">_xlfn.IFS(Table1[[#This Row],[Treatment_Waiting Time]]&lt;10,"Very Short Wait",Table1[[#This Row],[Treatment_Waiting Time]]&lt;20,"Short Wait",Table1[[#This Row],[Treatment_Waiting Time]]&lt;30,"Moderate Delay",Table1[[#This Row],[Treatment_Waiting Time]]&lt;40,"Long Delay")</f>
        <v>Short Wait</v>
      </c>
      <c r="U364" t="s">
        <v>2017</v>
      </c>
      <c r="V364" t="s">
        <v>2019</v>
      </c>
      <c r="W364" t="s">
        <v>2027</v>
      </c>
      <c r="X364" t="s">
        <v>2032</v>
      </c>
      <c r="Y364" t="s">
        <v>2036</v>
      </c>
      <c r="Z364" t="s">
        <v>2042</v>
      </c>
      <c r="AA364" t="s">
        <v>2041</v>
      </c>
      <c r="AB364" t="s">
        <v>2048</v>
      </c>
      <c r="AC364" t="s">
        <v>2052</v>
      </c>
      <c r="AD364" t="s">
        <v>2413</v>
      </c>
      <c r="AE364" t="s">
        <v>2552</v>
      </c>
      <c r="AF364" t="b">
        <v>0</v>
      </c>
      <c r="AH364" t="s">
        <v>2555</v>
      </c>
      <c r="AI364" s="1">
        <v>46679</v>
      </c>
    </row>
    <row r="365" spans="1:35">
      <c r="A365" t="str">
        <f>LEFT(Table1[[#This Row],[Postcode]],2)</f>
        <v>L0</v>
      </c>
      <c r="B365" s="13" t="str" cm="1">
        <f t="array" ref="B365">_xlfn.IFS(
OR(LEFT(A365,2)="EC",LEFT(A365,1)="E",LEFT(A365,1)="N",LEFT(A365,2)="NW",LEFT(A365,2)="SE",LEFT(A365,2)="SW",LEFT(A365,1)="W",LEFT(A365,2)="WC"),"London",
OR(LEFT(A365,2)="CR",LEFT(A365,2)="DA",LEFT(A365,2)="GU",LEFT(A365,2)="KT",LEFT(A365,2)="ME",LEFT(A365,2)="PO",LEFT(A365,2)="RG",LEFT(A365,2)="RH",LEFT(A365,2)="SL",LEFT(A365,2)="SO",LEFT(A365,2)="TN"),"South East",
OR(LEFT(A365,2)="BA",LEFT(A365,2)="BS",LEFT(A365,2)="EX",LEFT(A365,2)="GL",LEFT(A365,2)="PL",LEFT(A365,2)="TA",LEFT(A365,2)="TQ",LEFT(A365,2)="TR"),"South West",
OR(LEFT(A365,1)="B",LEFT(A365,2)="CV",LEFT(A365,2)="DE",LEFT(A365,2)="LE",LEFT(A365,2)="NG",LEFT(A365,2)="NN",LEFT(A365,2)="ST",LEFT(A365,2)="WS",LEFT(A365,2)="WV"),"Midlands",
OR(LEFT(A365,1)="M",LEFT(A365,1)="L",LEFT(A365,2)="CH",LEFT(A365,2)="WA",LEFT(A365,2)="WN",LEFT(A365,2)="PR",LEFT(A365,2)="FY",LEFT(A365,2)="BB",LEFT(A365,2)="BL",LEFT(A365,2)="OL",LEFT(A365,2)="SK"),"North West",
OR(LEFT(A365,2)="NE",LEFT(A365,2)="DH",LEFT(A365,2)="SR",LEFT(A365,2)="TS",LEFT(A365,2)="DL"),"North East",
OR(LEFT(A365,2)="LS",LEFT(A365,1)="S",LEFT(A365,2)="DN",LEFT(A365,2)="HU",LEFT(A365,2)="BD",LEFT(A365,2)="HX",LEFT(A365,2)="WF",LEFT(A365,2)="HD"),"Yorkshire &amp; Humber",
OR(LEFT(A365,2)="CB",LEFT(A365,2)="CO",LEFT(A365,2)="IP",LEFT(A365,2)="NR",LEFT(A365,2)="PE",LEFT(A365,2)="SG",LEFT(A365,2)="CM"),"East of England",
OR(LEFT(A365,2)="AB",LEFT(A365,2)="DD",LEFT(A365,2)="EH",LEFT(A365,2)="FK",LEFT(A365,1)="G",LEFT(A365,2)="KA",LEFT(A365,2)="KY",LEFT(A365,2)="PA",LEFT(A365,2)="PH",LEFT(A365,2)="DG",LEFT(A365,2)="ML"),"Scotland",
OR(LEFT(A365,2)="CF",LEFT(A365,2)="SA",LEFT(A365,2)="NP",LEFT(A365,2)="LL",LEFT(A365,2)="LD"),"Wales"
)</f>
        <v>North West</v>
      </c>
      <c r="C365" t="s">
        <v>390</v>
      </c>
      <c r="D365" t="s">
        <v>890</v>
      </c>
      <c r="E365" s="1">
        <v>16313</v>
      </c>
      <c r="F365" s="1">
        <v>42503</v>
      </c>
      <c r="G365" s="11">
        <f ca="1">DATEDIF(Table1[[#This Row],[Date_of_Birth]],TODAY(),"Y")-DATEDIF(Table1[[#This Row],[Primary_Diagnosis_Date]],TODAY(),"Y")</f>
        <v>71</v>
      </c>
      <c r="H365" s="11" t="str" cm="1">
        <f t="array" aca="1" ref="H365" ca="1">_xlfn.IFS(Table1[[#This Row],[Age]]&lt;10,"0-9",Table1[[#This Row],[Age]]&lt;20,"10-19",Table1[[#This Row],[Age]]&lt;30,"20-29",Table1[[#This Row],[Age]]&lt;40,"30-39",Table1[[#This Row],[Age]]&lt;50,"40-49",Table1[[#This Row],[Age]]&lt;60,"50-59",Table1[[#This Row],[Age]]&lt;70,"60-69",Table1[[#This Row],[Age]]&lt;80,"70-79",Table1[[#This Row],[Age]]&lt;90,"80-89")</f>
        <v>70-79</v>
      </c>
      <c r="I365" t="s">
        <v>1027</v>
      </c>
      <c r="J365" t="s">
        <v>1392</v>
      </c>
      <c r="K365" t="str">
        <f>LEFT(Table1[[#This Row],[Postcode]],2)</f>
        <v>L0</v>
      </c>
      <c r="L365" t="s">
        <v>1881</v>
      </c>
      <c r="M365" s="1">
        <v>42489</v>
      </c>
      <c r="N365" s="1">
        <v>42500</v>
      </c>
      <c r="O365" s="11" t="str">
        <f ca="1">DATEDIF(Table1[[#This Row],[Referral_Date]],TODAY(),"d")-DATEDIF(Table1[[#This Row],[First_Seen_Date]],TODAY(),"d") &amp;" "&amp;"days"</f>
        <v>11 days</v>
      </c>
      <c r="P365" s="1">
        <v>42511</v>
      </c>
      <c r="Q365" s="1">
        <v>42519</v>
      </c>
      <c r="R365" s="1">
        <v>42536</v>
      </c>
      <c r="S365" s="11">
        <f ca="1">DATEDIF(Table1[[#This Row],[Decision_to_Treat_Date]],TODAY(),"d")-DATEDIF(Table1[[#This Row],[Treatment_Start_Date]],TODAY(),"d")</f>
        <v>17</v>
      </c>
      <c r="T365" s="11" t="str" cm="1">
        <f t="array" aca="1" ref="T365" ca="1">_xlfn.IFS(Table1[[#This Row],[Treatment_Waiting Time]]&lt;10,"Very Short Wait",Table1[[#This Row],[Treatment_Waiting Time]]&lt;20,"Short Wait",Table1[[#This Row],[Treatment_Waiting Time]]&lt;30,"Moderate Delay",Table1[[#This Row],[Treatment_Waiting Time]]&lt;40,"Long Delay")</f>
        <v>Short Wait</v>
      </c>
      <c r="U365" t="s">
        <v>2014</v>
      </c>
      <c r="V365" t="s">
        <v>2019</v>
      </c>
      <c r="W365" t="s">
        <v>2028</v>
      </c>
      <c r="X365" t="s">
        <v>2030</v>
      </c>
      <c r="Y365" t="s">
        <v>2035</v>
      </c>
      <c r="Z365" t="s">
        <v>2042</v>
      </c>
      <c r="AA365" t="s">
        <v>2044</v>
      </c>
      <c r="AB365" t="s">
        <v>2046</v>
      </c>
      <c r="AC365" t="s">
        <v>2052</v>
      </c>
      <c r="AD365" t="s">
        <v>2414</v>
      </c>
      <c r="AE365" t="s">
        <v>2551</v>
      </c>
      <c r="AF365" t="b">
        <v>1</v>
      </c>
      <c r="AG365" s="1">
        <v>43251</v>
      </c>
      <c r="AH365" t="s">
        <v>2554</v>
      </c>
    </row>
    <row r="366" spans="1:35">
      <c r="A366" t="str">
        <f>LEFT(Table1[[#This Row],[Postcode]],2)</f>
        <v>ML</v>
      </c>
      <c r="B366" s="13" t="str" cm="1">
        <f t="array" ref="B366">_xlfn.IFS(
OR(LEFT(A366,2)="EC",LEFT(A366,1)="E",LEFT(A366,1)="N",LEFT(A366,2)="NW",LEFT(A366,2)="SE",LEFT(A366,2)="SW",LEFT(A366,1)="W",LEFT(A366,2)="WC"),"London",
OR(LEFT(A366,2)="CR",LEFT(A366,2)="DA",LEFT(A366,2)="GU",LEFT(A366,2)="KT",LEFT(A366,2)="ME",LEFT(A366,2)="PO",LEFT(A366,2)="RG",LEFT(A366,2)="RH",LEFT(A366,2)="SL",LEFT(A366,2)="SO",LEFT(A366,2)="TN"),"South East",
OR(LEFT(A366,2)="BA",LEFT(A366,2)="BS",LEFT(A366,2)="EX",LEFT(A366,2)="GL",LEFT(A366,2)="PL",LEFT(A366,2)="TA",LEFT(A366,2)="TQ",LEFT(A366,2)="TR"),"South West",
OR(LEFT(A366,1)="B",LEFT(A366,2)="CV",LEFT(A366,2)="DE",LEFT(A366,2)="LE",LEFT(A366,2)="NG",LEFT(A366,2)="NN",LEFT(A366,2)="ST",LEFT(A366,2)="WS",LEFT(A366,2)="WV"),"Midlands",
OR(LEFT(A366,1)="M",LEFT(A366,1)="L",LEFT(A366,2)="CH",LEFT(A366,2)="WA",LEFT(A366,2)="WN",LEFT(A366,2)="PR",LEFT(A366,2)="FY",LEFT(A366,2)="BB",LEFT(A366,2)="BL",LEFT(A366,2)="OL",LEFT(A366,2)="SK"),"North West",
OR(LEFT(A366,2)="NE",LEFT(A366,2)="DH",LEFT(A366,2)="SR",LEFT(A366,2)="TS",LEFT(A366,2)="DL"),"North East",
OR(LEFT(A366,2)="LS",LEFT(A366,1)="S",LEFT(A366,2)="DN",LEFT(A366,2)="HU",LEFT(A366,2)="BD",LEFT(A366,2)="HX",LEFT(A366,2)="WF",LEFT(A366,2)="HD"),"Yorkshire &amp; Humber",
OR(LEFT(A366,2)="CB",LEFT(A366,2)="CO",LEFT(A366,2)="IP",LEFT(A366,2)="NR",LEFT(A366,2)="PE",LEFT(A366,2)="SG",LEFT(A366,2)="CM"),"East of England",
OR(LEFT(A366,2)="AB",LEFT(A366,2)="DD",LEFT(A366,2)="EH",LEFT(A366,2)="FK",LEFT(A366,1)="G",LEFT(A366,2)="KA",LEFT(A366,2)="KY",LEFT(A366,2)="PA",LEFT(A366,2)="PH",LEFT(A366,2)="DG",LEFT(A366,2)="ML"),"Scotland",
OR(LEFT(A366,2)="CF",LEFT(A366,2)="SA",LEFT(A366,2)="NP",LEFT(A366,2)="LL",LEFT(A366,2)="LD"),"Wales"
)</f>
        <v>North West</v>
      </c>
      <c r="C366" t="s">
        <v>391</v>
      </c>
      <c r="D366" t="s">
        <v>891</v>
      </c>
      <c r="E366" s="1">
        <v>25368</v>
      </c>
      <c r="F366" s="1">
        <v>42655</v>
      </c>
      <c r="G366" s="11">
        <f ca="1">DATEDIF(Table1[[#This Row],[Date_of_Birth]],TODAY(),"Y")-DATEDIF(Table1[[#This Row],[Primary_Diagnosis_Date]],TODAY(),"Y")</f>
        <v>48</v>
      </c>
      <c r="H366" s="11" t="str" cm="1">
        <f t="array" aca="1" ref="H366" ca="1">_xlfn.IFS(Table1[[#This Row],[Age]]&lt;10,"0-9",Table1[[#This Row],[Age]]&lt;20,"10-19",Table1[[#This Row],[Age]]&lt;30,"20-29",Table1[[#This Row],[Age]]&lt;40,"30-39",Table1[[#This Row],[Age]]&lt;50,"40-49",Table1[[#This Row],[Age]]&lt;60,"50-59",Table1[[#This Row],[Age]]&lt;70,"60-69",Table1[[#This Row],[Age]]&lt;80,"70-79",Table1[[#This Row],[Age]]&lt;90,"80-89")</f>
        <v>40-49</v>
      </c>
      <c r="I366" t="s">
        <v>1028</v>
      </c>
      <c r="J366" t="s">
        <v>1393</v>
      </c>
      <c r="K366" t="str">
        <f>LEFT(Table1[[#This Row],[Postcode]],2)</f>
        <v>ML</v>
      </c>
      <c r="L366" t="s">
        <v>1882</v>
      </c>
      <c r="M366" s="1">
        <v>42637</v>
      </c>
      <c r="N366" s="1">
        <v>42644</v>
      </c>
      <c r="O366" s="11" t="str">
        <f ca="1">DATEDIF(Table1[[#This Row],[Referral_Date]],TODAY(),"d")-DATEDIF(Table1[[#This Row],[First_Seen_Date]],TODAY(),"d") &amp;" "&amp;"days"</f>
        <v>7 days</v>
      </c>
      <c r="P366" s="1">
        <v>42652</v>
      </c>
      <c r="Q366" s="1">
        <v>42666</v>
      </c>
      <c r="R366" s="1">
        <v>42696</v>
      </c>
      <c r="S366" s="11">
        <f ca="1">DATEDIF(Table1[[#This Row],[Decision_to_Treat_Date]],TODAY(),"d")-DATEDIF(Table1[[#This Row],[Treatment_Start_Date]],TODAY(),"d")</f>
        <v>30</v>
      </c>
      <c r="T366" s="11" t="str" cm="1">
        <f t="array" aca="1" ref="T366" ca="1">_xlfn.IFS(Table1[[#This Row],[Treatment_Waiting Time]]&lt;10,"Very Short Wait",Table1[[#This Row],[Treatment_Waiting Time]]&lt;20,"Short Wait",Table1[[#This Row],[Treatment_Waiting Time]]&lt;30,"Moderate Delay",Table1[[#This Row],[Treatment_Waiting Time]]&lt;40,"Long Delay")</f>
        <v>Long Delay</v>
      </c>
      <c r="U366" t="s">
        <v>2013</v>
      </c>
      <c r="V366" t="s">
        <v>2021</v>
      </c>
      <c r="W366" t="s">
        <v>2023</v>
      </c>
      <c r="X366" t="s">
        <v>2030</v>
      </c>
      <c r="Y366" t="s">
        <v>2035</v>
      </c>
      <c r="Z366" t="s">
        <v>2039</v>
      </c>
      <c r="AA366" t="s">
        <v>2045</v>
      </c>
      <c r="AB366" t="s">
        <v>2048</v>
      </c>
      <c r="AC366" t="s">
        <v>2053</v>
      </c>
      <c r="AD366" t="s">
        <v>2415</v>
      </c>
      <c r="AE366" t="s">
        <v>2041</v>
      </c>
      <c r="AF366" t="b">
        <v>0</v>
      </c>
      <c r="AH366" t="s">
        <v>2555</v>
      </c>
      <c r="AI366" s="1">
        <v>43618</v>
      </c>
    </row>
    <row r="367" spans="1:35">
      <c r="A367" t="str">
        <f>LEFT(Table1[[#This Row],[Postcode]],2)</f>
        <v>E0</v>
      </c>
      <c r="B367" s="13" t="str" cm="1">
        <f t="array" ref="B367">_xlfn.IFS(
OR(LEFT(A367,2)="EC",LEFT(A367,1)="E",LEFT(A367,1)="N",LEFT(A367,2)="NW",LEFT(A367,2)="SE",LEFT(A367,2)="SW",LEFT(A367,1)="W",LEFT(A367,2)="WC"),"London",
OR(LEFT(A367,2)="CR",LEFT(A367,2)="DA",LEFT(A367,2)="GU",LEFT(A367,2)="KT",LEFT(A367,2)="ME",LEFT(A367,2)="PO",LEFT(A367,2)="RG",LEFT(A367,2)="RH",LEFT(A367,2)="SL",LEFT(A367,2)="SO",LEFT(A367,2)="TN"),"South East",
OR(LEFT(A367,2)="BA",LEFT(A367,2)="BS",LEFT(A367,2)="EX",LEFT(A367,2)="GL",LEFT(A367,2)="PL",LEFT(A367,2)="TA",LEFT(A367,2)="TQ",LEFT(A367,2)="TR"),"South West",
OR(LEFT(A367,1)="B",LEFT(A367,2)="CV",LEFT(A367,2)="DE",LEFT(A367,2)="LE",LEFT(A367,2)="NG",LEFT(A367,2)="NN",LEFT(A367,2)="ST",LEFT(A367,2)="WS",LEFT(A367,2)="WV"),"Midlands",
OR(LEFT(A367,1)="M",LEFT(A367,1)="L",LEFT(A367,2)="CH",LEFT(A367,2)="WA",LEFT(A367,2)="WN",LEFT(A367,2)="PR",LEFT(A367,2)="FY",LEFT(A367,2)="BB",LEFT(A367,2)="BL",LEFT(A367,2)="OL",LEFT(A367,2)="SK"),"North West",
OR(LEFT(A367,2)="NE",LEFT(A367,2)="DH",LEFT(A367,2)="SR",LEFT(A367,2)="TS",LEFT(A367,2)="DL"),"North East",
OR(LEFT(A367,2)="LS",LEFT(A367,1)="S",LEFT(A367,2)="DN",LEFT(A367,2)="HU",LEFT(A367,2)="BD",LEFT(A367,2)="HX",LEFT(A367,2)="WF",LEFT(A367,2)="HD"),"Yorkshire &amp; Humber",
OR(LEFT(A367,2)="CB",LEFT(A367,2)="CO",LEFT(A367,2)="IP",LEFT(A367,2)="NR",LEFT(A367,2)="PE",LEFT(A367,2)="SG",LEFT(A367,2)="CM"),"East of England",
OR(LEFT(A367,2)="AB",LEFT(A367,2)="DD",LEFT(A367,2)="EH",LEFT(A367,2)="FK",LEFT(A367,1)="G",LEFT(A367,2)="KA",LEFT(A367,2)="KY",LEFT(A367,2)="PA",LEFT(A367,2)="PH",LEFT(A367,2)="DG",LEFT(A367,2)="ML"),"Scotland",
OR(LEFT(A367,2)="CF",LEFT(A367,2)="SA",LEFT(A367,2)="NP",LEFT(A367,2)="LL",LEFT(A367,2)="LD"),"Wales"
)</f>
        <v>London</v>
      </c>
      <c r="C367" t="s">
        <v>392</v>
      </c>
      <c r="D367" t="s">
        <v>892</v>
      </c>
      <c r="E367" s="1">
        <v>29061</v>
      </c>
      <c r="F367" s="1">
        <v>44827</v>
      </c>
      <c r="G367" s="11">
        <f ca="1">DATEDIF(Table1[[#This Row],[Date_of_Birth]],TODAY(),"Y")-DATEDIF(Table1[[#This Row],[Primary_Diagnosis_Date]],TODAY(),"Y")</f>
        <v>43</v>
      </c>
      <c r="H367" s="11" t="str" cm="1">
        <f t="array" aca="1" ref="H367" ca="1">_xlfn.IFS(Table1[[#This Row],[Age]]&lt;10,"0-9",Table1[[#This Row],[Age]]&lt;20,"10-19",Table1[[#This Row],[Age]]&lt;30,"20-29",Table1[[#This Row],[Age]]&lt;40,"30-39",Table1[[#This Row],[Age]]&lt;50,"40-49",Table1[[#This Row],[Age]]&lt;60,"50-59",Table1[[#This Row],[Age]]&lt;70,"60-69",Table1[[#This Row],[Age]]&lt;80,"70-79",Table1[[#This Row],[Age]]&lt;90,"80-89")</f>
        <v>40-49</v>
      </c>
      <c r="I367" t="s">
        <v>1027</v>
      </c>
      <c r="J367" t="s">
        <v>1394</v>
      </c>
      <c r="K367" t="str">
        <f>LEFT(Table1[[#This Row],[Postcode]],2)</f>
        <v>E0</v>
      </c>
      <c r="L367" t="s">
        <v>1883</v>
      </c>
      <c r="M367" s="1">
        <v>44802</v>
      </c>
      <c r="N367" s="1">
        <v>44804</v>
      </c>
      <c r="O367" s="11" t="str">
        <f ca="1">DATEDIF(Table1[[#This Row],[Referral_Date]],TODAY(),"d")-DATEDIF(Table1[[#This Row],[First_Seen_Date]],TODAY(),"d") &amp;" "&amp;"days"</f>
        <v>2 days</v>
      </c>
      <c r="P367" s="1">
        <v>44813</v>
      </c>
      <c r="Q367" s="1">
        <v>44813</v>
      </c>
      <c r="R367" s="1">
        <v>44831</v>
      </c>
      <c r="S367" s="11">
        <f ca="1">DATEDIF(Table1[[#This Row],[Decision_to_Treat_Date]],TODAY(),"d")-DATEDIF(Table1[[#This Row],[Treatment_Start_Date]],TODAY(),"d")</f>
        <v>18</v>
      </c>
      <c r="T367" s="11" t="str" cm="1">
        <f t="array" aca="1" ref="T367" ca="1">_xlfn.IFS(Table1[[#This Row],[Treatment_Waiting Time]]&lt;10,"Very Short Wait",Table1[[#This Row],[Treatment_Waiting Time]]&lt;20,"Short Wait",Table1[[#This Row],[Treatment_Waiting Time]]&lt;30,"Moderate Delay",Table1[[#This Row],[Treatment_Waiting Time]]&lt;40,"Long Delay")</f>
        <v>Short Wait</v>
      </c>
      <c r="U367" t="s">
        <v>2011</v>
      </c>
      <c r="V367" t="s">
        <v>2019</v>
      </c>
      <c r="W367" t="s">
        <v>2024</v>
      </c>
      <c r="X367" t="s">
        <v>2030</v>
      </c>
      <c r="Y367" t="s">
        <v>2034</v>
      </c>
      <c r="Z367" t="s">
        <v>2041</v>
      </c>
      <c r="AA367" t="s">
        <v>2044</v>
      </c>
      <c r="AB367" t="s">
        <v>2049</v>
      </c>
      <c r="AC367" t="s">
        <v>2053</v>
      </c>
      <c r="AD367" t="s">
        <v>2416</v>
      </c>
      <c r="AE367" t="s">
        <v>2550</v>
      </c>
      <c r="AF367" t="b">
        <v>1</v>
      </c>
      <c r="AG367" s="1">
        <v>45304</v>
      </c>
      <c r="AH367" t="s">
        <v>2555</v>
      </c>
      <c r="AI367" s="1">
        <v>45199</v>
      </c>
    </row>
    <row r="368" spans="1:35">
      <c r="A368" t="str">
        <f>LEFT(Table1[[#This Row],[Postcode]],2)</f>
        <v>W6</v>
      </c>
      <c r="B368" s="13" t="str" cm="1">
        <f t="array" ref="B368">_xlfn.IFS(
OR(LEFT(A368,2)="EC",LEFT(A368,1)="E",LEFT(A368,1)="N",LEFT(A368,2)="NW",LEFT(A368,2)="SE",LEFT(A368,2)="SW",LEFT(A368,1)="W",LEFT(A368,2)="WC"),"London",
OR(LEFT(A368,2)="CR",LEFT(A368,2)="DA",LEFT(A368,2)="GU",LEFT(A368,2)="KT",LEFT(A368,2)="ME",LEFT(A368,2)="PO",LEFT(A368,2)="RG",LEFT(A368,2)="RH",LEFT(A368,2)="SL",LEFT(A368,2)="SO",LEFT(A368,2)="TN"),"South East",
OR(LEFT(A368,2)="BA",LEFT(A368,2)="BS",LEFT(A368,2)="EX",LEFT(A368,2)="GL",LEFT(A368,2)="PL",LEFT(A368,2)="TA",LEFT(A368,2)="TQ",LEFT(A368,2)="TR"),"South West",
OR(LEFT(A368,1)="B",LEFT(A368,2)="CV",LEFT(A368,2)="DE",LEFT(A368,2)="LE",LEFT(A368,2)="NG",LEFT(A368,2)="NN",LEFT(A368,2)="ST",LEFT(A368,2)="WS",LEFT(A368,2)="WV"),"Midlands",
OR(LEFT(A368,1)="M",LEFT(A368,1)="L",LEFT(A368,2)="CH",LEFT(A368,2)="WA",LEFT(A368,2)="WN",LEFT(A368,2)="PR",LEFT(A368,2)="FY",LEFT(A368,2)="BB",LEFT(A368,2)="BL",LEFT(A368,2)="OL",LEFT(A368,2)="SK"),"North West",
OR(LEFT(A368,2)="NE",LEFT(A368,2)="DH",LEFT(A368,2)="SR",LEFT(A368,2)="TS",LEFT(A368,2)="DL"),"North East",
OR(LEFT(A368,2)="LS",LEFT(A368,1)="S",LEFT(A368,2)="DN",LEFT(A368,2)="HU",LEFT(A368,2)="BD",LEFT(A368,2)="HX",LEFT(A368,2)="WF",LEFT(A368,2)="HD"),"Yorkshire &amp; Humber",
OR(LEFT(A368,2)="CB",LEFT(A368,2)="CO",LEFT(A368,2)="IP",LEFT(A368,2)="NR",LEFT(A368,2)="PE",LEFT(A368,2)="SG",LEFT(A368,2)="CM"),"East of England",
OR(LEFT(A368,2)="AB",LEFT(A368,2)="DD",LEFT(A368,2)="EH",LEFT(A368,2)="FK",LEFT(A368,1)="G",LEFT(A368,2)="KA",LEFT(A368,2)="KY",LEFT(A368,2)="PA",LEFT(A368,2)="PH",LEFT(A368,2)="DG",LEFT(A368,2)="ML"),"Scotland",
OR(LEFT(A368,2)="CF",LEFT(A368,2)="SA",LEFT(A368,2)="NP",LEFT(A368,2)="LL",LEFT(A368,2)="LD"),"Wales"
)</f>
        <v>London</v>
      </c>
      <c r="C368" t="s">
        <v>393</v>
      </c>
      <c r="D368" t="s">
        <v>893</v>
      </c>
      <c r="E368" s="1">
        <v>16156</v>
      </c>
      <c r="F368" s="1">
        <v>45301</v>
      </c>
      <c r="G368" s="11">
        <f ca="1">DATEDIF(Table1[[#This Row],[Date_of_Birth]],TODAY(),"Y")-DATEDIF(Table1[[#This Row],[Primary_Diagnosis_Date]],TODAY(),"Y")</f>
        <v>80</v>
      </c>
      <c r="H368" s="11" t="str" cm="1">
        <f t="array" aca="1" ref="H368" ca="1">_xlfn.IFS(Table1[[#This Row],[Age]]&lt;10,"0-9",Table1[[#This Row],[Age]]&lt;20,"10-19",Table1[[#This Row],[Age]]&lt;30,"20-29",Table1[[#This Row],[Age]]&lt;40,"30-39",Table1[[#This Row],[Age]]&lt;50,"40-49",Table1[[#This Row],[Age]]&lt;60,"50-59",Table1[[#This Row],[Age]]&lt;70,"60-69",Table1[[#This Row],[Age]]&lt;80,"70-79",Table1[[#This Row],[Age]]&lt;90,"80-89")</f>
        <v>80-89</v>
      </c>
      <c r="I368" t="s">
        <v>1027</v>
      </c>
      <c r="J368" t="s">
        <v>1395</v>
      </c>
      <c r="K368" t="str">
        <f>LEFT(Table1[[#This Row],[Postcode]],2)</f>
        <v>W6</v>
      </c>
      <c r="L368" t="s">
        <v>1884</v>
      </c>
      <c r="M368" s="1">
        <v>45272</v>
      </c>
      <c r="N368" s="1">
        <v>45283</v>
      </c>
      <c r="O368" s="11" t="str">
        <f ca="1">DATEDIF(Table1[[#This Row],[Referral_Date]],TODAY(),"d")-DATEDIF(Table1[[#This Row],[First_Seen_Date]],TODAY(),"d") &amp;" "&amp;"days"</f>
        <v>11 days</v>
      </c>
      <c r="P368" s="1">
        <v>45284</v>
      </c>
      <c r="Q368" s="1">
        <v>45293</v>
      </c>
      <c r="R368" s="1">
        <v>45304</v>
      </c>
      <c r="S368" s="11">
        <f ca="1">DATEDIF(Table1[[#This Row],[Decision_to_Treat_Date]],TODAY(),"d")-DATEDIF(Table1[[#This Row],[Treatment_Start_Date]],TODAY(),"d")</f>
        <v>11</v>
      </c>
      <c r="T368" s="11" t="str" cm="1">
        <f t="array" aca="1" ref="T368" ca="1">_xlfn.IFS(Table1[[#This Row],[Treatment_Waiting Time]]&lt;10,"Very Short Wait",Table1[[#This Row],[Treatment_Waiting Time]]&lt;20,"Short Wait",Table1[[#This Row],[Treatment_Waiting Time]]&lt;30,"Moderate Delay",Table1[[#This Row],[Treatment_Waiting Time]]&lt;40,"Long Delay")</f>
        <v>Short Wait</v>
      </c>
      <c r="U368" t="s">
        <v>2013</v>
      </c>
      <c r="V368" t="s">
        <v>2021</v>
      </c>
      <c r="W368" t="s">
        <v>2025</v>
      </c>
      <c r="X368" t="s">
        <v>2031</v>
      </c>
      <c r="Y368" t="s">
        <v>2035</v>
      </c>
      <c r="Z368" t="s">
        <v>2042</v>
      </c>
      <c r="AA368" t="s">
        <v>2044</v>
      </c>
      <c r="AB368" t="s">
        <v>2047</v>
      </c>
      <c r="AC368" t="s">
        <v>2052</v>
      </c>
      <c r="AD368" t="s">
        <v>2417</v>
      </c>
      <c r="AE368" t="s">
        <v>2041</v>
      </c>
      <c r="AF368" t="b">
        <v>1</v>
      </c>
      <c r="AG368" s="1">
        <v>46158</v>
      </c>
      <c r="AH368" t="s">
        <v>2555</v>
      </c>
      <c r="AI368" s="1">
        <v>46261</v>
      </c>
    </row>
    <row r="369" spans="1:35">
      <c r="A369" t="str">
        <f>LEFT(Table1[[#This Row],[Postcode]],2)</f>
        <v>S7</v>
      </c>
      <c r="B369" s="13" t="str" cm="1">
        <f t="array" ref="B369">_xlfn.IFS(
OR(LEFT(A369,2)="EC",LEFT(A369,1)="E",LEFT(A369,1)="N",LEFT(A369,2)="NW",LEFT(A369,2)="SE",LEFT(A369,2)="SW",LEFT(A369,1)="W",LEFT(A369,2)="WC"),"London",
OR(LEFT(A369,2)="CR",LEFT(A369,2)="DA",LEFT(A369,2)="GU",LEFT(A369,2)="KT",LEFT(A369,2)="ME",LEFT(A369,2)="PO",LEFT(A369,2)="RG",LEFT(A369,2)="RH",LEFT(A369,2)="SL",LEFT(A369,2)="SO",LEFT(A369,2)="TN"),"South East",
OR(LEFT(A369,2)="BA",LEFT(A369,2)="BS",LEFT(A369,2)="EX",LEFT(A369,2)="GL",LEFT(A369,2)="PL",LEFT(A369,2)="TA",LEFT(A369,2)="TQ",LEFT(A369,2)="TR"),"South West",
OR(LEFT(A369,1)="B",LEFT(A369,2)="CV",LEFT(A369,2)="DE",LEFT(A369,2)="LE",LEFT(A369,2)="NG",LEFT(A369,2)="NN",LEFT(A369,2)="ST",LEFT(A369,2)="WS",LEFT(A369,2)="WV"),"Midlands",
OR(LEFT(A369,1)="M",LEFT(A369,1)="L",LEFT(A369,2)="CH",LEFT(A369,2)="WA",LEFT(A369,2)="WN",LEFT(A369,2)="PR",LEFT(A369,2)="FY",LEFT(A369,2)="BB",LEFT(A369,2)="BL",LEFT(A369,2)="OL",LEFT(A369,2)="SK"),"North West",
OR(LEFT(A369,2)="NE",LEFT(A369,2)="DH",LEFT(A369,2)="SR",LEFT(A369,2)="TS",LEFT(A369,2)="DL"),"North East",
OR(LEFT(A369,2)="LS",LEFT(A369,1)="S",LEFT(A369,2)="DN",LEFT(A369,2)="HU",LEFT(A369,2)="BD",LEFT(A369,2)="HX",LEFT(A369,2)="WF",LEFT(A369,2)="HD"),"Yorkshire &amp; Humber",
OR(LEFT(A369,2)="CB",LEFT(A369,2)="CO",LEFT(A369,2)="IP",LEFT(A369,2)="NR",LEFT(A369,2)="PE",LEFT(A369,2)="SG",LEFT(A369,2)="CM"),"East of England",
OR(LEFT(A369,2)="AB",LEFT(A369,2)="DD",LEFT(A369,2)="EH",LEFT(A369,2)="FK",LEFT(A369,1)="G",LEFT(A369,2)="KA",LEFT(A369,2)="KY",LEFT(A369,2)="PA",LEFT(A369,2)="PH",LEFT(A369,2)="DG",LEFT(A369,2)="ML"),"Scotland",
OR(LEFT(A369,2)="CF",LEFT(A369,2)="SA",LEFT(A369,2)="NP",LEFT(A369,2)="LL",LEFT(A369,2)="LD"),"Wales"
)</f>
        <v>Yorkshire &amp; Humber</v>
      </c>
      <c r="C369" t="s">
        <v>394</v>
      </c>
      <c r="D369" t="s">
        <v>894</v>
      </c>
      <c r="E369" s="1">
        <v>30479</v>
      </c>
      <c r="F369" s="1">
        <v>46056</v>
      </c>
      <c r="G369" s="11">
        <f ca="1">DATEDIF(Table1[[#This Row],[Date_of_Birth]],TODAY(),"Y")-DATEDIF(Table1[[#This Row],[Primary_Diagnosis_Date]],TODAY(),"Y")</f>
        <v>43</v>
      </c>
      <c r="H369" s="11" t="str" cm="1">
        <f t="array" aca="1" ref="H369" ca="1">_xlfn.IFS(Table1[[#This Row],[Age]]&lt;10,"0-9",Table1[[#This Row],[Age]]&lt;20,"10-19",Table1[[#This Row],[Age]]&lt;30,"20-29",Table1[[#This Row],[Age]]&lt;40,"30-39",Table1[[#This Row],[Age]]&lt;50,"40-49",Table1[[#This Row],[Age]]&lt;60,"50-59",Table1[[#This Row],[Age]]&lt;70,"60-69",Table1[[#This Row],[Age]]&lt;80,"70-79",Table1[[#This Row],[Age]]&lt;90,"80-89")</f>
        <v>40-49</v>
      </c>
      <c r="I369" t="s">
        <v>1028</v>
      </c>
      <c r="J369" t="s">
        <v>1396</v>
      </c>
      <c r="K369" t="str">
        <f>LEFT(Table1[[#This Row],[Postcode]],2)</f>
        <v>S7</v>
      </c>
      <c r="L369" t="s">
        <v>1885</v>
      </c>
      <c r="M369" s="1">
        <v>46032</v>
      </c>
      <c r="N369" s="1">
        <v>46046</v>
      </c>
      <c r="O369" s="11" t="str">
        <f ca="1">DATEDIF(Table1[[#This Row],[Referral_Date]],TODAY(),"d")-DATEDIF(Table1[[#This Row],[First_Seen_Date]],TODAY(),"d") &amp;" "&amp;"days"</f>
        <v>14 days</v>
      </c>
      <c r="P369" s="1">
        <v>46059</v>
      </c>
      <c r="Q369" s="1">
        <v>46061</v>
      </c>
      <c r="R369" s="1">
        <v>46092</v>
      </c>
      <c r="S369" s="11">
        <f ca="1">DATEDIF(Table1[[#This Row],[Decision_to_Treat_Date]],TODAY(),"d")-DATEDIF(Table1[[#This Row],[Treatment_Start_Date]],TODAY(),"d")</f>
        <v>31</v>
      </c>
      <c r="T369" s="11" t="str" cm="1">
        <f t="array" aca="1" ref="T369" ca="1">_xlfn.IFS(Table1[[#This Row],[Treatment_Waiting Time]]&lt;10,"Very Short Wait",Table1[[#This Row],[Treatment_Waiting Time]]&lt;20,"Short Wait",Table1[[#This Row],[Treatment_Waiting Time]]&lt;30,"Moderate Delay",Table1[[#This Row],[Treatment_Waiting Time]]&lt;40,"Long Delay")</f>
        <v>Long Delay</v>
      </c>
      <c r="U369" t="s">
        <v>2012</v>
      </c>
      <c r="V369" t="s">
        <v>2021</v>
      </c>
      <c r="W369" t="s">
        <v>2026</v>
      </c>
      <c r="X369" t="s">
        <v>2030</v>
      </c>
      <c r="Y369" t="s">
        <v>2033</v>
      </c>
      <c r="Z369" t="s">
        <v>2039</v>
      </c>
      <c r="AA369" t="s">
        <v>2045</v>
      </c>
      <c r="AB369" t="s">
        <v>2047</v>
      </c>
      <c r="AC369" t="s">
        <v>2052</v>
      </c>
      <c r="AD369" t="s">
        <v>2418</v>
      </c>
      <c r="AE369" t="s">
        <v>2551</v>
      </c>
      <c r="AF369" t="b">
        <v>0</v>
      </c>
      <c r="AH369" t="s">
        <v>2555</v>
      </c>
      <c r="AI369" s="1">
        <v>46779</v>
      </c>
    </row>
    <row r="370" spans="1:35">
      <c r="A370" t="str">
        <f>LEFT(Table1[[#This Row],[Postcode]],2)</f>
        <v>LD</v>
      </c>
      <c r="B370" s="13" t="str" cm="1">
        <f t="array" ref="B370">_xlfn.IFS(
OR(LEFT(A370,2)="EC",LEFT(A370,1)="E",LEFT(A370,1)="N",LEFT(A370,2)="NW",LEFT(A370,2)="SE",LEFT(A370,2)="SW",LEFT(A370,1)="W",LEFT(A370,2)="WC"),"London",
OR(LEFT(A370,2)="CR",LEFT(A370,2)="DA",LEFT(A370,2)="GU",LEFT(A370,2)="KT",LEFT(A370,2)="ME",LEFT(A370,2)="PO",LEFT(A370,2)="RG",LEFT(A370,2)="RH",LEFT(A370,2)="SL",LEFT(A370,2)="SO",LEFT(A370,2)="TN"),"South East",
OR(LEFT(A370,2)="BA",LEFT(A370,2)="BS",LEFT(A370,2)="EX",LEFT(A370,2)="GL",LEFT(A370,2)="PL",LEFT(A370,2)="TA",LEFT(A370,2)="TQ",LEFT(A370,2)="TR"),"South West",
OR(LEFT(A370,1)="B",LEFT(A370,2)="CV",LEFT(A370,2)="DE",LEFT(A370,2)="LE",LEFT(A370,2)="NG",LEFT(A370,2)="NN",LEFT(A370,2)="ST",LEFT(A370,2)="WS",LEFT(A370,2)="WV"),"Midlands",
OR(LEFT(A370,1)="M",LEFT(A370,1)="L",LEFT(A370,2)="CH",LEFT(A370,2)="WA",LEFT(A370,2)="WN",LEFT(A370,2)="PR",LEFT(A370,2)="FY",LEFT(A370,2)="BB",LEFT(A370,2)="BL",LEFT(A370,2)="OL",LEFT(A370,2)="SK"),"North West",
OR(LEFT(A370,2)="NE",LEFT(A370,2)="DH",LEFT(A370,2)="SR",LEFT(A370,2)="TS",LEFT(A370,2)="DL"),"North East",
OR(LEFT(A370,2)="LS",LEFT(A370,1)="S",LEFT(A370,2)="DN",LEFT(A370,2)="HU",LEFT(A370,2)="BD",LEFT(A370,2)="HX",LEFT(A370,2)="WF",LEFT(A370,2)="HD"),"Yorkshire &amp; Humber",
OR(LEFT(A370,2)="CB",LEFT(A370,2)="CO",LEFT(A370,2)="IP",LEFT(A370,2)="NR",LEFT(A370,2)="PE",LEFT(A370,2)="SG",LEFT(A370,2)="CM"),"East of England",
OR(LEFT(A370,2)="AB",LEFT(A370,2)="DD",LEFT(A370,2)="EH",LEFT(A370,2)="FK",LEFT(A370,1)="G",LEFT(A370,2)="KA",LEFT(A370,2)="KY",LEFT(A370,2)="PA",LEFT(A370,2)="PH",LEFT(A370,2)="DG",LEFT(A370,2)="ML"),"Scotland",
OR(LEFT(A370,2)="CF",LEFT(A370,2)="SA",LEFT(A370,2)="NP",LEFT(A370,2)="LL",LEFT(A370,2)="LD"),"Wales"
)</f>
        <v>North West</v>
      </c>
      <c r="C370" t="s">
        <v>395</v>
      </c>
      <c r="D370" t="s">
        <v>895</v>
      </c>
      <c r="E370" s="1">
        <v>35573</v>
      </c>
      <c r="F370" s="1">
        <v>45941</v>
      </c>
      <c r="G370" s="11">
        <f ca="1">DATEDIF(Table1[[#This Row],[Date_of_Birth]],TODAY(),"Y")-DATEDIF(Table1[[#This Row],[Primary_Diagnosis_Date]],TODAY(),"Y")</f>
        <v>29</v>
      </c>
      <c r="H370" s="11" t="str" cm="1">
        <f t="array" aca="1" ref="H370" ca="1">_xlfn.IFS(Table1[[#This Row],[Age]]&lt;10,"0-9",Table1[[#This Row],[Age]]&lt;20,"10-19",Table1[[#This Row],[Age]]&lt;30,"20-29",Table1[[#This Row],[Age]]&lt;40,"30-39",Table1[[#This Row],[Age]]&lt;50,"40-49",Table1[[#This Row],[Age]]&lt;60,"50-59",Table1[[#This Row],[Age]]&lt;70,"60-69",Table1[[#This Row],[Age]]&lt;80,"70-79",Table1[[#This Row],[Age]]&lt;90,"80-89")</f>
        <v>20-29</v>
      </c>
      <c r="I370" t="s">
        <v>1028</v>
      </c>
      <c r="J370" t="s">
        <v>1397</v>
      </c>
      <c r="K370" t="str">
        <f>LEFT(Table1[[#This Row],[Postcode]],2)</f>
        <v>LD</v>
      </c>
      <c r="L370" t="s">
        <v>1886</v>
      </c>
      <c r="M370" s="1">
        <v>45918</v>
      </c>
      <c r="N370" s="1">
        <v>45924</v>
      </c>
      <c r="O370" s="11" t="str">
        <f ca="1">DATEDIF(Table1[[#This Row],[Referral_Date]],TODAY(),"d")-DATEDIF(Table1[[#This Row],[First_Seen_Date]],TODAY(),"d") &amp;" "&amp;"days"</f>
        <v>6 days</v>
      </c>
      <c r="P370" s="1">
        <v>45931</v>
      </c>
      <c r="Q370" s="1">
        <v>45935</v>
      </c>
      <c r="R370" s="1">
        <v>45965</v>
      </c>
      <c r="S370" s="11">
        <f ca="1">DATEDIF(Table1[[#This Row],[Decision_to_Treat_Date]],TODAY(),"d")-DATEDIF(Table1[[#This Row],[Treatment_Start_Date]],TODAY(),"d")</f>
        <v>30</v>
      </c>
      <c r="T370" s="11" t="str" cm="1">
        <f t="array" aca="1" ref="T370" ca="1">_xlfn.IFS(Table1[[#This Row],[Treatment_Waiting Time]]&lt;10,"Very Short Wait",Table1[[#This Row],[Treatment_Waiting Time]]&lt;20,"Short Wait",Table1[[#This Row],[Treatment_Waiting Time]]&lt;30,"Moderate Delay",Table1[[#This Row],[Treatment_Waiting Time]]&lt;40,"Long Delay")</f>
        <v>Long Delay</v>
      </c>
      <c r="U370" t="s">
        <v>2015</v>
      </c>
      <c r="V370" t="s">
        <v>2022</v>
      </c>
      <c r="W370" t="s">
        <v>2025</v>
      </c>
      <c r="X370" t="s">
        <v>2029</v>
      </c>
      <c r="Y370" t="s">
        <v>2036</v>
      </c>
      <c r="Z370" t="s">
        <v>2040</v>
      </c>
      <c r="AA370" t="s">
        <v>2041</v>
      </c>
      <c r="AB370" t="s">
        <v>2048</v>
      </c>
      <c r="AC370" t="s">
        <v>2053</v>
      </c>
      <c r="AD370" t="s">
        <v>2419</v>
      </c>
      <c r="AE370" t="s">
        <v>2041</v>
      </c>
      <c r="AF370" t="b">
        <v>1</v>
      </c>
      <c r="AG370" s="1">
        <v>46533</v>
      </c>
      <c r="AH370" t="s">
        <v>2555</v>
      </c>
      <c r="AI370" s="1">
        <v>47136</v>
      </c>
    </row>
    <row r="371" spans="1:35">
      <c r="A371" t="str">
        <f>LEFT(Table1[[#This Row],[Postcode]],2)</f>
        <v>B3</v>
      </c>
      <c r="B371" s="13" t="str" cm="1">
        <f t="array" ref="B371">_xlfn.IFS(
OR(LEFT(A371,2)="EC",LEFT(A371,1)="E",LEFT(A371,1)="N",LEFT(A371,2)="NW",LEFT(A371,2)="SE",LEFT(A371,2)="SW",LEFT(A371,1)="W",LEFT(A371,2)="WC"),"London",
OR(LEFT(A371,2)="CR",LEFT(A371,2)="DA",LEFT(A371,2)="GU",LEFT(A371,2)="KT",LEFT(A371,2)="ME",LEFT(A371,2)="PO",LEFT(A371,2)="RG",LEFT(A371,2)="RH",LEFT(A371,2)="SL",LEFT(A371,2)="SO",LEFT(A371,2)="TN"),"South East",
OR(LEFT(A371,2)="BA",LEFT(A371,2)="BS",LEFT(A371,2)="EX",LEFT(A371,2)="GL",LEFT(A371,2)="PL",LEFT(A371,2)="TA",LEFT(A371,2)="TQ",LEFT(A371,2)="TR"),"South West",
OR(LEFT(A371,1)="B",LEFT(A371,2)="CV",LEFT(A371,2)="DE",LEFT(A371,2)="LE",LEFT(A371,2)="NG",LEFT(A371,2)="NN",LEFT(A371,2)="ST",LEFT(A371,2)="WS",LEFT(A371,2)="WV"),"Midlands",
OR(LEFT(A371,1)="M",LEFT(A371,1)="L",LEFT(A371,2)="CH",LEFT(A371,2)="WA",LEFT(A371,2)="WN",LEFT(A371,2)="PR",LEFT(A371,2)="FY",LEFT(A371,2)="BB",LEFT(A371,2)="BL",LEFT(A371,2)="OL",LEFT(A371,2)="SK"),"North West",
OR(LEFT(A371,2)="NE",LEFT(A371,2)="DH",LEFT(A371,2)="SR",LEFT(A371,2)="TS",LEFT(A371,2)="DL"),"North East",
OR(LEFT(A371,2)="LS",LEFT(A371,1)="S",LEFT(A371,2)="DN",LEFT(A371,2)="HU",LEFT(A371,2)="BD",LEFT(A371,2)="HX",LEFT(A371,2)="WF",LEFT(A371,2)="HD"),"Yorkshire &amp; Humber",
OR(LEFT(A371,2)="CB",LEFT(A371,2)="CO",LEFT(A371,2)="IP",LEFT(A371,2)="NR",LEFT(A371,2)="PE",LEFT(A371,2)="SG",LEFT(A371,2)="CM"),"East of England",
OR(LEFT(A371,2)="AB",LEFT(A371,2)="DD",LEFT(A371,2)="EH",LEFT(A371,2)="FK",LEFT(A371,1)="G",LEFT(A371,2)="KA",LEFT(A371,2)="KY",LEFT(A371,2)="PA",LEFT(A371,2)="PH",LEFT(A371,2)="DG",LEFT(A371,2)="ML"),"Scotland",
OR(LEFT(A371,2)="CF",LEFT(A371,2)="SA",LEFT(A371,2)="NP",LEFT(A371,2)="LL",LEFT(A371,2)="LD"),"Wales"
)</f>
        <v>Midlands</v>
      </c>
      <c r="C371" t="s">
        <v>396</v>
      </c>
      <c r="D371" t="s">
        <v>896</v>
      </c>
      <c r="E371" s="1">
        <v>18075</v>
      </c>
      <c r="F371" s="1">
        <v>44504</v>
      </c>
      <c r="G371" s="11">
        <f ca="1">DATEDIF(Table1[[#This Row],[Date_of_Birth]],TODAY(),"Y")-DATEDIF(Table1[[#This Row],[Primary_Diagnosis_Date]],TODAY(),"Y")</f>
        <v>72</v>
      </c>
      <c r="H371" s="11" t="str" cm="1">
        <f t="array" aca="1" ref="H371" ca="1">_xlfn.IFS(Table1[[#This Row],[Age]]&lt;10,"0-9",Table1[[#This Row],[Age]]&lt;20,"10-19",Table1[[#This Row],[Age]]&lt;30,"20-29",Table1[[#This Row],[Age]]&lt;40,"30-39",Table1[[#This Row],[Age]]&lt;50,"40-49",Table1[[#This Row],[Age]]&lt;60,"50-59",Table1[[#This Row],[Age]]&lt;70,"60-69",Table1[[#This Row],[Age]]&lt;80,"70-79",Table1[[#This Row],[Age]]&lt;90,"80-89")</f>
        <v>70-79</v>
      </c>
      <c r="I371" t="s">
        <v>1028</v>
      </c>
      <c r="J371" t="s">
        <v>1398</v>
      </c>
      <c r="K371" t="str">
        <f>LEFT(Table1[[#This Row],[Postcode]],2)</f>
        <v>B3</v>
      </c>
      <c r="L371" t="s">
        <v>1887</v>
      </c>
      <c r="M371" s="1">
        <v>44474</v>
      </c>
      <c r="N371" s="1">
        <v>44484</v>
      </c>
      <c r="O371" s="11" t="str">
        <f ca="1">DATEDIF(Table1[[#This Row],[Referral_Date]],TODAY(),"d")-DATEDIF(Table1[[#This Row],[First_Seen_Date]],TODAY(),"d") &amp;" "&amp;"days"</f>
        <v>10 days</v>
      </c>
      <c r="P371" s="1">
        <v>44484</v>
      </c>
      <c r="Q371" s="1">
        <v>44485</v>
      </c>
      <c r="R371" s="1">
        <v>44507</v>
      </c>
      <c r="S371" s="11">
        <f ca="1">DATEDIF(Table1[[#This Row],[Decision_to_Treat_Date]],TODAY(),"d")-DATEDIF(Table1[[#This Row],[Treatment_Start_Date]],TODAY(),"d")</f>
        <v>22</v>
      </c>
      <c r="T371" s="11" t="str" cm="1">
        <f t="array" aca="1" ref="T371" ca="1">_xlfn.IFS(Table1[[#This Row],[Treatment_Waiting Time]]&lt;10,"Very Short Wait",Table1[[#This Row],[Treatment_Waiting Time]]&lt;20,"Short Wait",Table1[[#This Row],[Treatment_Waiting Time]]&lt;30,"Moderate Delay",Table1[[#This Row],[Treatment_Waiting Time]]&lt;40,"Long Delay")</f>
        <v>Moderate Delay</v>
      </c>
      <c r="U371" t="s">
        <v>2013</v>
      </c>
      <c r="V371" t="s">
        <v>2019</v>
      </c>
      <c r="W371" t="s">
        <v>2024</v>
      </c>
      <c r="X371" t="s">
        <v>2032</v>
      </c>
      <c r="Y371" t="s">
        <v>2037</v>
      </c>
      <c r="Z371" t="s">
        <v>2038</v>
      </c>
      <c r="AA371" t="s">
        <v>2043</v>
      </c>
      <c r="AB371" t="s">
        <v>2046</v>
      </c>
      <c r="AC371" t="s">
        <v>2053</v>
      </c>
      <c r="AD371" t="s">
        <v>2420</v>
      </c>
      <c r="AE371" t="s">
        <v>2552</v>
      </c>
      <c r="AF371" t="b">
        <v>0</v>
      </c>
      <c r="AH371" t="s">
        <v>2555</v>
      </c>
      <c r="AI371" s="1">
        <v>45393</v>
      </c>
    </row>
    <row r="372" spans="1:35">
      <c r="A372" t="str">
        <f>LEFT(Table1[[#This Row],[Postcode]],2)</f>
        <v>WA</v>
      </c>
      <c r="B372" s="13" t="str" cm="1">
        <f t="array" ref="B372">_xlfn.IFS(
OR(LEFT(A372,2)="EC",LEFT(A372,1)="E",LEFT(A372,1)="N",LEFT(A372,2)="NW",LEFT(A372,2)="SE",LEFT(A372,2)="SW",LEFT(A372,1)="W",LEFT(A372,2)="WC"),"London",
OR(LEFT(A372,2)="CR",LEFT(A372,2)="DA",LEFT(A372,2)="GU",LEFT(A372,2)="KT",LEFT(A372,2)="ME",LEFT(A372,2)="PO",LEFT(A372,2)="RG",LEFT(A372,2)="RH",LEFT(A372,2)="SL",LEFT(A372,2)="SO",LEFT(A372,2)="TN"),"South East",
OR(LEFT(A372,2)="BA",LEFT(A372,2)="BS",LEFT(A372,2)="EX",LEFT(A372,2)="GL",LEFT(A372,2)="PL",LEFT(A372,2)="TA",LEFT(A372,2)="TQ",LEFT(A372,2)="TR"),"South West",
OR(LEFT(A372,1)="B",LEFT(A372,2)="CV",LEFT(A372,2)="DE",LEFT(A372,2)="LE",LEFT(A372,2)="NG",LEFT(A372,2)="NN",LEFT(A372,2)="ST",LEFT(A372,2)="WS",LEFT(A372,2)="WV"),"Midlands",
OR(LEFT(A372,1)="M",LEFT(A372,1)="L",LEFT(A372,2)="CH",LEFT(A372,2)="WA",LEFT(A372,2)="WN",LEFT(A372,2)="PR",LEFT(A372,2)="FY",LEFT(A372,2)="BB",LEFT(A372,2)="BL",LEFT(A372,2)="OL",LEFT(A372,2)="SK"),"North West",
OR(LEFT(A372,2)="NE",LEFT(A372,2)="DH",LEFT(A372,2)="SR",LEFT(A372,2)="TS",LEFT(A372,2)="DL"),"North East",
OR(LEFT(A372,2)="LS",LEFT(A372,1)="S",LEFT(A372,2)="DN",LEFT(A372,2)="HU",LEFT(A372,2)="BD",LEFT(A372,2)="HX",LEFT(A372,2)="WF",LEFT(A372,2)="HD"),"Yorkshire &amp; Humber",
OR(LEFT(A372,2)="CB",LEFT(A372,2)="CO",LEFT(A372,2)="IP",LEFT(A372,2)="NR",LEFT(A372,2)="PE",LEFT(A372,2)="SG",LEFT(A372,2)="CM"),"East of England",
OR(LEFT(A372,2)="AB",LEFT(A372,2)="DD",LEFT(A372,2)="EH",LEFT(A372,2)="FK",LEFT(A372,1)="G",LEFT(A372,2)="KA",LEFT(A372,2)="KY",LEFT(A372,2)="PA",LEFT(A372,2)="PH",LEFT(A372,2)="DG",LEFT(A372,2)="ML"),"Scotland",
OR(LEFT(A372,2)="CF",LEFT(A372,2)="SA",LEFT(A372,2)="NP",LEFT(A372,2)="LL",LEFT(A372,2)="LD"),"Wales"
)</f>
        <v>London</v>
      </c>
      <c r="C372" t="s">
        <v>397</v>
      </c>
      <c r="D372" t="s">
        <v>897</v>
      </c>
      <c r="E372" s="1">
        <v>34709</v>
      </c>
      <c r="F372" s="1">
        <v>45582</v>
      </c>
      <c r="G372" s="11">
        <f ca="1">DATEDIF(Table1[[#This Row],[Date_of_Birth]],TODAY(),"Y")-DATEDIF(Table1[[#This Row],[Primary_Diagnosis_Date]],TODAY(),"Y")</f>
        <v>30</v>
      </c>
      <c r="H372" s="11" t="str" cm="1">
        <f t="array" aca="1" ref="H372" ca="1">_xlfn.IFS(Table1[[#This Row],[Age]]&lt;10,"0-9",Table1[[#This Row],[Age]]&lt;20,"10-19",Table1[[#This Row],[Age]]&lt;30,"20-29",Table1[[#This Row],[Age]]&lt;40,"30-39",Table1[[#This Row],[Age]]&lt;50,"40-49",Table1[[#This Row],[Age]]&lt;60,"50-59",Table1[[#This Row],[Age]]&lt;70,"60-69",Table1[[#This Row],[Age]]&lt;80,"70-79",Table1[[#This Row],[Age]]&lt;90,"80-89")</f>
        <v>30-39</v>
      </c>
      <c r="I372" t="s">
        <v>1027</v>
      </c>
      <c r="J372" t="s">
        <v>1399</v>
      </c>
      <c r="K372" t="str">
        <f>LEFT(Table1[[#This Row],[Postcode]],2)</f>
        <v>WA</v>
      </c>
      <c r="L372" t="s">
        <v>1888</v>
      </c>
      <c r="M372" s="1">
        <v>45556</v>
      </c>
      <c r="N372" s="1">
        <v>45561</v>
      </c>
      <c r="O372" s="11" t="str">
        <f ca="1">DATEDIF(Table1[[#This Row],[Referral_Date]],TODAY(),"d")-DATEDIF(Table1[[#This Row],[First_Seen_Date]],TODAY(),"d") &amp;" "&amp;"days"</f>
        <v>5 days</v>
      </c>
      <c r="P372" s="1">
        <v>45569</v>
      </c>
      <c r="Q372" s="1">
        <v>45569</v>
      </c>
      <c r="R372" s="1">
        <v>45569</v>
      </c>
      <c r="S372" s="11">
        <f ca="1">DATEDIF(Table1[[#This Row],[Decision_to_Treat_Date]],TODAY(),"d")-DATEDIF(Table1[[#This Row],[Treatment_Start_Date]],TODAY(),"d")</f>
        <v>0</v>
      </c>
      <c r="T372" s="11" t="str" cm="1">
        <f t="array" aca="1" ref="T372" ca="1">_xlfn.IFS(Table1[[#This Row],[Treatment_Waiting Time]]&lt;10,"Very Short Wait",Table1[[#This Row],[Treatment_Waiting Time]]&lt;20,"Short Wait",Table1[[#This Row],[Treatment_Waiting Time]]&lt;30,"Moderate Delay",Table1[[#This Row],[Treatment_Waiting Time]]&lt;40,"Long Delay")</f>
        <v>Very Short Wait</v>
      </c>
      <c r="U372" t="s">
        <v>2012</v>
      </c>
      <c r="V372" t="s">
        <v>2018</v>
      </c>
      <c r="W372" t="s">
        <v>2024</v>
      </c>
      <c r="X372" t="s">
        <v>2031</v>
      </c>
      <c r="Y372" t="s">
        <v>2036</v>
      </c>
      <c r="Z372" t="s">
        <v>2039</v>
      </c>
      <c r="AA372" t="s">
        <v>2043</v>
      </c>
      <c r="AB372" t="s">
        <v>2047</v>
      </c>
      <c r="AC372" t="s">
        <v>2052</v>
      </c>
      <c r="AD372" t="s">
        <v>2421</v>
      </c>
      <c r="AE372" t="s">
        <v>2041</v>
      </c>
      <c r="AF372" t="b">
        <v>1</v>
      </c>
      <c r="AG372" s="1">
        <v>45761</v>
      </c>
      <c r="AH372" t="s">
        <v>2555</v>
      </c>
      <c r="AI372" s="1">
        <v>45969</v>
      </c>
    </row>
    <row r="373" spans="1:35">
      <c r="A373" t="str">
        <f>LEFT(Table1[[#This Row],[Postcode]],2)</f>
        <v>N9</v>
      </c>
      <c r="B373" s="13" t="str" cm="1">
        <f t="array" ref="B373">_xlfn.IFS(
OR(LEFT(A373,2)="EC",LEFT(A373,1)="E",LEFT(A373,1)="N",LEFT(A373,2)="NW",LEFT(A373,2)="SE",LEFT(A373,2)="SW",LEFT(A373,1)="W",LEFT(A373,2)="WC"),"London",
OR(LEFT(A373,2)="CR",LEFT(A373,2)="DA",LEFT(A373,2)="GU",LEFT(A373,2)="KT",LEFT(A373,2)="ME",LEFT(A373,2)="PO",LEFT(A373,2)="RG",LEFT(A373,2)="RH",LEFT(A373,2)="SL",LEFT(A373,2)="SO",LEFT(A373,2)="TN"),"South East",
OR(LEFT(A373,2)="BA",LEFT(A373,2)="BS",LEFT(A373,2)="EX",LEFT(A373,2)="GL",LEFT(A373,2)="PL",LEFT(A373,2)="TA",LEFT(A373,2)="TQ",LEFT(A373,2)="TR"),"South West",
OR(LEFT(A373,1)="B",LEFT(A373,2)="CV",LEFT(A373,2)="DE",LEFT(A373,2)="LE",LEFT(A373,2)="NG",LEFT(A373,2)="NN",LEFT(A373,2)="ST",LEFT(A373,2)="WS",LEFT(A373,2)="WV"),"Midlands",
OR(LEFT(A373,1)="M",LEFT(A373,1)="L",LEFT(A373,2)="CH",LEFT(A373,2)="WA",LEFT(A373,2)="WN",LEFT(A373,2)="PR",LEFT(A373,2)="FY",LEFT(A373,2)="BB",LEFT(A373,2)="BL",LEFT(A373,2)="OL",LEFT(A373,2)="SK"),"North West",
OR(LEFT(A373,2)="NE",LEFT(A373,2)="DH",LEFT(A373,2)="SR",LEFT(A373,2)="TS",LEFT(A373,2)="DL"),"North East",
OR(LEFT(A373,2)="LS",LEFT(A373,1)="S",LEFT(A373,2)="DN",LEFT(A373,2)="HU",LEFT(A373,2)="BD",LEFT(A373,2)="HX",LEFT(A373,2)="WF",LEFT(A373,2)="HD"),"Yorkshire &amp; Humber",
OR(LEFT(A373,2)="CB",LEFT(A373,2)="CO",LEFT(A373,2)="IP",LEFT(A373,2)="NR",LEFT(A373,2)="PE",LEFT(A373,2)="SG",LEFT(A373,2)="CM"),"East of England",
OR(LEFT(A373,2)="AB",LEFT(A373,2)="DD",LEFT(A373,2)="EH",LEFT(A373,2)="FK",LEFT(A373,1)="G",LEFT(A373,2)="KA",LEFT(A373,2)="KY",LEFT(A373,2)="PA",LEFT(A373,2)="PH",LEFT(A373,2)="DG",LEFT(A373,2)="ML"),"Scotland",
OR(LEFT(A373,2)="CF",LEFT(A373,2)="SA",LEFT(A373,2)="NP",LEFT(A373,2)="LL",LEFT(A373,2)="LD"),"Wales"
)</f>
        <v>London</v>
      </c>
      <c r="C373" t="s">
        <v>398</v>
      </c>
      <c r="D373" t="s">
        <v>898</v>
      </c>
      <c r="E373" s="1">
        <v>17282</v>
      </c>
      <c r="F373" s="1">
        <v>43275</v>
      </c>
      <c r="G373" s="11">
        <f ca="1">DATEDIF(Table1[[#This Row],[Date_of_Birth]],TODAY(),"Y")-DATEDIF(Table1[[#This Row],[Primary_Diagnosis_Date]],TODAY(),"Y")</f>
        <v>72</v>
      </c>
      <c r="H373" s="11" t="str" cm="1">
        <f t="array" aca="1" ref="H373" ca="1">_xlfn.IFS(Table1[[#This Row],[Age]]&lt;10,"0-9",Table1[[#This Row],[Age]]&lt;20,"10-19",Table1[[#This Row],[Age]]&lt;30,"20-29",Table1[[#This Row],[Age]]&lt;40,"30-39",Table1[[#This Row],[Age]]&lt;50,"40-49",Table1[[#This Row],[Age]]&lt;60,"50-59",Table1[[#This Row],[Age]]&lt;70,"60-69",Table1[[#This Row],[Age]]&lt;80,"70-79",Table1[[#This Row],[Age]]&lt;90,"80-89")</f>
        <v>70-79</v>
      </c>
      <c r="I373" t="s">
        <v>1027</v>
      </c>
      <c r="J373" t="s">
        <v>1400</v>
      </c>
      <c r="K373" t="str">
        <f>LEFT(Table1[[#This Row],[Postcode]],2)</f>
        <v>N9</v>
      </c>
      <c r="L373" t="s">
        <v>1889</v>
      </c>
      <c r="M373" s="1">
        <v>43245</v>
      </c>
      <c r="N373" s="1">
        <v>43246</v>
      </c>
      <c r="O373" s="11" t="str">
        <f ca="1">DATEDIF(Table1[[#This Row],[Referral_Date]],TODAY(),"d")-DATEDIF(Table1[[#This Row],[First_Seen_Date]],TODAY(),"d") &amp;" "&amp;"days"</f>
        <v>1 days</v>
      </c>
      <c r="P373" s="1">
        <v>43246</v>
      </c>
      <c r="Q373" s="1">
        <v>43255</v>
      </c>
      <c r="R373" s="1">
        <v>43268</v>
      </c>
      <c r="S373" s="11">
        <f ca="1">DATEDIF(Table1[[#This Row],[Decision_to_Treat_Date]],TODAY(),"d")-DATEDIF(Table1[[#This Row],[Treatment_Start_Date]],TODAY(),"d")</f>
        <v>13</v>
      </c>
      <c r="T373" s="11" t="str" cm="1">
        <f t="array" aca="1" ref="T373" ca="1">_xlfn.IFS(Table1[[#This Row],[Treatment_Waiting Time]]&lt;10,"Very Short Wait",Table1[[#This Row],[Treatment_Waiting Time]]&lt;20,"Short Wait",Table1[[#This Row],[Treatment_Waiting Time]]&lt;30,"Moderate Delay",Table1[[#This Row],[Treatment_Waiting Time]]&lt;40,"Long Delay")</f>
        <v>Short Wait</v>
      </c>
      <c r="U373" t="s">
        <v>2016</v>
      </c>
      <c r="V373" t="s">
        <v>2022</v>
      </c>
      <c r="W373" t="s">
        <v>2026</v>
      </c>
      <c r="X373" t="s">
        <v>2032</v>
      </c>
      <c r="Y373" t="s">
        <v>2035</v>
      </c>
      <c r="Z373" t="s">
        <v>2038</v>
      </c>
      <c r="AA373" t="s">
        <v>2045</v>
      </c>
      <c r="AB373" t="s">
        <v>2048</v>
      </c>
      <c r="AC373" t="s">
        <v>2052</v>
      </c>
      <c r="AD373" t="s">
        <v>2422</v>
      </c>
      <c r="AE373" t="s">
        <v>2553</v>
      </c>
      <c r="AF373" t="b">
        <v>1</v>
      </c>
      <c r="AG373" s="1">
        <v>44173</v>
      </c>
      <c r="AH373" t="s">
        <v>2554</v>
      </c>
    </row>
    <row r="374" spans="1:35">
      <c r="A374" t="str">
        <f>LEFT(Table1[[#This Row],[Postcode]],2)</f>
        <v>N2</v>
      </c>
      <c r="B374" s="13" t="str" cm="1">
        <f t="array" ref="B374">_xlfn.IFS(
OR(LEFT(A374,2)="EC",LEFT(A374,1)="E",LEFT(A374,1)="N",LEFT(A374,2)="NW",LEFT(A374,2)="SE",LEFT(A374,2)="SW",LEFT(A374,1)="W",LEFT(A374,2)="WC"),"London",
OR(LEFT(A374,2)="CR",LEFT(A374,2)="DA",LEFT(A374,2)="GU",LEFT(A374,2)="KT",LEFT(A374,2)="ME",LEFT(A374,2)="PO",LEFT(A374,2)="RG",LEFT(A374,2)="RH",LEFT(A374,2)="SL",LEFT(A374,2)="SO",LEFT(A374,2)="TN"),"South East",
OR(LEFT(A374,2)="BA",LEFT(A374,2)="BS",LEFT(A374,2)="EX",LEFT(A374,2)="GL",LEFT(A374,2)="PL",LEFT(A374,2)="TA",LEFT(A374,2)="TQ",LEFT(A374,2)="TR"),"South West",
OR(LEFT(A374,1)="B",LEFT(A374,2)="CV",LEFT(A374,2)="DE",LEFT(A374,2)="LE",LEFT(A374,2)="NG",LEFT(A374,2)="NN",LEFT(A374,2)="ST",LEFT(A374,2)="WS",LEFT(A374,2)="WV"),"Midlands",
OR(LEFT(A374,1)="M",LEFT(A374,1)="L",LEFT(A374,2)="CH",LEFT(A374,2)="WA",LEFT(A374,2)="WN",LEFT(A374,2)="PR",LEFT(A374,2)="FY",LEFT(A374,2)="BB",LEFT(A374,2)="BL",LEFT(A374,2)="OL",LEFT(A374,2)="SK"),"North West",
OR(LEFT(A374,2)="NE",LEFT(A374,2)="DH",LEFT(A374,2)="SR",LEFT(A374,2)="TS",LEFT(A374,2)="DL"),"North East",
OR(LEFT(A374,2)="LS",LEFT(A374,1)="S",LEFT(A374,2)="DN",LEFT(A374,2)="HU",LEFT(A374,2)="BD",LEFT(A374,2)="HX",LEFT(A374,2)="WF",LEFT(A374,2)="HD"),"Yorkshire &amp; Humber",
OR(LEFT(A374,2)="CB",LEFT(A374,2)="CO",LEFT(A374,2)="IP",LEFT(A374,2)="NR",LEFT(A374,2)="PE",LEFT(A374,2)="SG",LEFT(A374,2)="CM"),"East of England",
OR(LEFT(A374,2)="AB",LEFT(A374,2)="DD",LEFT(A374,2)="EH",LEFT(A374,2)="FK",LEFT(A374,1)="G",LEFT(A374,2)="KA",LEFT(A374,2)="KY",LEFT(A374,2)="PA",LEFT(A374,2)="PH",LEFT(A374,2)="DG",LEFT(A374,2)="ML"),"Scotland",
OR(LEFT(A374,2)="CF",LEFT(A374,2)="SA",LEFT(A374,2)="NP",LEFT(A374,2)="LL",LEFT(A374,2)="LD"),"Wales"
)</f>
        <v>London</v>
      </c>
      <c r="C374" t="s">
        <v>399</v>
      </c>
      <c r="D374" t="s">
        <v>899</v>
      </c>
      <c r="E374" s="1">
        <v>23105</v>
      </c>
      <c r="F374" s="1">
        <v>45488</v>
      </c>
      <c r="G374" s="11">
        <f ca="1">DATEDIF(Table1[[#This Row],[Date_of_Birth]],TODAY(),"Y")-DATEDIF(Table1[[#This Row],[Primary_Diagnosis_Date]],TODAY(),"Y")</f>
        <v>62</v>
      </c>
      <c r="H374" s="11" t="str" cm="1">
        <f t="array" aca="1" ref="H374" ca="1">_xlfn.IFS(Table1[[#This Row],[Age]]&lt;10,"0-9",Table1[[#This Row],[Age]]&lt;20,"10-19",Table1[[#This Row],[Age]]&lt;30,"20-29",Table1[[#This Row],[Age]]&lt;40,"30-39",Table1[[#This Row],[Age]]&lt;50,"40-49",Table1[[#This Row],[Age]]&lt;60,"50-59",Table1[[#This Row],[Age]]&lt;70,"60-69",Table1[[#This Row],[Age]]&lt;80,"70-79",Table1[[#This Row],[Age]]&lt;90,"80-89")</f>
        <v>60-69</v>
      </c>
      <c r="I374" t="s">
        <v>1028</v>
      </c>
      <c r="J374" t="s">
        <v>1401</v>
      </c>
      <c r="K374" t="str">
        <f>LEFT(Table1[[#This Row],[Postcode]],2)</f>
        <v>N2</v>
      </c>
      <c r="L374" t="s">
        <v>1890</v>
      </c>
      <c r="M374" s="1">
        <v>45468</v>
      </c>
      <c r="N374" s="1">
        <v>45472</v>
      </c>
      <c r="O374" s="11" t="str">
        <f ca="1">DATEDIF(Table1[[#This Row],[Referral_Date]],TODAY(),"d")-DATEDIF(Table1[[#This Row],[First_Seen_Date]],TODAY(),"d") &amp;" "&amp;"days"</f>
        <v>4 days</v>
      </c>
      <c r="P374" s="1">
        <v>45479</v>
      </c>
      <c r="Q374" s="1">
        <v>45489</v>
      </c>
      <c r="R374" s="1">
        <v>45493</v>
      </c>
      <c r="S374" s="11">
        <f ca="1">DATEDIF(Table1[[#This Row],[Decision_to_Treat_Date]],TODAY(),"d")-DATEDIF(Table1[[#This Row],[Treatment_Start_Date]],TODAY(),"d")</f>
        <v>4</v>
      </c>
      <c r="T374" s="11" t="str" cm="1">
        <f t="array" aca="1" ref="T374" ca="1">_xlfn.IFS(Table1[[#This Row],[Treatment_Waiting Time]]&lt;10,"Very Short Wait",Table1[[#This Row],[Treatment_Waiting Time]]&lt;20,"Short Wait",Table1[[#This Row],[Treatment_Waiting Time]]&lt;30,"Moderate Delay",Table1[[#This Row],[Treatment_Waiting Time]]&lt;40,"Long Delay")</f>
        <v>Very Short Wait</v>
      </c>
      <c r="U374" t="s">
        <v>2013</v>
      </c>
      <c r="V374" t="s">
        <v>2021</v>
      </c>
      <c r="W374" t="s">
        <v>2023</v>
      </c>
      <c r="X374" t="s">
        <v>2030</v>
      </c>
      <c r="Y374" t="s">
        <v>2033</v>
      </c>
      <c r="Z374" t="s">
        <v>2040</v>
      </c>
      <c r="AA374" t="s">
        <v>2041</v>
      </c>
      <c r="AB374" t="s">
        <v>2049</v>
      </c>
      <c r="AC374" t="s">
        <v>2052</v>
      </c>
      <c r="AD374" t="s">
        <v>2423</v>
      </c>
      <c r="AE374" t="s">
        <v>2553</v>
      </c>
      <c r="AF374" t="b">
        <v>0</v>
      </c>
      <c r="AH374" t="s">
        <v>2555</v>
      </c>
      <c r="AI374" s="1">
        <v>46567</v>
      </c>
    </row>
    <row r="375" spans="1:35">
      <c r="A375" t="str">
        <f>LEFT(Table1[[#This Row],[Postcode]],2)</f>
        <v>G4</v>
      </c>
      <c r="B375" s="13" t="str" cm="1">
        <f t="array" ref="B375">_xlfn.IFS(
OR(LEFT(A375,2)="EC",LEFT(A375,1)="E",LEFT(A375,1)="N",LEFT(A375,2)="NW",LEFT(A375,2)="SE",LEFT(A375,2)="SW",LEFT(A375,1)="W",LEFT(A375,2)="WC"),"London",
OR(LEFT(A375,2)="CR",LEFT(A375,2)="DA",LEFT(A375,2)="GU",LEFT(A375,2)="KT",LEFT(A375,2)="ME",LEFT(A375,2)="PO",LEFT(A375,2)="RG",LEFT(A375,2)="RH",LEFT(A375,2)="SL",LEFT(A375,2)="SO",LEFT(A375,2)="TN"),"South East",
OR(LEFT(A375,2)="BA",LEFT(A375,2)="BS",LEFT(A375,2)="EX",LEFT(A375,2)="GL",LEFT(A375,2)="PL",LEFT(A375,2)="TA",LEFT(A375,2)="TQ",LEFT(A375,2)="TR"),"South West",
OR(LEFT(A375,1)="B",LEFT(A375,2)="CV",LEFT(A375,2)="DE",LEFT(A375,2)="LE",LEFT(A375,2)="NG",LEFT(A375,2)="NN",LEFT(A375,2)="ST",LEFT(A375,2)="WS",LEFT(A375,2)="WV"),"Midlands",
OR(LEFT(A375,1)="M",LEFT(A375,1)="L",LEFT(A375,2)="CH",LEFT(A375,2)="WA",LEFT(A375,2)="WN",LEFT(A375,2)="PR",LEFT(A375,2)="FY",LEFT(A375,2)="BB",LEFT(A375,2)="BL",LEFT(A375,2)="OL",LEFT(A375,2)="SK"),"North West",
OR(LEFT(A375,2)="NE",LEFT(A375,2)="DH",LEFT(A375,2)="SR",LEFT(A375,2)="TS",LEFT(A375,2)="DL"),"North East",
OR(LEFT(A375,2)="LS",LEFT(A375,1)="S",LEFT(A375,2)="DN",LEFT(A375,2)="HU",LEFT(A375,2)="BD",LEFT(A375,2)="HX",LEFT(A375,2)="WF",LEFT(A375,2)="HD"),"Yorkshire &amp; Humber",
OR(LEFT(A375,2)="CB",LEFT(A375,2)="CO",LEFT(A375,2)="IP",LEFT(A375,2)="NR",LEFT(A375,2)="PE",LEFT(A375,2)="SG",LEFT(A375,2)="CM"),"East of England",
OR(LEFT(A375,2)="AB",LEFT(A375,2)="DD",LEFT(A375,2)="EH",LEFT(A375,2)="FK",LEFT(A375,1)="G",LEFT(A375,2)="KA",LEFT(A375,2)="KY",LEFT(A375,2)="PA",LEFT(A375,2)="PH",LEFT(A375,2)="DG",LEFT(A375,2)="ML"),"Scotland",
OR(LEFT(A375,2)="CF",LEFT(A375,2)="SA",LEFT(A375,2)="NP",LEFT(A375,2)="LL",LEFT(A375,2)="LD"),"Wales"
)</f>
        <v>Scotland</v>
      </c>
      <c r="C375" t="s">
        <v>400</v>
      </c>
      <c r="D375" t="s">
        <v>900</v>
      </c>
      <c r="E375" s="1">
        <v>31446</v>
      </c>
      <c r="F375" s="1">
        <v>45187</v>
      </c>
      <c r="G375" s="11">
        <f ca="1">DATEDIF(Table1[[#This Row],[Date_of_Birth]],TODAY(),"Y")-DATEDIF(Table1[[#This Row],[Primary_Diagnosis_Date]],TODAY(),"Y")</f>
        <v>38</v>
      </c>
      <c r="H375" s="11" t="str" cm="1">
        <f t="array" aca="1" ref="H375" ca="1">_xlfn.IFS(Table1[[#This Row],[Age]]&lt;10,"0-9",Table1[[#This Row],[Age]]&lt;20,"10-19",Table1[[#This Row],[Age]]&lt;30,"20-29",Table1[[#This Row],[Age]]&lt;40,"30-39",Table1[[#This Row],[Age]]&lt;50,"40-49",Table1[[#This Row],[Age]]&lt;60,"50-59",Table1[[#This Row],[Age]]&lt;70,"60-69",Table1[[#This Row],[Age]]&lt;80,"70-79",Table1[[#This Row],[Age]]&lt;90,"80-89")</f>
        <v>30-39</v>
      </c>
      <c r="I375" t="s">
        <v>1028</v>
      </c>
      <c r="J375" t="s">
        <v>1402</v>
      </c>
      <c r="K375" t="str">
        <f>LEFT(Table1[[#This Row],[Postcode]],2)</f>
        <v>G4</v>
      </c>
      <c r="L375" t="s">
        <v>1891</v>
      </c>
      <c r="M375" s="1">
        <v>45185</v>
      </c>
      <c r="N375" s="1">
        <v>45198</v>
      </c>
      <c r="O375" s="11" t="str">
        <f ca="1">DATEDIF(Table1[[#This Row],[Referral_Date]],TODAY(),"d")-DATEDIF(Table1[[#This Row],[First_Seen_Date]],TODAY(),"d") &amp;" "&amp;"days"</f>
        <v>13 days</v>
      </c>
      <c r="P375" s="1">
        <v>45202</v>
      </c>
      <c r="Q375" s="1">
        <v>45204</v>
      </c>
      <c r="R375" s="1">
        <v>45232</v>
      </c>
      <c r="S375" s="11">
        <f ca="1">DATEDIF(Table1[[#This Row],[Decision_to_Treat_Date]],TODAY(),"d")-DATEDIF(Table1[[#This Row],[Treatment_Start_Date]],TODAY(),"d")</f>
        <v>28</v>
      </c>
      <c r="T375" s="11" t="str" cm="1">
        <f t="array" aca="1" ref="T375" ca="1">_xlfn.IFS(Table1[[#This Row],[Treatment_Waiting Time]]&lt;10,"Very Short Wait",Table1[[#This Row],[Treatment_Waiting Time]]&lt;20,"Short Wait",Table1[[#This Row],[Treatment_Waiting Time]]&lt;30,"Moderate Delay",Table1[[#This Row],[Treatment_Waiting Time]]&lt;40,"Long Delay")</f>
        <v>Moderate Delay</v>
      </c>
      <c r="U375" t="s">
        <v>2015</v>
      </c>
      <c r="V375" t="s">
        <v>2018</v>
      </c>
      <c r="W375" t="s">
        <v>2023</v>
      </c>
      <c r="X375" t="s">
        <v>2031</v>
      </c>
      <c r="Y375" t="s">
        <v>2035</v>
      </c>
      <c r="Z375" t="s">
        <v>2040</v>
      </c>
      <c r="AA375" t="s">
        <v>2043</v>
      </c>
      <c r="AB375" t="s">
        <v>2046</v>
      </c>
      <c r="AC375" t="s">
        <v>2041</v>
      </c>
      <c r="AD375" t="s">
        <v>2424</v>
      </c>
      <c r="AE375" t="s">
        <v>2550</v>
      </c>
      <c r="AF375" t="b">
        <v>0</v>
      </c>
      <c r="AH375" t="s">
        <v>2554</v>
      </c>
    </row>
    <row r="376" spans="1:35">
      <c r="A376" t="str">
        <f>LEFT(Table1[[#This Row],[Postcode]],2)</f>
        <v>N9</v>
      </c>
      <c r="B376" s="13" t="str" cm="1">
        <f t="array" ref="B376">_xlfn.IFS(
OR(LEFT(A376,2)="EC",LEFT(A376,1)="E",LEFT(A376,1)="N",LEFT(A376,2)="NW",LEFT(A376,2)="SE",LEFT(A376,2)="SW",LEFT(A376,1)="W",LEFT(A376,2)="WC"),"London",
OR(LEFT(A376,2)="CR",LEFT(A376,2)="DA",LEFT(A376,2)="GU",LEFT(A376,2)="KT",LEFT(A376,2)="ME",LEFT(A376,2)="PO",LEFT(A376,2)="RG",LEFT(A376,2)="RH",LEFT(A376,2)="SL",LEFT(A376,2)="SO",LEFT(A376,2)="TN"),"South East",
OR(LEFT(A376,2)="BA",LEFT(A376,2)="BS",LEFT(A376,2)="EX",LEFT(A376,2)="GL",LEFT(A376,2)="PL",LEFT(A376,2)="TA",LEFT(A376,2)="TQ",LEFT(A376,2)="TR"),"South West",
OR(LEFT(A376,1)="B",LEFT(A376,2)="CV",LEFT(A376,2)="DE",LEFT(A376,2)="LE",LEFT(A376,2)="NG",LEFT(A376,2)="NN",LEFT(A376,2)="ST",LEFT(A376,2)="WS",LEFT(A376,2)="WV"),"Midlands",
OR(LEFT(A376,1)="M",LEFT(A376,1)="L",LEFT(A376,2)="CH",LEFT(A376,2)="WA",LEFT(A376,2)="WN",LEFT(A376,2)="PR",LEFT(A376,2)="FY",LEFT(A376,2)="BB",LEFT(A376,2)="BL",LEFT(A376,2)="OL",LEFT(A376,2)="SK"),"North West",
OR(LEFT(A376,2)="NE",LEFT(A376,2)="DH",LEFT(A376,2)="SR",LEFT(A376,2)="TS",LEFT(A376,2)="DL"),"North East",
OR(LEFT(A376,2)="LS",LEFT(A376,1)="S",LEFT(A376,2)="DN",LEFT(A376,2)="HU",LEFT(A376,2)="BD",LEFT(A376,2)="HX",LEFT(A376,2)="WF",LEFT(A376,2)="HD"),"Yorkshire &amp; Humber",
OR(LEFT(A376,2)="CB",LEFT(A376,2)="CO",LEFT(A376,2)="IP",LEFT(A376,2)="NR",LEFT(A376,2)="PE",LEFT(A376,2)="SG",LEFT(A376,2)="CM"),"East of England",
OR(LEFT(A376,2)="AB",LEFT(A376,2)="DD",LEFT(A376,2)="EH",LEFT(A376,2)="FK",LEFT(A376,1)="G",LEFT(A376,2)="KA",LEFT(A376,2)="KY",LEFT(A376,2)="PA",LEFT(A376,2)="PH",LEFT(A376,2)="DG",LEFT(A376,2)="ML"),"Scotland",
OR(LEFT(A376,2)="CF",LEFT(A376,2)="SA",LEFT(A376,2)="NP",LEFT(A376,2)="LL",LEFT(A376,2)="LD"),"Wales"
)</f>
        <v>London</v>
      </c>
      <c r="C376" t="s">
        <v>401</v>
      </c>
      <c r="D376" t="s">
        <v>901</v>
      </c>
      <c r="E376" s="1">
        <v>29245</v>
      </c>
      <c r="F376" s="1">
        <v>44854</v>
      </c>
      <c r="G376" s="11">
        <f ca="1">DATEDIF(Table1[[#This Row],[Date_of_Birth]],TODAY(),"Y")-DATEDIF(Table1[[#This Row],[Primary_Diagnosis_Date]],TODAY(),"Y")</f>
        <v>43</v>
      </c>
      <c r="H376" s="11" t="str" cm="1">
        <f t="array" aca="1" ref="H376" ca="1">_xlfn.IFS(Table1[[#This Row],[Age]]&lt;10,"0-9",Table1[[#This Row],[Age]]&lt;20,"10-19",Table1[[#This Row],[Age]]&lt;30,"20-29",Table1[[#This Row],[Age]]&lt;40,"30-39",Table1[[#This Row],[Age]]&lt;50,"40-49",Table1[[#This Row],[Age]]&lt;60,"50-59",Table1[[#This Row],[Age]]&lt;70,"60-69",Table1[[#This Row],[Age]]&lt;80,"70-79",Table1[[#This Row],[Age]]&lt;90,"80-89")</f>
        <v>40-49</v>
      </c>
      <c r="I376" t="s">
        <v>1028</v>
      </c>
      <c r="J376" t="s">
        <v>1403</v>
      </c>
      <c r="K376" t="str">
        <f>LEFT(Table1[[#This Row],[Postcode]],2)</f>
        <v>N9</v>
      </c>
      <c r="L376" t="s">
        <v>1892</v>
      </c>
      <c r="M376" s="1">
        <v>44851</v>
      </c>
      <c r="N376" s="1">
        <v>44865</v>
      </c>
      <c r="O376" s="11" t="str">
        <f ca="1">DATEDIF(Table1[[#This Row],[Referral_Date]],TODAY(),"d")-DATEDIF(Table1[[#This Row],[First_Seen_Date]],TODAY(),"d") &amp;" "&amp;"days"</f>
        <v>14 days</v>
      </c>
      <c r="P376" s="1">
        <v>44872</v>
      </c>
      <c r="Q376" s="1">
        <v>44883</v>
      </c>
      <c r="R376" s="1">
        <v>44899</v>
      </c>
      <c r="S376" s="11">
        <f ca="1">DATEDIF(Table1[[#This Row],[Decision_to_Treat_Date]],TODAY(),"d")-DATEDIF(Table1[[#This Row],[Treatment_Start_Date]],TODAY(),"d")</f>
        <v>16</v>
      </c>
      <c r="T376" s="11" t="str" cm="1">
        <f t="array" aca="1" ref="T376" ca="1">_xlfn.IFS(Table1[[#This Row],[Treatment_Waiting Time]]&lt;10,"Very Short Wait",Table1[[#This Row],[Treatment_Waiting Time]]&lt;20,"Short Wait",Table1[[#This Row],[Treatment_Waiting Time]]&lt;30,"Moderate Delay",Table1[[#This Row],[Treatment_Waiting Time]]&lt;40,"Long Delay")</f>
        <v>Short Wait</v>
      </c>
      <c r="U376" t="s">
        <v>2016</v>
      </c>
      <c r="V376" t="s">
        <v>2018</v>
      </c>
      <c r="W376" t="s">
        <v>2023</v>
      </c>
      <c r="X376" t="s">
        <v>2032</v>
      </c>
      <c r="Y376" t="s">
        <v>2034</v>
      </c>
      <c r="Z376" t="s">
        <v>2042</v>
      </c>
      <c r="AA376" t="s">
        <v>2045</v>
      </c>
      <c r="AB376" t="s">
        <v>2048</v>
      </c>
      <c r="AC376" t="s">
        <v>2053</v>
      </c>
      <c r="AD376" t="s">
        <v>2425</v>
      </c>
      <c r="AE376" t="s">
        <v>2553</v>
      </c>
      <c r="AF376" t="b">
        <v>1</v>
      </c>
      <c r="AG376" s="1">
        <v>45153</v>
      </c>
      <c r="AH376" t="s">
        <v>2554</v>
      </c>
    </row>
    <row r="377" spans="1:35">
      <c r="A377" t="str">
        <f>LEFT(Table1[[#This Row],[Postcode]],2)</f>
        <v>GU</v>
      </c>
      <c r="B377" s="13" t="str" cm="1">
        <f t="array" ref="B377">_xlfn.IFS(
OR(LEFT(A377,2)="EC",LEFT(A377,1)="E",LEFT(A377,1)="N",LEFT(A377,2)="NW",LEFT(A377,2)="SE",LEFT(A377,2)="SW",LEFT(A377,1)="W",LEFT(A377,2)="WC"),"London",
OR(LEFT(A377,2)="CR",LEFT(A377,2)="DA",LEFT(A377,2)="GU",LEFT(A377,2)="KT",LEFT(A377,2)="ME",LEFT(A377,2)="PO",LEFT(A377,2)="RG",LEFT(A377,2)="RH",LEFT(A377,2)="SL",LEFT(A377,2)="SO",LEFT(A377,2)="TN"),"South East",
OR(LEFT(A377,2)="BA",LEFT(A377,2)="BS",LEFT(A377,2)="EX",LEFT(A377,2)="GL",LEFT(A377,2)="PL",LEFT(A377,2)="TA",LEFT(A377,2)="TQ",LEFT(A377,2)="TR"),"South West",
OR(LEFT(A377,1)="B",LEFT(A377,2)="CV",LEFT(A377,2)="DE",LEFT(A377,2)="LE",LEFT(A377,2)="NG",LEFT(A377,2)="NN",LEFT(A377,2)="ST",LEFT(A377,2)="WS",LEFT(A377,2)="WV"),"Midlands",
OR(LEFT(A377,1)="M",LEFT(A377,1)="L",LEFT(A377,2)="CH",LEFT(A377,2)="WA",LEFT(A377,2)="WN",LEFT(A377,2)="PR",LEFT(A377,2)="FY",LEFT(A377,2)="BB",LEFT(A377,2)="BL",LEFT(A377,2)="OL",LEFT(A377,2)="SK"),"North West",
OR(LEFT(A377,2)="NE",LEFT(A377,2)="DH",LEFT(A377,2)="SR",LEFT(A377,2)="TS",LEFT(A377,2)="DL"),"North East",
OR(LEFT(A377,2)="LS",LEFT(A377,1)="S",LEFT(A377,2)="DN",LEFT(A377,2)="HU",LEFT(A377,2)="BD",LEFT(A377,2)="HX",LEFT(A377,2)="WF",LEFT(A377,2)="HD"),"Yorkshire &amp; Humber",
OR(LEFT(A377,2)="CB",LEFT(A377,2)="CO",LEFT(A377,2)="IP",LEFT(A377,2)="NR",LEFT(A377,2)="PE",LEFT(A377,2)="SG",LEFT(A377,2)="CM"),"East of England",
OR(LEFT(A377,2)="AB",LEFT(A377,2)="DD",LEFT(A377,2)="EH",LEFT(A377,2)="FK",LEFT(A377,1)="G",LEFT(A377,2)="KA",LEFT(A377,2)="KY",LEFT(A377,2)="PA",LEFT(A377,2)="PH",LEFT(A377,2)="DG",LEFT(A377,2)="ML"),"Scotland",
OR(LEFT(A377,2)="CF",LEFT(A377,2)="SA",LEFT(A377,2)="NP",LEFT(A377,2)="LL",LEFT(A377,2)="LD"),"Wales"
)</f>
        <v>South East</v>
      </c>
      <c r="C377" t="s">
        <v>402</v>
      </c>
      <c r="D377" t="s">
        <v>902</v>
      </c>
      <c r="E377" s="1">
        <v>29680</v>
      </c>
      <c r="F377" s="1">
        <v>44838</v>
      </c>
      <c r="G377" s="11">
        <f ca="1">DATEDIF(Table1[[#This Row],[Date_of_Birth]],TODAY(),"Y")-DATEDIF(Table1[[#This Row],[Primary_Diagnosis_Date]],TODAY(),"Y")</f>
        <v>42</v>
      </c>
      <c r="H377" s="11" t="str" cm="1">
        <f t="array" aca="1" ref="H377" ca="1">_xlfn.IFS(Table1[[#This Row],[Age]]&lt;10,"0-9",Table1[[#This Row],[Age]]&lt;20,"10-19",Table1[[#This Row],[Age]]&lt;30,"20-29",Table1[[#This Row],[Age]]&lt;40,"30-39",Table1[[#This Row],[Age]]&lt;50,"40-49",Table1[[#This Row],[Age]]&lt;60,"50-59",Table1[[#This Row],[Age]]&lt;70,"60-69",Table1[[#This Row],[Age]]&lt;80,"70-79",Table1[[#This Row],[Age]]&lt;90,"80-89")</f>
        <v>40-49</v>
      </c>
      <c r="I377" t="s">
        <v>1028</v>
      </c>
      <c r="J377" t="s">
        <v>1404</v>
      </c>
      <c r="K377" t="str">
        <f>LEFT(Table1[[#This Row],[Postcode]],2)</f>
        <v>GU</v>
      </c>
      <c r="L377" t="s">
        <v>1893</v>
      </c>
      <c r="M377" s="1">
        <v>44820</v>
      </c>
      <c r="N377" s="1">
        <v>44822</v>
      </c>
      <c r="O377" s="11" t="str">
        <f ca="1">DATEDIF(Table1[[#This Row],[Referral_Date]],TODAY(),"d")-DATEDIF(Table1[[#This Row],[First_Seen_Date]],TODAY(),"d") &amp;" "&amp;"days"</f>
        <v>2 days</v>
      </c>
      <c r="P377" s="1">
        <v>44833</v>
      </c>
      <c r="Q377" s="1">
        <v>44838</v>
      </c>
      <c r="R377" s="1">
        <v>44863</v>
      </c>
      <c r="S377" s="11">
        <f ca="1">DATEDIF(Table1[[#This Row],[Decision_to_Treat_Date]],TODAY(),"d")-DATEDIF(Table1[[#This Row],[Treatment_Start_Date]],TODAY(),"d")</f>
        <v>25</v>
      </c>
      <c r="T377" s="11" t="str" cm="1">
        <f t="array" aca="1" ref="T377" ca="1">_xlfn.IFS(Table1[[#This Row],[Treatment_Waiting Time]]&lt;10,"Very Short Wait",Table1[[#This Row],[Treatment_Waiting Time]]&lt;20,"Short Wait",Table1[[#This Row],[Treatment_Waiting Time]]&lt;30,"Moderate Delay",Table1[[#This Row],[Treatment_Waiting Time]]&lt;40,"Long Delay")</f>
        <v>Moderate Delay</v>
      </c>
      <c r="U377" t="s">
        <v>2014</v>
      </c>
      <c r="V377" t="s">
        <v>2019</v>
      </c>
      <c r="W377" t="s">
        <v>2027</v>
      </c>
      <c r="X377" t="s">
        <v>2031</v>
      </c>
      <c r="Y377" t="s">
        <v>2033</v>
      </c>
      <c r="Z377" t="s">
        <v>2040</v>
      </c>
      <c r="AA377" t="s">
        <v>2041</v>
      </c>
      <c r="AB377" t="s">
        <v>2047</v>
      </c>
      <c r="AC377" t="s">
        <v>2041</v>
      </c>
      <c r="AD377" t="s">
        <v>2426</v>
      </c>
      <c r="AE377" t="s">
        <v>2041</v>
      </c>
      <c r="AF377" t="b">
        <v>1</v>
      </c>
      <c r="AG377" s="1">
        <v>45570</v>
      </c>
      <c r="AH377" t="s">
        <v>2555</v>
      </c>
      <c r="AI377" s="1">
        <v>46042</v>
      </c>
    </row>
    <row r="378" spans="1:35">
      <c r="A378" t="str">
        <f>LEFT(Table1[[#This Row],[Postcode]],2)</f>
        <v>S4</v>
      </c>
      <c r="B378" s="13" t="str" cm="1">
        <f t="array" ref="B378">_xlfn.IFS(
OR(LEFT(A378,2)="EC",LEFT(A378,1)="E",LEFT(A378,1)="N",LEFT(A378,2)="NW",LEFT(A378,2)="SE",LEFT(A378,2)="SW",LEFT(A378,1)="W",LEFT(A378,2)="WC"),"London",
OR(LEFT(A378,2)="CR",LEFT(A378,2)="DA",LEFT(A378,2)="GU",LEFT(A378,2)="KT",LEFT(A378,2)="ME",LEFT(A378,2)="PO",LEFT(A378,2)="RG",LEFT(A378,2)="RH",LEFT(A378,2)="SL",LEFT(A378,2)="SO",LEFT(A378,2)="TN"),"South East",
OR(LEFT(A378,2)="BA",LEFT(A378,2)="BS",LEFT(A378,2)="EX",LEFT(A378,2)="GL",LEFT(A378,2)="PL",LEFT(A378,2)="TA",LEFT(A378,2)="TQ",LEFT(A378,2)="TR"),"South West",
OR(LEFT(A378,1)="B",LEFT(A378,2)="CV",LEFT(A378,2)="DE",LEFT(A378,2)="LE",LEFT(A378,2)="NG",LEFT(A378,2)="NN",LEFT(A378,2)="ST",LEFT(A378,2)="WS",LEFT(A378,2)="WV"),"Midlands",
OR(LEFT(A378,1)="M",LEFT(A378,1)="L",LEFT(A378,2)="CH",LEFT(A378,2)="WA",LEFT(A378,2)="WN",LEFT(A378,2)="PR",LEFT(A378,2)="FY",LEFT(A378,2)="BB",LEFT(A378,2)="BL",LEFT(A378,2)="OL",LEFT(A378,2)="SK"),"North West",
OR(LEFT(A378,2)="NE",LEFT(A378,2)="DH",LEFT(A378,2)="SR",LEFT(A378,2)="TS",LEFT(A378,2)="DL"),"North East",
OR(LEFT(A378,2)="LS",LEFT(A378,1)="S",LEFT(A378,2)="DN",LEFT(A378,2)="HU",LEFT(A378,2)="BD",LEFT(A378,2)="HX",LEFT(A378,2)="WF",LEFT(A378,2)="HD"),"Yorkshire &amp; Humber",
OR(LEFT(A378,2)="CB",LEFT(A378,2)="CO",LEFT(A378,2)="IP",LEFT(A378,2)="NR",LEFT(A378,2)="PE",LEFT(A378,2)="SG",LEFT(A378,2)="CM"),"East of England",
OR(LEFT(A378,2)="AB",LEFT(A378,2)="DD",LEFT(A378,2)="EH",LEFT(A378,2)="FK",LEFT(A378,1)="G",LEFT(A378,2)="KA",LEFT(A378,2)="KY",LEFT(A378,2)="PA",LEFT(A378,2)="PH",LEFT(A378,2)="DG",LEFT(A378,2)="ML"),"Scotland",
OR(LEFT(A378,2)="CF",LEFT(A378,2)="SA",LEFT(A378,2)="NP",LEFT(A378,2)="LL",LEFT(A378,2)="LD"),"Wales"
)</f>
        <v>Yorkshire &amp; Humber</v>
      </c>
      <c r="C378" t="s">
        <v>403</v>
      </c>
      <c r="D378" t="s">
        <v>903</v>
      </c>
      <c r="E378" s="1">
        <v>38748</v>
      </c>
      <c r="F378" s="1">
        <v>42979</v>
      </c>
      <c r="G378" s="11">
        <f ca="1">DATEDIF(Table1[[#This Row],[Date_of_Birth]],TODAY(),"Y")-DATEDIF(Table1[[#This Row],[Primary_Diagnosis_Date]],TODAY(),"Y")</f>
        <v>12</v>
      </c>
      <c r="H378" s="11" t="str" cm="1">
        <f t="array" aca="1" ref="H378" ca="1">_xlfn.IFS(Table1[[#This Row],[Age]]&lt;10,"0-9",Table1[[#This Row],[Age]]&lt;20,"10-19",Table1[[#This Row],[Age]]&lt;30,"20-29",Table1[[#This Row],[Age]]&lt;40,"30-39",Table1[[#This Row],[Age]]&lt;50,"40-49",Table1[[#This Row],[Age]]&lt;60,"50-59",Table1[[#This Row],[Age]]&lt;70,"60-69",Table1[[#This Row],[Age]]&lt;80,"70-79",Table1[[#This Row],[Age]]&lt;90,"80-89")</f>
        <v>10-19</v>
      </c>
      <c r="I378" t="s">
        <v>1028</v>
      </c>
      <c r="J378" t="s">
        <v>1405</v>
      </c>
      <c r="K378" t="str">
        <f>LEFT(Table1[[#This Row],[Postcode]],2)</f>
        <v>S4</v>
      </c>
      <c r="L378" t="s">
        <v>1894</v>
      </c>
      <c r="M378" s="1">
        <v>42967</v>
      </c>
      <c r="N378" s="1">
        <v>42981</v>
      </c>
      <c r="O378" s="11" t="str">
        <f ca="1">DATEDIF(Table1[[#This Row],[Referral_Date]],TODAY(),"d")-DATEDIF(Table1[[#This Row],[First_Seen_Date]],TODAY(),"d") &amp;" "&amp;"days"</f>
        <v>14 days</v>
      </c>
      <c r="P378" s="1">
        <v>42986</v>
      </c>
      <c r="Q378" s="1">
        <v>42991</v>
      </c>
      <c r="R378" s="1">
        <v>43010</v>
      </c>
      <c r="S378" s="11">
        <f ca="1">DATEDIF(Table1[[#This Row],[Decision_to_Treat_Date]],TODAY(),"d")-DATEDIF(Table1[[#This Row],[Treatment_Start_Date]],TODAY(),"d")</f>
        <v>19</v>
      </c>
      <c r="T378" s="11" t="str" cm="1">
        <f t="array" aca="1" ref="T378" ca="1">_xlfn.IFS(Table1[[#This Row],[Treatment_Waiting Time]]&lt;10,"Very Short Wait",Table1[[#This Row],[Treatment_Waiting Time]]&lt;20,"Short Wait",Table1[[#This Row],[Treatment_Waiting Time]]&lt;30,"Moderate Delay",Table1[[#This Row],[Treatment_Waiting Time]]&lt;40,"Long Delay")</f>
        <v>Short Wait</v>
      </c>
      <c r="U378" t="s">
        <v>2011</v>
      </c>
      <c r="V378" t="s">
        <v>2020</v>
      </c>
      <c r="W378" t="s">
        <v>2023</v>
      </c>
      <c r="X378" t="s">
        <v>2032</v>
      </c>
      <c r="Y378" t="s">
        <v>2036</v>
      </c>
      <c r="Z378" t="s">
        <v>2038</v>
      </c>
      <c r="AA378" t="s">
        <v>2043</v>
      </c>
      <c r="AB378" t="s">
        <v>2046</v>
      </c>
      <c r="AC378" t="s">
        <v>2052</v>
      </c>
      <c r="AD378" t="s">
        <v>2427</v>
      </c>
      <c r="AE378" t="s">
        <v>2551</v>
      </c>
      <c r="AF378" t="b">
        <v>1</v>
      </c>
      <c r="AG378" s="1">
        <v>43837</v>
      </c>
      <c r="AH378" t="s">
        <v>2554</v>
      </c>
    </row>
    <row r="379" spans="1:35">
      <c r="A379" t="str">
        <f>LEFT(Table1[[#This Row],[Postcode]],2)</f>
        <v>LD</v>
      </c>
      <c r="B379" s="13" t="str" cm="1">
        <f t="array" ref="B379">_xlfn.IFS(
OR(LEFT(A379,2)="EC",LEFT(A379,1)="E",LEFT(A379,1)="N",LEFT(A379,2)="NW",LEFT(A379,2)="SE",LEFT(A379,2)="SW",LEFT(A379,1)="W",LEFT(A379,2)="WC"),"London",
OR(LEFT(A379,2)="CR",LEFT(A379,2)="DA",LEFT(A379,2)="GU",LEFT(A379,2)="KT",LEFT(A379,2)="ME",LEFT(A379,2)="PO",LEFT(A379,2)="RG",LEFT(A379,2)="RH",LEFT(A379,2)="SL",LEFT(A379,2)="SO",LEFT(A379,2)="TN"),"South East",
OR(LEFT(A379,2)="BA",LEFT(A379,2)="BS",LEFT(A379,2)="EX",LEFT(A379,2)="GL",LEFT(A379,2)="PL",LEFT(A379,2)="TA",LEFT(A379,2)="TQ",LEFT(A379,2)="TR"),"South West",
OR(LEFT(A379,1)="B",LEFT(A379,2)="CV",LEFT(A379,2)="DE",LEFT(A379,2)="LE",LEFT(A379,2)="NG",LEFT(A379,2)="NN",LEFT(A379,2)="ST",LEFT(A379,2)="WS",LEFT(A379,2)="WV"),"Midlands",
OR(LEFT(A379,1)="M",LEFT(A379,1)="L",LEFT(A379,2)="CH",LEFT(A379,2)="WA",LEFT(A379,2)="WN",LEFT(A379,2)="PR",LEFT(A379,2)="FY",LEFT(A379,2)="BB",LEFT(A379,2)="BL",LEFT(A379,2)="OL",LEFT(A379,2)="SK"),"North West",
OR(LEFT(A379,2)="NE",LEFT(A379,2)="DH",LEFT(A379,2)="SR",LEFT(A379,2)="TS",LEFT(A379,2)="DL"),"North East",
OR(LEFT(A379,2)="LS",LEFT(A379,1)="S",LEFT(A379,2)="DN",LEFT(A379,2)="HU",LEFT(A379,2)="BD",LEFT(A379,2)="HX",LEFT(A379,2)="WF",LEFT(A379,2)="HD"),"Yorkshire &amp; Humber",
OR(LEFT(A379,2)="CB",LEFT(A379,2)="CO",LEFT(A379,2)="IP",LEFT(A379,2)="NR",LEFT(A379,2)="PE",LEFT(A379,2)="SG",LEFT(A379,2)="CM"),"East of England",
OR(LEFT(A379,2)="AB",LEFT(A379,2)="DD",LEFT(A379,2)="EH",LEFT(A379,2)="FK",LEFT(A379,1)="G",LEFT(A379,2)="KA",LEFT(A379,2)="KY",LEFT(A379,2)="PA",LEFT(A379,2)="PH",LEFT(A379,2)="DG",LEFT(A379,2)="ML"),"Scotland",
OR(LEFT(A379,2)="CF",LEFT(A379,2)="SA",LEFT(A379,2)="NP",LEFT(A379,2)="LL",LEFT(A379,2)="LD"),"Wales"
)</f>
        <v>North West</v>
      </c>
      <c r="C379" t="s">
        <v>404</v>
      </c>
      <c r="D379" t="s">
        <v>904</v>
      </c>
      <c r="E379" s="1">
        <v>31226</v>
      </c>
      <c r="F379" s="1">
        <v>45711</v>
      </c>
      <c r="G379" s="11">
        <f ca="1">DATEDIF(Table1[[#This Row],[Date_of_Birth]],TODAY(),"Y")-DATEDIF(Table1[[#This Row],[Primary_Diagnosis_Date]],TODAY(),"Y")</f>
        <v>39</v>
      </c>
      <c r="H379" s="11" t="str" cm="1">
        <f t="array" aca="1" ref="H379" ca="1">_xlfn.IFS(Table1[[#This Row],[Age]]&lt;10,"0-9",Table1[[#This Row],[Age]]&lt;20,"10-19",Table1[[#This Row],[Age]]&lt;30,"20-29",Table1[[#This Row],[Age]]&lt;40,"30-39",Table1[[#This Row],[Age]]&lt;50,"40-49",Table1[[#This Row],[Age]]&lt;60,"50-59",Table1[[#This Row],[Age]]&lt;70,"60-69",Table1[[#This Row],[Age]]&lt;80,"70-79",Table1[[#This Row],[Age]]&lt;90,"80-89")</f>
        <v>30-39</v>
      </c>
      <c r="I379" t="s">
        <v>1027</v>
      </c>
      <c r="J379" t="s">
        <v>1406</v>
      </c>
      <c r="K379" t="str">
        <f>LEFT(Table1[[#This Row],[Postcode]],2)</f>
        <v>LD</v>
      </c>
      <c r="L379" t="s">
        <v>1895</v>
      </c>
      <c r="M379" s="1">
        <v>45683</v>
      </c>
      <c r="N379" s="1">
        <v>45693</v>
      </c>
      <c r="O379" s="11" t="str">
        <f ca="1">DATEDIF(Table1[[#This Row],[Referral_Date]],TODAY(),"d")-DATEDIF(Table1[[#This Row],[First_Seen_Date]],TODAY(),"d") &amp;" "&amp;"days"</f>
        <v>10 days</v>
      </c>
      <c r="P379" s="1">
        <v>45696</v>
      </c>
      <c r="Q379" s="1">
        <v>45700</v>
      </c>
      <c r="R379" s="1">
        <v>45724</v>
      </c>
      <c r="S379" s="11">
        <f ca="1">DATEDIF(Table1[[#This Row],[Decision_to_Treat_Date]],TODAY(),"d")-DATEDIF(Table1[[#This Row],[Treatment_Start_Date]],TODAY(),"d")</f>
        <v>24</v>
      </c>
      <c r="T379" s="11" t="str" cm="1">
        <f t="array" aca="1" ref="T379" ca="1">_xlfn.IFS(Table1[[#This Row],[Treatment_Waiting Time]]&lt;10,"Very Short Wait",Table1[[#This Row],[Treatment_Waiting Time]]&lt;20,"Short Wait",Table1[[#This Row],[Treatment_Waiting Time]]&lt;30,"Moderate Delay",Table1[[#This Row],[Treatment_Waiting Time]]&lt;40,"Long Delay")</f>
        <v>Moderate Delay</v>
      </c>
      <c r="U379" t="s">
        <v>2012</v>
      </c>
      <c r="V379" t="s">
        <v>2018</v>
      </c>
      <c r="W379" t="s">
        <v>2028</v>
      </c>
      <c r="X379" t="s">
        <v>2031</v>
      </c>
      <c r="Y379" t="s">
        <v>2034</v>
      </c>
      <c r="Z379" t="s">
        <v>2042</v>
      </c>
      <c r="AA379" t="s">
        <v>2043</v>
      </c>
      <c r="AB379" t="s">
        <v>2047</v>
      </c>
      <c r="AC379" t="s">
        <v>2041</v>
      </c>
      <c r="AD379" t="s">
        <v>2428</v>
      </c>
      <c r="AE379" t="s">
        <v>2041</v>
      </c>
      <c r="AF379" t="b">
        <v>1</v>
      </c>
      <c r="AG379" s="1">
        <v>46549</v>
      </c>
      <c r="AH379" t="s">
        <v>2555</v>
      </c>
      <c r="AI379" s="1">
        <v>46920</v>
      </c>
    </row>
    <row r="380" spans="1:35">
      <c r="A380" t="str">
        <f>LEFT(Table1[[#This Row],[Postcode]],2)</f>
        <v>BR</v>
      </c>
      <c r="B380" s="13" t="str" cm="1">
        <f t="array" ref="B380">_xlfn.IFS(
OR(LEFT(A380,2)="EC",LEFT(A380,1)="E",LEFT(A380,1)="N",LEFT(A380,2)="NW",LEFT(A380,2)="SE",LEFT(A380,2)="SW",LEFT(A380,1)="W",LEFT(A380,2)="WC"),"London",
OR(LEFT(A380,2)="CR",LEFT(A380,2)="DA",LEFT(A380,2)="GU",LEFT(A380,2)="KT",LEFT(A380,2)="ME",LEFT(A380,2)="PO",LEFT(A380,2)="RG",LEFT(A380,2)="RH",LEFT(A380,2)="SL",LEFT(A380,2)="SO",LEFT(A380,2)="TN"),"South East",
OR(LEFT(A380,2)="BA",LEFT(A380,2)="BS",LEFT(A380,2)="EX",LEFT(A380,2)="GL",LEFT(A380,2)="PL",LEFT(A380,2)="TA",LEFT(A380,2)="TQ",LEFT(A380,2)="TR"),"South West",
OR(LEFT(A380,1)="B",LEFT(A380,2)="CV",LEFT(A380,2)="DE",LEFT(A380,2)="LE",LEFT(A380,2)="NG",LEFT(A380,2)="NN",LEFT(A380,2)="ST",LEFT(A380,2)="WS",LEFT(A380,2)="WV"),"Midlands",
OR(LEFT(A380,1)="M",LEFT(A380,1)="L",LEFT(A380,2)="CH",LEFT(A380,2)="WA",LEFT(A380,2)="WN",LEFT(A380,2)="PR",LEFT(A380,2)="FY",LEFT(A380,2)="BB",LEFT(A380,2)="BL",LEFT(A380,2)="OL",LEFT(A380,2)="SK"),"North West",
OR(LEFT(A380,2)="NE",LEFT(A380,2)="DH",LEFT(A380,2)="SR",LEFT(A380,2)="TS",LEFT(A380,2)="DL"),"North East",
OR(LEFT(A380,2)="LS",LEFT(A380,1)="S",LEFT(A380,2)="DN",LEFT(A380,2)="HU",LEFT(A380,2)="BD",LEFT(A380,2)="HX",LEFT(A380,2)="WF",LEFT(A380,2)="HD"),"Yorkshire &amp; Humber",
OR(LEFT(A380,2)="CB",LEFT(A380,2)="CO",LEFT(A380,2)="IP",LEFT(A380,2)="NR",LEFT(A380,2)="PE",LEFT(A380,2)="SG",LEFT(A380,2)="CM"),"East of England",
OR(LEFT(A380,2)="AB",LEFT(A380,2)="DD",LEFT(A380,2)="EH",LEFT(A380,2)="FK",LEFT(A380,1)="G",LEFT(A380,2)="KA",LEFT(A380,2)="KY",LEFT(A380,2)="PA",LEFT(A380,2)="PH",LEFT(A380,2)="DG",LEFT(A380,2)="ML"),"Scotland",
OR(LEFT(A380,2)="CF",LEFT(A380,2)="SA",LEFT(A380,2)="NP",LEFT(A380,2)="LL",LEFT(A380,2)="LD"),"Wales"
)</f>
        <v>Midlands</v>
      </c>
      <c r="C380" t="s">
        <v>405</v>
      </c>
      <c r="D380" t="s">
        <v>905</v>
      </c>
      <c r="E380" s="1">
        <v>18716</v>
      </c>
      <c r="F380" s="1">
        <v>43741</v>
      </c>
      <c r="G380" s="11">
        <f ca="1">DATEDIF(Table1[[#This Row],[Date_of_Birth]],TODAY(),"Y")-DATEDIF(Table1[[#This Row],[Primary_Diagnosis_Date]],TODAY(),"Y")</f>
        <v>69</v>
      </c>
      <c r="H380" s="11" t="str" cm="1">
        <f t="array" aca="1" ref="H380" ca="1">_xlfn.IFS(Table1[[#This Row],[Age]]&lt;10,"0-9",Table1[[#This Row],[Age]]&lt;20,"10-19",Table1[[#This Row],[Age]]&lt;30,"20-29",Table1[[#This Row],[Age]]&lt;40,"30-39",Table1[[#This Row],[Age]]&lt;50,"40-49",Table1[[#This Row],[Age]]&lt;60,"50-59",Table1[[#This Row],[Age]]&lt;70,"60-69",Table1[[#This Row],[Age]]&lt;80,"70-79",Table1[[#This Row],[Age]]&lt;90,"80-89")</f>
        <v>60-69</v>
      </c>
      <c r="I380" t="s">
        <v>1028</v>
      </c>
      <c r="J380" t="s">
        <v>1407</v>
      </c>
      <c r="K380" t="str">
        <f>LEFT(Table1[[#This Row],[Postcode]],2)</f>
        <v>BR</v>
      </c>
      <c r="L380" t="s">
        <v>1896</v>
      </c>
      <c r="M380" s="1">
        <v>43716</v>
      </c>
      <c r="N380" s="1">
        <v>43719</v>
      </c>
      <c r="O380" s="11" t="str">
        <f ca="1">DATEDIF(Table1[[#This Row],[Referral_Date]],TODAY(),"d")-DATEDIF(Table1[[#This Row],[First_Seen_Date]],TODAY(),"d") &amp;" "&amp;"days"</f>
        <v>3 days</v>
      </c>
      <c r="P380" s="1">
        <v>43726</v>
      </c>
      <c r="Q380" s="1">
        <v>43732</v>
      </c>
      <c r="R380" s="1">
        <v>43736</v>
      </c>
      <c r="S380" s="11">
        <f ca="1">DATEDIF(Table1[[#This Row],[Decision_to_Treat_Date]],TODAY(),"d")-DATEDIF(Table1[[#This Row],[Treatment_Start_Date]],TODAY(),"d")</f>
        <v>4</v>
      </c>
      <c r="T380" s="11" t="str" cm="1">
        <f t="array" aca="1" ref="T380" ca="1">_xlfn.IFS(Table1[[#This Row],[Treatment_Waiting Time]]&lt;10,"Very Short Wait",Table1[[#This Row],[Treatment_Waiting Time]]&lt;20,"Short Wait",Table1[[#This Row],[Treatment_Waiting Time]]&lt;30,"Moderate Delay",Table1[[#This Row],[Treatment_Waiting Time]]&lt;40,"Long Delay")</f>
        <v>Very Short Wait</v>
      </c>
      <c r="U380" t="s">
        <v>2017</v>
      </c>
      <c r="V380" t="s">
        <v>2019</v>
      </c>
      <c r="W380" t="s">
        <v>2024</v>
      </c>
      <c r="X380" t="s">
        <v>2029</v>
      </c>
      <c r="Y380" t="s">
        <v>2036</v>
      </c>
      <c r="Z380" t="s">
        <v>2042</v>
      </c>
      <c r="AA380" t="s">
        <v>2041</v>
      </c>
      <c r="AB380" t="s">
        <v>2047</v>
      </c>
      <c r="AC380" t="s">
        <v>2052</v>
      </c>
      <c r="AD380" t="s">
        <v>2429</v>
      </c>
      <c r="AE380" t="s">
        <v>2041</v>
      </c>
      <c r="AF380" t="b">
        <v>0</v>
      </c>
      <c r="AH380" t="s">
        <v>2555</v>
      </c>
      <c r="AI380" s="1">
        <v>45029</v>
      </c>
    </row>
    <row r="381" spans="1:35">
      <c r="A381" t="str">
        <f>LEFT(Table1[[#This Row],[Postcode]],2)</f>
        <v>SE</v>
      </c>
      <c r="B381" s="13" t="str" cm="1">
        <f t="array" ref="B381">_xlfn.IFS(
OR(LEFT(A381,2)="EC",LEFT(A381,1)="E",LEFT(A381,1)="N",LEFT(A381,2)="NW",LEFT(A381,2)="SE",LEFT(A381,2)="SW",LEFT(A381,1)="W",LEFT(A381,2)="WC"),"London",
OR(LEFT(A381,2)="CR",LEFT(A381,2)="DA",LEFT(A381,2)="GU",LEFT(A381,2)="KT",LEFT(A381,2)="ME",LEFT(A381,2)="PO",LEFT(A381,2)="RG",LEFT(A381,2)="RH",LEFT(A381,2)="SL",LEFT(A381,2)="SO",LEFT(A381,2)="TN"),"South East",
OR(LEFT(A381,2)="BA",LEFT(A381,2)="BS",LEFT(A381,2)="EX",LEFT(A381,2)="GL",LEFT(A381,2)="PL",LEFT(A381,2)="TA",LEFT(A381,2)="TQ",LEFT(A381,2)="TR"),"South West",
OR(LEFT(A381,1)="B",LEFT(A381,2)="CV",LEFT(A381,2)="DE",LEFT(A381,2)="LE",LEFT(A381,2)="NG",LEFT(A381,2)="NN",LEFT(A381,2)="ST",LEFT(A381,2)="WS",LEFT(A381,2)="WV"),"Midlands",
OR(LEFT(A381,1)="M",LEFT(A381,1)="L",LEFT(A381,2)="CH",LEFT(A381,2)="WA",LEFT(A381,2)="WN",LEFT(A381,2)="PR",LEFT(A381,2)="FY",LEFT(A381,2)="BB",LEFT(A381,2)="BL",LEFT(A381,2)="OL",LEFT(A381,2)="SK"),"North West",
OR(LEFT(A381,2)="NE",LEFT(A381,2)="DH",LEFT(A381,2)="SR",LEFT(A381,2)="TS",LEFT(A381,2)="DL"),"North East",
OR(LEFT(A381,2)="LS",LEFT(A381,1)="S",LEFT(A381,2)="DN",LEFT(A381,2)="HU",LEFT(A381,2)="BD",LEFT(A381,2)="HX",LEFT(A381,2)="WF",LEFT(A381,2)="HD"),"Yorkshire &amp; Humber",
OR(LEFT(A381,2)="CB",LEFT(A381,2)="CO",LEFT(A381,2)="IP",LEFT(A381,2)="NR",LEFT(A381,2)="PE",LEFT(A381,2)="SG",LEFT(A381,2)="CM"),"East of England",
OR(LEFT(A381,2)="AB",LEFT(A381,2)="DD",LEFT(A381,2)="EH",LEFT(A381,2)="FK",LEFT(A381,1)="G",LEFT(A381,2)="KA",LEFT(A381,2)="KY",LEFT(A381,2)="PA",LEFT(A381,2)="PH",LEFT(A381,2)="DG",LEFT(A381,2)="ML"),"Scotland",
OR(LEFT(A381,2)="CF",LEFT(A381,2)="SA",LEFT(A381,2)="NP",LEFT(A381,2)="LL",LEFT(A381,2)="LD"),"Wales"
)</f>
        <v>London</v>
      </c>
      <c r="C381" t="s">
        <v>406</v>
      </c>
      <c r="D381" t="s">
        <v>906</v>
      </c>
      <c r="E381" s="1">
        <v>16831</v>
      </c>
      <c r="F381" s="1">
        <v>45844</v>
      </c>
      <c r="G381" s="11">
        <f ca="1">DATEDIF(Table1[[#This Row],[Date_of_Birth]],TODAY(),"Y")-DATEDIF(Table1[[#This Row],[Primary_Diagnosis_Date]],TODAY(),"Y")</f>
        <v>80</v>
      </c>
      <c r="H381" s="11" t="str" cm="1">
        <f t="array" aca="1" ref="H381" ca="1">_xlfn.IFS(Table1[[#This Row],[Age]]&lt;10,"0-9",Table1[[#This Row],[Age]]&lt;20,"10-19",Table1[[#This Row],[Age]]&lt;30,"20-29",Table1[[#This Row],[Age]]&lt;40,"30-39",Table1[[#This Row],[Age]]&lt;50,"40-49",Table1[[#This Row],[Age]]&lt;60,"50-59",Table1[[#This Row],[Age]]&lt;70,"60-69",Table1[[#This Row],[Age]]&lt;80,"70-79",Table1[[#This Row],[Age]]&lt;90,"80-89")</f>
        <v>80-89</v>
      </c>
      <c r="I381" t="s">
        <v>1027</v>
      </c>
      <c r="J381" t="s">
        <v>1408</v>
      </c>
      <c r="K381" t="str">
        <f>LEFT(Table1[[#This Row],[Postcode]],2)</f>
        <v>SE</v>
      </c>
      <c r="L381" t="s">
        <v>1897</v>
      </c>
      <c r="M381" s="1">
        <v>45821</v>
      </c>
      <c r="N381" s="1">
        <v>45828</v>
      </c>
      <c r="O381" s="11" t="str">
        <f ca="1">DATEDIF(Table1[[#This Row],[Referral_Date]],TODAY(),"d")-DATEDIF(Table1[[#This Row],[First_Seen_Date]],TODAY(),"d") &amp;" "&amp;"days"</f>
        <v>7 days</v>
      </c>
      <c r="P381" s="1">
        <v>45838</v>
      </c>
      <c r="Q381" s="1">
        <v>45851</v>
      </c>
      <c r="R381" s="1">
        <v>45860</v>
      </c>
      <c r="S381" s="11">
        <f ca="1">DATEDIF(Table1[[#This Row],[Decision_to_Treat_Date]],TODAY(),"d")-DATEDIF(Table1[[#This Row],[Treatment_Start_Date]],TODAY(),"d")</f>
        <v>9</v>
      </c>
      <c r="T381" s="11" t="str" cm="1">
        <f t="array" aca="1" ref="T381" ca="1">_xlfn.IFS(Table1[[#This Row],[Treatment_Waiting Time]]&lt;10,"Very Short Wait",Table1[[#This Row],[Treatment_Waiting Time]]&lt;20,"Short Wait",Table1[[#This Row],[Treatment_Waiting Time]]&lt;30,"Moderate Delay",Table1[[#This Row],[Treatment_Waiting Time]]&lt;40,"Long Delay")</f>
        <v>Very Short Wait</v>
      </c>
      <c r="U381" t="s">
        <v>2014</v>
      </c>
      <c r="V381" t="s">
        <v>2019</v>
      </c>
      <c r="W381" t="s">
        <v>2025</v>
      </c>
      <c r="X381" t="s">
        <v>2029</v>
      </c>
      <c r="Y381" t="s">
        <v>2034</v>
      </c>
      <c r="Z381" t="s">
        <v>2038</v>
      </c>
      <c r="AA381" t="s">
        <v>2045</v>
      </c>
      <c r="AB381" t="s">
        <v>2050</v>
      </c>
      <c r="AC381" t="s">
        <v>2041</v>
      </c>
      <c r="AD381" t="s">
        <v>2430</v>
      </c>
      <c r="AE381" t="s">
        <v>2550</v>
      </c>
      <c r="AF381" t="b">
        <v>1</v>
      </c>
      <c r="AG381" s="1">
        <v>46113</v>
      </c>
      <c r="AH381" t="s">
        <v>2554</v>
      </c>
    </row>
    <row r="382" spans="1:35">
      <c r="A382" t="str">
        <f>LEFT(Table1[[#This Row],[Postcode]],2)</f>
        <v>NW</v>
      </c>
      <c r="B382" s="13" t="str" cm="1">
        <f t="array" ref="B382">_xlfn.IFS(
OR(LEFT(A382,2)="EC",LEFT(A382,1)="E",LEFT(A382,1)="N",LEFT(A382,2)="NW",LEFT(A382,2)="SE",LEFT(A382,2)="SW",LEFT(A382,1)="W",LEFT(A382,2)="WC"),"London",
OR(LEFT(A382,2)="CR",LEFT(A382,2)="DA",LEFT(A382,2)="GU",LEFT(A382,2)="KT",LEFT(A382,2)="ME",LEFT(A382,2)="PO",LEFT(A382,2)="RG",LEFT(A382,2)="RH",LEFT(A382,2)="SL",LEFT(A382,2)="SO",LEFT(A382,2)="TN"),"South East",
OR(LEFT(A382,2)="BA",LEFT(A382,2)="BS",LEFT(A382,2)="EX",LEFT(A382,2)="GL",LEFT(A382,2)="PL",LEFT(A382,2)="TA",LEFT(A382,2)="TQ",LEFT(A382,2)="TR"),"South West",
OR(LEFT(A382,1)="B",LEFT(A382,2)="CV",LEFT(A382,2)="DE",LEFT(A382,2)="LE",LEFT(A382,2)="NG",LEFT(A382,2)="NN",LEFT(A382,2)="ST",LEFT(A382,2)="WS",LEFT(A382,2)="WV"),"Midlands",
OR(LEFT(A382,1)="M",LEFT(A382,1)="L",LEFT(A382,2)="CH",LEFT(A382,2)="WA",LEFT(A382,2)="WN",LEFT(A382,2)="PR",LEFT(A382,2)="FY",LEFT(A382,2)="BB",LEFT(A382,2)="BL",LEFT(A382,2)="OL",LEFT(A382,2)="SK"),"North West",
OR(LEFT(A382,2)="NE",LEFT(A382,2)="DH",LEFT(A382,2)="SR",LEFT(A382,2)="TS",LEFT(A382,2)="DL"),"North East",
OR(LEFT(A382,2)="LS",LEFT(A382,1)="S",LEFT(A382,2)="DN",LEFT(A382,2)="HU",LEFT(A382,2)="BD",LEFT(A382,2)="HX",LEFT(A382,2)="WF",LEFT(A382,2)="HD"),"Yorkshire &amp; Humber",
OR(LEFT(A382,2)="CB",LEFT(A382,2)="CO",LEFT(A382,2)="IP",LEFT(A382,2)="NR",LEFT(A382,2)="PE",LEFT(A382,2)="SG",LEFT(A382,2)="CM"),"East of England",
OR(LEFT(A382,2)="AB",LEFT(A382,2)="DD",LEFT(A382,2)="EH",LEFT(A382,2)="FK",LEFT(A382,1)="G",LEFT(A382,2)="KA",LEFT(A382,2)="KY",LEFT(A382,2)="PA",LEFT(A382,2)="PH",LEFT(A382,2)="DG",LEFT(A382,2)="ML"),"Scotland",
OR(LEFT(A382,2)="CF",LEFT(A382,2)="SA",LEFT(A382,2)="NP",LEFT(A382,2)="LL",LEFT(A382,2)="LD"),"Wales"
)</f>
        <v>London</v>
      </c>
      <c r="C382" t="s">
        <v>407</v>
      </c>
      <c r="D382" t="s">
        <v>907</v>
      </c>
      <c r="E382" s="1">
        <v>27349</v>
      </c>
      <c r="F382" s="1">
        <v>43787</v>
      </c>
      <c r="G382" s="11">
        <f ca="1">DATEDIF(Table1[[#This Row],[Date_of_Birth]],TODAY(),"Y")-DATEDIF(Table1[[#This Row],[Primary_Diagnosis_Date]],TODAY(),"Y")</f>
        <v>45</v>
      </c>
      <c r="H382" s="11" t="str" cm="1">
        <f t="array" aca="1" ref="H382" ca="1">_xlfn.IFS(Table1[[#This Row],[Age]]&lt;10,"0-9",Table1[[#This Row],[Age]]&lt;20,"10-19",Table1[[#This Row],[Age]]&lt;30,"20-29",Table1[[#This Row],[Age]]&lt;40,"30-39",Table1[[#This Row],[Age]]&lt;50,"40-49",Table1[[#This Row],[Age]]&lt;60,"50-59",Table1[[#This Row],[Age]]&lt;70,"60-69",Table1[[#This Row],[Age]]&lt;80,"70-79",Table1[[#This Row],[Age]]&lt;90,"80-89")</f>
        <v>40-49</v>
      </c>
      <c r="I382" t="s">
        <v>1027</v>
      </c>
      <c r="J382" t="s">
        <v>1409</v>
      </c>
      <c r="K382" t="str">
        <f>LEFT(Table1[[#This Row],[Postcode]],2)</f>
        <v>NW</v>
      </c>
      <c r="L382" t="s">
        <v>1898</v>
      </c>
      <c r="M382" s="1">
        <v>43773</v>
      </c>
      <c r="N382" s="1">
        <v>43787</v>
      </c>
      <c r="O382" s="11" t="str">
        <f ca="1">DATEDIF(Table1[[#This Row],[Referral_Date]],TODAY(),"d")-DATEDIF(Table1[[#This Row],[First_Seen_Date]],TODAY(),"d") &amp;" "&amp;"days"</f>
        <v>14 days</v>
      </c>
      <c r="P382" s="1">
        <v>43791</v>
      </c>
      <c r="Q382" s="1">
        <v>43804</v>
      </c>
      <c r="R382" s="1">
        <v>43810</v>
      </c>
      <c r="S382" s="11">
        <f ca="1">DATEDIF(Table1[[#This Row],[Decision_to_Treat_Date]],TODAY(),"d")-DATEDIF(Table1[[#This Row],[Treatment_Start_Date]],TODAY(),"d")</f>
        <v>6</v>
      </c>
      <c r="T382" s="11" t="str" cm="1">
        <f t="array" aca="1" ref="T382" ca="1">_xlfn.IFS(Table1[[#This Row],[Treatment_Waiting Time]]&lt;10,"Very Short Wait",Table1[[#This Row],[Treatment_Waiting Time]]&lt;20,"Short Wait",Table1[[#This Row],[Treatment_Waiting Time]]&lt;30,"Moderate Delay",Table1[[#This Row],[Treatment_Waiting Time]]&lt;40,"Long Delay")</f>
        <v>Very Short Wait</v>
      </c>
      <c r="U382" t="s">
        <v>2017</v>
      </c>
      <c r="V382" t="s">
        <v>2018</v>
      </c>
      <c r="W382" t="s">
        <v>2027</v>
      </c>
      <c r="X382" t="s">
        <v>2031</v>
      </c>
      <c r="Y382" t="s">
        <v>2033</v>
      </c>
      <c r="Z382" t="s">
        <v>2038</v>
      </c>
      <c r="AA382" t="s">
        <v>2041</v>
      </c>
      <c r="AB382" t="s">
        <v>2049</v>
      </c>
      <c r="AC382" t="s">
        <v>2041</v>
      </c>
      <c r="AD382" t="s">
        <v>2431</v>
      </c>
      <c r="AE382" t="s">
        <v>2551</v>
      </c>
      <c r="AF382" t="b">
        <v>1</v>
      </c>
      <c r="AG382" s="1">
        <v>44595</v>
      </c>
      <c r="AH382" t="s">
        <v>2554</v>
      </c>
    </row>
    <row r="383" spans="1:35">
      <c r="A383" t="str">
        <f>LEFT(Table1[[#This Row],[Postcode]],2)</f>
        <v>DE</v>
      </c>
      <c r="B383" s="13" t="str" cm="1">
        <f t="array" ref="B383">_xlfn.IFS(
OR(LEFT(A383,2)="EC",LEFT(A383,1)="E",LEFT(A383,1)="N",LEFT(A383,2)="NW",LEFT(A383,2)="SE",LEFT(A383,2)="SW",LEFT(A383,1)="W",LEFT(A383,2)="WC"),"London",
OR(LEFT(A383,2)="CR",LEFT(A383,2)="DA",LEFT(A383,2)="GU",LEFT(A383,2)="KT",LEFT(A383,2)="ME",LEFT(A383,2)="PO",LEFT(A383,2)="RG",LEFT(A383,2)="RH",LEFT(A383,2)="SL",LEFT(A383,2)="SO",LEFT(A383,2)="TN"),"South East",
OR(LEFT(A383,2)="BA",LEFT(A383,2)="BS",LEFT(A383,2)="EX",LEFT(A383,2)="GL",LEFT(A383,2)="PL",LEFT(A383,2)="TA",LEFT(A383,2)="TQ",LEFT(A383,2)="TR"),"South West",
OR(LEFT(A383,1)="B",LEFT(A383,2)="CV",LEFT(A383,2)="DE",LEFT(A383,2)="LE",LEFT(A383,2)="NG",LEFT(A383,2)="NN",LEFT(A383,2)="ST",LEFT(A383,2)="WS",LEFT(A383,2)="WV"),"Midlands",
OR(LEFT(A383,1)="M",LEFT(A383,1)="L",LEFT(A383,2)="CH",LEFT(A383,2)="WA",LEFT(A383,2)="WN",LEFT(A383,2)="PR",LEFT(A383,2)="FY",LEFT(A383,2)="BB",LEFT(A383,2)="BL",LEFT(A383,2)="OL",LEFT(A383,2)="SK"),"North West",
OR(LEFT(A383,2)="NE",LEFT(A383,2)="DH",LEFT(A383,2)="SR",LEFT(A383,2)="TS",LEFT(A383,2)="DL"),"North East",
OR(LEFT(A383,2)="LS",LEFT(A383,1)="S",LEFT(A383,2)="DN",LEFT(A383,2)="HU",LEFT(A383,2)="BD",LEFT(A383,2)="HX",LEFT(A383,2)="WF",LEFT(A383,2)="HD"),"Yorkshire &amp; Humber",
OR(LEFT(A383,2)="CB",LEFT(A383,2)="CO",LEFT(A383,2)="IP",LEFT(A383,2)="NR",LEFT(A383,2)="PE",LEFT(A383,2)="SG",LEFT(A383,2)="CM"),"East of England",
OR(LEFT(A383,2)="AB",LEFT(A383,2)="DD",LEFT(A383,2)="EH",LEFT(A383,2)="FK",LEFT(A383,1)="G",LEFT(A383,2)="KA",LEFT(A383,2)="KY",LEFT(A383,2)="PA",LEFT(A383,2)="PH",LEFT(A383,2)="DG",LEFT(A383,2)="ML"),"Scotland",
OR(LEFT(A383,2)="CF",LEFT(A383,2)="SA",LEFT(A383,2)="NP",LEFT(A383,2)="LL",LEFT(A383,2)="LD"),"Wales"
)</f>
        <v>Midlands</v>
      </c>
      <c r="C383" t="s">
        <v>408</v>
      </c>
      <c r="D383" t="s">
        <v>908</v>
      </c>
      <c r="E383" s="1">
        <v>38277</v>
      </c>
      <c r="F383" s="1">
        <v>42858</v>
      </c>
      <c r="G383" s="11">
        <f ca="1">DATEDIF(Table1[[#This Row],[Date_of_Birth]],TODAY(),"Y")-DATEDIF(Table1[[#This Row],[Primary_Diagnosis_Date]],TODAY(),"Y")</f>
        <v>12</v>
      </c>
      <c r="H383" s="11" t="str" cm="1">
        <f t="array" aca="1" ref="H383" ca="1">_xlfn.IFS(Table1[[#This Row],[Age]]&lt;10,"0-9",Table1[[#This Row],[Age]]&lt;20,"10-19",Table1[[#This Row],[Age]]&lt;30,"20-29",Table1[[#This Row],[Age]]&lt;40,"30-39",Table1[[#This Row],[Age]]&lt;50,"40-49",Table1[[#This Row],[Age]]&lt;60,"50-59",Table1[[#This Row],[Age]]&lt;70,"60-69",Table1[[#This Row],[Age]]&lt;80,"70-79",Table1[[#This Row],[Age]]&lt;90,"80-89")</f>
        <v>10-19</v>
      </c>
      <c r="I383" t="s">
        <v>1027</v>
      </c>
      <c r="J383" t="s">
        <v>1410</v>
      </c>
      <c r="K383" t="str">
        <f>LEFT(Table1[[#This Row],[Postcode]],2)</f>
        <v>DE</v>
      </c>
      <c r="L383" t="s">
        <v>1899</v>
      </c>
      <c r="M383" s="1">
        <v>42848</v>
      </c>
      <c r="N383" s="1">
        <v>42853</v>
      </c>
      <c r="O383" s="11" t="str">
        <f ca="1">DATEDIF(Table1[[#This Row],[Referral_Date]],TODAY(),"d")-DATEDIF(Table1[[#This Row],[First_Seen_Date]],TODAY(),"d") &amp;" "&amp;"days"</f>
        <v>5 days</v>
      </c>
      <c r="P383" s="1">
        <v>42854</v>
      </c>
      <c r="Q383" s="1">
        <v>42864</v>
      </c>
      <c r="R383" s="1">
        <v>42872</v>
      </c>
      <c r="S383" s="11">
        <f ca="1">DATEDIF(Table1[[#This Row],[Decision_to_Treat_Date]],TODAY(),"d")-DATEDIF(Table1[[#This Row],[Treatment_Start_Date]],TODAY(),"d")</f>
        <v>8</v>
      </c>
      <c r="T383" s="11" t="str" cm="1">
        <f t="array" aca="1" ref="T383" ca="1">_xlfn.IFS(Table1[[#This Row],[Treatment_Waiting Time]]&lt;10,"Very Short Wait",Table1[[#This Row],[Treatment_Waiting Time]]&lt;20,"Short Wait",Table1[[#This Row],[Treatment_Waiting Time]]&lt;30,"Moderate Delay",Table1[[#This Row],[Treatment_Waiting Time]]&lt;40,"Long Delay")</f>
        <v>Very Short Wait</v>
      </c>
      <c r="U383" t="s">
        <v>2013</v>
      </c>
      <c r="V383" t="s">
        <v>2019</v>
      </c>
      <c r="W383" t="s">
        <v>2023</v>
      </c>
      <c r="X383" t="s">
        <v>2030</v>
      </c>
      <c r="Y383" t="s">
        <v>2034</v>
      </c>
      <c r="Z383" t="s">
        <v>2040</v>
      </c>
      <c r="AA383" t="s">
        <v>2043</v>
      </c>
      <c r="AB383" t="s">
        <v>2048</v>
      </c>
      <c r="AC383" t="s">
        <v>2053</v>
      </c>
      <c r="AD383" t="s">
        <v>2432</v>
      </c>
      <c r="AE383" t="s">
        <v>2041</v>
      </c>
      <c r="AF383" t="b">
        <v>1</v>
      </c>
      <c r="AG383" s="1">
        <v>43834</v>
      </c>
      <c r="AH383" t="s">
        <v>2554</v>
      </c>
    </row>
    <row r="384" spans="1:35">
      <c r="A384" t="str">
        <f>LEFT(Table1[[#This Row],[Postcode]],2)</f>
        <v>L1</v>
      </c>
      <c r="B384" s="13" t="str" cm="1">
        <f t="array" ref="B384">_xlfn.IFS(
OR(LEFT(A384,2)="EC",LEFT(A384,1)="E",LEFT(A384,1)="N",LEFT(A384,2)="NW",LEFT(A384,2)="SE",LEFT(A384,2)="SW",LEFT(A384,1)="W",LEFT(A384,2)="WC"),"London",
OR(LEFT(A384,2)="CR",LEFT(A384,2)="DA",LEFT(A384,2)="GU",LEFT(A384,2)="KT",LEFT(A384,2)="ME",LEFT(A384,2)="PO",LEFT(A384,2)="RG",LEFT(A384,2)="RH",LEFT(A384,2)="SL",LEFT(A384,2)="SO",LEFT(A384,2)="TN"),"South East",
OR(LEFT(A384,2)="BA",LEFT(A384,2)="BS",LEFT(A384,2)="EX",LEFT(A384,2)="GL",LEFT(A384,2)="PL",LEFT(A384,2)="TA",LEFT(A384,2)="TQ",LEFT(A384,2)="TR"),"South West",
OR(LEFT(A384,1)="B",LEFT(A384,2)="CV",LEFT(A384,2)="DE",LEFT(A384,2)="LE",LEFT(A384,2)="NG",LEFT(A384,2)="NN",LEFT(A384,2)="ST",LEFT(A384,2)="WS",LEFT(A384,2)="WV"),"Midlands",
OR(LEFT(A384,1)="M",LEFT(A384,1)="L",LEFT(A384,2)="CH",LEFT(A384,2)="WA",LEFT(A384,2)="WN",LEFT(A384,2)="PR",LEFT(A384,2)="FY",LEFT(A384,2)="BB",LEFT(A384,2)="BL",LEFT(A384,2)="OL",LEFT(A384,2)="SK"),"North West",
OR(LEFT(A384,2)="NE",LEFT(A384,2)="DH",LEFT(A384,2)="SR",LEFT(A384,2)="TS",LEFT(A384,2)="DL"),"North East",
OR(LEFT(A384,2)="LS",LEFT(A384,1)="S",LEFT(A384,2)="DN",LEFT(A384,2)="HU",LEFT(A384,2)="BD",LEFT(A384,2)="HX",LEFT(A384,2)="WF",LEFT(A384,2)="HD"),"Yorkshire &amp; Humber",
OR(LEFT(A384,2)="CB",LEFT(A384,2)="CO",LEFT(A384,2)="IP",LEFT(A384,2)="NR",LEFT(A384,2)="PE",LEFT(A384,2)="SG",LEFT(A384,2)="CM"),"East of England",
OR(LEFT(A384,2)="AB",LEFT(A384,2)="DD",LEFT(A384,2)="EH",LEFT(A384,2)="FK",LEFT(A384,1)="G",LEFT(A384,2)="KA",LEFT(A384,2)="KY",LEFT(A384,2)="PA",LEFT(A384,2)="PH",LEFT(A384,2)="DG",LEFT(A384,2)="ML"),"Scotland",
OR(LEFT(A384,2)="CF",LEFT(A384,2)="SA",LEFT(A384,2)="NP",LEFT(A384,2)="LL",LEFT(A384,2)="LD"),"Wales"
)</f>
        <v>North West</v>
      </c>
      <c r="C384" t="s">
        <v>409</v>
      </c>
      <c r="D384" t="s">
        <v>909</v>
      </c>
      <c r="E384" s="1">
        <v>33110</v>
      </c>
      <c r="F384" s="1">
        <v>44996</v>
      </c>
      <c r="G384" s="11">
        <f ca="1">DATEDIF(Table1[[#This Row],[Date_of_Birth]],TODAY(),"Y")-DATEDIF(Table1[[#This Row],[Primary_Diagnosis_Date]],TODAY(),"Y")</f>
        <v>32</v>
      </c>
      <c r="H384" s="11" t="str" cm="1">
        <f t="array" aca="1" ref="H384" ca="1">_xlfn.IFS(Table1[[#This Row],[Age]]&lt;10,"0-9",Table1[[#This Row],[Age]]&lt;20,"10-19",Table1[[#This Row],[Age]]&lt;30,"20-29",Table1[[#This Row],[Age]]&lt;40,"30-39",Table1[[#This Row],[Age]]&lt;50,"40-49",Table1[[#This Row],[Age]]&lt;60,"50-59",Table1[[#This Row],[Age]]&lt;70,"60-69",Table1[[#This Row],[Age]]&lt;80,"70-79",Table1[[#This Row],[Age]]&lt;90,"80-89")</f>
        <v>30-39</v>
      </c>
      <c r="I384" t="s">
        <v>1027</v>
      </c>
      <c r="J384" t="s">
        <v>1411</v>
      </c>
      <c r="K384" t="str">
        <f>LEFT(Table1[[#This Row],[Postcode]],2)</f>
        <v>L1</v>
      </c>
      <c r="L384" t="s">
        <v>1900</v>
      </c>
      <c r="M384" s="1">
        <v>44992</v>
      </c>
      <c r="N384" s="1">
        <v>44994</v>
      </c>
      <c r="O384" s="11" t="str">
        <f ca="1">DATEDIF(Table1[[#This Row],[Referral_Date]],TODAY(),"d")-DATEDIF(Table1[[#This Row],[First_Seen_Date]],TODAY(),"d") &amp;" "&amp;"days"</f>
        <v>2 days</v>
      </c>
      <c r="P384" s="1">
        <v>45001</v>
      </c>
      <c r="Q384" s="1">
        <v>45004</v>
      </c>
      <c r="R384" s="1">
        <v>45006</v>
      </c>
      <c r="S384" s="11">
        <f ca="1">DATEDIF(Table1[[#This Row],[Decision_to_Treat_Date]],TODAY(),"d")-DATEDIF(Table1[[#This Row],[Treatment_Start_Date]],TODAY(),"d")</f>
        <v>2</v>
      </c>
      <c r="T384" s="11" t="str" cm="1">
        <f t="array" aca="1" ref="T384" ca="1">_xlfn.IFS(Table1[[#This Row],[Treatment_Waiting Time]]&lt;10,"Very Short Wait",Table1[[#This Row],[Treatment_Waiting Time]]&lt;20,"Short Wait",Table1[[#This Row],[Treatment_Waiting Time]]&lt;30,"Moderate Delay",Table1[[#This Row],[Treatment_Waiting Time]]&lt;40,"Long Delay")</f>
        <v>Very Short Wait</v>
      </c>
      <c r="U384" t="s">
        <v>2014</v>
      </c>
      <c r="V384" t="s">
        <v>2019</v>
      </c>
      <c r="W384" t="s">
        <v>2023</v>
      </c>
      <c r="X384" t="s">
        <v>2029</v>
      </c>
      <c r="Y384" t="s">
        <v>2034</v>
      </c>
      <c r="Z384" t="s">
        <v>2042</v>
      </c>
      <c r="AA384" t="s">
        <v>2044</v>
      </c>
      <c r="AB384" t="s">
        <v>2051</v>
      </c>
      <c r="AC384" t="s">
        <v>2041</v>
      </c>
      <c r="AD384" t="s">
        <v>2433</v>
      </c>
      <c r="AE384" t="s">
        <v>2551</v>
      </c>
      <c r="AF384" t="b">
        <v>1</v>
      </c>
      <c r="AG384" s="1">
        <v>45996</v>
      </c>
      <c r="AH384" t="s">
        <v>2555</v>
      </c>
      <c r="AI384" s="1">
        <v>45529</v>
      </c>
    </row>
    <row r="385" spans="1:35">
      <c r="A385" t="str">
        <f>LEFT(Table1[[#This Row],[Postcode]],2)</f>
        <v>N9</v>
      </c>
      <c r="B385" s="13" t="str" cm="1">
        <f t="array" ref="B385">_xlfn.IFS(
OR(LEFT(A385,2)="EC",LEFT(A385,1)="E",LEFT(A385,1)="N",LEFT(A385,2)="NW",LEFT(A385,2)="SE",LEFT(A385,2)="SW",LEFT(A385,1)="W",LEFT(A385,2)="WC"),"London",
OR(LEFT(A385,2)="CR",LEFT(A385,2)="DA",LEFT(A385,2)="GU",LEFT(A385,2)="KT",LEFT(A385,2)="ME",LEFT(A385,2)="PO",LEFT(A385,2)="RG",LEFT(A385,2)="RH",LEFT(A385,2)="SL",LEFT(A385,2)="SO",LEFT(A385,2)="TN"),"South East",
OR(LEFT(A385,2)="BA",LEFT(A385,2)="BS",LEFT(A385,2)="EX",LEFT(A385,2)="GL",LEFT(A385,2)="PL",LEFT(A385,2)="TA",LEFT(A385,2)="TQ",LEFT(A385,2)="TR"),"South West",
OR(LEFT(A385,1)="B",LEFT(A385,2)="CV",LEFT(A385,2)="DE",LEFT(A385,2)="LE",LEFT(A385,2)="NG",LEFT(A385,2)="NN",LEFT(A385,2)="ST",LEFT(A385,2)="WS",LEFT(A385,2)="WV"),"Midlands",
OR(LEFT(A385,1)="M",LEFT(A385,1)="L",LEFT(A385,2)="CH",LEFT(A385,2)="WA",LEFT(A385,2)="WN",LEFT(A385,2)="PR",LEFT(A385,2)="FY",LEFT(A385,2)="BB",LEFT(A385,2)="BL",LEFT(A385,2)="OL",LEFT(A385,2)="SK"),"North West",
OR(LEFT(A385,2)="NE",LEFT(A385,2)="DH",LEFT(A385,2)="SR",LEFT(A385,2)="TS",LEFT(A385,2)="DL"),"North East",
OR(LEFT(A385,2)="LS",LEFT(A385,1)="S",LEFT(A385,2)="DN",LEFT(A385,2)="HU",LEFT(A385,2)="BD",LEFT(A385,2)="HX",LEFT(A385,2)="WF",LEFT(A385,2)="HD"),"Yorkshire &amp; Humber",
OR(LEFT(A385,2)="CB",LEFT(A385,2)="CO",LEFT(A385,2)="IP",LEFT(A385,2)="NR",LEFT(A385,2)="PE",LEFT(A385,2)="SG",LEFT(A385,2)="CM"),"East of England",
OR(LEFT(A385,2)="AB",LEFT(A385,2)="DD",LEFT(A385,2)="EH",LEFT(A385,2)="FK",LEFT(A385,1)="G",LEFT(A385,2)="KA",LEFT(A385,2)="KY",LEFT(A385,2)="PA",LEFT(A385,2)="PH",LEFT(A385,2)="DG",LEFT(A385,2)="ML"),"Scotland",
OR(LEFT(A385,2)="CF",LEFT(A385,2)="SA",LEFT(A385,2)="NP",LEFT(A385,2)="LL",LEFT(A385,2)="LD"),"Wales"
)</f>
        <v>London</v>
      </c>
      <c r="C385" t="s">
        <v>410</v>
      </c>
      <c r="D385" t="s">
        <v>910</v>
      </c>
      <c r="E385" s="1">
        <v>38113</v>
      </c>
      <c r="F385" s="1">
        <v>45588</v>
      </c>
      <c r="G385" s="11">
        <f ca="1">DATEDIF(Table1[[#This Row],[Date_of_Birth]],TODAY(),"Y")-DATEDIF(Table1[[#This Row],[Primary_Diagnosis_Date]],TODAY(),"Y")</f>
        <v>21</v>
      </c>
      <c r="H385" s="11" t="str" cm="1">
        <f t="array" aca="1" ref="H385" ca="1">_xlfn.IFS(Table1[[#This Row],[Age]]&lt;10,"0-9",Table1[[#This Row],[Age]]&lt;20,"10-19",Table1[[#This Row],[Age]]&lt;30,"20-29",Table1[[#This Row],[Age]]&lt;40,"30-39",Table1[[#This Row],[Age]]&lt;50,"40-49",Table1[[#This Row],[Age]]&lt;60,"50-59",Table1[[#This Row],[Age]]&lt;70,"60-69",Table1[[#This Row],[Age]]&lt;80,"70-79",Table1[[#This Row],[Age]]&lt;90,"80-89")</f>
        <v>20-29</v>
      </c>
      <c r="I385" t="s">
        <v>1027</v>
      </c>
      <c r="J385" t="s">
        <v>1412</v>
      </c>
      <c r="K385" t="str">
        <f>LEFT(Table1[[#This Row],[Postcode]],2)</f>
        <v>N9</v>
      </c>
      <c r="L385" t="s">
        <v>1901</v>
      </c>
      <c r="M385" s="1">
        <v>45568</v>
      </c>
      <c r="N385" s="1">
        <v>45579</v>
      </c>
      <c r="O385" s="11" t="str">
        <f ca="1">DATEDIF(Table1[[#This Row],[Referral_Date]],TODAY(),"d")-DATEDIF(Table1[[#This Row],[First_Seen_Date]],TODAY(),"d") &amp;" "&amp;"days"</f>
        <v>11 days</v>
      </c>
      <c r="P385" s="1">
        <v>45581</v>
      </c>
      <c r="Q385" s="1">
        <v>45584</v>
      </c>
      <c r="R385" s="1">
        <v>45593</v>
      </c>
      <c r="S385" s="11">
        <f ca="1">DATEDIF(Table1[[#This Row],[Decision_to_Treat_Date]],TODAY(),"d")-DATEDIF(Table1[[#This Row],[Treatment_Start_Date]],TODAY(),"d")</f>
        <v>9</v>
      </c>
      <c r="T385" s="11" t="str" cm="1">
        <f t="array" aca="1" ref="T385" ca="1">_xlfn.IFS(Table1[[#This Row],[Treatment_Waiting Time]]&lt;10,"Very Short Wait",Table1[[#This Row],[Treatment_Waiting Time]]&lt;20,"Short Wait",Table1[[#This Row],[Treatment_Waiting Time]]&lt;30,"Moderate Delay",Table1[[#This Row],[Treatment_Waiting Time]]&lt;40,"Long Delay")</f>
        <v>Very Short Wait</v>
      </c>
      <c r="U385" t="s">
        <v>2015</v>
      </c>
      <c r="V385" t="s">
        <v>2022</v>
      </c>
      <c r="W385" t="s">
        <v>2028</v>
      </c>
      <c r="X385" t="s">
        <v>2029</v>
      </c>
      <c r="Y385" t="s">
        <v>2035</v>
      </c>
      <c r="Z385" t="s">
        <v>2038</v>
      </c>
      <c r="AA385" t="s">
        <v>2041</v>
      </c>
      <c r="AB385" t="s">
        <v>2046</v>
      </c>
      <c r="AC385" t="s">
        <v>2052</v>
      </c>
      <c r="AD385" t="s">
        <v>2434</v>
      </c>
      <c r="AE385" t="s">
        <v>2553</v>
      </c>
      <c r="AF385" t="b">
        <v>0</v>
      </c>
      <c r="AH385" t="s">
        <v>2555</v>
      </c>
      <c r="AI385" s="1">
        <v>46636</v>
      </c>
    </row>
    <row r="386" spans="1:35">
      <c r="A386" t="str">
        <f>LEFT(Table1[[#This Row],[Postcode]],2)</f>
        <v>E9</v>
      </c>
      <c r="B386" s="13" t="str" cm="1">
        <f t="array" ref="B386">_xlfn.IFS(
OR(LEFT(A386,2)="EC",LEFT(A386,1)="E",LEFT(A386,1)="N",LEFT(A386,2)="NW",LEFT(A386,2)="SE",LEFT(A386,2)="SW",LEFT(A386,1)="W",LEFT(A386,2)="WC"),"London",
OR(LEFT(A386,2)="CR",LEFT(A386,2)="DA",LEFT(A386,2)="GU",LEFT(A386,2)="KT",LEFT(A386,2)="ME",LEFT(A386,2)="PO",LEFT(A386,2)="RG",LEFT(A386,2)="RH",LEFT(A386,2)="SL",LEFT(A386,2)="SO",LEFT(A386,2)="TN"),"South East",
OR(LEFT(A386,2)="BA",LEFT(A386,2)="BS",LEFT(A386,2)="EX",LEFT(A386,2)="GL",LEFT(A386,2)="PL",LEFT(A386,2)="TA",LEFT(A386,2)="TQ",LEFT(A386,2)="TR"),"South West",
OR(LEFT(A386,1)="B",LEFT(A386,2)="CV",LEFT(A386,2)="DE",LEFT(A386,2)="LE",LEFT(A386,2)="NG",LEFT(A386,2)="NN",LEFT(A386,2)="ST",LEFT(A386,2)="WS",LEFT(A386,2)="WV"),"Midlands",
OR(LEFT(A386,1)="M",LEFT(A386,1)="L",LEFT(A386,2)="CH",LEFT(A386,2)="WA",LEFT(A386,2)="WN",LEFT(A386,2)="PR",LEFT(A386,2)="FY",LEFT(A386,2)="BB",LEFT(A386,2)="BL",LEFT(A386,2)="OL",LEFT(A386,2)="SK"),"North West",
OR(LEFT(A386,2)="NE",LEFT(A386,2)="DH",LEFT(A386,2)="SR",LEFT(A386,2)="TS",LEFT(A386,2)="DL"),"North East",
OR(LEFT(A386,2)="LS",LEFT(A386,1)="S",LEFT(A386,2)="DN",LEFT(A386,2)="HU",LEFT(A386,2)="BD",LEFT(A386,2)="HX",LEFT(A386,2)="WF",LEFT(A386,2)="HD"),"Yorkshire &amp; Humber",
OR(LEFT(A386,2)="CB",LEFT(A386,2)="CO",LEFT(A386,2)="IP",LEFT(A386,2)="NR",LEFT(A386,2)="PE",LEFT(A386,2)="SG",LEFT(A386,2)="CM"),"East of England",
OR(LEFT(A386,2)="AB",LEFT(A386,2)="DD",LEFT(A386,2)="EH",LEFT(A386,2)="FK",LEFT(A386,1)="G",LEFT(A386,2)="KA",LEFT(A386,2)="KY",LEFT(A386,2)="PA",LEFT(A386,2)="PH",LEFT(A386,2)="DG",LEFT(A386,2)="ML"),"Scotland",
OR(LEFT(A386,2)="CF",LEFT(A386,2)="SA",LEFT(A386,2)="NP",LEFT(A386,2)="LL",LEFT(A386,2)="LD"),"Wales"
)</f>
        <v>London</v>
      </c>
      <c r="C386" t="s">
        <v>411</v>
      </c>
      <c r="D386" t="s">
        <v>911</v>
      </c>
      <c r="E386" s="1">
        <v>17623</v>
      </c>
      <c r="F386" s="1">
        <v>45429</v>
      </c>
      <c r="G386" s="11">
        <f ca="1">DATEDIF(Table1[[#This Row],[Date_of_Birth]],TODAY(),"Y")-DATEDIF(Table1[[#This Row],[Primary_Diagnosis_Date]],TODAY(),"Y")</f>
        <v>76</v>
      </c>
      <c r="H386" s="11" t="str" cm="1">
        <f t="array" aca="1" ref="H386" ca="1">_xlfn.IFS(Table1[[#This Row],[Age]]&lt;10,"0-9",Table1[[#This Row],[Age]]&lt;20,"10-19",Table1[[#This Row],[Age]]&lt;30,"20-29",Table1[[#This Row],[Age]]&lt;40,"30-39",Table1[[#This Row],[Age]]&lt;50,"40-49",Table1[[#This Row],[Age]]&lt;60,"50-59",Table1[[#This Row],[Age]]&lt;70,"60-69",Table1[[#This Row],[Age]]&lt;80,"70-79",Table1[[#This Row],[Age]]&lt;90,"80-89")</f>
        <v>70-79</v>
      </c>
      <c r="I386" t="s">
        <v>1028</v>
      </c>
      <c r="J386" t="s">
        <v>1413</v>
      </c>
      <c r="K386" t="str">
        <f>LEFT(Table1[[#This Row],[Postcode]],2)</f>
        <v>E9</v>
      </c>
      <c r="L386" t="s">
        <v>1902</v>
      </c>
      <c r="M386" s="1">
        <v>45423</v>
      </c>
      <c r="N386" s="1">
        <v>45428</v>
      </c>
      <c r="O386" s="11" t="str">
        <f ca="1">DATEDIF(Table1[[#This Row],[Referral_Date]],TODAY(),"d")-DATEDIF(Table1[[#This Row],[First_Seen_Date]],TODAY(),"d") &amp;" "&amp;"days"</f>
        <v>5 days</v>
      </c>
      <c r="P386" s="1">
        <v>45434</v>
      </c>
      <c r="Q386" s="1">
        <v>45434</v>
      </c>
      <c r="R386" s="1">
        <v>45449</v>
      </c>
      <c r="S386" s="11">
        <f ca="1">DATEDIF(Table1[[#This Row],[Decision_to_Treat_Date]],TODAY(),"d")-DATEDIF(Table1[[#This Row],[Treatment_Start_Date]],TODAY(),"d")</f>
        <v>15</v>
      </c>
      <c r="T386" s="11" t="str" cm="1">
        <f t="array" aca="1" ref="T386" ca="1">_xlfn.IFS(Table1[[#This Row],[Treatment_Waiting Time]]&lt;10,"Very Short Wait",Table1[[#This Row],[Treatment_Waiting Time]]&lt;20,"Short Wait",Table1[[#This Row],[Treatment_Waiting Time]]&lt;30,"Moderate Delay",Table1[[#This Row],[Treatment_Waiting Time]]&lt;40,"Long Delay")</f>
        <v>Short Wait</v>
      </c>
      <c r="U386" t="s">
        <v>2016</v>
      </c>
      <c r="V386" t="s">
        <v>2022</v>
      </c>
      <c r="W386" t="s">
        <v>2027</v>
      </c>
      <c r="X386" t="s">
        <v>2031</v>
      </c>
      <c r="Y386" t="s">
        <v>2037</v>
      </c>
      <c r="Z386" t="s">
        <v>2038</v>
      </c>
      <c r="AA386" t="s">
        <v>2044</v>
      </c>
      <c r="AB386" t="s">
        <v>2047</v>
      </c>
      <c r="AC386" t="s">
        <v>2052</v>
      </c>
      <c r="AD386" t="s">
        <v>2435</v>
      </c>
      <c r="AE386" t="s">
        <v>2550</v>
      </c>
      <c r="AF386" t="b">
        <v>1</v>
      </c>
      <c r="AG386" s="1">
        <v>46171</v>
      </c>
      <c r="AH386" t="s">
        <v>2554</v>
      </c>
    </row>
    <row r="387" spans="1:35">
      <c r="A387" t="str">
        <f>LEFT(Table1[[#This Row],[Postcode]],2)</f>
        <v>LN</v>
      </c>
      <c r="B387" s="13" t="str" cm="1">
        <f t="array" ref="B387">_xlfn.IFS(
OR(LEFT(A387,2)="EC",LEFT(A387,1)="E",LEFT(A387,1)="N",LEFT(A387,2)="NW",LEFT(A387,2)="SE",LEFT(A387,2)="SW",LEFT(A387,1)="W",LEFT(A387,2)="WC"),"London",
OR(LEFT(A387,2)="CR",LEFT(A387,2)="DA",LEFT(A387,2)="GU",LEFT(A387,2)="KT",LEFT(A387,2)="ME",LEFT(A387,2)="PO",LEFT(A387,2)="RG",LEFT(A387,2)="RH",LEFT(A387,2)="SL",LEFT(A387,2)="SO",LEFT(A387,2)="TN"),"South East",
OR(LEFT(A387,2)="BA",LEFT(A387,2)="BS",LEFT(A387,2)="EX",LEFT(A387,2)="GL",LEFT(A387,2)="PL",LEFT(A387,2)="TA",LEFT(A387,2)="TQ",LEFT(A387,2)="TR"),"South West",
OR(LEFT(A387,1)="B",LEFT(A387,2)="CV",LEFT(A387,2)="DE",LEFT(A387,2)="LE",LEFT(A387,2)="NG",LEFT(A387,2)="NN",LEFT(A387,2)="ST",LEFT(A387,2)="WS",LEFT(A387,2)="WV"),"Midlands",
OR(LEFT(A387,1)="M",LEFT(A387,1)="L",LEFT(A387,2)="CH",LEFT(A387,2)="WA",LEFT(A387,2)="WN",LEFT(A387,2)="PR",LEFT(A387,2)="FY",LEFT(A387,2)="BB",LEFT(A387,2)="BL",LEFT(A387,2)="OL",LEFT(A387,2)="SK"),"North West",
OR(LEFT(A387,2)="NE",LEFT(A387,2)="DH",LEFT(A387,2)="SR",LEFT(A387,2)="TS",LEFT(A387,2)="DL"),"North East",
OR(LEFT(A387,2)="LS",LEFT(A387,1)="S",LEFT(A387,2)="DN",LEFT(A387,2)="HU",LEFT(A387,2)="BD",LEFT(A387,2)="HX",LEFT(A387,2)="WF",LEFT(A387,2)="HD"),"Yorkshire &amp; Humber",
OR(LEFT(A387,2)="CB",LEFT(A387,2)="CO",LEFT(A387,2)="IP",LEFT(A387,2)="NR",LEFT(A387,2)="PE",LEFT(A387,2)="SG",LEFT(A387,2)="CM"),"East of England",
OR(LEFT(A387,2)="AB",LEFT(A387,2)="DD",LEFT(A387,2)="EH",LEFT(A387,2)="FK",LEFT(A387,1)="G",LEFT(A387,2)="KA",LEFT(A387,2)="KY",LEFT(A387,2)="PA",LEFT(A387,2)="PH",LEFT(A387,2)="DG",LEFT(A387,2)="ML"),"Scotland",
OR(LEFT(A387,2)="CF",LEFT(A387,2)="SA",LEFT(A387,2)="NP",LEFT(A387,2)="LL",LEFT(A387,2)="LD"),"Wales"
)</f>
        <v>North West</v>
      </c>
      <c r="C387" t="s">
        <v>412</v>
      </c>
      <c r="D387" t="s">
        <v>912</v>
      </c>
      <c r="E387" s="1">
        <v>17738</v>
      </c>
      <c r="F387" s="1">
        <v>42535</v>
      </c>
      <c r="G387" s="11">
        <f ca="1">DATEDIF(Table1[[#This Row],[Date_of_Birth]],TODAY(),"Y")-DATEDIF(Table1[[#This Row],[Primary_Diagnosis_Date]],TODAY(),"Y")</f>
        <v>67</v>
      </c>
      <c r="H387" s="11" t="str" cm="1">
        <f t="array" aca="1" ref="H387" ca="1">_xlfn.IFS(Table1[[#This Row],[Age]]&lt;10,"0-9",Table1[[#This Row],[Age]]&lt;20,"10-19",Table1[[#This Row],[Age]]&lt;30,"20-29",Table1[[#This Row],[Age]]&lt;40,"30-39",Table1[[#This Row],[Age]]&lt;50,"40-49",Table1[[#This Row],[Age]]&lt;60,"50-59",Table1[[#This Row],[Age]]&lt;70,"60-69",Table1[[#This Row],[Age]]&lt;80,"70-79",Table1[[#This Row],[Age]]&lt;90,"80-89")</f>
        <v>60-69</v>
      </c>
      <c r="I387" t="s">
        <v>1027</v>
      </c>
      <c r="J387" t="s">
        <v>1414</v>
      </c>
      <c r="K387" t="str">
        <f>LEFT(Table1[[#This Row],[Postcode]],2)</f>
        <v>LN</v>
      </c>
      <c r="L387" t="s">
        <v>1903</v>
      </c>
      <c r="M387" s="1">
        <v>42520</v>
      </c>
      <c r="N387" s="1">
        <v>42532</v>
      </c>
      <c r="O387" s="11" t="str">
        <f ca="1">DATEDIF(Table1[[#This Row],[Referral_Date]],TODAY(),"d")-DATEDIF(Table1[[#This Row],[First_Seen_Date]],TODAY(),"d") &amp;" "&amp;"days"</f>
        <v>12 days</v>
      </c>
      <c r="P387" s="1">
        <v>42534</v>
      </c>
      <c r="Q387" s="1">
        <v>42544</v>
      </c>
      <c r="R387" s="1">
        <v>42574</v>
      </c>
      <c r="S387" s="11">
        <f ca="1">DATEDIF(Table1[[#This Row],[Decision_to_Treat_Date]],TODAY(),"d")-DATEDIF(Table1[[#This Row],[Treatment_Start_Date]],TODAY(),"d")</f>
        <v>30</v>
      </c>
      <c r="T387" s="11" t="str" cm="1">
        <f t="array" aca="1" ref="T387" ca="1">_xlfn.IFS(Table1[[#This Row],[Treatment_Waiting Time]]&lt;10,"Very Short Wait",Table1[[#This Row],[Treatment_Waiting Time]]&lt;20,"Short Wait",Table1[[#This Row],[Treatment_Waiting Time]]&lt;30,"Moderate Delay",Table1[[#This Row],[Treatment_Waiting Time]]&lt;40,"Long Delay")</f>
        <v>Long Delay</v>
      </c>
      <c r="U387" t="s">
        <v>2012</v>
      </c>
      <c r="V387" t="s">
        <v>2020</v>
      </c>
      <c r="W387" t="s">
        <v>2024</v>
      </c>
      <c r="X387" t="s">
        <v>2031</v>
      </c>
      <c r="Y387" t="s">
        <v>2037</v>
      </c>
      <c r="Z387" t="s">
        <v>2039</v>
      </c>
      <c r="AA387" t="s">
        <v>2044</v>
      </c>
      <c r="AB387" t="s">
        <v>2046</v>
      </c>
      <c r="AC387" t="s">
        <v>2053</v>
      </c>
      <c r="AD387" t="s">
        <v>2436</v>
      </c>
      <c r="AE387" t="s">
        <v>2550</v>
      </c>
      <c r="AF387" t="b">
        <v>1</v>
      </c>
      <c r="AG387" s="1">
        <v>42917</v>
      </c>
      <c r="AH387" t="s">
        <v>2554</v>
      </c>
    </row>
    <row r="388" spans="1:35">
      <c r="A388" t="str">
        <f>LEFT(Table1[[#This Row],[Postcode]],2)</f>
        <v>TD</v>
      </c>
      <c r="B388" s="13" t="e" cm="1">
        <f t="array" ref="B388">_xlfn.IFS(
OR(LEFT(A388,2)="EC",LEFT(A388,1)="E",LEFT(A388,1)="N",LEFT(A388,2)="NW",LEFT(A388,2)="SE",LEFT(A388,2)="SW",LEFT(A388,1)="W",LEFT(A388,2)="WC"),"London",
OR(LEFT(A388,2)="CR",LEFT(A388,2)="DA",LEFT(A388,2)="GU",LEFT(A388,2)="KT",LEFT(A388,2)="ME",LEFT(A388,2)="PO",LEFT(A388,2)="RG",LEFT(A388,2)="RH",LEFT(A388,2)="SL",LEFT(A388,2)="SO",LEFT(A388,2)="TN"),"South East",
OR(LEFT(A388,2)="BA",LEFT(A388,2)="BS",LEFT(A388,2)="EX",LEFT(A388,2)="GL",LEFT(A388,2)="PL",LEFT(A388,2)="TA",LEFT(A388,2)="TQ",LEFT(A388,2)="TR"),"South West",
OR(LEFT(A388,1)="B",LEFT(A388,2)="CV",LEFT(A388,2)="DE",LEFT(A388,2)="LE",LEFT(A388,2)="NG",LEFT(A388,2)="NN",LEFT(A388,2)="ST",LEFT(A388,2)="WS",LEFT(A388,2)="WV"),"Midlands",
OR(LEFT(A388,1)="M",LEFT(A388,1)="L",LEFT(A388,2)="CH",LEFT(A388,2)="WA",LEFT(A388,2)="WN",LEFT(A388,2)="PR",LEFT(A388,2)="FY",LEFT(A388,2)="BB",LEFT(A388,2)="BL",LEFT(A388,2)="OL",LEFT(A388,2)="SK"),"North West",
OR(LEFT(A388,2)="NE",LEFT(A388,2)="DH",LEFT(A388,2)="SR",LEFT(A388,2)="TS",LEFT(A388,2)="DL"),"North East",
OR(LEFT(A388,2)="LS",LEFT(A388,1)="S",LEFT(A388,2)="DN",LEFT(A388,2)="HU",LEFT(A388,2)="BD",LEFT(A388,2)="HX",LEFT(A388,2)="WF",LEFT(A388,2)="HD"),"Yorkshire &amp; Humber",
OR(LEFT(A388,2)="CB",LEFT(A388,2)="CO",LEFT(A388,2)="IP",LEFT(A388,2)="NR",LEFT(A388,2)="PE",LEFT(A388,2)="SG",LEFT(A388,2)="CM"),"East of England",
OR(LEFT(A388,2)="AB",LEFT(A388,2)="DD",LEFT(A388,2)="EH",LEFT(A388,2)="FK",LEFT(A388,1)="G",LEFT(A388,2)="KA",LEFT(A388,2)="KY",LEFT(A388,2)="PA",LEFT(A388,2)="PH",LEFT(A388,2)="DG",LEFT(A388,2)="ML"),"Scotland",
OR(LEFT(A388,2)="CF",LEFT(A388,2)="SA",LEFT(A388,2)="NP",LEFT(A388,2)="LL",LEFT(A388,2)="LD"),"Wales"
)</f>
        <v>#N/A</v>
      </c>
      <c r="C388" t="s">
        <v>413</v>
      </c>
      <c r="D388" t="s">
        <v>913</v>
      </c>
      <c r="E388" s="1">
        <v>32696</v>
      </c>
      <c r="F388" s="1">
        <v>43991</v>
      </c>
      <c r="G388" s="11">
        <f ca="1">DATEDIF(Table1[[#This Row],[Date_of_Birth]],TODAY(),"Y")-DATEDIF(Table1[[#This Row],[Primary_Diagnosis_Date]],TODAY(),"Y")</f>
        <v>30</v>
      </c>
      <c r="H388" s="11" t="str" cm="1">
        <f t="array" aca="1" ref="H388" ca="1">_xlfn.IFS(Table1[[#This Row],[Age]]&lt;10,"0-9",Table1[[#This Row],[Age]]&lt;20,"10-19",Table1[[#This Row],[Age]]&lt;30,"20-29",Table1[[#This Row],[Age]]&lt;40,"30-39",Table1[[#This Row],[Age]]&lt;50,"40-49",Table1[[#This Row],[Age]]&lt;60,"50-59",Table1[[#This Row],[Age]]&lt;70,"60-69",Table1[[#This Row],[Age]]&lt;80,"70-79",Table1[[#This Row],[Age]]&lt;90,"80-89")</f>
        <v>30-39</v>
      </c>
      <c r="I388" t="s">
        <v>1027</v>
      </c>
      <c r="J388" t="s">
        <v>1415</v>
      </c>
      <c r="K388" t="str">
        <f>LEFT(Table1[[#This Row],[Postcode]],2)</f>
        <v>TD</v>
      </c>
      <c r="L388" t="s">
        <v>1904</v>
      </c>
      <c r="M388" s="1">
        <v>43986</v>
      </c>
      <c r="N388" s="1">
        <v>43987</v>
      </c>
      <c r="O388" s="11" t="str">
        <f ca="1">DATEDIF(Table1[[#This Row],[Referral_Date]],TODAY(),"d")-DATEDIF(Table1[[#This Row],[First_Seen_Date]],TODAY(),"d") &amp;" "&amp;"days"</f>
        <v>1 days</v>
      </c>
      <c r="P388" s="1">
        <v>43998</v>
      </c>
      <c r="Q388" s="1">
        <v>43998</v>
      </c>
      <c r="R388" s="1">
        <v>44009</v>
      </c>
      <c r="S388" s="11">
        <f ca="1">DATEDIF(Table1[[#This Row],[Decision_to_Treat_Date]],TODAY(),"d")-DATEDIF(Table1[[#This Row],[Treatment_Start_Date]],TODAY(),"d")</f>
        <v>11</v>
      </c>
      <c r="T388" s="11" t="str" cm="1">
        <f t="array" aca="1" ref="T388" ca="1">_xlfn.IFS(Table1[[#This Row],[Treatment_Waiting Time]]&lt;10,"Very Short Wait",Table1[[#This Row],[Treatment_Waiting Time]]&lt;20,"Short Wait",Table1[[#This Row],[Treatment_Waiting Time]]&lt;30,"Moderate Delay",Table1[[#This Row],[Treatment_Waiting Time]]&lt;40,"Long Delay")</f>
        <v>Short Wait</v>
      </c>
      <c r="U388" t="s">
        <v>2015</v>
      </c>
      <c r="V388" t="s">
        <v>2018</v>
      </c>
      <c r="W388" t="s">
        <v>2027</v>
      </c>
      <c r="X388" t="s">
        <v>2030</v>
      </c>
      <c r="Y388" t="s">
        <v>2037</v>
      </c>
      <c r="Z388" t="s">
        <v>2038</v>
      </c>
      <c r="AA388" t="s">
        <v>2044</v>
      </c>
      <c r="AB388" t="s">
        <v>2050</v>
      </c>
      <c r="AC388" t="s">
        <v>2052</v>
      </c>
      <c r="AD388" t="s">
        <v>2209</v>
      </c>
      <c r="AE388" t="s">
        <v>2553</v>
      </c>
      <c r="AF388" t="b">
        <v>1</v>
      </c>
      <c r="AG388" s="1">
        <v>44685</v>
      </c>
      <c r="AH388" t="s">
        <v>2554</v>
      </c>
    </row>
    <row r="389" spans="1:35">
      <c r="A389" t="str">
        <f>LEFT(Table1[[#This Row],[Postcode]],2)</f>
        <v>S6</v>
      </c>
      <c r="B389" s="13" t="str" cm="1">
        <f t="array" ref="B389">_xlfn.IFS(
OR(LEFT(A389,2)="EC",LEFT(A389,1)="E",LEFT(A389,1)="N",LEFT(A389,2)="NW",LEFT(A389,2)="SE",LEFT(A389,2)="SW",LEFT(A389,1)="W",LEFT(A389,2)="WC"),"London",
OR(LEFT(A389,2)="CR",LEFT(A389,2)="DA",LEFT(A389,2)="GU",LEFT(A389,2)="KT",LEFT(A389,2)="ME",LEFT(A389,2)="PO",LEFT(A389,2)="RG",LEFT(A389,2)="RH",LEFT(A389,2)="SL",LEFT(A389,2)="SO",LEFT(A389,2)="TN"),"South East",
OR(LEFT(A389,2)="BA",LEFT(A389,2)="BS",LEFT(A389,2)="EX",LEFT(A389,2)="GL",LEFT(A389,2)="PL",LEFT(A389,2)="TA",LEFT(A389,2)="TQ",LEFT(A389,2)="TR"),"South West",
OR(LEFT(A389,1)="B",LEFT(A389,2)="CV",LEFT(A389,2)="DE",LEFT(A389,2)="LE",LEFT(A389,2)="NG",LEFT(A389,2)="NN",LEFT(A389,2)="ST",LEFT(A389,2)="WS",LEFT(A389,2)="WV"),"Midlands",
OR(LEFT(A389,1)="M",LEFT(A389,1)="L",LEFT(A389,2)="CH",LEFT(A389,2)="WA",LEFT(A389,2)="WN",LEFT(A389,2)="PR",LEFT(A389,2)="FY",LEFT(A389,2)="BB",LEFT(A389,2)="BL",LEFT(A389,2)="OL",LEFT(A389,2)="SK"),"North West",
OR(LEFT(A389,2)="NE",LEFT(A389,2)="DH",LEFT(A389,2)="SR",LEFT(A389,2)="TS",LEFT(A389,2)="DL"),"North East",
OR(LEFT(A389,2)="LS",LEFT(A389,1)="S",LEFT(A389,2)="DN",LEFT(A389,2)="HU",LEFT(A389,2)="BD",LEFT(A389,2)="HX",LEFT(A389,2)="WF",LEFT(A389,2)="HD"),"Yorkshire &amp; Humber",
OR(LEFT(A389,2)="CB",LEFT(A389,2)="CO",LEFT(A389,2)="IP",LEFT(A389,2)="NR",LEFT(A389,2)="PE",LEFT(A389,2)="SG",LEFT(A389,2)="CM"),"East of England",
OR(LEFT(A389,2)="AB",LEFT(A389,2)="DD",LEFT(A389,2)="EH",LEFT(A389,2)="FK",LEFT(A389,1)="G",LEFT(A389,2)="KA",LEFT(A389,2)="KY",LEFT(A389,2)="PA",LEFT(A389,2)="PH",LEFT(A389,2)="DG",LEFT(A389,2)="ML"),"Scotland",
OR(LEFT(A389,2)="CF",LEFT(A389,2)="SA",LEFT(A389,2)="NP",LEFT(A389,2)="LL",LEFT(A389,2)="LD"),"Wales"
)</f>
        <v>Yorkshire &amp; Humber</v>
      </c>
      <c r="C389" t="s">
        <v>414</v>
      </c>
      <c r="D389" t="s">
        <v>914</v>
      </c>
      <c r="E389" s="1">
        <v>26598</v>
      </c>
      <c r="F389" s="1">
        <v>45192</v>
      </c>
      <c r="G389" s="11">
        <f ca="1">DATEDIF(Table1[[#This Row],[Date_of_Birth]],TODAY(),"Y")-DATEDIF(Table1[[#This Row],[Primary_Diagnosis_Date]],TODAY(),"Y")</f>
        <v>51</v>
      </c>
      <c r="H389" s="11" t="str" cm="1">
        <f t="array" aca="1" ref="H389" ca="1">_xlfn.IFS(Table1[[#This Row],[Age]]&lt;10,"0-9",Table1[[#This Row],[Age]]&lt;20,"10-19",Table1[[#This Row],[Age]]&lt;30,"20-29",Table1[[#This Row],[Age]]&lt;40,"30-39",Table1[[#This Row],[Age]]&lt;50,"40-49",Table1[[#This Row],[Age]]&lt;60,"50-59",Table1[[#This Row],[Age]]&lt;70,"60-69",Table1[[#This Row],[Age]]&lt;80,"70-79",Table1[[#This Row],[Age]]&lt;90,"80-89")</f>
        <v>50-59</v>
      </c>
      <c r="I389" t="s">
        <v>1027</v>
      </c>
      <c r="J389" t="s">
        <v>1416</v>
      </c>
      <c r="K389" t="str">
        <f>LEFT(Table1[[#This Row],[Postcode]],2)</f>
        <v>S6</v>
      </c>
      <c r="L389" t="s">
        <v>1905</v>
      </c>
      <c r="M389" s="1">
        <v>45165</v>
      </c>
      <c r="N389" s="1">
        <v>45168</v>
      </c>
      <c r="O389" s="11" t="str">
        <f ca="1">DATEDIF(Table1[[#This Row],[Referral_Date]],TODAY(),"d")-DATEDIF(Table1[[#This Row],[First_Seen_Date]],TODAY(),"d") &amp;" "&amp;"days"</f>
        <v>3 days</v>
      </c>
      <c r="P389" s="1">
        <v>45169</v>
      </c>
      <c r="Q389" s="1">
        <v>45172</v>
      </c>
      <c r="R389" s="1">
        <v>45198</v>
      </c>
      <c r="S389" s="11">
        <f ca="1">DATEDIF(Table1[[#This Row],[Decision_to_Treat_Date]],TODAY(),"d")-DATEDIF(Table1[[#This Row],[Treatment_Start_Date]],TODAY(),"d")</f>
        <v>26</v>
      </c>
      <c r="T389" s="11" t="str" cm="1">
        <f t="array" aca="1" ref="T389" ca="1">_xlfn.IFS(Table1[[#This Row],[Treatment_Waiting Time]]&lt;10,"Very Short Wait",Table1[[#This Row],[Treatment_Waiting Time]]&lt;20,"Short Wait",Table1[[#This Row],[Treatment_Waiting Time]]&lt;30,"Moderate Delay",Table1[[#This Row],[Treatment_Waiting Time]]&lt;40,"Long Delay")</f>
        <v>Moderate Delay</v>
      </c>
      <c r="U389" t="s">
        <v>2014</v>
      </c>
      <c r="V389" t="s">
        <v>2022</v>
      </c>
      <c r="W389" t="s">
        <v>2025</v>
      </c>
      <c r="X389" t="s">
        <v>2029</v>
      </c>
      <c r="Y389" t="s">
        <v>2037</v>
      </c>
      <c r="Z389" t="s">
        <v>2038</v>
      </c>
      <c r="AA389" t="s">
        <v>2043</v>
      </c>
      <c r="AB389" t="s">
        <v>2046</v>
      </c>
      <c r="AC389" t="s">
        <v>2053</v>
      </c>
      <c r="AD389" t="s">
        <v>2437</v>
      </c>
      <c r="AE389" t="s">
        <v>2552</v>
      </c>
      <c r="AF389" t="b">
        <v>1</v>
      </c>
      <c r="AG389" s="1">
        <v>45762</v>
      </c>
      <c r="AH389" t="s">
        <v>2554</v>
      </c>
    </row>
    <row r="390" spans="1:35">
      <c r="A390" t="str">
        <f>LEFT(Table1[[#This Row],[Postcode]],2)</f>
        <v>CT</v>
      </c>
      <c r="B390" s="13" t="e" cm="1">
        <f t="array" ref="B390">_xlfn.IFS(
OR(LEFT(A390,2)="EC",LEFT(A390,1)="E",LEFT(A390,1)="N",LEFT(A390,2)="NW",LEFT(A390,2)="SE",LEFT(A390,2)="SW",LEFT(A390,1)="W",LEFT(A390,2)="WC"),"London",
OR(LEFT(A390,2)="CR",LEFT(A390,2)="DA",LEFT(A390,2)="GU",LEFT(A390,2)="KT",LEFT(A390,2)="ME",LEFT(A390,2)="PO",LEFT(A390,2)="RG",LEFT(A390,2)="RH",LEFT(A390,2)="SL",LEFT(A390,2)="SO",LEFT(A390,2)="TN"),"South East",
OR(LEFT(A390,2)="BA",LEFT(A390,2)="BS",LEFT(A390,2)="EX",LEFT(A390,2)="GL",LEFT(A390,2)="PL",LEFT(A390,2)="TA",LEFT(A390,2)="TQ",LEFT(A390,2)="TR"),"South West",
OR(LEFT(A390,1)="B",LEFT(A390,2)="CV",LEFT(A390,2)="DE",LEFT(A390,2)="LE",LEFT(A390,2)="NG",LEFT(A390,2)="NN",LEFT(A390,2)="ST",LEFT(A390,2)="WS",LEFT(A390,2)="WV"),"Midlands",
OR(LEFT(A390,1)="M",LEFT(A390,1)="L",LEFT(A390,2)="CH",LEFT(A390,2)="WA",LEFT(A390,2)="WN",LEFT(A390,2)="PR",LEFT(A390,2)="FY",LEFT(A390,2)="BB",LEFT(A390,2)="BL",LEFT(A390,2)="OL",LEFT(A390,2)="SK"),"North West",
OR(LEFT(A390,2)="NE",LEFT(A390,2)="DH",LEFT(A390,2)="SR",LEFT(A390,2)="TS",LEFT(A390,2)="DL"),"North East",
OR(LEFT(A390,2)="LS",LEFT(A390,1)="S",LEFT(A390,2)="DN",LEFT(A390,2)="HU",LEFT(A390,2)="BD",LEFT(A390,2)="HX",LEFT(A390,2)="WF",LEFT(A390,2)="HD"),"Yorkshire &amp; Humber",
OR(LEFT(A390,2)="CB",LEFT(A390,2)="CO",LEFT(A390,2)="IP",LEFT(A390,2)="NR",LEFT(A390,2)="PE",LEFT(A390,2)="SG",LEFT(A390,2)="CM"),"East of England",
OR(LEFT(A390,2)="AB",LEFT(A390,2)="DD",LEFT(A390,2)="EH",LEFT(A390,2)="FK",LEFT(A390,1)="G",LEFT(A390,2)="KA",LEFT(A390,2)="KY",LEFT(A390,2)="PA",LEFT(A390,2)="PH",LEFT(A390,2)="DG",LEFT(A390,2)="ML"),"Scotland",
OR(LEFT(A390,2)="CF",LEFT(A390,2)="SA",LEFT(A390,2)="NP",LEFT(A390,2)="LL",LEFT(A390,2)="LD"),"Wales"
)</f>
        <v>#N/A</v>
      </c>
      <c r="C390" t="s">
        <v>415</v>
      </c>
      <c r="D390" t="s">
        <v>915</v>
      </c>
      <c r="E390" s="1">
        <v>35096</v>
      </c>
      <c r="F390" s="1">
        <v>42790</v>
      </c>
      <c r="G390" s="11">
        <f ca="1">DATEDIF(Table1[[#This Row],[Date_of_Birth]],TODAY(),"Y")-DATEDIF(Table1[[#This Row],[Primary_Diagnosis_Date]],TODAY(),"Y")</f>
        <v>21</v>
      </c>
      <c r="H390" s="11" t="str" cm="1">
        <f t="array" aca="1" ref="H390" ca="1">_xlfn.IFS(Table1[[#This Row],[Age]]&lt;10,"0-9",Table1[[#This Row],[Age]]&lt;20,"10-19",Table1[[#This Row],[Age]]&lt;30,"20-29",Table1[[#This Row],[Age]]&lt;40,"30-39",Table1[[#This Row],[Age]]&lt;50,"40-49",Table1[[#This Row],[Age]]&lt;60,"50-59",Table1[[#This Row],[Age]]&lt;70,"60-69",Table1[[#This Row],[Age]]&lt;80,"70-79",Table1[[#This Row],[Age]]&lt;90,"80-89")</f>
        <v>20-29</v>
      </c>
      <c r="I390" t="s">
        <v>1027</v>
      </c>
      <c r="J390" t="s">
        <v>1417</v>
      </c>
      <c r="K390" t="str">
        <f>LEFT(Table1[[#This Row],[Postcode]],2)</f>
        <v>CT</v>
      </c>
      <c r="L390" t="s">
        <v>1906</v>
      </c>
      <c r="M390" s="1">
        <v>42767</v>
      </c>
      <c r="N390" s="1">
        <v>42773</v>
      </c>
      <c r="O390" s="11" t="str">
        <f ca="1">DATEDIF(Table1[[#This Row],[Referral_Date]],TODAY(),"d")-DATEDIF(Table1[[#This Row],[First_Seen_Date]],TODAY(),"d") &amp;" "&amp;"days"</f>
        <v>6 days</v>
      </c>
      <c r="P390" s="1">
        <v>42778</v>
      </c>
      <c r="Q390" s="1">
        <v>42780</v>
      </c>
      <c r="R390" s="1">
        <v>42809</v>
      </c>
      <c r="S390" s="11">
        <f ca="1">DATEDIF(Table1[[#This Row],[Decision_to_Treat_Date]],TODAY(),"d")-DATEDIF(Table1[[#This Row],[Treatment_Start_Date]],TODAY(),"d")</f>
        <v>29</v>
      </c>
      <c r="T390" s="11" t="str" cm="1">
        <f t="array" aca="1" ref="T390" ca="1">_xlfn.IFS(Table1[[#This Row],[Treatment_Waiting Time]]&lt;10,"Very Short Wait",Table1[[#This Row],[Treatment_Waiting Time]]&lt;20,"Short Wait",Table1[[#This Row],[Treatment_Waiting Time]]&lt;30,"Moderate Delay",Table1[[#This Row],[Treatment_Waiting Time]]&lt;40,"Long Delay")</f>
        <v>Moderate Delay</v>
      </c>
      <c r="U390" t="s">
        <v>2013</v>
      </c>
      <c r="V390" t="s">
        <v>2021</v>
      </c>
      <c r="W390" t="s">
        <v>2023</v>
      </c>
      <c r="X390" t="s">
        <v>2029</v>
      </c>
      <c r="Y390" t="s">
        <v>2036</v>
      </c>
      <c r="Z390" t="s">
        <v>2038</v>
      </c>
      <c r="AA390" t="s">
        <v>2045</v>
      </c>
      <c r="AB390" t="s">
        <v>2051</v>
      </c>
      <c r="AC390" t="s">
        <v>2053</v>
      </c>
      <c r="AD390" t="s">
        <v>2438</v>
      </c>
      <c r="AE390" t="s">
        <v>2551</v>
      </c>
      <c r="AF390" t="b">
        <v>1</v>
      </c>
      <c r="AG390" s="1">
        <v>43636</v>
      </c>
      <c r="AH390" t="s">
        <v>2555</v>
      </c>
      <c r="AI390" s="1">
        <v>43561</v>
      </c>
    </row>
    <row r="391" spans="1:35">
      <c r="A391" t="str">
        <f>LEFT(Table1[[#This Row],[Postcode]],2)</f>
        <v>KW</v>
      </c>
      <c r="B391" s="13" t="e" cm="1">
        <f t="array" ref="B391">_xlfn.IFS(
OR(LEFT(A391,2)="EC",LEFT(A391,1)="E",LEFT(A391,1)="N",LEFT(A391,2)="NW",LEFT(A391,2)="SE",LEFT(A391,2)="SW",LEFT(A391,1)="W",LEFT(A391,2)="WC"),"London",
OR(LEFT(A391,2)="CR",LEFT(A391,2)="DA",LEFT(A391,2)="GU",LEFT(A391,2)="KT",LEFT(A391,2)="ME",LEFT(A391,2)="PO",LEFT(A391,2)="RG",LEFT(A391,2)="RH",LEFT(A391,2)="SL",LEFT(A391,2)="SO",LEFT(A391,2)="TN"),"South East",
OR(LEFT(A391,2)="BA",LEFT(A391,2)="BS",LEFT(A391,2)="EX",LEFT(A391,2)="GL",LEFT(A391,2)="PL",LEFT(A391,2)="TA",LEFT(A391,2)="TQ",LEFT(A391,2)="TR"),"South West",
OR(LEFT(A391,1)="B",LEFT(A391,2)="CV",LEFT(A391,2)="DE",LEFT(A391,2)="LE",LEFT(A391,2)="NG",LEFT(A391,2)="NN",LEFT(A391,2)="ST",LEFT(A391,2)="WS",LEFT(A391,2)="WV"),"Midlands",
OR(LEFT(A391,1)="M",LEFT(A391,1)="L",LEFT(A391,2)="CH",LEFT(A391,2)="WA",LEFT(A391,2)="WN",LEFT(A391,2)="PR",LEFT(A391,2)="FY",LEFT(A391,2)="BB",LEFT(A391,2)="BL",LEFT(A391,2)="OL",LEFT(A391,2)="SK"),"North West",
OR(LEFT(A391,2)="NE",LEFT(A391,2)="DH",LEFT(A391,2)="SR",LEFT(A391,2)="TS",LEFT(A391,2)="DL"),"North East",
OR(LEFT(A391,2)="LS",LEFT(A391,1)="S",LEFT(A391,2)="DN",LEFT(A391,2)="HU",LEFT(A391,2)="BD",LEFT(A391,2)="HX",LEFT(A391,2)="WF",LEFT(A391,2)="HD"),"Yorkshire &amp; Humber",
OR(LEFT(A391,2)="CB",LEFT(A391,2)="CO",LEFT(A391,2)="IP",LEFT(A391,2)="NR",LEFT(A391,2)="PE",LEFT(A391,2)="SG",LEFT(A391,2)="CM"),"East of England",
OR(LEFT(A391,2)="AB",LEFT(A391,2)="DD",LEFT(A391,2)="EH",LEFT(A391,2)="FK",LEFT(A391,1)="G",LEFT(A391,2)="KA",LEFT(A391,2)="KY",LEFT(A391,2)="PA",LEFT(A391,2)="PH",LEFT(A391,2)="DG",LEFT(A391,2)="ML"),"Scotland",
OR(LEFT(A391,2)="CF",LEFT(A391,2)="SA",LEFT(A391,2)="NP",LEFT(A391,2)="LL",LEFT(A391,2)="LD"),"Wales"
)</f>
        <v>#N/A</v>
      </c>
      <c r="C391" t="s">
        <v>416</v>
      </c>
      <c r="D391" t="s">
        <v>916</v>
      </c>
      <c r="E391" s="1">
        <v>23323</v>
      </c>
      <c r="F391" s="1">
        <v>44735</v>
      </c>
      <c r="G391" s="11">
        <f ca="1">DATEDIF(Table1[[#This Row],[Date_of_Birth]],TODAY(),"Y")-DATEDIF(Table1[[#This Row],[Primary_Diagnosis_Date]],TODAY(),"Y")</f>
        <v>59</v>
      </c>
      <c r="H391" s="11" t="str" cm="1">
        <f t="array" aca="1" ref="H391" ca="1">_xlfn.IFS(Table1[[#This Row],[Age]]&lt;10,"0-9",Table1[[#This Row],[Age]]&lt;20,"10-19",Table1[[#This Row],[Age]]&lt;30,"20-29",Table1[[#This Row],[Age]]&lt;40,"30-39",Table1[[#This Row],[Age]]&lt;50,"40-49",Table1[[#This Row],[Age]]&lt;60,"50-59",Table1[[#This Row],[Age]]&lt;70,"60-69",Table1[[#This Row],[Age]]&lt;80,"70-79",Table1[[#This Row],[Age]]&lt;90,"80-89")</f>
        <v>50-59</v>
      </c>
      <c r="I391" t="s">
        <v>1027</v>
      </c>
      <c r="J391" t="s">
        <v>1418</v>
      </c>
      <c r="K391" t="str">
        <f>LEFT(Table1[[#This Row],[Postcode]],2)</f>
        <v>KW</v>
      </c>
      <c r="L391" t="s">
        <v>1907</v>
      </c>
      <c r="M391" s="1">
        <v>44707</v>
      </c>
      <c r="N391" s="1">
        <v>44709</v>
      </c>
      <c r="O391" s="11" t="str">
        <f ca="1">DATEDIF(Table1[[#This Row],[Referral_Date]],TODAY(),"d")-DATEDIF(Table1[[#This Row],[First_Seen_Date]],TODAY(),"d") &amp;" "&amp;"days"</f>
        <v>2 days</v>
      </c>
      <c r="P391" s="1">
        <v>44721</v>
      </c>
      <c r="Q391" s="1">
        <v>44726</v>
      </c>
      <c r="R391" s="1">
        <v>44740</v>
      </c>
      <c r="S391" s="11">
        <f ca="1">DATEDIF(Table1[[#This Row],[Decision_to_Treat_Date]],TODAY(),"d")-DATEDIF(Table1[[#This Row],[Treatment_Start_Date]],TODAY(),"d")</f>
        <v>14</v>
      </c>
      <c r="T391" s="11" t="str" cm="1">
        <f t="array" aca="1" ref="T391" ca="1">_xlfn.IFS(Table1[[#This Row],[Treatment_Waiting Time]]&lt;10,"Very Short Wait",Table1[[#This Row],[Treatment_Waiting Time]]&lt;20,"Short Wait",Table1[[#This Row],[Treatment_Waiting Time]]&lt;30,"Moderate Delay",Table1[[#This Row],[Treatment_Waiting Time]]&lt;40,"Long Delay")</f>
        <v>Short Wait</v>
      </c>
      <c r="U391" t="s">
        <v>2011</v>
      </c>
      <c r="V391" t="s">
        <v>2022</v>
      </c>
      <c r="W391" t="s">
        <v>2026</v>
      </c>
      <c r="X391" t="s">
        <v>2029</v>
      </c>
      <c r="Y391" t="s">
        <v>2037</v>
      </c>
      <c r="Z391" t="s">
        <v>2041</v>
      </c>
      <c r="AA391" t="s">
        <v>2041</v>
      </c>
      <c r="AB391" t="s">
        <v>2050</v>
      </c>
      <c r="AC391" t="s">
        <v>2041</v>
      </c>
      <c r="AD391" t="s">
        <v>2439</v>
      </c>
      <c r="AE391" t="s">
        <v>2551</v>
      </c>
      <c r="AF391" t="b">
        <v>0</v>
      </c>
      <c r="AH391" t="s">
        <v>2554</v>
      </c>
    </row>
    <row r="392" spans="1:35">
      <c r="A392" t="str">
        <f>LEFT(Table1[[#This Row],[Postcode]],2)</f>
        <v>L8</v>
      </c>
      <c r="B392" s="13" t="str" cm="1">
        <f t="array" ref="B392">_xlfn.IFS(
OR(LEFT(A392,2)="EC",LEFT(A392,1)="E",LEFT(A392,1)="N",LEFT(A392,2)="NW",LEFT(A392,2)="SE",LEFT(A392,2)="SW",LEFT(A392,1)="W",LEFT(A392,2)="WC"),"London",
OR(LEFT(A392,2)="CR",LEFT(A392,2)="DA",LEFT(A392,2)="GU",LEFT(A392,2)="KT",LEFT(A392,2)="ME",LEFT(A392,2)="PO",LEFT(A392,2)="RG",LEFT(A392,2)="RH",LEFT(A392,2)="SL",LEFT(A392,2)="SO",LEFT(A392,2)="TN"),"South East",
OR(LEFT(A392,2)="BA",LEFT(A392,2)="BS",LEFT(A392,2)="EX",LEFT(A392,2)="GL",LEFT(A392,2)="PL",LEFT(A392,2)="TA",LEFT(A392,2)="TQ",LEFT(A392,2)="TR"),"South West",
OR(LEFT(A392,1)="B",LEFT(A392,2)="CV",LEFT(A392,2)="DE",LEFT(A392,2)="LE",LEFT(A392,2)="NG",LEFT(A392,2)="NN",LEFT(A392,2)="ST",LEFT(A392,2)="WS",LEFT(A392,2)="WV"),"Midlands",
OR(LEFT(A392,1)="M",LEFT(A392,1)="L",LEFT(A392,2)="CH",LEFT(A392,2)="WA",LEFT(A392,2)="WN",LEFT(A392,2)="PR",LEFT(A392,2)="FY",LEFT(A392,2)="BB",LEFT(A392,2)="BL",LEFT(A392,2)="OL",LEFT(A392,2)="SK"),"North West",
OR(LEFT(A392,2)="NE",LEFT(A392,2)="DH",LEFT(A392,2)="SR",LEFT(A392,2)="TS",LEFT(A392,2)="DL"),"North East",
OR(LEFT(A392,2)="LS",LEFT(A392,1)="S",LEFT(A392,2)="DN",LEFT(A392,2)="HU",LEFT(A392,2)="BD",LEFT(A392,2)="HX",LEFT(A392,2)="WF",LEFT(A392,2)="HD"),"Yorkshire &amp; Humber",
OR(LEFT(A392,2)="CB",LEFT(A392,2)="CO",LEFT(A392,2)="IP",LEFT(A392,2)="NR",LEFT(A392,2)="PE",LEFT(A392,2)="SG",LEFT(A392,2)="CM"),"East of England",
OR(LEFT(A392,2)="AB",LEFT(A392,2)="DD",LEFT(A392,2)="EH",LEFT(A392,2)="FK",LEFT(A392,1)="G",LEFT(A392,2)="KA",LEFT(A392,2)="KY",LEFT(A392,2)="PA",LEFT(A392,2)="PH",LEFT(A392,2)="DG",LEFT(A392,2)="ML"),"Scotland",
OR(LEFT(A392,2)="CF",LEFT(A392,2)="SA",LEFT(A392,2)="NP",LEFT(A392,2)="LL",LEFT(A392,2)="LD"),"Wales"
)</f>
        <v>North West</v>
      </c>
      <c r="C392" t="s">
        <v>417</v>
      </c>
      <c r="D392" t="s">
        <v>917</v>
      </c>
      <c r="E392" s="1">
        <v>18887</v>
      </c>
      <c r="F392" s="1">
        <v>45217</v>
      </c>
      <c r="G392" s="11">
        <f ca="1">DATEDIF(Table1[[#This Row],[Date_of_Birth]],TODAY(),"Y")-DATEDIF(Table1[[#This Row],[Primary_Diagnosis_Date]],TODAY(),"Y")</f>
        <v>72</v>
      </c>
      <c r="H392" s="11" t="str" cm="1">
        <f t="array" aca="1" ref="H392" ca="1">_xlfn.IFS(Table1[[#This Row],[Age]]&lt;10,"0-9",Table1[[#This Row],[Age]]&lt;20,"10-19",Table1[[#This Row],[Age]]&lt;30,"20-29",Table1[[#This Row],[Age]]&lt;40,"30-39",Table1[[#This Row],[Age]]&lt;50,"40-49",Table1[[#This Row],[Age]]&lt;60,"50-59",Table1[[#This Row],[Age]]&lt;70,"60-69",Table1[[#This Row],[Age]]&lt;80,"70-79",Table1[[#This Row],[Age]]&lt;90,"80-89")</f>
        <v>70-79</v>
      </c>
      <c r="I392" t="s">
        <v>1027</v>
      </c>
      <c r="J392" t="s">
        <v>1419</v>
      </c>
      <c r="K392" t="str">
        <f>LEFT(Table1[[#This Row],[Postcode]],2)</f>
        <v>L8</v>
      </c>
      <c r="L392" t="s">
        <v>1908</v>
      </c>
      <c r="M392" s="1">
        <v>45194</v>
      </c>
      <c r="N392" s="1">
        <v>45207</v>
      </c>
      <c r="O392" s="11" t="str">
        <f ca="1">DATEDIF(Table1[[#This Row],[Referral_Date]],TODAY(),"d")-DATEDIF(Table1[[#This Row],[First_Seen_Date]],TODAY(),"d") &amp;" "&amp;"days"</f>
        <v>13 days</v>
      </c>
      <c r="P392" s="1">
        <v>45214</v>
      </c>
      <c r="Q392" s="1">
        <v>45218</v>
      </c>
      <c r="R392" s="1">
        <v>45218</v>
      </c>
      <c r="S392" s="11">
        <f ca="1">DATEDIF(Table1[[#This Row],[Decision_to_Treat_Date]],TODAY(),"d")-DATEDIF(Table1[[#This Row],[Treatment_Start_Date]],TODAY(),"d")</f>
        <v>0</v>
      </c>
      <c r="T392" s="11" t="str" cm="1">
        <f t="array" aca="1" ref="T392" ca="1">_xlfn.IFS(Table1[[#This Row],[Treatment_Waiting Time]]&lt;10,"Very Short Wait",Table1[[#This Row],[Treatment_Waiting Time]]&lt;20,"Short Wait",Table1[[#This Row],[Treatment_Waiting Time]]&lt;30,"Moderate Delay",Table1[[#This Row],[Treatment_Waiting Time]]&lt;40,"Long Delay")</f>
        <v>Very Short Wait</v>
      </c>
      <c r="U392" t="s">
        <v>2013</v>
      </c>
      <c r="V392" t="s">
        <v>2018</v>
      </c>
      <c r="W392" t="s">
        <v>2027</v>
      </c>
      <c r="X392" t="s">
        <v>2031</v>
      </c>
      <c r="Y392" t="s">
        <v>2035</v>
      </c>
      <c r="Z392" t="s">
        <v>2038</v>
      </c>
      <c r="AA392" t="s">
        <v>2045</v>
      </c>
      <c r="AB392" t="s">
        <v>2051</v>
      </c>
      <c r="AC392" t="s">
        <v>2052</v>
      </c>
      <c r="AD392" t="s">
        <v>2440</v>
      </c>
      <c r="AE392" t="s">
        <v>2550</v>
      </c>
      <c r="AF392" t="b">
        <v>0</v>
      </c>
      <c r="AH392" t="s">
        <v>2554</v>
      </c>
    </row>
    <row r="393" spans="1:35">
      <c r="A393" t="str">
        <f>LEFT(Table1[[#This Row],[Postcode]],2)</f>
        <v>EN</v>
      </c>
      <c r="B393" s="13" t="str" cm="1">
        <f t="array" ref="B393">_xlfn.IFS(
OR(LEFT(A393,2)="EC",LEFT(A393,1)="E",LEFT(A393,1)="N",LEFT(A393,2)="NW",LEFT(A393,2)="SE",LEFT(A393,2)="SW",LEFT(A393,1)="W",LEFT(A393,2)="WC"),"London",
OR(LEFT(A393,2)="CR",LEFT(A393,2)="DA",LEFT(A393,2)="GU",LEFT(A393,2)="KT",LEFT(A393,2)="ME",LEFT(A393,2)="PO",LEFT(A393,2)="RG",LEFT(A393,2)="RH",LEFT(A393,2)="SL",LEFT(A393,2)="SO",LEFT(A393,2)="TN"),"South East",
OR(LEFT(A393,2)="BA",LEFT(A393,2)="BS",LEFT(A393,2)="EX",LEFT(A393,2)="GL",LEFT(A393,2)="PL",LEFT(A393,2)="TA",LEFT(A393,2)="TQ",LEFT(A393,2)="TR"),"South West",
OR(LEFT(A393,1)="B",LEFT(A393,2)="CV",LEFT(A393,2)="DE",LEFT(A393,2)="LE",LEFT(A393,2)="NG",LEFT(A393,2)="NN",LEFT(A393,2)="ST",LEFT(A393,2)="WS",LEFT(A393,2)="WV"),"Midlands",
OR(LEFT(A393,1)="M",LEFT(A393,1)="L",LEFT(A393,2)="CH",LEFT(A393,2)="WA",LEFT(A393,2)="WN",LEFT(A393,2)="PR",LEFT(A393,2)="FY",LEFT(A393,2)="BB",LEFT(A393,2)="BL",LEFT(A393,2)="OL",LEFT(A393,2)="SK"),"North West",
OR(LEFT(A393,2)="NE",LEFT(A393,2)="DH",LEFT(A393,2)="SR",LEFT(A393,2)="TS",LEFT(A393,2)="DL"),"North East",
OR(LEFT(A393,2)="LS",LEFT(A393,1)="S",LEFT(A393,2)="DN",LEFT(A393,2)="HU",LEFT(A393,2)="BD",LEFT(A393,2)="HX",LEFT(A393,2)="WF",LEFT(A393,2)="HD"),"Yorkshire &amp; Humber",
OR(LEFT(A393,2)="CB",LEFT(A393,2)="CO",LEFT(A393,2)="IP",LEFT(A393,2)="NR",LEFT(A393,2)="PE",LEFT(A393,2)="SG",LEFT(A393,2)="CM"),"East of England",
OR(LEFT(A393,2)="AB",LEFT(A393,2)="DD",LEFT(A393,2)="EH",LEFT(A393,2)="FK",LEFT(A393,1)="G",LEFT(A393,2)="KA",LEFT(A393,2)="KY",LEFT(A393,2)="PA",LEFT(A393,2)="PH",LEFT(A393,2)="DG",LEFT(A393,2)="ML"),"Scotland",
OR(LEFT(A393,2)="CF",LEFT(A393,2)="SA",LEFT(A393,2)="NP",LEFT(A393,2)="LL",LEFT(A393,2)="LD"),"Wales"
)</f>
        <v>London</v>
      </c>
      <c r="C393" t="s">
        <v>418</v>
      </c>
      <c r="D393" t="s">
        <v>918</v>
      </c>
      <c r="E393" s="1">
        <v>35701</v>
      </c>
      <c r="F393" s="1">
        <v>42633</v>
      </c>
      <c r="G393" s="11">
        <f ca="1">DATEDIF(Table1[[#This Row],[Date_of_Birth]],TODAY(),"Y")-DATEDIF(Table1[[#This Row],[Primary_Diagnosis_Date]],TODAY(),"Y")</f>
        <v>19</v>
      </c>
      <c r="H393" s="11" t="str" cm="1">
        <f t="array" aca="1" ref="H393" ca="1">_xlfn.IFS(Table1[[#This Row],[Age]]&lt;10,"0-9",Table1[[#This Row],[Age]]&lt;20,"10-19",Table1[[#This Row],[Age]]&lt;30,"20-29",Table1[[#This Row],[Age]]&lt;40,"30-39",Table1[[#This Row],[Age]]&lt;50,"40-49",Table1[[#This Row],[Age]]&lt;60,"50-59",Table1[[#This Row],[Age]]&lt;70,"60-69",Table1[[#This Row],[Age]]&lt;80,"70-79",Table1[[#This Row],[Age]]&lt;90,"80-89")</f>
        <v>10-19</v>
      </c>
      <c r="I393" t="s">
        <v>1028</v>
      </c>
      <c r="J393" t="s">
        <v>1420</v>
      </c>
      <c r="K393" t="str">
        <f>LEFT(Table1[[#This Row],[Postcode]],2)</f>
        <v>EN</v>
      </c>
      <c r="L393" t="s">
        <v>1909</v>
      </c>
      <c r="M393" s="1">
        <v>42620</v>
      </c>
      <c r="N393" s="1">
        <v>42627</v>
      </c>
      <c r="O393" s="11" t="str">
        <f ca="1">DATEDIF(Table1[[#This Row],[Referral_Date]],TODAY(),"d")-DATEDIF(Table1[[#This Row],[First_Seen_Date]],TODAY(),"d") &amp;" "&amp;"days"</f>
        <v>7 days</v>
      </c>
      <c r="P393" s="1">
        <v>42638</v>
      </c>
      <c r="Q393" s="1">
        <v>42650</v>
      </c>
      <c r="R393" s="1">
        <v>42652</v>
      </c>
      <c r="S393" s="11">
        <f ca="1">DATEDIF(Table1[[#This Row],[Decision_to_Treat_Date]],TODAY(),"d")-DATEDIF(Table1[[#This Row],[Treatment_Start_Date]],TODAY(),"d")</f>
        <v>2</v>
      </c>
      <c r="T393" s="11" t="str" cm="1">
        <f t="array" aca="1" ref="T393" ca="1">_xlfn.IFS(Table1[[#This Row],[Treatment_Waiting Time]]&lt;10,"Very Short Wait",Table1[[#This Row],[Treatment_Waiting Time]]&lt;20,"Short Wait",Table1[[#This Row],[Treatment_Waiting Time]]&lt;30,"Moderate Delay",Table1[[#This Row],[Treatment_Waiting Time]]&lt;40,"Long Delay")</f>
        <v>Very Short Wait</v>
      </c>
      <c r="U393" t="s">
        <v>2014</v>
      </c>
      <c r="V393" t="s">
        <v>2021</v>
      </c>
      <c r="W393" t="s">
        <v>2023</v>
      </c>
      <c r="X393" t="s">
        <v>2029</v>
      </c>
      <c r="Y393" t="s">
        <v>2037</v>
      </c>
      <c r="Z393" t="s">
        <v>2038</v>
      </c>
      <c r="AA393" t="s">
        <v>2043</v>
      </c>
      <c r="AB393" t="s">
        <v>2049</v>
      </c>
      <c r="AC393" t="s">
        <v>2053</v>
      </c>
      <c r="AD393" t="s">
        <v>2441</v>
      </c>
      <c r="AE393" t="s">
        <v>2552</v>
      </c>
      <c r="AF393" t="b">
        <v>0</v>
      </c>
      <c r="AH393" t="s">
        <v>2555</v>
      </c>
      <c r="AI393" s="1">
        <v>43052</v>
      </c>
    </row>
    <row r="394" spans="1:35">
      <c r="A394" t="str">
        <f>LEFT(Table1[[#This Row],[Postcode]],2)</f>
        <v>HU</v>
      </c>
      <c r="B394" s="13" t="str" cm="1">
        <f t="array" ref="B394">_xlfn.IFS(
OR(LEFT(A394,2)="EC",LEFT(A394,1)="E",LEFT(A394,1)="N",LEFT(A394,2)="NW",LEFT(A394,2)="SE",LEFT(A394,2)="SW",LEFT(A394,1)="W",LEFT(A394,2)="WC"),"London",
OR(LEFT(A394,2)="CR",LEFT(A394,2)="DA",LEFT(A394,2)="GU",LEFT(A394,2)="KT",LEFT(A394,2)="ME",LEFT(A394,2)="PO",LEFT(A394,2)="RG",LEFT(A394,2)="RH",LEFT(A394,2)="SL",LEFT(A394,2)="SO",LEFT(A394,2)="TN"),"South East",
OR(LEFT(A394,2)="BA",LEFT(A394,2)="BS",LEFT(A394,2)="EX",LEFT(A394,2)="GL",LEFT(A394,2)="PL",LEFT(A394,2)="TA",LEFT(A394,2)="TQ",LEFT(A394,2)="TR"),"South West",
OR(LEFT(A394,1)="B",LEFT(A394,2)="CV",LEFT(A394,2)="DE",LEFT(A394,2)="LE",LEFT(A394,2)="NG",LEFT(A394,2)="NN",LEFT(A394,2)="ST",LEFT(A394,2)="WS",LEFT(A394,2)="WV"),"Midlands",
OR(LEFT(A394,1)="M",LEFT(A394,1)="L",LEFT(A394,2)="CH",LEFT(A394,2)="WA",LEFT(A394,2)="WN",LEFT(A394,2)="PR",LEFT(A394,2)="FY",LEFT(A394,2)="BB",LEFT(A394,2)="BL",LEFT(A394,2)="OL",LEFT(A394,2)="SK"),"North West",
OR(LEFT(A394,2)="NE",LEFT(A394,2)="DH",LEFT(A394,2)="SR",LEFT(A394,2)="TS",LEFT(A394,2)="DL"),"North East",
OR(LEFT(A394,2)="LS",LEFT(A394,1)="S",LEFT(A394,2)="DN",LEFT(A394,2)="HU",LEFT(A394,2)="BD",LEFT(A394,2)="HX",LEFT(A394,2)="WF",LEFT(A394,2)="HD"),"Yorkshire &amp; Humber",
OR(LEFT(A394,2)="CB",LEFT(A394,2)="CO",LEFT(A394,2)="IP",LEFT(A394,2)="NR",LEFT(A394,2)="PE",LEFT(A394,2)="SG",LEFT(A394,2)="CM"),"East of England",
OR(LEFT(A394,2)="AB",LEFT(A394,2)="DD",LEFT(A394,2)="EH",LEFT(A394,2)="FK",LEFT(A394,1)="G",LEFT(A394,2)="KA",LEFT(A394,2)="KY",LEFT(A394,2)="PA",LEFT(A394,2)="PH",LEFT(A394,2)="DG",LEFT(A394,2)="ML"),"Scotland",
OR(LEFT(A394,2)="CF",LEFT(A394,2)="SA",LEFT(A394,2)="NP",LEFT(A394,2)="LL",LEFT(A394,2)="LD"),"Wales"
)</f>
        <v>Yorkshire &amp; Humber</v>
      </c>
      <c r="C394" t="s">
        <v>419</v>
      </c>
      <c r="D394" t="s">
        <v>919</v>
      </c>
      <c r="E394" s="1">
        <v>33741</v>
      </c>
      <c r="F394" s="1">
        <v>42920</v>
      </c>
      <c r="G394" s="11">
        <f ca="1">DATEDIF(Table1[[#This Row],[Date_of_Birth]],TODAY(),"Y")-DATEDIF(Table1[[#This Row],[Primary_Diagnosis_Date]],TODAY(),"Y")</f>
        <v>26</v>
      </c>
      <c r="H394" s="11" t="str" cm="1">
        <f t="array" aca="1" ref="H394" ca="1">_xlfn.IFS(Table1[[#This Row],[Age]]&lt;10,"0-9",Table1[[#This Row],[Age]]&lt;20,"10-19",Table1[[#This Row],[Age]]&lt;30,"20-29",Table1[[#This Row],[Age]]&lt;40,"30-39",Table1[[#This Row],[Age]]&lt;50,"40-49",Table1[[#This Row],[Age]]&lt;60,"50-59",Table1[[#This Row],[Age]]&lt;70,"60-69",Table1[[#This Row],[Age]]&lt;80,"70-79",Table1[[#This Row],[Age]]&lt;90,"80-89")</f>
        <v>20-29</v>
      </c>
      <c r="I394" t="s">
        <v>1028</v>
      </c>
      <c r="J394" t="s">
        <v>1421</v>
      </c>
      <c r="K394" t="str">
        <f>LEFT(Table1[[#This Row],[Postcode]],2)</f>
        <v>HU</v>
      </c>
      <c r="L394" t="s">
        <v>1910</v>
      </c>
      <c r="M394" s="1">
        <v>42899</v>
      </c>
      <c r="N394" s="1">
        <v>42909</v>
      </c>
      <c r="O394" s="11" t="str">
        <f ca="1">DATEDIF(Table1[[#This Row],[Referral_Date]],TODAY(),"d")-DATEDIF(Table1[[#This Row],[First_Seen_Date]],TODAY(),"d") &amp;" "&amp;"days"</f>
        <v>10 days</v>
      </c>
      <c r="P394" s="1">
        <v>42910</v>
      </c>
      <c r="Q394" s="1">
        <v>42910</v>
      </c>
      <c r="R394" s="1">
        <v>42940</v>
      </c>
      <c r="S394" s="11">
        <f ca="1">DATEDIF(Table1[[#This Row],[Decision_to_Treat_Date]],TODAY(),"d")-DATEDIF(Table1[[#This Row],[Treatment_Start_Date]],TODAY(),"d")</f>
        <v>30</v>
      </c>
      <c r="T394" s="11" t="str" cm="1">
        <f t="array" aca="1" ref="T394" ca="1">_xlfn.IFS(Table1[[#This Row],[Treatment_Waiting Time]]&lt;10,"Very Short Wait",Table1[[#This Row],[Treatment_Waiting Time]]&lt;20,"Short Wait",Table1[[#This Row],[Treatment_Waiting Time]]&lt;30,"Moderate Delay",Table1[[#This Row],[Treatment_Waiting Time]]&lt;40,"Long Delay")</f>
        <v>Long Delay</v>
      </c>
      <c r="U394" t="s">
        <v>2016</v>
      </c>
      <c r="V394" t="s">
        <v>2022</v>
      </c>
      <c r="W394" t="s">
        <v>2028</v>
      </c>
      <c r="X394" t="s">
        <v>2029</v>
      </c>
      <c r="Y394" t="s">
        <v>2037</v>
      </c>
      <c r="Z394" t="s">
        <v>2040</v>
      </c>
      <c r="AA394" t="s">
        <v>2043</v>
      </c>
      <c r="AB394" t="s">
        <v>2048</v>
      </c>
      <c r="AC394" t="s">
        <v>2053</v>
      </c>
      <c r="AD394" t="s">
        <v>2442</v>
      </c>
      <c r="AE394" t="s">
        <v>2552</v>
      </c>
      <c r="AF394" t="b">
        <v>0</v>
      </c>
      <c r="AH394" t="s">
        <v>2554</v>
      </c>
    </row>
    <row r="395" spans="1:35">
      <c r="A395" t="str">
        <f>LEFT(Table1[[#This Row],[Postcode]],2)</f>
        <v>L5</v>
      </c>
      <c r="B395" s="13" t="str" cm="1">
        <f t="array" ref="B395">_xlfn.IFS(
OR(LEFT(A395,2)="EC",LEFT(A395,1)="E",LEFT(A395,1)="N",LEFT(A395,2)="NW",LEFT(A395,2)="SE",LEFT(A395,2)="SW",LEFT(A395,1)="W",LEFT(A395,2)="WC"),"London",
OR(LEFT(A395,2)="CR",LEFT(A395,2)="DA",LEFT(A395,2)="GU",LEFT(A395,2)="KT",LEFT(A395,2)="ME",LEFT(A395,2)="PO",LEFT(A395,2)="RG",LEFT(A395,2)="RH",LEFT(A395,2)="SL",LEFT(A395,2)="SO",LEFT(A395,2)="TN"),"South East",
OR(LEFT(A395,2)="BA",LEFT(A395,2)="BS",LEFT(A395,2)="EX",LEFT(A395,2)="GL",LEFT(A395,2)="PL",LEFT(A395,2)="TA",LEFT(A395,2)="TQ",LEFT(A395,2)="TR"),"South West",
OR(LEFT(A395,1)="B",LEFT(A395,2)="CV",LEFT(A395,2)="DE",LEFT(A395,2)="LE",LEFT(A395,2)="NG",LEFT(A395,2)="NN",LEFT(A395,2)="ST",LEFT(A395,2)="WS",LEFT(A395,2)="WV"),"Midlands",
OR(LEFT(A395,1)="M",LEFT(A395,1)="L",LEFT(A395,2)="CH",LEFT(A395,2)="WA",LEFT(A395,2)="WN",LEFT(A395,2)="PR",LEFT(A395,2)="FY",LEFT(A395,2)="BB",LEFT(A395,2)="BL",LEFT(A395,2)="OL",LEFT(A395,2)="SK"),"North West",
OR(LEFT(A395,2)="NE",LEFT(A395,2)="DH",LEFT(A395,2)="SR",LEFT(A395,2)="TS",LEFT(A395,2)="DL"),"North East",
OR(LEFT(A395,2)="LS",LEFT(A395,1)="S",LEFT(A395,2)="DN",LEFT(A395,2)="HU",LEFT(A395,2)="BD",LEFT(A395,2)="HX",LEFT(A395,2)="WF",LEFT(A395,2)="HD"),"Yorkshire &amp; Humber",
OR(LEFT(A395,2)="CB",LEFT(A395,2)="CO",LEFT(A395,2)="IP",LEFT(A395,2)="NR",LEFT(A395,2)="PE",LEFT(A395,2)="SG",LEFT(A395,2)="CM"),"East of England",
OR(LEFT(A395,2)="AB",LEFT(A395,2)="DD",LEFT(A395,2)="EH",LEFT(A395,2)="FK",LEFT(A395,1)="G",LEFT(A395,2)="KA",LEFT(A395,2)="KY",LEFT(A395,2)="PA",LEFT(A395,2)="PH",LEFT(A395,2)="DG",LEFT(A395,2)="ML"),"Scotland",
OR(LEFT(A395,2)="CF",LEFT(A395,2)="SA",LEFT(A395,2)="NP",LEFT(A395,2)="LL",LEFT(A395,2)="LD"),"Wales"
)</f>
        <v>North West</v>
      </c>
      <c r="C395" t="s">
        <v>420</v>
      </c>
      <c r="D395" t="s">
        <v>920</v>
      </c>
      <c r="E395" s="1">
        <v>25455</v>
      </c>
      <c r="F395" s="1">
        <v>45149</v>
      </c>
      <c r="G395" s="11">
        <f ca="1">DATEDIF(Table1[[#This Row],[Date_of_Birth]],TODAY(),"Y")-DATEDIF(Table1[[#This Row],[Primary_Diagnosis_Date]],TODAY(),"Y")</f>
        <v>54</v>
      </c>
      <c r="H395" s="11" t="str" cm="1">
        <f t="array" aca="1" ref="H395" ca="1">_xlfn.IFS(Table1[[#This Row],[Age]]&lt;10,"0-9",Table1[[#This Row],[Age]]&lt;20,"10-19",Table1[[#This Row],[Age]]&lt;30,"20-29",Table1[[#This Row],[Age]]&lt;40,"30-39",Table1[[#This Row],[Age]]&lt;50,"40-49",Table1[[#This Row],[Age]]&lt;60,"50-59",Table1[[#This Row],[Age]]&lt;70,"60-69",Table1[[#This Row],[Age]]&lt;80,"70-79",Table1[[#This Row],[Age]]&lt;90,"80-89")</f>
        <v>50-59</v>
      </c>
      <c r="I395" t="s">
        <v>1028</v>
      </c>
      <c r="J395" t="s">
        <v>1422</v>
      </c>
      <c r="K395" t="str">
        <f>LEFT(Table1[[#This Row],[Postcode]],2)</f>
        <v>L5</v>
      </c>
      <c r="L395" t="s">
        <v>1911</v>
      </c>
      <c r="M395" s="1">
        <v>45127</v>
      </c>
      <c r="N395" s="1">
        <v>45139</v>
      </c>
      <c r="O395" s="11" t="str">
        <f ca="1">DATEDIF(Table1[[#This Row],[Referral_Date]],TODAY(),"d")-DATEDIF(Table1[[#This Row],[First_Seen_Date]],TODAY(),"d") &amp;" "&amp;"days"</f>
        <v>12 days</v>
      </c>
      <c r="P395" s="1">
        <v>45152</v>
      </c>
      <c r="Q395" s="1">
        <v>45157</v>
      </c>
      <c r="R395" s="1">
        <v>45186</v>
      </c>
      <c r="S395" s="11">
        <f ca="1">DATEDIF(Table1[[#This Row],[Decision_to_Treat_Date]],TODAY(),"d")-DATEDIF(Table1[[#This Row],[Treatment_Start_Date]],TODAY(),"d")</f>
        <v>29</v>
      </c>
      <c r="T395" s="11" t="str" cm="1">
        <f t="array" aca="1" ref="T395" ca="1">_xlfn.IFS(Table1[[#This Row],[Treatment_Waiting Time]]&lt;10,"Very Short Wait",Table1[[#This Row],[Treatment_Waiting Time]]&lt;20,"Short Wait",Table1[[#This Row],[Treatment_Waiting Time]]&lt;30,"Moderate Delay",Table1[[#This Row],[Treatment_Waiting Time]]&lt;40,"Long Delay")</f>
        <v>Moderate Delay</v>
      </c>
      <c r="U395" t="s">
        <v>2012</v>
      </c>
      <c r="V395" t="s">
        <v>2020</v>
      </c>
      <c r="W395" t="s">
        <v>2027</v>
      </c>
      <c r="X395" t="s">
        <v>2029</v>
      </c>
      <c r="Y395" t="s">
        <v>2036</v>
      </c>
      <c r="Z395" t="s">
        <v>2040</v>
      </c>
      <c r="AA395" t="s">
        <v>2044</v>
      </c>
      <c r="AB395" t="s">
        <v>2048</v>
      </c>
      <c r="AC395" t="s">
        <v>2041</v>
      </c>
      <c r="AD395" t="s">
        <v>2443</v>
      </c>
      <c r="AE395" t="s">
        <v>2041</v>
      </c>
      <c r="AF395" t="b">
        <v>1</v>
      </c>
      <c r="AG395" s="1">
        <v>46008</v>
      </c>
      <c r="AH395" t="s">
        <v>2554</v>
      </c>
    </row>
    <row r="396" spans="1:35">
      <c r="A396" t="str">
        <f>LEFT(Table1[[#This Row],[Postcode]],2)</f>
        <v>SW</v>
      </c>
      <c r="B396" s="13" t="str" cm="1">
        <f t="array" ref="B396">_xlfn.IFS(
OR(LEFT(A396,2)="EC",LEFT(A396,1)="E",LEFT(A396,1)="N",LEFT(A396,2)="NW",LEFT(A396,2)="SE",LEFT(A396,2)="SW",LEFT(A396,1)="W",LEFT(A396,2)="WC"),"London",
OR(LEFT(A396,2)="CR",LEFT(A396,2)="DA",LEFT(A396,2)="GU",LEFT(A396,2)="KT",LEFT(A396,2)="ME",LEFT(A396,2)="PO",LEFT(A396,2)="RG",LEFT(A396,2)="RH",LEFT(A396,2)="SL",LEFT(A396,2)="SO",LEFT(A396,2)="TN"),"South East",
OR(LEFT(A396,2)="BA",LEFT(A396,2)="BS",LEFT(A396,2)="EX",LEFT(A396,2)="GL",LEFT(A396,2)="PL",LEFT(A396,2)="TA",LEFT(A396,2)="TQ",LEFT(A396,2)="TR"),"South West",
OR(LEFT(A396,1)="B",LEFT(A396,2)="CV",LEFT(A396,2)="DE",LEFT(A396,2)="LE",LEFT(A396,2)="NG",LEFT(A396,2)="NN",LEFT(A396,2)="ST",LEFT(A396,2)="WS",LEFT(A396,2)="WV"),"Midlands",
OR(LEFT(A396,1)="M",LEFT(A396,1)="L",LEFT(A396,2)="CH",LEFT(A396,2)="WA",LEFT(A396,2)="WN",LEFT(A396,2)="PR",LEFT(A396,2)="FY",LEFT(A396,2)="BB",LEFT(A396,2)="BL",LEFT(A396,2)="OL",LEFT(A396,2)="SK"),"North West",
OR(LEFT(A396,2)="NE",LEFT(A396,2)="DH",LEFT(A396,2)="SR",LEFT(A396,2)="TS",LEFT(A396,2)="DL"),"North East",
OR(LEFT(A396,2)="LS",LEFT(A396,1)="S",LEFT(A396,2)="DN",LEFT(A396,2)="HU",LEFT(A396,2)="BD",LEFT(A396,2)="HX",LEFT(A396,2)="WF",LEFT(A396,2)="HD"),"Yorkshire &amp; Humber",
OR(LEFT(A396,2)="CB",LEFT(A396,2)="CO",LEFT(A396,2)="IP",LEFT(A396,2)="NR",LEFT(A396,2)="PE",LEFT(A396,2)="SG",LEFT(A396,2)="CM"),"East of England",
OR(LEFT(A396,2)="AB",LEFT(A396,2)="DD",LEFT(A396,2)="EH",LEFT(A396,2)="FK",LEFT(A396,1)="G",LEFT(A396,2)="KA",LEFT(A396,2)="KY",LEFT(A396,2)="PA",LEFT(A396,2)="PH",LEFT(A396,2)="DG",LEFT(A396,2)="ML"),"Scotland",
OR(LEFT(A396,2)="CF",LEFT(A396,2)="SA",LEFT(A396,2)="NP",LEFT(A396,2)="LL",LEFT(A396,2)="LD"),"Wales"
)</f>
        <v>London</v>
      </c>
      <c r="C396" t="s">
        <v>421</v>
      </c>
      <c r="D396" t="s">
        <v>921</v>
      </c>
      <c r="E396" s="1">
        <v>22394</v>
      </c>
      <c r="F396" s="1">
        <v>45011</v>
      </c>
      <c r="G396" s="11">
        <f ca="1">DATEDIF(Table1[[#This Row],[Date_of_Birth]],TODAY(),"Y")-DATEDIF(Table1[[#This Row],[Primary_Diagnosis_Date]],TODAY(),"Y")</f>
        <v>62</v>
      </c>
      <c r="H396" s="11" t="str" cm="1">
        <f t="array" aca="1" ref="H396" ca="1">_xlfn.IFS(Table1[[#This Row],[Age]]&lt;10,"0-9",Table1[[#This Row],[Age]]&lt;20,"10-19",Table1[[#This Row],[Age]]&lt;30,"20-29",Table1[[#This Row],[Age]]&lt;40,"30-39",Table1[[#This Row],[Age]]&lt;50,"40-49",Table1[[#This Row],[Age]]&lt;60,"50-59",Table1[[#This Row],[Age]]&lt;70,"60-69",Table1[[#This Row],[Age]]&lt;80,"70-79",Table1[[#This Row],[Age]]&lt;90,"80-89")</f>
        <v>60-69</v>
      </c>
      <c r="I396" t="s">
        <v>1028</v>
      </c>
      <c r="J396" t="s">
        <v>1423</v>
      </c>
      <c r="K396" t="str">
        <f>LEFT(Table1[[#This Row],[Postcode]],2)</f>
        <v>SW</v>
      </c>
      <c r="L396" t="s">
        <v>1912</v>
      </c>
      <c r="M396" s="1">
        <v>44992</v>
      </c>
      <c r="N396" s="1">
        <v>45001</v>
      </c>
      <c r="O396" s="11" t="str">
        <f ca="1">DATEDIF(Table1[[#This Row],[Referral_Date]],TODAY(),"d")-DATEDIF(Table1[[#This Row],[First_Seen_Date]],TODAY(),"d") &amp;" "&amp;"days"</f>
        <v>9 days</v>
      </c>
      <c r="P396" s="1">
        <v>45013</v>
      </c>
      <c r="Q396" s="1">
        <v>45016</v>
      </c>
      <c r="R396" s="1">
        <v>45021</v>
      </c>
      <c r="S396" s="11">
        <f ca="1">DATEDIF(Table1[[#This Row],[Decision_to_Treat_Date]],TODAY(),"d")-DATEDIF(Table1[[#This Row],[Treatment_Start_Date]],TODAY(),"d")</f>
        <v>5</v>
      </c>
      <c r="T396" s="11" t="str" cm="1">
        <f t="array" aca="1" ref="T396" ca="1">_xlfn.IFS(Table1[[#This Row],[Treatment_Waiting Time]]&lt;10,"Very Short Wait",Table1[[#This Row],[Treatment_Waiting Time]]&lt;20,"Short Wait",Table1[[#This Row],[Treatment_Waiting Time]]&lt;30,"Moderate Delay",Table1[[#This Row],[Treatment_Waiting Time]]&lt;40,"Long Delay")</f>
        <v>Very Short Wait</v>
      </c>
      <c r="U396" t="s">
        <v>2017</v>
      </c>
      <c r="V396" t="s">
        <v>2019</v>
      </c>
      <c r="W396" t="s">
        <v>2025</v>
      </c>
      <c r="X396" t="s">
        <v>2030</v>
      </c>
      <c r="Y396" t="s">
        <v>2037</v>
      </c>
      <c r="Z396" t="s">
        <v>2041</v>
      </c>
      <c r="AA396" t="s">
        <v>2045</v>
      </c>
      <c r="AB396" t="s">
        <v>2049</v>
      </c>
      <c r="AC396" t="s">
        <v>2053</v>
      </c>
      <c r="AD396" t="s">
        <v>2444</v>
      </c>
      <c r="AE396" t="s">
        <v>2552</v>
      </c>
      <c r="AF396" t="b">
        <v>0</v>
      </c>
      <c r="AH396" t="s">
        <v>2554</v>
      </c>
    </row>
    <row r="397" spans="1:35">
      <c r="A397" t="str">
        <f>LEFT(Table1[[#This Row],[Postcode]],2)</f>
        <v>HS</v>
      </c>
      <c r="B397" s="13" t="e" cm="1">
        <f t="array" ref="B397">_xlfn.IFS(
OR(LEFT(A397,2)="EC",LEFT(A397,1)="E",LEFT(A397,1)="N",LEFT(A397,2)="NW",LEFT(A397,2)="SE",LEFT(A397,2)="SW",LEFT(A397,1)="W",LEFT(A397,2)="WC"),"London",
OR(LEFT(A397,2)="CR",LEFT(A397,2)="DA",LEFT(A397,2)="GU",LEFT(A397,2)="KT",LEFT(A397,2)="ME",LEFT(A397,2)="PO",LEFT(A397,2)="RG",LEFT(A397,2)="RH",LEFT(A397,2)="SL",LEFT(A397,2)="SO",LEFT(A397,2)="TN"),"South East",
OR(LEFT(A397,2)="BA",LEFT(A397,2)="BS",LEFT(A397,2)="EX",LEFT(A397,2)="GL",LEFT(A397,2)="PL",LEFT(A397,2)="TA",LEFT(A397,2)="TQ",LEFT(A397,2)="TR"),"South West",
OR(LEFT(A397,1)="B",LEFT(A397,2)="CV",LEFT(A397,2)="DE",LEFT(A397,2)="LE",LEFT(A397,2)="NG",LEFT(A397,2)="NN",LEFT(A397,2)="ST",LEFT(A397,2)="WS",LEFT(A397,2)="WV"),"Midlands",
OR(LEFT(A397,1)="M",LEFT(A397,1)="L",LEFT(A397,2)="CH",LEFT(A397,2)="WA",LEFT(A397,2)="WN",LEFT(A397,2)="PR",LEFT(A397,2)="FY",LEFT(A397,2)="BB",LEFT(A397,2)="BL",LEFT(A397,2)="OL",LEFT(A397,2)="SK"),"North West",
OR(LEFT(A397,2)="NE",LEFT(A397,2)="DH",LEFT(A397,2)="SR",LEFT(A397,2)="TS",LEFT(A397,2)="DL"),"North East",
OR(LEFT(A397,2)="LS",LEFT(A397,1)="S",LEFT(A397,2)="DN",LEFT(A397,2)="HU",LEFT(A397,2)="BD",LEFT(A397,2)="HX",LEFT(A397,2)="WF",LEFT(A397,2)="HD"),"Yorkshire &amp; Humber",
OR(LEFT(A397,2)="CB",LEFT(A397,2)="CO",LEFT(A397,2)="IP",LEFT(A397,2)="NR",LEFT(A397,2)="PE",LEFT(A397,2)="SG",LEFT(A397,2)="CM"),"East of England",
OR(LEFT(A397,2)="AB",LEFT(A397,2)="DD",LEFT(A397,2)="EH",LEFT(A397,2)="FK",LEFT(A397,1)="G",LEFT(A397,2)="KA",LEFT(A397,2)="KY",LEFT(A397,2)="PA",LEFT(A397,2)="PH",LEFT(A397,2)="DG",LEFT(A397,2)="ML"),"Scotland",
OR(LEFT(A397,2)="CF",LEFT(A397,2)="SA",LEFT(A397,2)="NP",LEFT(A397,2)="LL",LEFT(A397,2)="LD"),"Wales"
)</f>
        <v>#N/A</v>
      </c>
      <c r="C397" t="s">
        <v>422</v>
      </c>
      <c r="D397" t="s">
        <v>922</v>
      </c>
      <c r="E397" s="1">
        <v>17942</v>
      </c>
      <c r="F397" s="1">
        <v>43045</v>
      </c>
      <c r="G397" s="11">
        <f ca="1">DATEDIF(Table1[[#This Row],[Date_of_Birth]],TODAY(),"Y")-DATEDIF(Table1[[#This Row],[Primary_Diagnosis_Date]],TODAY(),"Y")</f>
        <v>69</v>
      </c>
      <c r="H397" s="11" t="str" cm="1">
        <f t="array" aca="1" ref="H397" ca="1">_xlfn.IFS(Table1[[#This Row],[Age]]&lt;10,"0-9",Table1[[#This Row],[Age]]&lt;20,"10-19",Table1[[#This Row],[Age]]&lt;30,"20-29",Table1[[#This Row],[Age]]&lt;40,"30-39",Table1[[#This Row],[Age]]&lt;50,"40-49",Table1[[#This Row],[Age]]&lt;60,"50-59",Table1[[#This Row],[Age]]&lt;70,"60-69",Table1[[#This Row],[Age]]&lt;80,"70-79",Table1[[#This Row],[Age]]&lt;90,"80-89")</f>
        <v>60-69</v>
      </c>
      <c r="I397" t="s">
        <v>1027</v>
      </c>
      <c r="J397" t="s">
        <v>1424</v>
      </c>
      <c r="K397" t="str">
        <f>LEFT(Table1[[#This Row],[Postcode]],2)</f>
        <v>HS</v>
      </c>
      <c r="L397" t="s">
        <v>1913</v>
      </c>
      <c r="M397" s="1">
        <v>43028</v>
      </c>
      <c r="N397" s="1">
        <v>43038</v>
      </c>
      <c r="O397" s="11" t="str">
        <f ca="1">DATEDIF(Table1[[#This Row],[Referral_Date]],TODAY(),"d")-DATEDIF(Table1[[#This Row],[First_Seen_Date]],TODAY(),"d") &amp;" "&amp;"days"</f>
        <v>10 days</v>
      </c>
      <c r="P397" s="1">
        <v>43046</v>
      </c>
      <c r="Q397" s="1">
        <v>43057</v>
      </c>
      <c r="R397" s="1">
        <v>43061</v>
      </c>
      <c r="S397" s="11">
        <f ca="1">DATEDIF(Table1[[#This Row],[Decision_to_Treat_Date]],TODAY(),"d")-DATEDIF(Table1[[#This Row],[Treatment_Start_Date]],TODAY(),"d")</f>
        <v>4</v>
      </c>
      <c r="T397" s="11" t="str" cm="1">
        <f t="array" aca="1" ref="T397" ca="1">_xlfn.IFS(Table1[[#This Row],[Treatment_Waiting Time]]&lt;10,"Very Short Wait",Table1[[#This Row],[Treatment_Waiting Time]]&lt;20,"Short Wait",Table1[[#This Row],[Treatment_Waiting Time]]&lt;30,"Moderate Delay",Table1[[#This Row],[Treatment_Waiting Time]]&lt;40,"Long Delay")</f>
        <v>Very Short Wait</v>
      </c>
      <c r="U397" t="s">
        <v>2012</v>
      </c>
      <c r="V397" t="s">
        <v>2018</v>
      </c>
      <c r="W397" t="s">
        <v>2028</v>
      </c>
      <c r="X397" t="s">
        <v>2031</v>
      </c>
      <c r="Y397" t="s">
        <v>2034</v>
      </c>
      <c r="Z397" t="s">
        <v>2039</v>
      </c>
      <c r="AA397" t="s">
        <v>2044</v>
      </c>
      <c r="AB397" t="s">
        <v>2049</v>
      </c>
      <c r="AC397" t="s">
        <v>2041</v>
      </c>
      <c r="AD397" t="s">
        <v>2445</v>
      </c>
      <c r="AE397" t="s">
        <v>2551</v>
      </c>
      <c r="AF397" t="b">
        <v>1</v>
      </c>
      <c r="AG397" s="1">
        <v>43382</v>
      </c>
      <c r="AH397" t="s">
        <v>2555</v>
      </c>
      <c r="AI397" s="1">
        <v>43749</v>
      </c>
    </row>
    <row r="398" spans="1:35">
      <c r="A398" t="str">
        <f>LEFT(Table1[[#This Row],[Postcode]],2)</f>
        <v>WA</v>
      </c>
      <c r="B398" s="13" t="str" cm="1">
        <f t="array" ref="B398">_xlfn.IFS(
OR(LEFT(A398,2)="EC",LEFT(A398,1)="E",LEFT(A398,1)="N",LEFT(A398,2)="NW",LEFT(A398,2)="SE",LEFT(A398,2)="SW",LEFT(A398,1)="W",LEFT(A398,2)="WC"),"London",
OR(LEFT(A398,2)="CR",LEFT(A398,2)="DA",LEFT(A398,2)="GU",LEFT(A398,2)="KT",LEFT(A398,2)="ME",LEFT(A398,2)="PO",LEFT(A398,2)="RG",LEFT(A398,2)="RH",LEFT(A398,2)="SL",LEFT(A398,2)="SO",LEFT(A398,2)="TN"),"South East",
OR(LEFT(A398,2)="BA",LEFT(A398,2)="BS",LEFT(A398,2)="EX",LEFT(A398,2)="GL",LEFT(A398,2)="PL",LEFT(A398,2)="TA",LEFT(A398,2)="TQ",LEFT(A398,2)="TR"),"South West",
OR(LEFT(A398,1)="B",LEFT(A398,2)="CV",LEFT(A398,2)="DE",LEFT(A398,2)="LE",LEFT(A398,2)="NG",LEFT(A398,2)="NN",LEFT(A398,2)="ST",LEFT(A398,2)="WS",LEFT(A398,2)="WV"),"Midlands",
OR(LEFT(A398,1)="M",LEFT(A398,1)="L",LEFT(A398,2)="CH",LEFT(A398,2)="WA",LEFT(A398,2)="WN",LEFT(A398,2)="PR",LEFT(A398,2)="FY",LEFT(A398,2)="BB",LEFT(A398,2)="BL",LEFT(A398,2)="OL",LEFT(A398,2)="SK"),"North West",
OR(LEFT(A398,2)="NE",LEFT(A398,2)="DH",LEFT(A398,2)="SR",LEFT(A398,2)="TS",LEFT(A398,2)="DL"),"North East",
OR(LEFT(A398,2)="LS",LEFT(A398,1)="S",LEFT(A398,2)="DN",LEFT(A398,2)="HU",LEFT(A398,2)="BD",LEFT(A398,2)="HX",LEFT(A398,2)="WF",LEFT(A398,2)="HD"),"Yorkshire &amp; Humber",
OR(LEFT(A398,2)="CB",LEFT(A398,2)="CO",LEFT(A398,2)="IP",LEFT(A398,2)="NR",LEFT(A398,2)="PE",LEFT(A398,2)="SG",LEFT(A398,2)="CM"),"East of England",
OR(LEFT(A398,2)="AB",LEFT(A398,2)="DD",LEFT(A398,2)="EH",LEFT(A398,2)="FK",LEFT(A398,1)="G",LEFT(A398,2)="KA",LEFT(A398,2)="KY",LEFT(A398,2)="PA",LEFT(A398,2)="PH",LEFT(A398,2)="DG",LEFT(A398,2)="ML"),"Scotland",
OR(LEFT(A398,2)="CF",LEFT(A398,2)="SA",LEFT(A398,2)="NP",LEFT(A398,2)="LL",LEFT(A398,2)="LD"),"Wales"
)</f>
        <v>London</v>
      </c>
      <c r="C398" t="s">
        <v>423</v>
      </c>
      <c r="D398" t="s">
        <v>923</v>
      </c>
      <c r="E398" s="1">
        <v>34105</v>
      </c>
      <c r="F398" s="1">
        <v>46088</v>
      </c>
      <c r="G398" s="11">
        <f ca="1">DATEDIF(Table1[[#This Row],[Date_of_Birth]],TODAY(),"Y")-DATEDIF(Table1[[#This Row],[Primary_Diagnosis_Date]],TODAY(),"Y")</f>
        <v>33</v>
      </c>
      <c r="H398" s="11" t="str" cm="1">
        <f t="array" aca="1" ref="H398" ca="1">_xlfn.IFS(Table1[[#This Row],[Age]]&lt;10,"0-9",Table1[[#This Row],[Age]]&lt;20,"10-19",Table1[[#This Row],[Age]]&lt;30,"20-29",Table1[[#This Row],[Age]]&lt;40,"30-39",Table1[[#This Row],[Age]]&lt;50,"40-49",Table1[[#This Row],[Age]]&lt;60,"50-59",Table1[[#This Row],[Age]]&lt;70,"60-69",Table1[[#This Row],[Age]]&lt;80,"70-79",Table1[[#This Row],[Age]]&lt;90,"80-89")</f>
        <v>30-39</v>
      </c>
      <c r="I398" t="s">
        <v>1027</v>
      </c>
      <c r="J398" t="s">
        <v>1425</v>
      </c>
      <c r="K398" t="str">
        <f>LEFT(Table1[[#This Row],[Postcode]],2)</f>
        <v>WA</v>
      </c>
      <c r="L398" t="s">
        <v>1875</v>
      </c>
      <c r="M398" s="1">
        <v>46077</v>
      </c>
      <c r="N398" s="1">
        <v>46081</v>
      </c>
      <c r="O398" s="11" t="str">
        <f ca="1">DATEDIF(Table1[[#This Row],[Referral_Date]],TODAY(),"d")-DATEDIF(Table1[[#This Row],[First_Seen_Date]],TODAY(),"d") &amp;" "&amp;"days"</f>
        <v>4 days</v>
      </c>
      <c r="P398" s="1">
        <v>46081</v>
      </c>
      <c r="Q398" s="1">
        <v>46082</v>
      </c>
      <c r="R398" s="1">
        <v>46105</v>
      </c>
      <c r="S398" s="11">
        <f ca="1">DATEDIF(Table1[[#This Row],[Decision_to_Treat_Date]],TODAY(),"d")-DATEDIF(Table1[[#This Row],[Treatment_Start_Date]],TODAY(),"d")</f>
        <v>23</v>
      </c>
      <c r="T398" s="11" t="str" cm="1">
        <f t="array" aca="1" ref="T398" ca="1">_xlfn.IFS(Table1[[#This Row],[Treatment_Waiting Time]]&lt;10,"Very Short Wait",Table1[[#This Row],[Treatment_Waiting Time]]&lt;20,"Short Wait",Table1[[#This Row],[Treatment_Waiting Time]]&lt;30,"Moderate Delay",Table1[[#This Row],[Treatment_Waiting Time]]&lt;40,"Long Delay")</f>
        <v>Moderate Delay</v>
      </c>
      <c r="U398" t="s">
        <v>2014</v>
      </c>
      <c r="V398" t="s">
        <v>2022</v>
      </c>
      <c r="W398" t="s">
        <v>2028</v>
      </c>
      <c r="X398" t="s">
        <v>2030</v>
      </c>
      <c r="Y398" t="s">
        <v>2037</v>
      </c>
      <c r="Z398" t="s">
        <v>2041</v>
      </c>
      <c r="AA398" t="s">
        <v>2044</v>
      </c>
      <c r="AB398" t="s">
        <v>2048</v>
      </c>
      <c r="AC398" t="s">
        <v>2041</v>
      </c>
      <c r="AD398" t="s">
        <v>2446</v>
      </c>
      <c r="AE398" t="s">
        <v>2550</v>
      </c>
      <c r="AF398" t="b">
        <v>0</v>
      </c>
      <c r="AH398" t="s">
        <v>2555</v>
      </c>
      <c r="AI398" s="1">
        <v>47331</v>
      </c>
    </row>
    <row r="399" spans="1:35">
      <c r="A399" t="str">
        <f>LEFT(Table1[[#This Row],[Postcode]],2)</f>
        <v>W4</v>
      </c>
      <c r="B399" s="13" t="str" cm="1">
        <f t="array" ref="B399">_xlfn.IFS(
OR(LEFT(A399,2)="EC",LEFT(A399,1)="E",LEFT(A399,1)="N",LEFT(A399,2)="NW",LEFT(A399,2)="SE",LEFT(A399,2)="SW",LEFT(A399,1)="W",LEFT(A399,2)="WC"),"London",
OR(LEFT(A399,2)="CR",LEFT(A399,2)="DA",LEFT(A399,2)="GU",LEFT(A399,2)="KT",LEFT(A399,2)="ME",LEFT(A399,2)="PO",LEFT(A399,2)="RG",LEFT(A399,2)="RH",LEFT(A399,2)="SL",LEFT(A399,2)="SO",LEFT(A399,2)="TN"),"South East",
OR(LEFT(A399,2)="BA",LEFT(A399,2)="BS",LEFT(A399,2)="EX",LEFT(A399,2)="GL",LEFT(A399,2)="PL",LEFT(A399,2)="TA",LEFT(A399,2)="TQ",LEFT(A399,2)="TR"),"South West",
OR(LEFT(A399,1)="B",LEFT(A399,2)="CV",LEFT(A399,2)="DE",LEFT(A399,2)="LE",LEFT(A399,2)="NG",LEFT(A399,2)="NN",LEFT(A399,2)="ST",LEFT(A399,2)="WS",LEFT(A399,2)="WV"),"Midlands",
OR(LEFT(A399,1)="M",LEFT(A399,1)="L",LEFT(A399,2)="CH",LEFT(A399,2)="WA",LEFT(A399,2)="WN",LEFT(A399,2)="PR",LEFT(A399,2)="FY",LEFT(A399,2)="BB",LEFT(A399,2)="BL",LEFT(A399,2)="OL",LEFT(A399,2)="SK"),"North West",
OR(LEFT(A399,2)="NE",LEFT(A399,2)="DH",LEFT(A399,2)="SR",LEFT(A399,2)="TS",LEFT(A399,2)="DL"),"North East",
OR(LEFT(A399,2)="LS",LEFT(A399,1)="S",LEFT(A399,2)="DN",LEFT(A399,2)="HU",LEFT(A399,2)="BD",LEFT(A399,2)="HX",LEFT(A399,2)="WF",LEFT(A399,2)="HD"),"Yorkshire &amp; Humber",
OR(LEFT(A399,2)="CB",LEFT(A399,2)="CO",LEFT(A399,2)="IP",LEFT(A399,2)="NR",LEFT(A399,2)="PE",LEFT(A399,2)="SG",LEFT(A399,2)="CM"),"East of England",
OR(LEFT(A399,2)="AB",LEFT(A399,2)="DD",LEFT(A399,2)="EH",LEFT(A399,2)="FK",LEFT(A399,1)="G",LEFT(A399,2)="KA",LEFT(A399,2)="KY",LEFT(A399,2)="PA",LEFT(A399,2)="PH",LEFT(A399,2)="DG",LEFT(A399,2)="ML"),"Scotland",
OR(LEFT(A399,2)="CF",LEFT(A399,2)="SA",LEFT(A399,2)="NP",LEFT(A399,2)="LL",LEFT(A399,2)="LD"),"Wales"
)</f>
        <v>London</v>
      </c>
      <c r="C399" t="s">
        <v>424</v>
      </c>
      <c r="D399" t="s">
        <v>924</v>
      </c>
      <c r="E399" s="1">
        <v>23435</v>
      </c>
      <c r="F399" s="1">
        <v>43081</v>
      </c>
      <c r="G399" s="11">
        <f ca="1">DATEDIF(Table1[[#This Row],[Date_of_Birth]],TODAY(),"Y")-DATEDIF(Table1[[#This Row],[Primary_Diagnosis_Date]],TODAY(),"Y")</f>
        <v>54</v>
      </c>
      <c r="H399" s="11" t="str" cm="1">
        <f t="array" aca="1" ref="H399" ca="1">_xlfn.IFS(Table1[[#This Row],[Age]]&lt;10,"0-9",Table1[[#This Row],[Age]]&lt;20,"10-19",Table1[[#This Row],[Age]]&lt;30,"20-29",Table1[[#This Row],[Age]]&lt;40,"30-39",Table1[[#This Row],[Age]]&lt;50,"40-49",Table1[[#This Row],[Age]]&lt;60,"50-59",Table1[[#This Row],[Age]]&lt;70,"60-69",Table1[[#This Row],[Age]]&lt;80,"70-79",Table1[[#This Row],[Age]]&lt;90,"80-89")</f>
        <v>50-59</v>
      </c>
      <c r="I399" t="s">
        <v>1028</v>
      </c>
      <c r="J399" t="s">
        <v>1426</v>
      </c>
      <c r="K399" t="str">
        <f>LEFT(Table1[[#This Row],[Postcode]],2)</f>
        <v>W4</v>
      </c>
      <c r="L399" t="s">
        <v>1914</v>
      </c>
      <c r="M399" s="1">
        <v>43079</v>
      </c>
      <c r="N399" s="1">
        <v>43082</v>
      </c>
      <c r="O399" s="11" t="str">
        <f ca="1">DATEDIF(Table1[[#This Row],[Referral_Date]],TODAY(),"d")-DATEDIF(Table1[[#This Row],[First_Seen_Date]],TODAY(),"d") &amp;" "&amp;"days"</f>
        <v>3 days</v>
      </c>
      <c r="P399" s="1">
        <v>43096</v>
      </c>
      <c r="Q399" s="1">
        <v>43110</v>
      </c>
      <c r="R399" s="1">
        <v>43139</v>
      </c>
      <c r="S399" s="11">
        <f ca="1">DATEDIF(Table1[[#This Row],[Decision_to_Treat_Date]],TODAY(),"d")-DATEDIF(Table1[[#This Row],[Treatment_Start_Date]],TODAY(),"d")</f>
        <v>29</v>
      </c>
      <c r="T399" s="11" t="str" cm="1">
        <f t="array" aca="1" ref="T399" ca="1">_xlfn.IFS(Table1[[#This Row],[Treatment_Waiting Time]]&lt;10,"Very Short Wait",Table1[[#This Row],[Treatment_Waiting Time]]&lt;20,"Short Wait",Table1[[#This Row],[Treatment_Waiting Time]]&lt;30,"Moderate Delay",Table1[[#This Row],[Treatment_Waiting Time]]&lt;40,"Long Delay")</f>
        <v>Moderate Delay</v>
      </c>
      <c r="U399" t="s">
        <v>2017</v>
      </c>
      <c r="V399" t="s">
        <v>2019</v>
      </c>
      <c r="W399" t="s">
        <v>2026</v>
      </c>
      <c r="X399" t="s">
        <v>2030</v>
      </c>
      <c r="Y399" t="s">
        <v>2033</v>
      </c>
      <c r="Z399" t="s">
        <v>2038</v>
      </c>
      <c r="AA399" t="s">
        <v>2041</v>
      </c>
      <c r="AB399" t="s">
        <v>2050</v>
      </c>
      <c r="AC399" t="s">
        <v>2052</v>
      </c>
      <c r="AD399" t="s">
        <v>2447</v>
      </c>
      <c r="AE399" t="s">
        <v>2041</v>
      </c>
      <c r="AF399" t="b">
        <v>1</v>
      </c>
      <c r="AG399" s="1">
        <v>43719</v>
      </c>
      <c r="AH399" t="s">
        <v>2554</v>
      </c>
    </row>
    <row r="400" spans="1:35">
      <c r="A400" t="str">
        <f>LEFT(Table1[[#This Row],[Postcode]],2)</f>
        <v>M3</v>
      </c>
      <c r="B400" s="13" t="str" cm="1">
        <f t="array" ref="B400">_xlfn.IFS(
OR(LEFT(A400,2)="EC",LEFT(A400,1)="E",LEFT(A400,1)="N",LEFT(A400,2)="NW",LEFT(A400,2)="SE",LEFT(A400,2)="SW",LEFT(A400,1)="W",LEFT(A400,2)="WC"),"London",
OR(LEFT(A400,2)="CR",LEFT(A400,2)="DA",LEFT(A400,2)="GU",LEFT(A400,2)="KT",LEFT(A400,2)="ME",LEFT(A400,2)="PO",LEFT(A400,2)="RG",LEFT(A400,2)="RH",LEFT(A400,2)="SL",LEFT(A400,2)="SO",LEFT(A400,2)="TN"),"South East",
OR(LEFT(A400,2)="BA",LEFT(A400,2)="BS",LEFT(A400,2)="EX",LEFT(A400,2)="GL",LEFT(A400,2)="PL",LEFT(A400,2)="TA",LEFT(A400,2)="TQ",LEFT(A400,2)="TR"),"South West",
OR(LEFT(A400,1)="B",LEFT(A400,2)="CV",LEFT(A400,2)="DE",LEFT(A400,2)="LE",LEFT(A400,2)="NG",LEFT(A400,2)="NN",LEFT(A400,2)="ST",LEFT(A400,2)="WS",LEFT(A400,2)="WV"),"Midlands",
OR(LEFT(A400,1)="M",LEFT(A400,1)="L",LEFT(A400,2)="CH",LEFT(A400,2)="WA",LEFT(A400,2)="WN",LEFT(A400,2)="PR",LEFT(A400,2)="FY",LEFT(A400,2)="BB",LEFT(A400,2)="BL",LEFT(A400,2)="OL",LEFT(A400,2)="SK"),"North West",
OR(LEFT(A400,2)="NE",LEFT(A400,2)="DH",LEFT(A400,2)="SR",LEFT(A400,2)="TS",LEFT(A400,2)="DL"),"North East",
OR(LEFT(A400,2)="LS",LEFT(A400,1)="S",LEFT(A400,2)="DN",LEFT(A400,2)="HU",LEFT(A400,2)="BD",LEFT(A400,2)="HX",LEFT(A400,2)="WF",LEFT(A400,2)="HD"),"Yorkshire &amp; Humber",
OR(LEFT(A400,2)="CB",LEFT(A400,2)="CO",LEFT(A400,2)="IP",LEFT(A400,2)="NR",LEFT(A400,2)="PE",LEFT(A400,2)="SG",LEFT(A400,2)="CM"),"East of England",
OR(LEFT(A400,2)="AB",LEFT(A400,2)="DD",LEFT(A400,2)="EH",LEFT(A400,2)="FK",LEFT(A400,1)="G",LEFT(A400,2)="KA",LEFT(A400,2)="KY",LEFT(A400,2)="PA",LEFT(A400,2)="PH",LEFT(A400,2)="DG",LEFT(A400,2)="ML"),"Scotland",
OR(LEFT(A400,2)="CF",LEFT(A400,2)="SA",LEFT(A400,2)="NP",LEFT(A400,2)="LL",LEFT(A400,2)="LD"),"Wales"
)</f>
        <v>North West</v>
      </c>
      <c r="C400" t="s">
        <v>425</v>
      </c>
      <c r="D400" t="s">
        <v>925</v>
      </c>
      <c r="E400" s="1">
        <v>27453</v>
      </c>
      <c r="F400" s="1">
        <v>43424</v>
      </c>
      <c r="G400" s="11">
        <f ca="1">DATEDIF(Table1[[#This Row],[Date_of_Birth]],TODAY(),"Y")-DATEDIF(Table1[[#This Row],[Primary_Diagnosis_Date]],TODAY(),"Y")</f>
        <v>44</v>
      </c>
      <c r="H400" s="11" t="str" cm="1">
        <f t="array" aca="1" ref="H400" ca="1">_xlfn.IFS(Table1[[#This Row],[Age]]&lt;10,"0-9",Table1[[#This Row],[Age]]&lt;20,"10-19",Table1[[#This Row],[Age]]&lt;30,"20-29",Table1[[#This Row],[Age]]&lt;40,"30-39",Table1[[#This Row],[Age]]&lt;50,"40-49",Table1[[#This Row],[Age]]&lt;60,"50-59",Table1[[#This Row],[Age]]&lt;70,"60-69",Table1[[#This Row],[Age]]&lt;80,"70-79",Table1[[#This Row],[Age]]&lt;90,"80-89")</f>
        <v>40-49</v>
      </c>
      <c r="I400" t="s">
        <v>1028</v>
      </c>
      <c r="J400" t="s">
        <v>1427</v>
      </c>
      <c r="K400" t="str">
        <f>LEFT(Table1[[#This Row],[Postcode]],2)</f>
        <v>M3</v>
      </c>
      <c r="L400" t="s">
        <v>1915</v>
      </c>
      <c r="M400" s="1">
        <v>43403</v>
      </c>
      <c r="N400" s="1">
        <v>43413</v>
      </c>
      <c r="O400" s="11" t="str">
        <f ca="1">DATEDIF(Table1[[#This Row],[Referral_Date]],TODAY(),"d")-DATEDIF(Table1[[#This Row],[First_Seen_Date]],TODAY(),"d") &amp;" "&amp;"days"</f>
        <v>10 days</v>
      </c>
      <c r="P400" s="1">
        <v>43413</v>
      </c>
      <c r="Q400" s="1">
        <v>43417</v>
      </c>
      <c r="R400" s="1">
        <v>43443</v>
      </c>
      <c r="S400" s="11">
        <f ca="1">DATEDIF(Table1[[#This Row],[Decision_to_Treat_Date]],TODAY(),"d")-DATEDIF(Table1[[#This Row],[Treatment_Start_Date]],TODAY(),"d")</f>
        <v>26</v>
      </c>
      <c r="T400" s="11" t="str" cm="1">
        <f t="array" aca="1" ref="T400" ca="1">_xlfn.IFS(Table1[[#This Row],[Treatment_Waiting Time]]&lt;10,"Very Short Wait",Table1[[#This Row],[Treatment_Waiting Time]]&lt;20,"Short Wait",Table1[[#This Row],[Treatment_Waiting Time]]&lt;30,"Moderate Delay",Table1[[#This Row],[Treatment_Waiting Time]]&lt;40,"Long Delay")</f>
        <v>Moderate Delay</v>
      </c>
      <c r="U400" t="s">
        <v>2012</v>
      </c>
      <c r="V400" t="s">
        <v>2019</v>
      </c>
      <c r="W400" t="s">
        <v>2024</v>
      </c>
      <c r="X400" t="s">
        <v>2031</v>
      </c>
      <c r="Y400" t="s">
        <v>2033</v>
      </c>
      <c r="Z400" t="s">
        <v>2042</v>
      </c>
      <c r="AA400" t="s">
        <v>2043</v>
      </c>
      <c r="AB400" t="s">
        <v>2046</v>
      </c>
      <c r="AC400" t="s">
        <v>2041</v>
      </c>
      <c r="AD400" t="s">
        <v>2448</v>
      </c>
      <c r="AE400" t="s">
        <v>2553</v>
      </c>
      <c r="AF400" t="b">
        <v>1</v>
      </c>
      <c r="AG400" s="1">
        <v>44108</v>
      </c>
      <c r="AH400" t="s">
        <v>2555</v>
      </c>
      <c r="AI400" s="1">
        <v>44503</v>
      </c>
    </row>
    <row r="401" spans="1:35">
      <c r="A401" t="str">
        <f>LEFT(Table1[[#This Row],[Postcode]],2)</f>
        <v>BB</v>
      </c>
      <c r="B401" s="13" t="str" cm="1">
        <f t="array" ref="B401">_xlfn.IFS(
OR(LEFT(A401,2)="EC",LEFT(A401,1)="E",LEFT(A401,1)="N",LEFT(A401,2)="NW",LEFT(A401,2)="SE",LEFT(A401,2)="SW",LEFT(A401,1)="W",LEFT(A401,2)="WC"),"London",
OR(LEFT(A401,2)="CR",LEFT(A401,2)="DA",LEFT(A401,2)="GU",LEFT(A401,2)="KT",LEFT(A401,2)="ME",LEFT(A401,2)="PO",LEFT(A401,2)="RG",LEFT(A401,2)="RH",LEFT(A401,2)="SL",LEFT(A401,2)="SO",LEFT(A401,2)="TN"),"South East",
OR(LEFT(A401,2)="BA",LEFT(A401,2)="BS",LEFT(A401,2)="EX",LEFT(A401,2)="GL",LEFT(A401,2)="PL",LEFT(A401,2)="TA",LEFT(A401,2)="TQ",LEFT(A401,2)="TR"),"South West",
OR(LEFT(A401,1)="B",LEFT(A401,2)="CV",LEFT(A401,2)="DE",LEFT(A401,2)="LE",LEFT(A401,2)="NG",LEFT(A401,2)="NN",LEFT(A401,2)="ST",LEFT(A401,2)="WS",LEFT(A401,2)="WV"),"Midlands",
OR(LEFT(A401,1)="M",LEFT(A401,1)="L",LEFT(A401,2)="CH",LEFT(A401,2)="WA",LEFT(A401,2)="WN",LEFT(A401,2)="PR",LEFT(A401,2)="FY",LEFT(A401,2)="BB",LEFT(A401,2)="BL",LEFT(A401,2)="OL",LEFT(A401,2)="SK"),"North West",
OR(LEFT(A401,2)="NE",LEFT(A401,2)="DH",LEFT(A401,2)="SR",LEFT(A401,2)="TS",LEFT(A401,2)="DL"),"North East",
OR(LEFT(A401,2)="LS",LEFT(A401,1)="S",LEFT(A401,2)="DN",LEFT(A401,2)="HU",LEFT(A401,2)="BD",LEFT(A401,2)="HX",LEFT(A401,2)="WF",LEFT(A401,2)="HD"),"Yorkshire &amp; Humber",
OR(LEFT(A401,2)="CB",LEFT(A401,2)="CO",LEFT(A401,2)="IP",LEFT(A401,2)="NR",LEFT(A401,2)="PE",LEFT(A401,2)="SG",LEFT(A401,2)="CM"),"East of England",
OR(LEFT(A401,2)="AB",LEFT(A401,2)="DD",LEFT(A401,2)="EH",LEFT(A401,2)="FK",LEFT(A401,1)="G",LEFT(A401,2)="KA",LEFT(A401,2)="KY",LEFT(A401,2)="PA",LEFT(A401,2)="PH",LEFT(A401,2)="DG",LEFT(A401,2)="ML"),"Scotland",
OR(LEFT(A401,2)="CF",LEFT(A401,2)="SA",LEFT(A401,2)="NP",LEFT(A401,2)="LL",LEFT(A401,2)="LD"),"Wales"
)</f>
        <v>Midlands</v>
      </c>
      <c r="C401" t="s">
        <v>426</v>
      </c>
      <c r="D401" t="s">
        <v>926</v>
      </c>
      <c r="E401" s="1">
        <v>20720</v>
      </c>
      <c r="F401" s="1">
        <v>43591</v>
      </c>
      <c r="G401" s="11">
        <f ca="1">DATEDIF(Table1[[#This Row],[Date_of_Birth]],TODAY(),"Y")-DATEDIF(Table1[[#This Row],[Primary_Diagnosis_Date]],TODAY(),"Y")</f>
        <v>62</v>
      </c>
      <c r="H401" s="11" t="str" cm="1">
        <f t="array" aca="1" ref="H401" ca="1">_xlfn.IFS(Table1[[#This Row],[Age]]&lt;10,"0-9",Table1[[#This Row],[Age]]&lt;20,"10-19",Table1[[#This Row],[Age]]&lt;30,"20-29",Table1[[#This Row],[Age]]&lt;40,"30-39",Table1[[#This Row],[Age]]&lt;50,"40-49",Table1[[#This Row],[Age]]&lt;60,"50-59",Table1[[#This Row],[Age]]&lt;70,"60-69",Table1[[#This Row],[Age]]&lt;80,"70-79",Table1[[#This Row],[Age]]&lt;90,"80-89")</f>
        <v>60-69</v>
      </c>
      <c r="I401" t="s">
        <v>1027</v>
      </c>
      <c r="J401" t="s">
        <v>1428</v>
      </c>
      <c r="K401" t="str">
        <f>LEFT(Table1[[#This Row],[Postcode]],2)</f>
        <v>BB</v>
      </c>
      <c r="L401" t="s">
        <v>1916</v>
      </c>
      <c r="M401" s="1">
        <v>43576</v>
      </c>
      <c r="N401" s="1">
        <v>43582</v>
      </c>
      <c r="O401" s="11" t="str">
        <f ca="1">DATEDIF(Table1[[#This Row],[Referral_Date]],TODAY(),"d")-DATEDIF(Table1[[#This Row],[First_Seen_Date]],TODAY(),"d") &amp;" "&amp;"days"</f>
        <v>6 days</v>
      </c>
      <c r="P401" s="1">
        <v>43591</v>
      </c>
      <c r="Q401" s="1">
        <v>43596</v>
      </c>
      <c r="R401" s="1">
        <v>43616</v>
      </c>
      <c r="S401" s="11">
        <f ca="1">DATEDIF(Table1[[#This Row],[Decision_to_Treat_Date]],TODAY(),"d")-DATEDIF(Table1[[#This Row],[Treatment_Start_Date]],TODAY(),"d")</f>
        <v>20</v>
      </c>
      <c r="T401" s="11" t="str" cm="1">
        <f t="array" aca="1" ref="T401" ca="1">_xlfn.IFS(Table1[[#This Row],[Treatment_Waiting Time]]&lt;10,"Very Short Wait",Table1[[#This Row],[Treatment_Waiting Time]]&lt;20,"Short Wait",Table1[[#This Row],[Treatment_Waiting Time]]&lt;30,"Moderate Delay",Table1[[#This Row],[Treatment_Waiting Time]]&lt;40,"Long Delay")</f>
        <v>Moderate Delay</v>
      </c>
      <c r="U401" t="s">
        <v>2016</v>
      </c>
      <c r="V401" t="s">
        <v>2020</v>
      </c>
      <c r="W401" t="s">
        <v>2026</v>
      </c>
      <c r="X401" t="s">
        <v>2030</v>
      </c>
      <c r="Y401" t="s">
        <v>2034</v>
      </c>
      <c r="Z401" t="s">
        <v>2040</v>
      </c>
      <c r="AA401" t="s">
        <v>2044</v>
      </c>
      <c r="AB401" t="s">
        <v>2049</v>
      </c>
      <c r="AC401" t="s">
        <v>2052</v>
      </c>
      <c r="AD401" t="s">
        <v>2449</v>
      </c>
      <c r="AE401" t="s">
        <v>2552</v>
      </c>
      <c r="AF401" t="b">
        <v>0</v>
      </c>
      <c r="AH401" t="s">
        <v>2555</v>
      </c>
      <c r="AI401" s="1">
        <v>44438</v>
      </c>
    </row>
    <row r="402" spans="1:35">
      <c r="A402" t="str">
        <f>LEFT(Table1[[#This Row],[Postcode]],2)</f>
        <v>M6</v>
      </c>
      <c r="B402" s="13" t="str" cm="1">
        <f t="array" ref="B402">_xlfn.IFS(
OR(LEFT(A402,2)="EC",LEFT(A402,1)="E",LEFT(A402,1)="N",LEFT(A402,2)="NW",LEFT(A402,2)="SE",LEFT(A402,2)="SW",LEFT(A402,1)="W",LEFT(A402,2)="WC"),"London",
OR(LEFT(A402,2)="CR",LEFT(A402,2)="DA",LEFT(A402,2)="GU",LEFT(A402,2)="KT",LEFT(A402,2)="ME",LEFT(A402,2)="PO",LEFT(A402,2)="RG",LEFT(A402,2)="RH",LEFT(A402,2)="SL",LEFT(A402,2)="SO",LEFT(A402,2)="TN"),"South East",
OR(LEFT(A402,2)="BA",LEFT(A402,2)="BS",LEFT(A402,2)="EX",LEFT(A402,2)="GL",LEFT(A402,2)="PL",LEFT(A402,2)="TA",LEFT(A402,2)="TQ",LEFT(A402,2)="TR"),"South West",
OR(LEFT(A402,1)="B",LEFT(A402,2)="CV",LEFT(A402,2)="DE",LEFT(A402,2)="LE",LEFT(A402,2)="NG",LEFT(A402,2)="NN",LEFT(A402,2)="ST",LEFT(A402,2)="WS",LEFT(A402,2)="WV"),"Midlands",
OR(LEFT(A402,1)="M",LEFT(A402,1)="L",LEFT(A402,2)="CH",LEFT(A402,2)="WA",LEFT(A402,2)="WN",LEFT(A402,2)="PR",LEFT(A402,2)="FY",LEFT(A402,2)="BB",LEFT(A402,2)="BL",LEFT(A402,2)="OL",LEFT(A402,2)="SK"),"North West",
OR(LEFT(A402,2)="NE",LEFT(A402,2)="DH",LEFT(A402,2)="SR",LEFT(A402,2)="TS",LEFT(A402,2)="DL"),"North East",
OR(LEFT(A402,2)="LS",LEFT(A402,1)="S",LEFT(A402,2)="DN",LEFT(A402,2)="HU",LEFT(A402,2)="BD",LEFT(A402,2)="HX",LEFT(A402,2)="WF",LEFT(A402,2)="HD"),"Yorkshire &amp; Humber",
OR(LEFT(A402,2)="CB",LEFT(A402,2)="CO",LEFT(A402,2)="IP",LEFT(A402,2)="NR",LEFT(A402,2)="PE",LEFT(A402,2)="SG",LEFT(A402,2)="CM"),"East of England",
OR(LEFT(A402,2)="AB",LEFT(A402,2)="DD",LEFT(A402,2)="EH",LEFT(A402,2)="FK",LEFT(A402,1)="G",LEFT(A402,2)="KA",LEFT(A402,2)="KY",LEFT(A402,2)="PA",LEFT(A402,2)="PH",LEFT(A402,2)="DG",LEFT(A402,2)="ML"),"Scotland",
OR(LEFT(A402,2)="CF",LEFT(A402,2)="SA",LEFT(A402,2)="NP",LEFT(A402,2)="LL",LEFT(A402,2)="LD"),"Wales"
)</f>
        <v>North West</v>
      </c>
      <c r="C402" t="s">
        <v>427</v>
      </c>
      <c r="D402" t="s">
        <v>927</v>
      </c>
      <c r="E402" s="1">
        <v>36120</v>
      </c>
      <c r="F402" s="1">
        <v>44683</v>
      </c>
      <c r="G402" s="11">
        <f ca="1">DATEDIF(Table1[[#This Row],[Date_of_Birth]],TODAY(),"Y")-DATEDIF(Table1[[#This Row],[Primary_Diagnosis_Date]],TODAY(),"Y")</f>
        <v>23</v>
      </c>
      <c r="H402" s="11" t="str" cm="1">
        <f t="array" aca="1" ref="H402" ca="1">_xlfn.IFS(Table1[[#This Row],[Age]]&lt;10,"0-9",Table1[[#This Row],[Age]]&lt;20,"10-19",Table1[[#This Row],[Age]]&lt;30,"20-29",Table1[[#This Row],[Age]]&lt;40,"30-39",Table1[[#This Row],[Age]]&lt;50,"40-49",Table1[[#This Row],[Age]]&lt;60,"50-59",Table1[[#This Row],[Age]]&lt;70,"60-69",Table1[[#This Row],[Age]]&lt;80,"70-79",Table1[[#This Row],[Age]]&lt;90,"80-89")</f>
        <v>20-29</v>
      </c>
      <c r="I402" t="s">
        <v>1027</v>
      </c>
      <c r="J402" t="s">
        <v>1429</v>
      </c>
      <c r="K402" t="str">
        <f>LEFT(Table1[[#This Row],[Postcode]],2)</f>
        <v>M6</v>
      </c>
      <c r="L402" t="s">
        <v>1917</v>
      </c>
      <c r="M402" s="1">
        <v>44664</v>
      </c>
      <c r="N402" s="1">
        <v>44669</v>
      </c>
      <c r="O402" s="11" t="str">
        <f ca="1">DATEDIF(Table1[[#This Row],[Referral_Date]],TODAY(),"d")-DATEDIF(Table1[[#This Row],[First_Seen_Date]],TODAY(),"d") &amp;" "&amp;"days"</f>
        <v>5 days</v>
      </c>
      <c r="P402" s="1">
        <v>44673</v>
      </c>
      <c r="Q402" s="1">
        <v>44680</v>
      </c>
      <c r="R402" s="1">
        <v>44690</v>
      </c>
      <c r="S402" s="11">
        <f ca="1">DATEDIF(Table1[[#This Row],[Decision_to_Treat_Date]],TODAY(),"d")-DATEDIF(Table1[[#This Row],[Treatment_Start_Date]],TODAY(),"d")</f>
        <v>10</v>
      </c>
      <c r="T402" s="11" t="str" cm="1">
        <f t="array" aca="1" ref="T402" ca="1">_xlfn.IFS(Table1[[#This Row],[Treatment_Waiting Time]]&lt;10,"Very Short Wait",Table1[[#This Row],[Treatment_Waiting Time]]&lt;20,"Short Wait",Table1[[#This Row],[Treatment_Waiting Time]]&lt;30,"Moderate Delay",Table1[[#This Row],[Treatment_Waiting Time]]&lt;40,"Long Delay")</f>
        <v>Short Wait</v>
      </c>
      <c r="U402" t="s">
        <v>2016</v>
      </c>
      <c r="V402" t="s">
        <v>2021</v>
      </c>
      <c r="W402" t="s">
        <v>2026</v>
      </c>
      <c r="X402" t="s">
        <v>2031</v>
      </c>
      <c r="Y402" t="s">
        <v>2033</v>
      </c>
      <c r="Z402" t="s">
        <v>2042</v>
      </c>
      <c r="AA402" t="s">
        <v>2044</v>
      </c>
      <c r="AB402" t="s">
        <v>2046</v>
      </c>
      <c r="AC402" t="s">
        <v>2052</v>
      </c>
      <c r="AD402" t="s">
        <v>2450</v>
      </c>
      <c r="AE402" t="s">
        <v>2551</v>
      </c>
      <c r="AF402" t="b">
        <v>1</v>
      </c>
      <c r="AG402" s="1">
        <v>45598</v>
      </c>
      <c r="AH402" t="s">
        <v>2555</v>
      </c>
      <c r="AI402" s="1">
        <v>45263</v>
      </c>
    </row>
    <row r="403" spans="1:35">
      <c r="A403" t="str">
        <f>LEFT(Table1[[#This Row],[Postcode]],2)</f>
        <v>N7</v>
      </c>
      <c r="B403" s="13" t="str" cm="1">
        <f t="array" ref="B403">_xlfn.IFS(
OR(LEFT(A403,2)="EC",LEFT(A403,1)="E",LEFT(A403,1)="N",LEFT(A403,2)="NW",LEFT(A403,2)="SE",LEFT(A403,2)="SW",LEFT(A403,1)="W",LEFT(A403,2)="WC"),"London",
OR(LEFT(A403,2)="CR",LEFT(A403,2)="DA",LEFT(A403,2)="GU",LEFT(A403,2)="KT",LEFT(A403,2)="ME",LEFT(A403,2)="PO",LEFT(A403,2)="RG",LEFT(A403,2)="RH",LEFT(A403,2)="SL",LEFT(A403,2)="SO",LEFT(A403,2)="TN"),"South East",
OR(LEFT(A403,2)="BA",LEFT(A403,2)="BS",LEFT(A403,2)="EX",LEFT(A403,2)="GL",LEFT(A403,2)="PL",LEFT(A403,2)="TA",LEFT(A403,2)="TQ",LEFT(A403,2)="TR"),"South West",
OR(LEFT(A403,1)="B",LEFT(A403,2)="CV",LEFT(A403,2)="DE",LEFT(A403,2)="LE",LEFT(A403,2)="NG",LEFT(A403,2)="NN",LEFT(A403,2)="ST",LEFT(A403,2)="WS",LEFT(A403,2)="WV"),"Midlands",
OR(LEFT(A403,1)="M",LEFT(A403,1)="L",LEFT(A403,2)="CH",LEFT(A403,2)="WA",LEFT(A403,2)="WN",LEFT(A403,2)="PR",LEFT(A403,2)="FY",LEFT(A403,2)="BB",LEFT(A403,2)="BL",LEFT(A403,2)="OL",LEFT(A403,2)="SK"),"North West",
OR(LEFT(A403,2)="NE",LEFT(A403,2)="DH",LEFT(A403,2)="SR",LEFT(A403,2)="TS",LEFT(A403,2)="DL"),"North East",
OR(LEFT(A403,2)="LS",LEFT(A403,1)="S",LEFT(A403,2)="DN",LEFT(A403,2)="HU",LEFT(A403,2)="BD",LEFT(A403,2)="HX",LEFT(A403,2)="WF",LEFT(A403,2)="HD"),"Yorkshire &amp; Humber",
OR(LEFT(A403,2)="CB",LEFT(A403,2)="CO",LEFT(A403,2)="IP",LEFT(A403,2)="NR",LEFT(A403,2)="PE",LEFT(A403,2)="SG",LEFT(A403,2)="CM"),"East of England",
OR(LEFT(A403,2)="AB",LEFT(A403,2)="DD",LEFT(A403,2)="EH",LEFT(A403,2)="FK",LEFT(A403,1)="G",LEFT(A403,2)="KA",LEFT(A403,2)="KY",LEFT(A403,2)="PA",LEFT(A403,2)="PH",LEFT(A403,2)="DG",LEFT(A403,2)="ML"),"Scotland",
OR(LEFT(A403,2)="CF",LEFT(A403,2)="SA",LEFT(A403,2)="NP",LEFT(A403,2)="LL",LEFT(A403,2)="LD"),"Wales"
)</f>
        <v>London</v>
      </c>
      <c r="C403" t="s">
        <v>428</v>
      </c>
      <c r="D403" t="s">
        <v>928</v>
      </c>
      <c r="E403" s="1">
        <v>20253</v>
      </c>
      <c r="F403" s="1">
        <v>43103</v>
      </c>
      <c r="G403" s="11">
        <f ca="1">DATEDIF(Table1[[#This Row],[Date_of_Birth]],TODAY(),"Y")-DATEDIF(Table1[[#This Row],[Primary_Diagnosis_Date]],TODAY(),"Y")</f>
        <v>63</v>
      </c>
      <c r="H403" s="11" t="str" cm="1">
        <f t="array" aca="1" ref="H403" ca="1">_xlfn.IFS(Table1[[#This Row],[Age]]&lt;10,"0-9",Table1[[#This Row],[Age]]&lt;20,"10-19",Table1[[#This Row],[Age]]&lt;30,"20-29",Table1[[#This Row],[Age]]&lt;40,"30-39",Table1[[#This Row],[Age]]&lt;50,"40-49",Table1[[#This Row],[Age]]&lt;60,"50-59",Table1[[#This Row],[Age]]&lt;70,"60-69",Table1[[#This Row],[Age]]&lt;80,"70-79",Table1[[#This Row],[Age]]&lt;90,"80-89")</f>
        <v>60-69</v>
      </c>
      <c r="I403" t="s">
        <v>1027</v>
      </c>
      <c r="J403" t="s">
        <v>1430</v>
      </c>
      <c r="K403" t="str">
        <f>LEFT(Table1[[#This Row],[Postcode]],2)</f>
        <v>N7</v>
      </c>
      <c r="L403" t="s">
        <v>1918</v>
      </c>
      <c r="M403" s="1">
        <v>43086</v>
      </c>
      <c r="N403" s="1">
        <v>43090</v>
      </c>
      <c r="O403" s="11" t="str">
        <f ca="1">DATEDIF(Table1[[#This Row],[Referral_Date]],TODAY(),"d")-DATEDIF(Table1[[#This Row],[First_Seen_Date]],TODAY(),"d") &amp;" "&amp;"days"</f>
        <v>4 days</v>
      </c>
      <c r="P403" s="1">
        <v>43095</v>
      </c>
      <c r="Q403" s="1">
        <v>43097</v>
      </c>
      <c r="R403" s="1">
        <v>43110</v>
      </c>
      <c r="S403" s="11">
        <f ca="1">DATEDIF(Table1[[#This Row],[Decision_to_Treat_Date]],TODAY(),"d")-DATEDIF(Table1[[#This Row],[Treatment_Start_Date]],TODAY(),"d")</f>
        <v>13</v>
      </c>
      <c r="T403" s="11" t="str" cm="1">
        <f t="array" aca="1" ref="T403" ca="1">_xlfn.IFS(Table1[[#This Row],[Treatment_Waiting Time]]&lt;10,"Very Short Wait",Table1[[#This Row],[Treatment_Waiting Time]]&lt;20,"Short Wait",Table1[[#This Row],[Treatment_Waiting Time]]&lt;30,"Moderate Delay",Table1[[#This Row],[Treatment_Waiting Time]]&lt;40,"Long Delay")</f>
        <v>Short Wait</v>
      </c>
      <c r="U403" t="s">
        <v>2013</v>
      </c>
      <c r="V403" t="s">
        <v>2018</v>
      </c>
      <c r="W403" t="s">
        <v>2027</v>
      </c>
      <c r="X403" t="s">
        <v>2031</v>
      </c>
      <c r="Y403" t="s">
        <v>2035</v>
      </c>
      <c r="Z403" t="s">
        <v>2039</v>
      </c>
      <c r="AA403" t="s">
        <v>2045</v>
      </c>
      <c r="AB403" t="s">
        <v>2047</v>
      </c>
      <c r="AC403" t="s">
        <v>2053</v>
      </c>
      <c r="AD403" t="s">
        <v>2451</v>
      </c>
      <c r="AE403" t="s">
        <v>2551</v>
      </c>
      <c r="AF403" t="b">
        <v>1</v>
      </c>
      <c r="AG403" s="1">
        <v>43971</v>
      </c>
      <c r="AH403" t="s">
        <v>2555</v>
      </c>
      <c r="AI403" s="1">
        <v>44014</v>
      </c>
    </row>
    <row r="404" spans="1:35">
      <c r="A404" t="str">
        <f>LEFT(Table1[[#This Row],[Postcode]],2)</f>
        <v>B8</v>
      </c>
      <c r="B404" s="13" t="str" cm="1">
        <f t="array" ref="B404">_xlfn.IFS(
OR(LEFT(A404,2)="EC",LEFT(A404,1)="E",LEFT(A404,1)="N",LEFT(A404,2)="NW",LEFT(A404,2)="SE",LEFT(A404,2)="SW",LEFT(A404,1)="W",LEFT(A404,2)="WC"),"London",
OR(LEFT(A404,2)="CR",LEFT(A404,2)="DA",LEFT(A404,2)="GU",LEFT(A404,2)="KT",LEFT(A404,2)="ME",LEFT(A404,2)="PO",LEFT(A404,2)="RG",LEFT(A404,2)="RH",LEFT(A404,2)="SL",LEFT(A404,2)="SO",LEFT(A404,2)="TN"),"South East",
OR(LEFT(A404,2)="BA",LEFT(A404,2)="BS",LEFT(A404,2)="EX",LEFT(A404,2)="GL",LEFT(A404,2)="PL",LEFT(A404,2)="TA",LEFT(A404,2)="TQ",LEFT(A404,2)="TR"),"South West",
OR(LEFT(A404,1)="B",LEFT(A404,2)="CV",LEFT(A404,2)="DE",LEFT(A404,2)="LE",LEFT(A404,2)="NG",LEFT(A404,2)="NN",LEFT(A404,2)="ST",LEFT(A404,2)="WS",LEFT(A404,2)="WV"),"Midlands",
OR(LEFT(A404,1)="M",LEFT(A404,1)="L",LEFT(A404,2)="CH",LEFT(A404,2)="WA",LEFT(A404,2)="WN",LEFT(A404,2)="PR",LEFT(A404,2)="FY",LEFT(A404,2)="BB",LEFT(A404,2)="BL",LEFT(A404,2)="OL",LEFT(A404,2)="SK"),"North West",
OR(LEFT(A404,2)="NE",LEFT(A404,2)="DH",LEFT(A404,2)="SR",LEFT(A404,2)="TS",LEFT(A404,2)="DL"),"North East",
OR(LEFT(A404,2)="LS",LEFT(A404,1)="S",LEFT(A404,2)="DN",LEFT(A404,2)="HU",LEFT(A404,2)="BD",LEFT(A404,2)="HX",LEFT(A404,2)="WF",LEFT(A404,2)="HD"),"Yorkshire &amp; Humber",
OR(LEFT(A404,2)="CB",LEFT(A404,2)="CO",LEFT(A404,2)="IP",LEFT(A404,2)="NR",LEFT(A404,2)="PE",LEFT(A404,2)="SG",LEFT(A404,2)="CM"),"East of England",
OR(LEFT(A404,2)="AB",LEFT(A404,2)="DD",LEFT(A404,2)="EH",LEFT(A404,2)="FK",LEFT(A404,1)="G",LEFT(A404,2)="KA",LEFT(A404,2)="KY",LEFT(A404,2)="PA",LEFT(A404,2)="PH",LEFT(A404,2)="DG",LEFT(A404,2)="ML"),"Scotland",
OR(LEFT(A404,2)="CF",LEFT(A404,2)="SA",LEFT(A404,2)="NP",LEFT(A404,2)="LL",LEFT(A404,2)="LD"),"Wales"
)</f>
        <v>Midlands</v>
      </c>
      <c r="C404" t="s">
        <v>429</v>
      </c>
      <c r="D404" t="s">
        <v>929</v>
      </c>
      <c r="E404" s="1">
        <v>31785</v>
      </c>
      <c r="F404" s="1">
        <v>43671</v>
      </c>
      <c r="G404" s="11">
        <f ca="1">DATEDIF(Table1[[#This Row],[Date_of_Birth]],TODAY(),"Y")-DATEDIF(Table1[[#This Row],[Primary_Diagnosis_Date]],TODAY(),"Y")</f>
        <v>33</v>
      </c>
      <c r="H404" s="11" t="str" cm="1">
        <f t="array" aca="1" ref="H404" ca="1">_xlfn.IFS(Table1[[#This Row],[Age]]&lt;10,"0-9",Table1[[#This Row],[Age]]&lt;20,"10-19",Table1[[#This Row],[Age]]&lt;30,"20-29",Table1[[#This Row],[Age]]&lt;40,"30-39",Table1[[#This Row],[Age]]&lt;50,"40-49",Table1[[#This Row],[Age]]&lt;60,"50-59",Table1[[#This Row],[Age]]&lt;70,"60-69",Table1[[#This Row],[Age]]&lt;80,"70-79",Table1[[#This Row],[Age]]&lt;90,"80-89")</f>
        <v>30-39</v>
      </c>
      <c r="I404" t="s">
        <v>1028</v>
      </c>
      <c r="J404" t="s">
        <v>1431</v>
      </c>
      <c r="K404" t="str">
        <f>LEFT(Table1[[#This Row],[Postcode]],2)</f>
        <v>B8</v>
      </c>
      <c r="L404" t="s">
        <v>1919</v>
      </c>
      <c r="M404" s="1">
        <v>43667</v>
      </c>
      <c r="N404" s="1">
        <v>43679</v>
      </c>
      <c r="O404" s="11" t="str">
        <f ca="1">DATEDIF(Table1[[#This Row],[Referral_Date]],TODAY(),"d")-DATEDIF(Table1[[#This Row],[First_Seen_Date]],TODAY(),"d") &amp;" "&amp;"days"</f>
        <v>12 days</v>
      </c>
      <c r="P404" s="1">
        <v>43681</v>
      </c>
      <c r="Q404" s="1">
        <v>43688</v>
      </c>
      <c r="R404" s="1">
        <v>43708</v>
      </c>
      <c r="S404" s="11">
        <f ca="1">DATEDIF(Table1[[#This Row],[Decision_to_Treat_Date]],TODAY(),"d")-DATEDIF(Table1[[#This Row],[Treatment_Start_Date]],TODAY(),"d")</f>
        <v>20</v>
      </c>
      <c r="T404" s="11" t="str" cm="1">
        <f t="array" aca="1" ref="T404" ca="1">_xlfn.IFS(Table1[[#This Row],[Treatment_Waiting Time]]&lt;10,"Very Short Wait",Table1[[#This Row],[Treatment_Waiting Time]]&lt;20,"Short Wait",Table1[[#This Row],[Treatment_Waiting Time]]&lt;30,"Moderate Delay",Table1[[#This Row],[Treatment_Waiting Time]]&lt;40,"Long Delay")</f>
        <v>Moderate Delay</v>
      </c>
      <c r="U404" t="s">
        <v>2013</v>
      </c>
      <c r="V404" t="s">
        <v>2022</v>
      </c>
      <c r="W404" t="s">
        <v>2028</v>
      </c>
      <c r="X404" t="s">
        <v>2031</v>
      </c>
      <c r="Y404" t="s">
        <v>2035</v>
      </c>
      <c r="Z404" t="s">
        <v>2040</v>
      </c>
      <c r="AA404" t="s">
        <v>2044</v>
      </c>
      <c r="AB404" t="s">
        <v>2048</v>
      </c>
      <c r="AC404" t="s">
        <v>2052</v>
      </c>
      <c r="AD404" t="s">
        <v>2452</v>
      </c>
      <c r="AE404" t="s">
        <v>2551</v>
      </c>
      <c r="AF404" t="b">
        <v>1</v>
      </c>
      <c r="AG404" s="1">
        <v>44644</v>
      </c>
      <c r="AH404" t="s">
        <v>2555</v>
      </c>
      <c r="AI404" s="1">
        <v>44513</v>
      </c>
    </row>
    <row r="405" spans="1:35">
      <c r="A405" t="str">
        <f>LEFT(Table1[[#This Row],[Postcode]],2)</f>
        <v>L7</v>
      </c>
      <c r="B405" s="13" t="str" cm="1">
        <f t="array" ref="B405">_xlfn.IFS(
OR(LEFT(A405,2)="EC",LEFT(A405,1)="E",LEFT(A405,1)="N",LEFT(A405,2)="NW",LEFT(A405,2)="SE",LEFT(A405,2)="SW",LEFT(A405,1)="W",LEFT(A405,2)="WC"),"London",
OR(LEFT(A405,2)="CR",LEFT(A405,2)="DA",LEFT(A405,2)="GU",LEFT(A405,2)="KT",LEFT(A405,2)="ME",LEFT(A405,2)="PO",LEFT(A405,2)="RG",LEFT(A405,2)="RH",LEFT(A405,2)="SL",LEFT(A405,2)="SO",LEFT(A405,2)="TN"),"South East",
OR(LEFT(A405,2)="BA",LEFT(A405,2)="BS",LEFT(A405,2)="EX",LEFT(A405,2)="GL",LEFT(A405,2)="PL",LEFT(A405,2)="TA",LEFT(A405,2)="TQ",LEFT(A405,2)="TR"),"South West",
OR(LEFT(A405,1)="B",LEFT(A405,2)="CV",LEFT(A405,2)="DE",LEFT(A405,2)="LE",LEFT(A405,2)="NG",LEFT(A405,2)="NN",LEFT(A405,2)="ST",LEFT(A405,2)="WS",LEFT(A405,2)="WV"),"Midlands",
OR(LEFT(A405,1)="M",LEFT(A405,1)="L",LEFT(A405,2)="CH",LEFT(A405,2)="WA",LEFT(A405,2)="WN",LEFT(A405,2)="PR",LEFT(A405,2)="FY",LEFT(A405,2)="BB",LEFT(A405,2)="BL",LEFT(A405,2)="OL",LEFT(A405,2)="SK"),"North West",
OR(LEFT(A405,2)="NE",LEFT(A405,2)="DH",LEFT(A405,2)="SR",LEFT(A405,2)="TS",LEFT(A405,2)="DL"),"North East",
OR(LEFT(A405,2)="LS",LEFT(A405,1)="S",LEFT(A405,2)="DN",LEFT(A405,2)="HU",LEFT(A405,2)="BD",LEFT(A405,2)="HX",LEFT(A405,2)="WF",LEFT(A405,2)="HD"),"Yorkshire &amp; Humber",
OR(LEFT(A405,2)="CB",LEFT(A405,2)="CO",LEFT(A405,2)="IP",LEFT(A405,2)="NR",LEFT(A405,2)="PE",LEFT(A405,2)="SG",LEFT(A405,2)="CM"),"East of England",
OR(LEFT(A405,2)="AB",LEFT(A405,2)="DD",LEFT(A405,2)="EH",LEFT(A405,2)="FK",LEFT(A405,1)="G",LEFT(A405,2)="KA",LEFT(A405,2)="KY",LEFT(A405,2)="PA",LEFT(A405,2)="PH",LEFT(A405,2)="DG",LEFT(A405,2)="ML"),"Scotland",
OR(LEFT(A405,2)="CF",LEFT(A405,2)="SA",LEFT(A405,2)="NP",LEFT(A405,2)="LL",LEFT(A405,2)="LD"),"Wales"
)</f>
        <v>North West</v>
      </c>
      <c r="C405" t="s">
        <v>430</v>
      </c>
      <c r="D405" t="s">
        <v>930</v>
      </c>
      <c r="E405" s="1">
        <v>22168</v>
      </c>
      <c r="F405" s="1">
        <v>44331</v>
      </c>
      <c r="G405" s="11">
        <f ca="1">DATEDIF(Table1[[#This Row],[Date_of_Birth]],TODAY(),"Y")-DATEDIF(Table1[[#This Row],[Primary_Diagnosis_Date]],TODAY(),"Y")</f>
        <v>60</v>
      </c>
      <c r="H405" s="11" t="str" cm="1">
        <f t="array" aca="1" ref="H405" ca="1">_xlfn.IFS(Table1[[#This Row],[Age]]&lt;10,"0-9",Table1[[#This Row],[Age]]&lt;20,"10-19",Table1[[#This Row],[Age]]&lt;30,"20-29",Table1[[#This Row],[Age]]&lt;40,"30-39",Table1[[#This Row],[Age]]&lt;50,"40-49",Table1[[#This Row],[Age]]&lt;60,"50-59",Table1[[#This Row],[Age]]&lt;70,"60-69",Table1[[#This Row],[Age]]&lt;80,"70-79",Table1[[#This Row],[Age]]&lt;90,"80-89")</f>
        <v>60-69</v>
      </c>
      <c r="I405" t="s">
        <v>1028</v>
      </c>
      <c r="J405" t="s">
        <v>1432</v>
      </c>
      <c r="K405" t="str">
        <f>LEFT(Table1[[#This Row],[Postcode]],2)</f>
        <v>L7</v>
      </c>
      <c r="L405" t="s">
        <v>1920</v>
      </c>
      <c r="M405" s="1">
        <v>44322</v>
      </c>
      <c r="N405" s="1">
        <v>44336</v>
      </c>
      <c r="O405" s="11" t="str">
        <f ca="1">DATEDIF(Table1[[#This Row],[Referral_Date]],TODAY(),"d")-DATEDIF(Table1[[#This Row],[First_Seen_Date]],TODAY(),"d") &amp;" "&amp;"days"</f>
        <v>14 days</v>
      </c>
      <c r="P405" s="1">
        <v>44336</v>
      </c>
      <c r="Q405" s="1">
        <v>44338</v>
      </c>
      <c r="R405" s="1">
        <v>44345</v>
      </c>
      <c r="S405" s="11">
        <f ca="1">DATEDIF(Table1[[#This Row],[Decision_to_Treat_Date]],TODAY(),"d")-DATEDIF(Table1[[#This Row],[Treatment_Start_Date]],TODAY(),"d")</f>
        <v>7</v>
      </c>
      <c r="T405" s="11" t="str" cm="1">
        <f t="array" aca="1" ref="T405" ca="1">_xlfn.IFS(Table1[[#This Row],[Treatment_Waiting Time]]&lt;10,"Very Short Wait",Table1[[#This Row],[Treatment_Waiting Time]]&lt;20,"Short Wait",Table1[[#This Row],[Treatment_Waiting Time]]&lt;30,"Moderate Delay",Table1[[#This Row],[Treatment_Waiting Time]]&lt;40,"Long Delay")</f>
        <v>Very Short Wait</v>
      </c>
      <c r="U405" t="s">
        <v>2013</v>
      </c>
      <c r="V405" t="s">
        <v>2019</v>
      </c>
      <c r="W405" t="s">
        <v>2024</v>
      </c>
      <c r="X405" t="s">
        <v>2029</v>
      </c>
      <c r="Y405" t="s">
        <v>2035</v>
      </c>
      <c r="Z405" t="s">
        <v>2038</v>
      </c>
      <c r="AA405" t="s">
        <v>2043</v>
      </c>
      <c r="AB405" t="s">
        <v>2049</v>
      </c>
      <c r="AC405" t="s">
        <v>2052</v>
      </c>
      <c r="AD405" t="s">
        <v>2453</v>
      </c>
      <c r="AE405" t="s">
        <v>2550</v>
      </c>
      <c r="AF405" t="b">
        <v>1</v>
      </c>
      <c r="AG405" s="1">
        <v>44936</v>
      </c>
      <c r="AH405" t="s">
        <v>2554</v>
      </c>
    </row>
    <row r="406" spans="1:35">
      <c r="A406" t="str">
        <f>LEFT(Table1[[#This Row],[Postcode]],2)</f>
        <v>S2</v>
      </c>
      <c r="B406" s="13" t="str" cm="1">
        <f t="array" ref="B406">_xlfn.IFS(
OR(LEFT(A406,2)="EC",LEFT(A406,1)="E",LEFT(A406,1)="N",LEFT(A406,2)="NW",LEFT(A406,2)="SE",LEFT(A406,2)="SW",LEFT(A406,1)="W",LEFT(A406,2)="WC"),"London",
OR(LEFT(A406,2)="CR",LEFT(A406,2)="DA",LEFT(A406,2)="GU",LEFT(A406,2)="KT",LEFT(A406,2)="ME",LEFT(A406,2)="PO",LEFT(A406,2)="RG",LEFT(A406,2)="RH",LEFT(A406,2)="SL",LEFT(A406,2)="SO",LEFT(A406,2)="TN"),"South East",
OR(LEFT(A406,2)="BA",LEFT(A406,2)="BS",LEFT(A406,2)="EX",LEFT(A406,2)="GL",LEFT(A406,2)="PL",LEFT(A406,2)="TA",LEFT(A406,2)="TQ",LEFT(A406,2)="TR"),"South West",
OR(LEFT(A406,1)="B",LEFT(A406,2)="CV",LEFT(A406,2)="DE",LEFT(A406,2)="LE",LEFT(A406,2)="NG",LEFT(A406,2)="NN",LEFT(A406,2)="ST",LEFT(A406,2)="WS",LEFT(A406,2)="WV"),"Midlands",
OR(LEFT(A406,1)="M",LEFT(A406,1)="L",LEFT(A406,2)="CH",LEFT(A406,2)="WA",LEFT(A406,2)="WN",LEFT(A406,2)="PR",LEFT(A406,2)="FY",LEFT(A406,2)="BB",LEFT(A406,2)="BL",LEFT(A406,2)="OL",LEFT(A406,2)="SK"),"North West",
OR(LEFT(A406,2)="NE",LEFT(A406,2)="DH",LEFT(A406,2)="SR",LEFT(A406,2)="TS",LEFT(A406,2)="DL"),"North East",
OR(LEFT(A406,2)="LS",LEFT(A406,1)="S",LEFT(A406,2)="DN",LEFT(A406,2)="HU",LEFT(A406,2)="BD",LEFT(A406,2)="HX",LEFT(A406,2)="WF",LEFT(A406,2)="HD"),"Yorkshire &amp; Humber",
OR(LEFT(A406,2)="CB",LEFT(A406,2)="CO",LEFT(A406,2)="IP",LEFT(A406,2)="NR",LEFT(A406,2)="PE",LEFT(A406,2)="SG",LEFT(A406,2)="CM"),"East of England",
OR(LEFT(A406,2)="AB",LEFT(A406,2)="DD",LEFT(A406,2)="EH",LEFT(A406,2)="FK",LEFT(A406,1)="G",LEFT(A406,2)="KA",LEFT(A406,2)="KY",LEFT(A406,2)="PA",LEFT(A406,2)="PH",LEFT(A406,2)="DG",LEFT(A406,2)="ML"),"Scotland",
OR(LEFT(A406,2)="CF",LEFT(A406,2)="SA",LEFT(A406,2)="NP",LEFT(A406,2)="LL",LEFT(A406,2)="LD"),"Wales"
)</f>
        <v>Yorkshire &amp; Humber</v>
      </c>
      <c r="C406" t="s">
        <v>431</v>
      </c>
      <c r="D406" t="s">
        <v>931</v>
      </c>
      <c r="E406" s="1">
        <v>16103</v>
      </c>
      <c r="F406" s="1">
        <v>44949</v>
      </c>
      <c r="G406" s="11">
        <f ca="1">DATEDIF(Table1[[#This Row],[Date_of_Birth]],TODAY(),"Y")-DATEDIF(Table1[[#This Row],[Primary_Diagnosis_Date]],TODAY(),"Y")</f>
        <v>79</v>
      </c>
      <c r="H406" s="11" t="str" cm="1">
        <f t="array" aca="1" ref="H406" ca="1">_xlfn.IFS(Table1[[#This Row],[Age]]&lt;10,"0-9",Table1[[#This Row],[Age]]&lt;20,"10-19",Table1[[#This Row],[Age]]&lt;30,"20-29",Table1[[#This Row],[Age]]&lt;40,"30-39",Table1[[#This Row],[Age]]&lt;50,"40-49",Table1[[#This Row],[Age]]&lt;60,"50-59",Table1[[#This Row],[Age]]&lt;70,"60-69",Table1[[#This Row],[Age]]&lt;80,"70-79",Table1[[#This Row],[Age]]&lt;90,"80-89")</f>
        <v>70-79</v>
      </c>
      <c r="I406" t="s">
        <v>1028</v>
      </c>
      <c r="J406" t="s">
        <v>1433</v>
      </c>
      <c r="K406" t="str">
        <f>LEFT(Table1[[#This Row],[Postcode]],2)</f>
        <v>S2</v>
      </c>
      <c r="L406" t="s">
        <v>1921</v>
      </c>
      <c r="M406" s="1">
        <v>44928</v>
      </c>
      <c r="N406" s="1">
        <v>44929</v>
      </c>
      <c r="O406" s="11" t="str">
        <f ca="1">DATEDIF(Table1[[#This Row],[Referral_Date]],TODAY(),"d")-DATEDIF(Table1[[#This Row],[First_Seen_Date]],TODAY(),"d") &amp;" "&amp;"days"</f>
        <v>1 days</v>
      </c>
      <c r="P406" s="1">
        <v>44937</v>
      </c>
      <c r="Q406" s="1">
        <v>44950</v>
      </c>
      <c r="R406" s="1">
        <v>44978</v>
      </c>
      <c r="S406" s="11">
        <f ca="1">DATEDIF(Table1[[#This Row],[Decision_to_Treat_Date]],TODAY(),"d")-DATEDIF(Table1[[#This Row],[Treatment_Start_Date]],TODAY(),"d")</f>
        <v>28</v>
      </c>
      <c r="T406" s="11" t="str" cm="1">
        <f t="array" aca="1" ref="T406" ca="1">_xlfn.IFS(Table1[[#This Row],[Treatment_Waiting Time]]&lt;10,"Very Short Wait",Table1[[#This Row],[Treatment_Waiting Time]]&lt;20,"Short Wait",Table1[[#This Row],[Treatment_Waiting Time]]&lt;30,"Moderate Delay",Table1[[#This Row],[Treatment_Waiting Time]]&lt;40,"Long Delay")</f>
        <v>Moderate Delay</v>
      </c>
      <c r="U406" t="s">
        <v>2013</v>
      </c>
      <c r="V406" t="s">
        <v>2022</v>
      </c>
      <c r="W406" t="s">
        <v>2027</v>
      </c>
      <c r="X406" t="s">
        <v>2029</v>
      </c>
      <c r="Y406" t="s">
        <v>2036</v>
      </c>
      <c r="Z406" t="s">
        <v>2040</v>
      </c>
      <c r="AA406" t="s">
        <v>2043</v>
      </c>
      <c r="AB406" t="s">
        <v>2048</v>
      </c>
      <c r="AC406" t="s">
        <v>2053</v>
      </c>
      <c r="AD406" t="s">
        <v>2454</v>
      </c>
      <c r="AE406" t="s">
        <v>2553</v>
      </c>
      <c r="AF406" t="b">
        <v>1</v>
      </c>
      <c r="AG406" s="1">
        <v>45682</v>
      </c>
      <c r="AH406" t="s">
        <v>2555</v>
      </c>
      <c r="AI406" s="1">
        <v>45576</v>
      </c>
    </row>
    <row r="407" spans="1:35">
      <c r="A407" t="str">
        <f>LEFT(Table1[[#This Row],[Postcode]],2)</f>
        <v>DH</v>
      </c>
      <c r="B407" s="13" t="str" cm="1">
        <f t="array" ref="B407">_xlfn.IFS(
OR(LEFT(A407,2)="EC",LEFT(A407,1)="E",LEFT(A407,1)="N",LEFT(A407,2)="NW",LEFT(A407,2)="SE",LEFT(A407,2)="SW",LEFT(A407,1)="W",LEFT(A407,2)="WC"),"London",
OR(LEFT(A407,2)="CR",LEFT(A407,2)="DA",LEFT(A407,2)="GU",LEFT(A407,2)="KT",LEFT(A407,2)="ME",LEFT(A407,2)="PO",LEFT(A407,2)="RG",LEFT(A407,2)="RH",LEFT(A407,2)="SL",LEFT(A407,2)="SO",LEFT(A407,2)="TN"),"South East",
OR(LEFT(A407,2)="BA",LEFT(A407,2)="BS",LEFT(A407,2)="EX",LEFT(A407,2)="GL",LEFT(A407,2)="PL",LEFT(A407,2)="TA",LEFT(A407,2)="TQ",LEFT(A407,2)="TR"),"South West",
OR(LEFT(A407,1)="B",LEFT(A407,2)="CV",LEFT(A407,2)="DE",LEFT(A407,2)="LE",LEFT(A407,2)="NG",LEFT(A407,2)="NN",LEFT(A407,2)="ST",LEFT(A407,2)="WS",LEFT(A407,2)="WV"),"Midlands",
OR(LEFT(A407,1)="M",LEFT(A407,1)="L",LEFT(A407,2)="CH",LEFT(A407,2)="WA",LEFT(A407,2)="WN",LEFT(A407,2)="PR",LEFT(A407,2)="FY",LEFT(A407,2)="BB",LEFT(A407,2)="BL",LEFT(A407,2)="OL",LEFT(A407,2)="SK"),"North West",
OR(LEFT(A407,2)="NE",LEFT(A407,2)="DH",LEFT(A407,2)="SR",LEFT(A407,2)="TS",LEFT(A407,2)="DL"),"North East",
OR(LEFT(A407,2)="LS",LEFT(A407,1)="S",LEFT(A407,2)="DN",LEFT(A407,2)="HU",LEFT(A407,2)="BD",LEFT(A407,2)="HX",LEFT(A407,2)="WF",LEFT(A407,2)="HD"),"Yorkshire &amp; Humber",
OR(LEFT(A407,2)="CB",LEFT(A407,2)="CO",LEFT(A407,2)="IP",LEFT(A407,2)="NR",LEFT(A407,2)="PE",LEFT(A407,2)="SG",LEFT(A407,2)="CM"),"East of England",
OR(LEFT(A407,2)="AB",LEFT(A407,2)="DD",LEFT(A407,2)="EH",LEFT(A407,2)="FK",LEFT(A407,1)="G",LEFT(A407,2)="KA",LEFT(A407,2)="KY",LEFT(A407,2)="PA",LEFT(A407,2)="PH",LEFT(A407,2)="DG",LEFT(A407,2)="ML"),"Scotland",
OR(LEFT(A407,2)="CF",LEFT(A407,2)="SA",LEFT(A407,2)="NP",LEFT(A407,2)="LL",LEFT(A407,2)="LD"),"Wales"
)</f>
        <v>North East</v>
      </c>
      <c r="C407" t="s">
        <v>432</v>
      </c>
      <c r="D407" t="s">
        <v>932</v>
      </c>
      <c r="E407" s="1">
        <v>19714</v>
      </c>
      <c r="F407" s="1">
        <v>44517</v>
      </c>
      <c r="G407" s="11">
        <f ca="1">DATEDIF(Table1[[#This Row],[Date_of_Birth]],TODAY(),"Y")-DATEDIF(Table1[[#This Row],[Primary_Diagnosis_Date]],TODAY(),"Y")</f>
        <v>68</v>
      </c>
      <c r="H407" s="11" t="str" cm="1">
        <f t="array" aca="1" ref="H407" ca="1">_xlfn.IFS(Table1[[#This Row],[Age]]&lt;10,"0-9",Table1[[#This Row],[Age]]&lt;20,"10-19",Table1[[#This Row],[Age]]&lt;30,"20-29",Table1[[#This Row],[Age]]&lt;40,"30-39",Table1[[#This Row],[Age]]&lt;50,"40-49",Table1[[#This Row],[Age]]&lt;60,"50-59",Table1[[#This Row],[Age]]&lt;70,"60-69",Table1[[#This Row],[Age]]&lt;80,"70-79",Table1[[#This Row],[Age]]&lt;90,"80-89")</f>
        <v>60-69</v>
      </c>
      <c r="I407" t="s">
        <v>1027</v>
      </c>
      <c r="J407" t="s">
        <v>1434</v>
      </c>
      <c r="K407" t="str">
        <f>LEFT(Table1[[#This Row],[Postcode]],2)</f>
        <v>DH</v>
      </c>
      <c r="L407" t="s">
        <v>1922</v>
      </c>
      <c r="M407" s="1">
        <v>44506</v>
      </c>
      <c r="N407" s="1">
        <v>44512</v>
      </c>
      <c r="O407" s="11" t="str">
        <f ca="1">DATEDIF(Table1[[#This Row],[Referral_Date]],TODAY(),"d")-DATEDIF(Table1[[#This Row],[First_Seen_Date]],TODAY(),"d") &amp;" "&amp;"days"</f>
        <v>6 days</v>
      </c>
      <c r="P407" s="1">
        <v>44517</v>
      </c>
      <c r="Q407" s="1">
        <v>44517</v>
      </c>
      <c r="R407" s="1">
        <v>44535</v>
      </c>
      <c r="S407" s="11">
        <f ca="1">DATEDIF(Table1[[#This Row],[Decision_to_Treat_Date]],TODAY(),"d")-DATEDIF(Table1[[#This Row],[Treatment_Start_Date]],TODAY(),"d")</f>
        <v>18</v>
      </c>
      <c r="T407" s="11" t="str" cm="1">
        <f t="array" aca="1" ref="T407" ca="1">_xlfn.IFS(Table1[[#This Row],[Treatment_Waiting Time]]&lt;10,"Very Short Wait",Table1[[#This Row],[Treatment_Waiting Time]]&lt;20,"Short Wait",Table1[[#This Row],[Treatment_Waiting Time]]&lt;30,"Moderate Delay",Table1[[#This Row],[Treatment_Waiting Time]]&lt;40,"Long Delay")</f>
        <v>Short Wait</v>
      </c>
      <c r="U407" t="s">
        <v>2015</v>
      </c>
      <c r="V407" t="s">
        <v>2018</v>
      </c>
      <c r="W407" t="s">
        <v>2028</v>
      </c>
      <c r="X407" t="s">
        <v>2032</v>
      </c>
      <c r="Y407" t="s">
        <v>2037</v>
      </c>
      <c r="Z407" t="s">
        <v>2039</v>
      </c>
      <c r="AA407" t="s">
        <v>2043</v>
      </c>
      <c r="AB407" t="s">
        <v>2048</v>
      </c>
      <c r="AC407" t="s">
        <v>2053</v>
      </c>
      <c r="AD407" t="s">
        <v>2455</v>
      </c>
      <c r="AE407" t="s">
        <v>2551</v>
      </c>
      <c r="AF407" t="b">
        <v>0</v>
      </c>
      <c r="AH407" t="s">
        <v>2555</v>
      </c>
      <c r="AI407" s="1">
        <v>45647</v>
      </c>
    </row>
    <row r="408" spans="1:35">
      <c r="A408" t="str">
        <f>LEFT(Table1[[#This Row],[Postcode]],2)</f>
        <v>M6</v>
      </c>
      <c r="B408" s="13" t="str" cm="1">
        <f t="array" ref="B408">_xlfn.IFS(
OR(LEFT(A408,2)="EC",LEFT(A408,1)="E",LEFT(A408,1)="N",LEFT(A408,2)="NW",LEFT(A408,2)="SE",LEFT(A408,2)="SW",LEFT(A408,1)="W",LEFT(A408,2)="WC"),"London",
OR(LEFT(A408,2)="CR",LEFT(A408,2)="DA",LEFT(A408,2)="GU",LEFT(A408,2)="KT",LEFT(A408,2)="ME",LEFT(A408,2)="PO",LEFT(A408,2)="RG",LEFT(A408,2)="RH",LEFT(A408,2)="SL",LEFT(A408,2)="SO",LEFT(A408,2)="TN"),"South East",
OR(LEFT(A408,2)="BA",LEFT(A408,2)="BS",LEFT(A408,2)="EX",LEFT(A408,2)="GL",LEFT(A408,2)="PL",LEFT(A408,2)="TA",LEFT(A408,2)="TQ",LEFT(A408,2)="TR"),"South West",
OR(LEFT(A408,1)="B",LEFT(A408,2)="CV",LEFT(A408,2)="DE",LEFT(A408,2)="LE",LEFT(A408,2)="NG",LEFT(A408,2)="NN",LEFT(A408,2)="ST",LEFT(A408,2)="WS",LEFT(A408,2)="WV"),"Midlands",
OR(LEFT(A408,1)="M",LEFT(A408,1)="L",LEFT(A408,2)="CH",LEFT(A408,2)="WA",LEFT(A408,2)="WN",LEFT(A408,2)="PR",LEFT(A408,2)="FY",LEFT(A408,2)="BB",LEFT(A408,2)="BL",LEFT(A408,2)="OL",LEFT(A408,2)="SK"),"North West",
OR(LEFT(A408,2)="NE",LEFT(A408,2)="DH",LEFT(A408,2)="SR",LEFT(A408,2)="TS",LEFT(A408,2)="DL"),"North East",
OR(LEFT(A408,2)="LS",LEFT(A408,1)="S",LEFT(A408,2)="DN",LEFT(A408,2)="HU",LEFT(A408,2)="BD",LEFT(A408,2)="HX",LEFT(A408,2)="WF",LEFT(A408,2)="HD"),"Yorkshire &amp; Humber",
OR(LEFT(A408,2)="CB",LEFT(A408,2)="CO",LEFT(A408,2)="IP",LEFT(A408,2)="NR",LEFT(A408,2)="PE",LEFT(A408,2)="SG",LEFT(A408,2)="CM"),"East of England",
OR(LEFT(A408,2)="AB",LEFT(A408,2)="DD",LEFT(A408,2)="EH",LEFT(A408,2)="FK",LEFT(A408,1)="G",LEFT(A408,2)="KA",LEFT(A408,2)="KY",LEFT(A408,2)="PA",LEFT(A408,2)="PH",LEFT(A408,2)="DG",LEFT(A408,2)="ML"),"Scotland",
OR(LEFT(A408,2)="CF",LEFT(A408,2)="SA",LEFT(A408,2)="NP",LEFT(A408,2)="LL",LEFT(A408,2)="LD"),"Wales"
)</f>
        <v>North West</v>
      </c>
      <c r="C408" t="s">
        <v>433</v>
      </c>
      <c r="D408" t="s">
        <v>933</v>
      </c>
      <c r="E408" s="1">
        <v>25070</v>
      </c>
      <c r="F408" s="1">
        <v>43497</v>
      </c>
      <c r="G408" s="11">
        <f ca="1">DATEDIF(Table1[[#This Row],[Date_of_Birth]],TODAY(),"Y")-DATEDIF(Table1[[#This Row],[Primary_Diagnosis_Date]],TODAY(),"Y")</f>
        <v>50</v>
      </c>
      <c r="H408" s="11" t="str" cm="1">
        <f t="array" aca="1" ref="H408" ca="1">_xlfn.IFS(Table1[[#This Row],[Age]]&lt;10,"0-9",Table1[[#This Row],[Age]]&lt;20,"10-19",Table1[[#This Row],[Age]]&lt;30,"20-29",Table1[[#This Row],[Age]]&lt;40,"30-39",Table1[[#This Row],[Age]]&lt;50,"40-49",Table1[[#This Row],[Age]]&lt;60,"50-59",Table1[[#This Row],[Age]]&lt;70,"60-69",Table1[[#This Row],[Age]]&lt;80,"70-79",Table1[[#This Row],[Age]]&lt;90,"80-89")</f>
        <v>50-59</v>
      </c>
      <c r="I408" t="s">
        <v>1028</v>
      </c>
      <c r="J408" t="s">
        <v>1435</v>
      </c>
      <c r="K408" t="str">
        <f>LEFT(Table1[[#This Row],[Postcode]],2)</f>
        <v>M6</v>
      </c>
      <c r="L408" t="s">
        <v>1923</v>
      </c>
      <c r="M408" s="1">
        <v>43493</v>
      </c>
      <c r="N408" s="1">
        <v>43495</v>
      </c>
      <c r="O408" s="11" t="str">
        <f ca="1">DATEDIF(Table1[[#This Row],[Referral_Date]],TODAY(),"d")-DATEDIF(Table1[[#This Row],[First_Seen_Date]],TODAY(),"d") &amp;" "&amp;"days"</f>
        <v>2 days</v>
      </c>
      <c r="P408" s="1">
        <v>43508</v>
      </c>
      <c r="Q408" s="1">
        <v>43517</v>
      </c>
      <c r="R408" s="1">
        <v>43522</v>
      </c>
      <c r="S408" s="11">
        <f ca="1">DATEDIF(Table1[[#This Row],[Decision_to_Treat_Date]],TODAY(),"d")-DATEDIF(Table1[[#This Row],[Treatment_Start_Date]],TODAY(),"d")</f>
        <v>5</v>
      </c>
      <c r="T408" s="11" t="str" cm="1">
        <f t="array" aca="1" ref="T408" ca="1">_xlfn.IFS(Table1[[#This Row],[Treatment_Waiting Time]]&lt;10,"Very Short Wait",Table1[[#This Row],[Treatment_Waiting Time]]&lt;20,"Short Wait",Table1[[#This Row],[Treatment_Waiting Time]]&lt;30,"Moderate Delay",Table1[[#This Row],[Treatment_Waiting Time]]&lt;40,"Long Delay")</f>
        <v>Very Short Wait</v>
      </c>
      <c r="U408" t="s">
        <v>2017</v>
      </c>
      <c r="V408" t="s">
        <v>2022</v>
      </c>
      <c r="W408" t="s">
        <v>2025</v>
      </c>
      <c r="X408" t="s">
        <v>2029</v>
      </c>
      <c r="Y408" t="s">
        <v>2033</v>
      </c>
      <c r="Z408" t="s">
        <v>2040</v>
      </c>
      <c r="AA408" t="s">
        <v>2044</v>
      </c>
      <c r="AB408" t="s">
        <v>2051</v>
      </c>
      <c r="AC408" t="s">
        <v>2052</v>
      </c>
      <c r="AD408" t="s">
        <v>2456</v>
      </c>
      <c r="AE408" t="s">
        <v>2041</v>
      </c>
      <c r="AF408" t="b">
        <v>1</v>
      </c>
      <c r="AG408" s="1">
        <v>44012</v>
      </c>
      <c r="AH408" t="s">
        <v>2555</v>
      </c>
      <c r="AI408" s="1">
        <v>44797</v>
      </c>
    </row>
    <row r="409" spans="1:35">
      <c r="A409" t="str">
        <f>LEFT(Table1[[#This Row],[Postcode]],2)</f>
        <v>E4</v>
      </c>
      <c r="B409" s="13" t="str" cm="1">
        <f t="array" ref="B409">_xlfn.IFS(
OR(LEFT(A409,2)="EC",LEFT(A409,1)="E",LEFT(A409,1)="N",LEFT(A409,2)="NW",LEFT(A409,2)="SE",LEFT(A409,2)="SW",LEFT(A409,1)="W",LEFT(A409,2)="WC"),"London",
OR(LEFT(A409,2)="CR",LEFT(A409,2)="DA",LEFT(A409,2)="GU",LEFT(A409,2)="KT",LEFT(A409,2)="ME",LEFT(A409,2)="PO",LEFT(A409,2)="RG",LEFT(A409,2)="RH",LEFT(A409,2)="SL",LEFT(A409,2)="SO",LEFT(A409,2)="TN"),"South East",
OR(LEFT(A409,2)="BA",LEFT(A409,2)="BS",LEFT(A409,2)="EX",LEFT(A409,2)="GL",LEFT(A409,2)="PL",LEFT(A409,2)="TA",LEFT(A409,2)="TQ",LEFT(A409,2)="TR"),"South West",
OR(LEFT(A409,1)="B",LEFT(A409,2)="CV",LEFT(A409,2)="DE",LEFT(A409,2)="LE",LEFT(A409,2)="NG",LEFT(A409,2)="NN",LEFT(A409,2)="ST",LEFT(A409,2)="WS",LEFT(A409,2)="WV"),"Midlands",
OR(LEFT(A409,1)="M",LEFT(A409,1)="L",LEFT(A409,2)="CH",LEFT(A409,2)="WA",LEFT(A409,2)="WN",LEFT(A409,2)="PR",LEFT(A409,2)="FY",LEFT(A409,2)="BB",LEFT(A409,2)="BL",LEFT(A409,2)="OL",LEFT(A409,2)="SK"),"North West",
OR(LEFT(A409,2)="NE",LEFT(A409,2)="DH",LEFT(A409,2)="SR",LEFT(A409,2)="TS",LEFT(A409,2)="DL"),"North East",
OR(LEFT(A409,2)="LS",LEFT(A409,1)="S",LEFT(A409,2)="DN",LEFT(A409,2)="HU",LEFT(A409,2)="BD",LEFT(A409,2)="HX",LEFT(A409,2)="WF",LEFT(A409,2)="HD"),"Yorkshire &amp; Humber",
OR(LEFT(A409,2)="CB",LEFT(A409,2)="CO",LEFT(A409,2)="IP",LEFT(A409,2)="NR",LEFT(A409,2)="PE",LEFT(A409,2)="SG",LEFT(A409,2)="CM"),"East of England",
OR(LEFT(A409,2)="AB",LEFT(A409,2)="DD",LEFT(A409,2)="EH",LEFT(A409,2)="FK",LEFT(A409,1)="G",LEFT(A409,2)="KA",LEFT(A409,2)="KY",LEFT(A409,2)="PA",LEFT(A409,2)="PH",LEFT(A409,2)="DG",LEFT(A409,2)="ML"),"Scotland",
OR(LEFT(A409,2)="CF",LEFT(A409,2)="SA",LEFT(A409,2)="NP",LEFT(A409,2)="LL",LEFT(A409,2)="LD"),"Wales"
)</f>
        <v>London</v>
      </c>
      <c r="C409" t="s">
        <v>434</v>
      </c>
      <c r="D409" t="s">
        <v>934</v>
      </c>
      <c r="E409" s="1">
        <v>34498</v>
      </c>
      <c r="F409" s="1">
        <v>44634</v>
      </c>
      <c r="G409" s="11">
        <f ca="1">DATEDIF(Table1[[#This Row],[Date_of_Birth]],TODAY(),"Y")-DATEDIF(Table1[[#This Row],[Primary_Diagnosis_Date]],TODAY(),"Y")</f>
        <v>28</v>
      </c>
      <c r="H409" s="11" t="str" cm="1">
        <f t="array" aca="1" ref="H409" ca="1">_xlfn.IFS(Table1[[#This Row],[Age]]&lt;10,"0-9",Table1[[#This Row],[Age]]&lt;20,"10-19",Table1[[#This Row],[Age]]&lt;30,"20-29",Table1[[#This Row],[Age]]&lt;40,"30-39",Table1[[#This Row],[Age]]&lt;50,"40-49",Table1[[#This Row],[Age]]&lt;60,"50-59",Table1[[#This Row],[Age]]&lt;70,"60-69",Table1[[#This Row],[Age]]&lt;80,"70-79",Table1[[#This Row],[Age]]&lt;90,"80-89")</f>
        <v>20-29</v>
      </c>
      <c r="I409" t="s">
        <v>1028</v>
      </c>
      <c r="J409" t="s">
        <v>1436</v>
      </c>
      <c r="K409" t="str">
        <f>LEFT(Table1[[#This Row],[Postcode]],2)</f>
        <v>E4</v>
      </c>
      <c r="L409" t="s">
        <v>1924</v>
      </c>
      <c r="M409" s="1">
        <v>44628</v>
      </c>
      <c r="N409" s="1">
        <v>44635</v>
      </c>
      <c r="O409" s="11" t="str">
        <f ca="1">DATEDIF(Table1[[#This Row],[Referral_Date]],TODAY(),"d")-DATEDIF(Table1[[#This Row],[First_Seen_Date]],TODAY(),"d") &amp;" "&amp;"days"</f>
        <v>7 days</v>
      </c>
      <c r="P409" s="1">
        <v>44646</v>
      </c>
      <c r="Q409" s="1">
        <v>44655</v>
      </c>
      <c r="R409" s="1">
        <v>44663</v>
      </c>
      <c r="S409" s="11">
        <f ca="1">DATEDIF(Table1[[#This Row],[Decision_to_Treat_Date]],TODAY(),"d")-DATEDIF(Table1[[#This Row],[Treatment_Start_Date]],TODAY(),"d")</f>
        <v>8</v>
      </c>
      <c r="T409" s="11" t="str" cm="1">
        <f t="array" aca="1" ref="T409" ca="1">_xlfn.IFS(Table1[[#This Row],[Treatment_Waiting Time]]&lt;10,"Very Short Wait",Table1[[#This Row],[Treatment_Waiting Time]]&lt;20,"Short Wait",Table1[[#This Row],[Treatment_Waiting Time]]&lt;30,"Moderate Delay",Table1[[#This Row],[Treatment_Waiting Time]]&lt;40,"Long Delay")</f>
        <v>Very Short Wait</v>
      </c>
      <c r="U409" t="s">
        <v>2017</v>
      </c>
      <c r="V409" t="s">
        <v>2020</v>
      </c>
      <c r="W409" t="s">
        <v>2027</v>
      </c>
      <c r="X409" t="s">
        <v>2030</v>
      </c>
      <c r="Y409" t="s">
        <v>2037</v>
      </c>
      <c r="Z409" t="s">
        <v>2041</v>
      </c>
      <c r="AA409" t="s">
        <v>2041</v>
      </c>
      <c r="AB409" t="s">
        <v>2050</v>
      </c>
      <c r="AC409" t="s">
        <v>2052</v>
      </c>
      <c r="AD409" t="s">
        <v>2457</v>
      </c>
      <c r="AE409" t="s">
        <v>2550</v>
      </c>
      <c r="AF409" t="b">
        <v>1</v>
      </c>
      <c r="AG409" s="1">
        <v>45233</v>
      </c>
      <c r="AH409" t="s">
        <v>2555</v>
      </c>
      <c r="AI409" s="1">
        <v>45997</v>
      </c>
    </row>
    <row r="410" spans="1:35">
      <c r="A410" t="str">
        <f>LEFT(Table1[[#This Row],[Postcode]],2)</f>
        <v>LN</v>
      </c>
      <c r="B410" s="13" t="str" cm="1">
        <f t="array" ref="B410">_xlfn.IFS(
OR(LEFT(A410,2)="EC",LEFT(A410,1)="E",LEFT(A410,1)="N",LEFT(A410,2)="NW",LEFT(A410,2)="SE",LEFT(A410,2)="SW",LEFT(A410,1)="W",LEFT(A410,2)="WC"),"London",
OR(LEFT(A410,2)="CR",LEFT(A410,2)="DA",LEFT(A410,2)="GU",LEFT(A410,2)="KT",LEFT(A410,2)="ME",LEFT(A410,2)="PO",LEFT(A410,2)="RG",LEFT(A410,2)="RH",LEFT(A410,2)="SL",LEFT(A410,2)="SO",LEFT(A410,2)="TN"),"South East",
OR(LEFT(A410,2)="BA",LEFT(A410,2)="BS",LEFT(A410,2)="EX",LEFT(A410,2)="GL",LEFT(A410,2)="PL",LEFT(A410,2)="TA",LEFT(A410,2)="TQ",LEFT(A410,2)="TR"),"South West",
OR(LEFT(A410,1)="B",LEFT(A410,2)="CV",LEFT(A410,2)="DE",LEFT(A410,2)="LE",LEFT(A410,2)="NG",LEFT(A410,2)="NN",LEFT(A410,2)="ST",LEFT(A410,2)="WS",LEFT(A410,2)="WV"),"Midlands",
OR(LEFT(A410,1)="M",LEFT(A410,1)="L",LEFT(A410,2)="CH",LEFT(A410,2)="WA",LEFT(A410,2)="WN",LEFT(A410,2)="PR",LEFT(A410,2)="FY",LEFT(A410,2)="BB",LEFT(A410,2)="BL",LEFT(A410,2)="OL",LEFT(A410,2)="SK"),"North West",
OR(LEFT(A410,2)="NE",LEFT(A410,2)="DH",LEFT(A410,2)="SR",LEFT(A410,2)="TS",LEFT(A410,2)="DL"),"North East",
OR(LEFT(A410,2)="LS",LEFT(A410,1)="S",LEFT(A410,2)="DN",LEFT(A410,2)="HU",LEFT(A410,2)="BD",LEFT(A410,2)="HX",LEFT(A410,2)="WF",LEFT(A410,2)="HD"),"Yorkshire &amp; Humber",
OR(LEFT(A410,2)="CB",LEFT(A410,2)="CO",LEFT(A410,2)="IP",LEFT(A410,2)="NR",LEFT(A410,2)="PE",LEFT(A410,2)="SG",LEFT(A410,2)="CM"),"East of England",
OR(LEFT(A410,2)="AB",LEFT(A410,2)="DD",LEFT(A410,2)="EH",LEFT(A410,2)="FK",LEFT(A410,1)="G",LEFT(A410,2)="KA",LEFT(A410,2)="KY",LEFT(A410,2)="PA",LEFT(A410,2)="PH",LEFT(A410,2)="DG",LEFT(A410,2)="ML"),"Scotland",
OR(LEFT(A410,2)="CF",LEFT(A410,2)="SA",LEFT(A410,2)="NP",LEFT(A410,2)="LL",LEFT(A410,2)="LD"),"Wales"
)</f>
        <v>North West</v>
      </c>
      <c r="C410" t="s">
        <v>435</v>
      </c>
      <c r="D410" t="s">
        <v>935</v>
      </c>
      <c r="E410" s="1">
        <v>26455</v>
      </c>
      <c r="F410" s="1">
        <v>44869</v>
      </c>
      <c r="G410" s="11">
        <f ca="1">DATEDIF(Table1[[#This Row],[Date_of_Birth]],TODAY(),"Y")-DATEDIF(Table1[[#This Row],[Primary_Diagnosis_Date]],TODAY(),"Y")</f>
        <v>51</v>
      </c>
      <c r="H410" s="11" t="str" cm="1">
        <f t="array" aca="1" ref="H410" ca="1">_xlfn.IFS(Table1[[#This Row],[Age]]&lt;10,"0-9",Table1[[#This Row],[Age]]&lt;20,"10-19",Table1[[#This Row],[Age]]&lt;30,"20-29",Table1[[#This Row],[Age]]&lt;40,"30-39",Table1[[#This Row],[Age]]&lt;50,"40-49",Table1[[#This Row],[Age]]&lt;60,"50-59",Table1[[#This Row],[Age]]&lt;70,"60-69",Table1[[#This Row],[Age]]&lt;80,"70-79",Table1[[#This Row],[Age]]&lt;90,"80-89")</f>
        <v>50-59</v>
      </c>
      <c r="I410" t="s">
        <v>1028</v>
      </c>
      <c r="J410" t="s">
        <v>1437</v>
      </c>
      <c r="K410" t="str">
        <f>LEFT(Table1[[#This Row],[Postcode]],2)</f>
        <v>LN</v>
      </c>
      <c r="L410" t="s">
        <v>1925</v>
      </c>
      <c r="M410" s="1">
        <v>44866</v>
      </c>
      <c r="N410" s="1">
        <v>44868</v>
      </c>
      <c r="O410" s="11" t="str">
        <f ca="1">DATEDIF(Table1[[#This Row],[Referral_Date]],TODAY(),"d")-DATEDIF(Table1[[#This Row],[First_Seen_Date]],TODAY(),"d") &amp;" "&amp;"days"</f>
        <v>2 days</v>
      </c>
      <c r="P410" s="1">
        <v>44872</v>
      </c>
      <c r="Q410" s="1">
        <v>44876</v>
      </c>
      <c r="R410" s="1">
        <v>44906</v>
      </c>
      <c r="S410" s="11">
        <f ca="1">DATEDIF(Table1[[#This Row],[Decision_to_Treat_Date]],TODAY(),"d")-DATEDIF(Table1[[#This Row],[Treatment_Start_Date]],TODAY(),"d")</f>
        <v>30</v>
      </c>
      <c r="T410" s="11" t="str" cm="1">
        <f t="array" aca="1" ref="T410" ca="1">_xlfn.IFS(Table1[[#This Row],[Treatment_Waiting Time]]&lt;10,"Very Short Wait",Table1[[#This Row],[Treatment_Waiting Time]]&lt;20,"Short Wait",Table1[[#This Row],[Treatment_Waiting Time]]&lt;30,"Moderate Delay",Table1[[#This Row],[Treatment_Waiting Time]]&lt;40,"Long Delay")</f>
        <v>Long Delay</v>
      </c>
      <c r="U410" t="s">
        <v>2012</v>
      </c>
      <c r="V410" t="s">
        <v>2021</v>
      </c>
      <c r="W410" t="s">
        <v>2023</v>
      </c>
      <c r="X410" t="s">
        <v>2029</v>
      </c>
      <c r="Y410" t="s">
        <v>2036</v>
      </c>
      <c r="Z410" t="s">
        <v>2040</v>
      </c>
      <c r="AA410" t="s">
        <v>2045</v>
      </c>
      <c r="AB410" t="s">
        <v>2046</v>
      </c>
      <c r="AC410" t="s">
        <v>2041</v>
      </c>
      <c r="AD410" t="s">
        <v>2458</v>
      </c>
      <c r="AE410" t="s">
        <v>2553</v>
      </c>
      <c r="AF410" t="b">
        <v>0</v>
      </c>
      <c r="AH410" t="s">
        <v>2555</v>
      </c>
      <c r="AI410" s="1">
        <v>45473</v>
      </c>
    </row>
    <row r="411" spans="1:35">
      <c r="A411" t="str">
        <f>LEFT(Table1[[#This Row],[Postcode]],2)</f>
        <v>AB</v>
      </c>
      <c r="B411" s="13" t="str" cm="1">
        <f t="array" ref="B411">_xlfn.IFS(
OR(LEFT(A411,2)="EC",LEFT(A411,1)="E",LEFT(A411,1)="N",LEFT(A411,2)="NW",LEFT(A411,2)="SE",LEFT(A411,2)="SW",LEFT(A411,1)="W",LEFT(A411,2)="WC"),"London",
OR(LEFT(A411,2)="CR",LEFT(A411,2)="DA",LEFT(A411,2)="GU",LEFT(A411,2)="KT",LEFT(A411,2)="ME",LEFT(A411,2)="PO",LEFT(A411,2)="RG",LEFT(A411,2)="RH",LEFT(A411,2)="SL",LEFT(A411,2)="SO",LEFT(A411,2)="TN"),"South East",
OR(LEFT(A411,2)="BA",LEFT(A411,2)="BS",LEFT(A411,2)="EX",LEFT(A411,2)="GL",LEFT(A411,2)="PL",LEFT(A411,2)="TA",LEFT(A411,2)="TQ",LEFT(A411,2)="TR"),"South West",
OR(LEFT(A411,1)="B",LEFT(A411,2)="CV",LEFT(A411,2)="DE",LEFT(A411,2)="LE",LEFT(A411,2)="NG",LEFT(A411,2)="NN",LEFT(A411,2)="ST",LEFT(A411,2)="WS",LEFT(A411,2)="WV"),"Midlands",
OR(LEFT(A411,1)="M",LEFT(A411,1)="L",LEFT(A411,2)="CH",LEFT(A411,2)="WA",LEFT(A411,2)="WN",LEFT(A411,2)="PR",LEFT(A411,2)="FY",LEFT(A411,2)="BB",LEFT(A411,2)="BL",LEFT(A411,2)="OL",LEFT(A411,2)="SK"),"North West",
OR(LEFT(A411,2)="NE",LEFT(A411,2)="DH",LEFT(A411,2)="SR",LEFT(A411,2)="TS",LEFT(A411,2)="DL"),"North East",
OR(LEFT(A411,2)="LS",LEFT(A411,1)="S",LEFT(A411,2)="DN",LEFT(A411,2)="HU",LEFT(A411,2)="BD",LEFT(A411,2)="HX",LEFT(A411,2)="WF",LEFT(A411,2)="HD"),"Yorkshire &amp; Humber",
OR(LEFT(A411,2)="CB",LEFT(A411,2)="CO",LEFT(A411,2)="IP",LEFT(A411,2)="NR",LEFT(A411,2)="PE",LEFT(A411,2)="SG",LEFT(A411,2)="CM"),"East of England",
OR(LEFT(A411,2)="AB",LEFT(A411,2)="DD",LEFT(A411,2)="EH",LEFT(A411,2)="FK",LEFT(A411,1)="G",LEFT(A411,2)="KA",LEFT(A411,2)="KY",LEFT(A411,2)="PA",LEFT(A411,2)="PH",LEFT(A411,2)="DG",LEFT(A411,2)="ML"),"Scotland",
OR(LEFT(A411,2)="CF",LEFT(A411,2)="SA",LEFT(A411,2)="NP",LEFT(A411,2)="LL",LEFT(A411,2)="LD"),"Wales"
)</f>
        <v>Scotland</v>
      </c>
      <c r="C411" t="s">
        <v>436</v>
      </c>
      <c r="D411" t="s">
        <v>936</v>
      </c>
      <c r="E411" s="1">
        <v>23165</v>
      </c>
      <c r="F411" s="1">
        <v>43169</v>
      </c>
      <c r="G411" s="11">
        <f ca="1">DATEDIF(Table1[[#This Row],[Date_of_Birth]],TODAY(),"Y")-DATEDIF(Table1[[#This Row],[Primary_Diagnosis_Date]],TODAY(),"Y")</f>
        <v>55</v>
      </c>
      <c r="H411" s="11" t="str" cm="1">
        <f t="array" aca="1" ref="H411" ca="1">_xlfn.IFS(Table1[[#This Row],[Age]]&lt;10,"0-9",Table1[[#This Row],[Age]]&lt;20,"10-19",Table1[[#This Row],[Age]]&lt;30,"20-29",Table1[[#This Row],[Age]]&lt;40,"30-39",Table1[[#This Row],[Age]]&lt;50,"40-49",Table1[[#This Row],[Age]]&lt;60,"50-59",Table1[[#This Row],[Age]]&lt;70,"60-69",Table1[[#This Row],[Age]]&lt;80,"70-79",Table1[[#This Row],[Age]]&lt;90,"80-89")</f>
        <v>50-59</v>
      </c>
      <c r="I411" t="s">
        <v>1028</v>
      </c>
      <c r="J411" t="s">
        <v>1438</v>
      </c>
      <c r="K411" t="str">
        <f>LEFT(Table1[[#This Row],[Postcode]],2)</f>
        <v>AB</v>
      </c>
      <c r="L411" t="s">
        <v>1926</v>
      </c>
      <c r="M411" s="1">
        <v>43142</v>
      </c>
      <c r="N411" s="1">
        <v>43151</v>
      </c>
      <c r="O411" s="11" t="str">
        <f ca="1">DATEDIF(Table1[[#This Row],[Referral_Date]],TODAY(),"d")-DATEDIF(Table1[[#This Row],[First_Seen_Date]],TODAY(),"d") &amp;" "&amp;"days"</f>
        <v>9 days</v>
      </c>
      <c r="P411" s="1">
        <v>43158</v>
      </c>
      <c r="Q411" s="1">
        <v>43167</v>
      </c>
      <c r="R411" s="1">
        <v>43194</v>
      </c>
      <c r="S411" s="11">
        <f ca="1">DATEDIF(Table1[[#This Row],[Decision_to_Treat_Date]],TODAY(),"d")-DATEDIF(Table1[[#This Row],[Treatment_Start_Date]],TODAY(),"d")</f>
        <v>27</v>
      </c>
      <c r="T411" s="11" t="str" cm="1">
        <f t="array" aca="1" ref="T411" ca="1">_xlfn.IFS(Table1[[#This Row],[Treatment_Waiting Time]]&lt;10,"Very Short Wait",Table1[[#This Row],[Treatment_Waiting Time]]&lt;20,"Short Wait",Table1[[#This Row],[Treatment_Waiting Time]]&lt;30,"Moderate Delay",Table1[[#This Row],[Treatment_Waiting Time]]&lt;40,"Long Delay")</f>
        <v>Moderate Delay</v>
      </c>
      <c r="U411" t="s">
        <v>2011</v>
      </c>
      <c r="V411" t="s">
        <v>2022</v>
      </c>
      <c r="W411" t="s">
        <v>2023</v>
      </c>
      <c r="X411" t="s">
        <v>2030</v>
      </c>
      <c r="Y411" t="s">
        <v>2034</v>
      </c>
      <c r="Z411" t="s">
        <v>2041</v>
      </c>
      <c r="AA411" t="s">
        <v>2045</v>
      </c>
      <c r="AB411" t="s">
        <v>2050</v>
      </c>
      <c r="AC411" t="s">
        <v>2053</v>
      </c>
      <c r="AD411" t="s">
        <v>2459</v>
      </c>
      <c r="AE411" t="s">
        <v>2551</v>
      </c>
      <c r="AF411" t="b">
        <v>0</v>
      </c>
      <c r="AH411" t="s">
        <v>2555</v>
      </c>
      <c r="AI411" s="1">
        <v>43638</v>
      </c>
    </row>
    <row r="412" spans="1:35">
      <c r="A412" t="str">
        <f>LEFT(Table1[[#This Row],[Postcode]],2)</f>
        <v>M4</v>
      </c>
      <c r="B412" s="13" t="str" cm="1">
        <f t="array" ref="B412">_xlfn.IFS(
OR(LEFT(A412,2)="EC",LEFT(A412,1)="E",LEFT(A412,1)="N",LEFT(A412,2)="NW",LEFT(A412,2)="SE",LEFT(A412,2)="SW",LEFT(A412,1)="W",LEFT(A412,2)="WC"),"London",
OR(LEFT(A412,2)="CR",LEFT(A412,2)="DA",LEFT(A412,2)="GU",LEFT(A412,2)="KT",LEFT(A412,2)="ME",LEFT(A412,2)="PO",LEFT(A412,2)="RG",LEFT(A412,2)="RH",LEFT(A412,2)="SL",LEFT(A412,2)="SO",LEFT(A412,2)="TN"),"South East",
OR(LEFT(A412,2)="BA",LEFT(A412,2)="BS",LEFT(A412,2)="EX",LEFT(A412,2)="GL",LEFT(A412,2)="PL",LEFT(A412,2)="TA",LEFT(A412,2)="TQ",LEFT(A412,2)="TR"),"South West",
OR(LEFT(A412,1)="B",LEFT(A412,2)="CV",LEFT(A412,2)="DE",LEFT(A412,2)="LE",LEFT(A412,2)="NG",LEFT(A412,2)="NN",LEFT(A412,2)="ST",LEFT(A412,2)="WS",LEFT(A412,2)="WV"),"Midlands",
OR(LEFT(A412,1)="M",LEFT(A412,1)="L",LEFT(A412,2)="CH",LEFT(A412,2)="WA",LEFT(A412,2)="WN",LEFT(A412,2)="PR",LEFT(A412,2)="FY",LEFT(A412,2)="BB",LEFT(A412,2)="BL",LEFT(A412,2)="OL",LEFT(A412,2)="SK"),"North West",
OR(LEFT(A412,2)="NE",LEFT(A412,2)="DH",LEFT(A412,2)="SR",LEFT(A412,2)="TS",LEFT(A412,2)="DL"),"North East",
OR(LEFT(A412,2)="LS",LEFT(A412,1)="S",LEFT(A412,2)="DN",LEFT(A412,2)="HU",LEFT(A412,2)="BD",LEFT(A412,2)="HX",LEFT(A412,2)="WF",LEFT(A412,2)="HD"),"Yorkshire &amp; Humber",
OR(LEFT(A412,2)="CB",LEFT(A412,2)="CO",LEFT(A412,2)="IP",LEFT(A412,2)="NR",LEFT(A412,2)="PE",LEFT(A412,2)="SG",LEFT(A412,2)="CM"),"East of England",
OR(LEFT(A412,2)="AB",LEFT(A412,2)="DD",LEFT(A412,2)="EH",LEFT(A412,2)="FK",LEFT(A412,1)="G",LEFT(A412,2)="KA",LEFT(A412,2)="KY",LEFT(A412,2)="PA",LEFT(A412,2)="PH",LEFT(A412,2)="DG",LEFT(A412,2)="ML"),"Scotland",
OR(LEFT(A412,2)="CF",LEFT(A412,2)="SA",LEFT(A412,2)="NP",LEFT(A412,2)="LL",LEFT(A412,2)="LD"),"Wales"
)</f>
        <v>North West</v>
      </c>
      <c r="C412" t="s">
        <v>437</v>
      </c>
      <c r="D412" t="s">
        <v>937</v>
      </c>
      <c r="E412" s="1">
        <v>28682</v>
      </c>
      <c r="F412" s="1">
        <v>44896</v>
      </c>
      <c r="G412" s="11">
        <f ca="1">DATEDIF(Table1[[#This Row],[Date_of_Birth]],TODAY(),"Y")-DATEDIF(Table1[[#This Row],[Primary_Diagnosis_Date]],TODAY(),"Y")</f>
        <v>44</v>
      </c>
      <c r="H412" s="11" t="str" cm="1">
        <f t="array" aca="1" ref="H412" ca="1">_xlfn.IFS(Table1[[#This Row],[Age]]&lt;10,"0-9",Table1[[#This Row],[Age]]&lt;20,"10-19",Table1[[#This Row],[Age]]&lt;30,"20-29",Table1[[#This Row],[Age]]&lt;40,"30-39",Table1[[#This Row],[Age]]&lt;50,"40-49",Table1[[#This Row],[Age]]&lt;60,"50-59",Table1[[#This Row],[Age]]&lt;70,"60-69",Table1[[#This Row],[Age]]&lt;80,"70-79",Table1[[#This Row],[Age]]&lt;90,"80-89")</f>
        <v>40-49</v>
      </c>
      <c r="I412" t="s">
        <v>1028</v>
      </c>
      <c r="J412" t="s">
        <v>1439</v>
      </c>
      <c r="K412" t="str">
        <f>LEFT(Table1[[#This Row],[Postcode]],2)</f>
        <v>M4</v>
      </c>
      <c r="L412" t="s">
        <v>1927</v>
      </c>
      <c r="M412" s="1">
        <v>44891</v>
      </c>
      <c r="N412" s="1">
        <v>44905</v>
      </c>
      <c r="O412" s="11" t="str">
        <f ca="1">DATEDIF(Table1[[#This Row],[Referral_Date]],TODAY(),"d")-DATEDIF(Table1[[#This Row],[First_Seen_Date]],TODAY(),"d") &amp;" "&amp;"days"</f>
        <v>14 days</v>
      </c>
      <c r="P412" s="1">
        <v>44916</v>
      </c>
      <c r="Q412" s="1">
        <v>44918</v>
      </c>
      <c r="R412" s="1">
        <v>44940</v>
      </c>
      <c r="S412" s="11">
        <f ca="1">DATEDIF(Table1[[#This Row],[Decision_to_Treat_Date]],TODAY(),"d")-DATEDIF(Table1[[#This Row],[Treatment_Start_Date]],TODAY(),"d")</f>
        <v>22</v>
      </c>
      <c r="T412" s="11" t="str" cm="1">
        <f t="array" aca="1" ref="T412" ca="1">_xlfn.IFS(Table1[[#This Row],[Treatment_Waiting Time]]&lt;10,"Very Short Wait",Table1[[#This Row],[Treatment_Waiting Time]]&lt;20,"Short Wait",Table1[[#This Row],[Treatment_Waiting Time]]&lt;30,"Moderate Delay",Table1[[#This Row],[Treatment_Waiting Time]]&lt;40,"Long Delay")</f>
        <v>Moderate Delay</v>
      </c>
      <c r="U412" t="s">
        <v>2017</v>
      </c>
      <c r="V412" t="s">
        <v>2020</v>
      </c>
      <c r="W412" t="s">
        <v>2024</v>
      </c>
      <c r="X412" t="s">
        <v>2029</v>
      </c>
      <c r="Y412" t="s">
        <v>2035</v>
      </c>
      <c r="Z412" t="s">
        <v>2038</v>
      </c>
      <c r="AA412" t="s">
        <v>2043</v>
      </c>
      <c r="AB412" t="s">
        <v>2047</v>
      </c>
      <c r="AC412" t="s">
        <v>2041</v>
      </c>
      <c r="AD412" t="s">
        <v>2460</v>
      </c>
      <c r="AE412" t="s">
        <v>2552</v>
      </c>
      <c r="AF412" t="b">
        <v>1</v>
      </c>
      <c r="AG412" s="1">
        <v>45399</v>
      </c>
      <c r="AH412" t="s">
        <v>2555</v>
      </c>
      <c r="AI412" s="1">
        <v>45999</v>
      </c>
    </row>
    <row r="413" spans="1:35">
      <c r="A413" t="str">
        <f>LEFT(Table1[[#This Row],[Postcode]],2)</f>
        <v>IP</v>
      </c>
      <c r="B413" s="13" t="str" cm="1">
        <f t="array" ref="B413">_xlfn.IFS(
OR(LEFT(A413,2)="EC",LEFT(A413,1)="E",LEFT(A413,1)="N",LEFT(A413,2)="NW",LEFT(A413,2)="SE",LEFT(A413,2)="SW",LEFT(A413,1)="W",LEFT(A413,2)="WC"),"London",
OR(LEFT(A413,2)="CR",LEFT(A413,2)="DA",LEFT(A413,2)="GU",LEFT(A413,2)="KT",LEFT(A413,2)="ME",LEFT(A413,2)="PO",LEFT(A413,2)="RG",LEFT(A413,2)="RH",LEFT(A413,2)="SL",LEFT(A413,2)="SO",LEFT(A413,2)="TN"),"South East",
OR(LEFT(A413,2)="BA",LEFT(A413,2)="BS",LEFT(A413,2)="EX",LEFT(A413,2)="GL",LEFT(A413,2)="PL",LEFT(A413,2)="TA",LEFT(A413,2)="TQ",LEFT(A413,2)="TR"),"South West",
OR(LEFT(A413,1)="B",LEFT(A413,2)="CV",LEFT(A413,2)="DE",LEFT(A413,2)="LE",LEFT(A413,2)="NG",LEFT(A413,2)="NN",LEFT(A413,2)="ST",LEFT(A413,2)="WS",LEFT(A413,2)="WV"),"Midlands",
OR(LEFT(A413,1)="M",LEFT(A413,1)="L",LEFT(A413,2)="CH",LEFT(A413,2)="WA",LEFT(A413,2)="WN",LEFT(A413,2)="PR",LEFT(A413,2)="FY",LEFT(A413,2)="BB",LEFT(A413,2)="BL",LEFT(A413,2)="OL",LEFT(A413,2)="SK"),"North West",
OR(LEFT(A413,2)="NE",LEFT(A413,2)="DH",LEFT(A413,2)="SR",LEFT(A413,2)="TS",LEFT(A413,2)="DL"),"North East",
OR(LEFT(A413,2)="LS",LEFT(A413,1)="S",LEFT(A413,2)="DN",LEFT(A413,2)="HU",LEFT(A413,2)="BD",LEFT(A413,2)="HX",LEFT(A413,2)="WF",LEFT(A413,2)="HD"),"Yorkshire &amp; Humber",
OR(LEFT(A413,2)="CB",LEFT(A413,2)="CO",LEFT(A413,2)="IP",LEFT(A413,2)="NR",LEFT(A413,2)="PE",LEFT(A413,2)="SG",LEFT(A413,2)="CM"),"East of England",
OR(LEFT(A413,2)="AB",LEFT(A413,2)="DD",LEFT(A413,2)="EH",LEFT(A413,2)="FK",LEFT(A413,1)="G",LEFT(A413,2)="KA",LEFT(A413,2)="KY",LEFT(A413,2)="PA",LEFT(A413,2)="PH",LEFT(A413,2)="DG",LEFT(A413,2)="ML"),"Scotland",
OR(LEFT(A413,2)="CF",LEFT(A413,2)="SA",LEFT(A413,2)="NP",LEFT(A413,2)="LL",LEFT(A413,2)="LD"),"Wales"
)</f>
        <v>East of England</v>
      </c>
      <c r="C413" t="s">
        <v>438</v>
      </c>
      <c r="D413" t="s">
        <v>938</v>
      </c>
      <c r="E413" s="1">
        <v>19690</v>
      </c>
      <c r="F413" s="1">
        <v>43946</v>
      </c>
      <c r="G413" s="11">
        <f ca="1">DATEDIF(Table1[[#This Row],[Date_of_Birth]],TODAY(),"Y")-DATEDIF(Table1[[#This Row],[Primary_Diagnosis_Date]],TODAY(),"Y")</f>
        <v>66</v>
      </c>
      <c r="H413" s="11" t="str" cm="1">
        <f t="array" aca="1" ref="H413" ca="1">_xlfn.IFS(Table1[[#This Row],[Age]]&lt;10,"0-9",Table1[[#This Row],[Age]]&lt;20,"10-19",Table1[[#This Row],[Age]]&lt;30,"20-29",Table1[[#This Row],[Age]]&lt;40,"30-39",Table1[[#This Row],[Age]]&lt;50,"40-49",Table1[[#This Row],[Age]]&lt;60,"50-59",Table1[[#This Row],[Age]]&lt;70,"60-69",Table1[[#This Row],[Age]]&lt;80,"70-79",Table1[[#This Row],[Age]]&lt;90,"80-89")</f>
        <v>60-69</v>
      </c>
      <c r="I413" t="s">
        <v>1027</v>
      </c>
      <c r="J413" t="s">
        <v>1440</v>
      </c>
      <c r="K413" t="str">
        <f>LEFT(Table1[[#This Row],[Postcode]],2)</f>
        <v>IP</v>
      </c>
      <c r="L413" t="s">
        <v>1928</v>
      </c>
      <c r="M413" s="1">
        <v>43920</v>
      </c>
      <c r="N413" s="1">
        <v>43928</v>
      </c>
      <c r="O413" s="11" t="str">
        <f ca="1">DATEDIF(Table1[[#This Row],[Referral_Date]],TODAY(),"d")-DATEDIF(Table1[[#This Row],[First_Seen_Date]],TODAY(),"d") &amp;" "&amp;"days"</f>
        <v>8 days</v>
      </c>
      <c r="P413" s="1">
        <v>43933</v>
      </c>
      <c r="Q413" s="1">
        <v>43946</v>
      </c>
      <c r="R413" s="1">
        <v>43966</v>
      </c>
      <c r="S413" s="11">
        <f ca="1">DATEDIF(Table1[[#This Row],[Decision_to_Treat_Date]],TODAY(),"d")-DATEDIF(Table1[[#This Row],[Treatment_Start_Date]],TODAY(),"d")</f>
        <v>20</v>
      </c>
      <c r="T413" s="11" t="str" cm="1">
        <f t="array" aca="1" ref="T413" ca="1">_xlfn.IFS(Table1[[#This Row],[Treatment_Waiting Time]]&lt;10,"Very Short Wait",Table1[[#This Row],[Treatment_Waiting Time]]&lt;20,"Short Wait",Table1[[#This Row],[Treatment_Waiting Time]]&lt;30,"Moderate Delay",Table1[[#This Row],[Treatment_Waiting Time]]&lt;40,"Long Delay")</f>
        <v>Moderate Delay</v>
      </c>
      <c r="U413" t="s">
        <v>2011</v>
      </c>
      <c r="V413" t="s">
        <v>2022</v>
      </c>
      <c r="W413" t="s">
        <v>2024</v>
      </c>
      <c r="X413" t="s">
        <v>2031</v>
      </c>
      <c r="Y413" t="s">
        <v>2033</v>
      </c>
      <c r="Z413" t="s">
        <v>2038</v>
      </c>
      <c r="AA413" t="s">
        <v>2044</v>
      </c>
      <c r="AB413" t="s">
        <v>2049</v>
      </c>
      <c r="AC413" t="s">
        <v>2053</v>
      </c>
      <c r="AD413" t="s">
        <v>2461</v>
      </c>
      <c r="AE413" t="s">
        <v>2551</v>
      </c>
      <c r="AF413" t="b">
        <v>0</v>
      </c>
      <c r="AH413" t="s">
        <v>2555</v>
      </c>
      <c r="AI413" s="1">
        <v>44908</v>
      </c>
    </row>
    <row r="414" spans="1:35">
      <c r="A414" t="str">
        <f>LEFT(Table1[[#This Row],[Postcode]],2)</f>
        <v>DY</v>
      </c>
      <c r="B414" s="13" t="e" cm="1">
        <f t="array" ref="B414">_xlfn.IFS(
OR(LEFT(A414,2)="EC",LEFT(A414,1)="E",LEFT(A414,1)="N",LEFT(A414,2)="NW",LEFT(A414,2)="SE",LEFT(A414,2)="SW",LEFT(A414,1)="W",LEFT(A414,2)="WC"),"London",
OR(LEFT(A414,2)="CR",LEFT(A414,2)="DA",LEFT(A414,2)="GU",LEFT(A414,2)="KT",LEFT(A414,2)="ME",LEFT(A414,2)="PO",LEFT(A414,2)="RG",LEFT(A414,2)="RH",LEFT(A414,2)="SL",LEFT(A414,2)="SO",LEFT(A414,2)="TN"),"South East",
OR(LEFT(A414,2)="BA",LEFT(A414,2)="BS",LEFT(A414,2)="EX",LEFT(A414,2)="GL",LEFT(A414,2)="PL",LEFT(A414,2)="TA",LEFT(A414,2)="TQ",LEFT(A414,2)="TR"),"South West",
OR(LEFT(A414,1)="B",LEFT(A414,2)="CV",LEFT(A414,2)="DE",LEFT(A414,2)="LE",LEFT(A414,2)="NG",LEFT(A414,2)="NN",LEFT(A414,2)="ST",LEFT(A414,2)="WS",LEFT(A414,2)="WV"),"Midlands",
OR(LEFT(A414,1)="M",LEFT(A414,1)="L",LEFT(A414,2)="CH",LEFT(A414,2)="WA",LEFT(A414,2)="WN",LEFT(A414,2)="PR",LEFT(A414,2)="FY",LEFT(A414,2)="BB",LEFT(A414,2)="BL",LEFT(A414,2)="OL",LEFT(A414,2)="SK"),"North West",
OR(LEFT(A414,2)="NE",LEFT(A414,2)="DH",LEFT(A414,2)="SR",LEFT(A414,2)="TS",LEFT(A414,2)="DL"),"North East",
OR(LEFT(A414,2)="LS",LEFT(A414,1)="S",LEFT(A414,2)="DN",LEFT(A414,2)="HU",LEFT(A414,2)="BD",LEFT(A414,2)="HX",LEFT(A414,2)="WF",LEFT(A414,2)="HD"),"Yorkshire &amp; Humber",
OR(LEFT(A414,2)="CB",LEFT(A414,2)="CO",LEFT(A414,2)="IP",LEFT(A414,2)="NR",LEFT(A414,2)="PE",LEFT(A414,2)="SG",LEFT(A414,2)="CM"),"East of England",
OR(LEFT(A414,2)="AB",LEFT(A414,2)="DD",LEFT(A414,2)="EH",LEFT(A414,2)="FK",LEFT(A414,1)="G",LEFT(A414,2)="KA",LEFT(A414,2)="KY",LEFT(A414,2)="PA",LEFT(A414,2)="PH",LEFT(A414,2)="DG",LEFT(A414,2)="ML"),"Scotland",
OR(LEFT(A414,2)="CF",LEFT(A414,2)="SA",LEFT(A414,2)="NP",LEFT(A414,2)="LL",LEFT(A414,2)="LD"),"Wales"
)</f>
        <v>#N/A</v>
      </c>
      <c r="C414" t="s">
        <v>439</v>
      </c>
      <c r="D414" t="s">
        <v>939</v>
      </c>
      <c r="E414" s="1">
        <v>23564</v>
      </c>
      <c r="F414" s="1">
        <v>45792</v>
      </c>
      <c r="G414" s="11">
        <f ca="1">DATEDIF(Table1[[#This Row],[Date_of_Birth]],TODAY(),"Y")-DATEDIF(Table1[[#This Row],[Primary_Diagnosis_Date]],TODAY(),"Y")</f>
        <v>60</v>
      </c>
      <c r="H414" s="11" t="str" cm="1">
        <f t="array" aca="1" ref="H414" ca="1">_xlfn.IFS(Table1[[#This Row],[Age]]&lt;10,"0-9",Table1[[#This Row],[Age]]&lt;20,"10-19",Table1[[#This Row],[Age]]&lt;30,"20-29",Table1[[#This Row],[Age]]&lt;40,"30-39",Table1[[#This Row],[Age]]&lt;50,"40-49",Table1[[#This Row],[Age]]&lt;60,"50-59",Table1[[#This Row],[Age]]&lt;70,"60-69",Table1[[#This Row],[Age]]&lt;80,"70-79",Table1[[#This Row],[Age]]&lt;90,"80-89")</f>
        <v>60-69</v>
      </c>
      <c r="I414" t="s">
        <v>1027</v>
      </c>
      <c r="J414" t="s">
        <v>1441</v>
      </c>
      <c r="K414" t="str">
        <f>LEFT(Table1[[#This Row],[Postcode]],2)</f>
        <v>DY</v>
      </c>
      <c r="L414" t="s">
        <v>1929</v>
      </c>
      <c r="M414" s="1">
        <v>45789</v>
      </c>
      <c r="N414" s="1">
        <v>45794</v>
      </c>
      <c r="O414" s="11" t="str">
        <f ca="1">DATEDIF(Table1[[#This Row],[Referral_Date]],TODAY(),"d")-DATEDIF(Table1[[#This Row],[First_Seen_Date]],TODAY(),"d") &amp;" "&amp;"days"</f>
        <v>5 days</v>
      </c>
      <c r="P414" s="1">
        <v>45808</v>
      </c>
      <c r="Q414" s="1">
        <v>45822</v>
      </c>
      <c r="R414" s="1">
        <v>45832</v>
      </c>
      <c r="S414" s="11">
        <f ca="1">DATEDIF(Table1[[#This Row],[Decision_to_Treat_Date]],TODAY(),"d")-DATEDIF(Table1[[#This Row],[Treatment_Start_Date]],TODAY(),"d")</f>
        <v>10</v>
      </c>
      <c r="T414" s="11" t="str" cm="1">
        <f t="array" aca="1" ref="T414" ca="1">_xlfn.IFS(Table1[[#This Row],[Treatment_Waiting Time]]&lt;10,"Very Short Wait",Table1[[#This Row],[Treatment_Waiting Time]]&lt;20,"Short Wait",Table1[[#This Row],[Treatment_Waiting Time]]&lt;30,"Moderate Delay",Table1[[#This Row],[Treatment_Waiting Time]]&lt;40,"Long Delay")</f>
        <v>Short Wait</v>
      </c>
      <c r="U414" t="s">
        <v>2016</v>
      </c>
      <c r="V414" t="s">
        <v>2022</v>
      </c>
      <c r="W414" t="s">
        <v>2027</v>
      </c>
      <c r="X414" t="s">
        <v>2029</v>
      </c>
      <c r="Y414" t="s">
        <v>2037</v>
      </c>
      <c r="Z414" t="s">
        <v>2040</v>
      </c>
      <c r="AA414" t="s">
        <v>2045</v>
      </c>
      <c r="AB414" t="s">
        <v>2047</v>
      </c>
      <c r="AC414" t="s">
        <v>2052</v>
      </c>
      <c r="AD414" t="s">
        <v>2462</v>
      </c>
      <c r="AE414" t="s">
        <v>2550</v>
      </c>
      <c r="AF414" t="b">
        <v>1</v>
      </c>
      <c r="AG414" s="1">
        <v>46170</v>
      </c>
      <c r="AH414" t="s">
        <v>2554</v>
      </c>
    </row>
    <row r="415" spans="1:35">
      <c r="A415" t="str">
        <f>LEFT(Table1[[#This Row],[Postcode]],2)</f>
        <v>RH</v>
      </c>
      <c r="B415" s="13" t="str" cm="1">
        <f t="array" ref="B415">_xlfn.IFS(
OR(LEFT(A415,2)="EC",LEFT(A415,1)="E",LEFT(A415,1)="N",LEFT(A415,2)="NW",LEFT(A415,2)="SE",LEFT(A415,2)="SW",LEFT(A415,1)="W",LEFT(A415,2)="WC"),"London",
OR(LEFT(A415,2)="CR",LEFT(A415,2)="DA",LEFT(A415,2)="GU",LEFT(A415,2)="KT",LEFT(A415,2)="ME",LEFT(A415,2)="PO",LEFT(A415,2)="RG",LEFT(A415,2)="RH",LEFT(A415,2)="SL",LEFT(A415,2)="SO",LEFT(A415,2)="TN"),"South East",
OR(LEFT(A415,2)="BA",LEFT(A415,2)="BS",LEFT(A415,2)="EX",LEFT(A415,2)="GL",LEFT(A415,2)="PL",LEFT(A415,2)="TA",LEFT(A415,2)="TQ",LEFT(A415,2)="TR"),"South West",
OR(LEFT(A415,1)="B",LEFT(A415,2)="CV",LEFT(A415,2)="DE",LEFT(A415,2)="LE",LEFT(A415,2)="NG",LEFT(A415,2)="NN",LEFT(A415,2)="ST",LEFT(A415,2)="WS",LEFT(A415,2)="WV"),"Midlands",
OR(LEFT(A415,1)="M",LEFT(A415,1)="L",LEFT(A415,2)="CH",LEFT(A415,2)="WA",LEFT(A415,2)="WN",LEFT(A415,2)="PR",LEFT(A415,2)="FY",LEFT(A415,2)="BB",LEFT(A415,2)="BL",LEFT(A415,2)="OL",LEFT(A415,2)="SK"),"North West",
OR(LEFT(A415,2)="NE",LEFT(A415,2)="DH",LEFT(A415,2)="SR",LEFT(A415,2)="TS",LEFT(A415,2)="DL"),"North East",
OR(LEFT(A415,2)="LS",LEFT(A415,1)="S",LEFT(A415,2)="DN",LEFT(A415,2)="HU",LEFT(A415,2)="BD",LEFT(A415,2)="HX",LEFT(A415,2)="WF",LEFT(A415,2)="HD"),"Yorkshire &amp; Humber",
OR(LEFT(A415,2)="CB",LEFT(A415,2)="CO",LEFT(A415,2)="IP",LEFT(A415,2)="NR",LEFT(A415,2)="PE",LEFT(A415,2)="SG",LEFT(A415,2)="CM"),"East of England",
OR(LEFT(A415,2)="AB",LEFT(A415,2)="DD",LEFT(A415,2)="EH",LEFT(A415,2)="FK",LEFT(A415,1)="G",LEFT(A415,2)="KA",LEFT(A415,2)="KY",LEFT(A415,2)="PA",LEFT(A415,2)="PH",LEFT(A415,2)="DG",LEFT(A415,2)="ML"),"Scotland",
OR(LEFT(A415,2)="CF",LEFT(A415,2)="SA",LEFT(A415,2)="NP",LEFT(A415,2)="LL",LEFT(A415,2)="LD"),"Wales"
)</f>
        <v>South East</v>
      </c>
      <c r="C415" t="s">
        <v>440</v>
      </c>
      <c r="D415" t="s">
        <v>940</v>
      </c>
      <c r="E415" s="1">
        <v>25131</v>
      </c>
      <c r="F415" s="1">
        <v>45241</v>
      </c>
      <c r="G415" s="11">
        <f ca="1">DATEDIF(Table1[[#This Row],[Date_of_Birth]],TODAY(),"Y")-DATEDIF(Table1[[#This Row],[Primary_Diagnosis_Date]],TODAY(),"Y")</f>
        <v>55</v>
      </c>
      <c r="H415" s="11" t="str" cm="1">
        <f t="array" aca="1" ref="H415" ca="1">_xlfn.IFS(Table1[[#This Row],[Age]]&lt;10,"0-9",Table1[[#This Row],[Age]]&lt;20,"10-19",Table1[[#This Row],[Age]]&lt;30,"20-29",Table1[[#This Row],[Age]]&lt;40,"30-39",Table1[[#This Row],[Age]]&lt;50,"40-49",Table1[[#This Row],[Age]]&lt;60,"50-59",Table1[[#This Row],[Age]]&lt;70,"60-69",Table1[[#This Row],[Age]]&lt;80,"70-79",Table1[[#This Row],[Age]]&lt;90,"80-89")</f>
        <v>50-59</v>
      </c>
      <c r="I415" t="s">
        <v>1028</v>
      </c>
      <c r="J415" t="s">
        <v>1442</v>
      </c>
      <c r="K415" t="str">
        <f>LEFT(Table1[[#This Row],[Postcode]],2)</f>
        <v>RH</v>
      </c>
      <c r="L415" t="s">
        <v>1930</v>
      </c>
      <c r="M415" s="1">
        <v>45237</v>
      </c>
      <c r="N415" s="1">
        <v>45244</v>
      </c>
      <c r="O415" s="11" t="str">
        <f ca="1">DATEDIF(Table1[[#This Row],[Referral_Date]],TODAY(),"d")-DATEDIF(Table1[[#This Row],[First_Seen_Date]],TODAY(),"d") &amp;" "&amp;"days"</f>
        <v>7 days</v>
      </c>
      <c r="P415" s="1">
        <v>45249</v>
      </c>
      <c r="Q415" s="1">
        <v>45253</v>
      </c>
      <c r="R415" s="1">
        <v>45276</v>
      </c>
      <c r="S415" s="11">
        <f ca="1">DATEDIF(Table1[[#This Row],[Decision_to_Treat_Date]],TODAY(),"d")-DATEDIF(Table1[[#This Row],[Treatment_Start_Date]],TODAY(),"d")</f>
        <v>23</v>
      </c>
      <c r="T415" s="11" t="str" cm="1">
        <f t="array" aca="1" ref="T415" ca="1">_xlfn.IFS(Table1[[#This Row],[Treatment_Waiting Time]]&lt;10,"Very Short Wait",Table1[[#This Row],[Treatment_Waiting Time]]&lt;20,"Short Wait",Table1[[#This Row],[Treatment_Waiting Time]]&lt;30,"Moderate Delay",Table1[[#This Row],[Treatment_Waiting Time]]&lt;40,"Long Delay")</f>
        <v>Moderate Delay</v>
      </c>
      <c r="U415" t="s">
        <v>2017</v>
      </c>
      <c r="V415" t="s">
        <v>2019</v>
      </c>
      <c r="W415" t="s">
        <v>2026</v>
      </c>
      <c r="X415" t="s">
        <v>2031</v>
      </c>
      <c r="Y415" t="s">
        <v>2034</v>
      </c>
      <c r="Z415" t="s">
        <v>2038</v>
      </c>
      <c r="AA415" t="s">
        <v>2044</v>
      </c>
      <c r="AB415" t="s">
        <v>2050</v>
      </c>
      <c r="AC415" t="s">
        <v>2052</v>
      </c>
      <c r="AD415" t="s">
        <v>2463</v>
      </c>
      <c r="AE415" t="s">
        <v>2552</v>
      </c>
      <c r="AF415" t="b">
        <v>0</v>
      </c>
      <c r="AH415" t="s">
        <v>2555</v>
      </c>
      <c r="AI415" s="1">
        <v>45828</v>
      </c>
    </row>
    <row r="416" spans="1:35">
      <c r="A416" t="str">
        <f>LEFT(Table1[[#This Row],[Postcode]],2)</f>
        <v>IP</v>
      </c>
      <c r="B416" s="13" t="str" cm="1">
        <f t="array" ref="B416">_xlfn.IFS(
OR(LEFT(A416,2)="EC",LEFT(A416,1)="E",LEFT(A416,1)="N",LEFT(A416,2)="NW",LEFT(A416,2)="SE",LEFT(A416,2)="SW",LEFT(A416,1)="W",LEFT(A416,2)="WC"),"London",
OR(LEFT(A416,2)="CR",LEFT(A416,2)="DA",LEFT(A416,2)="GU",LEFT(A416,2)="KT",LEFT(A416,2)="ME",LEFT(A416,2)="PO",LEFT(A416,2)="RG",LEFT(A416,2)="RH",LEFT(A416,2)="SL",LEFT(A416,2)="SO",LEFT(A416,2)="TN"),"South East",
OR(LEFT(A416,2)="BA",LEFT(A416,2)="BS",LEFT(A416,2)="EX",LEFT(A416,2)="GL",LEFT(A416,2)="PL",LEFT(A416,2)="TA",LEFT(A416,2)="TQ",LEFT(A416,2)="TR"),"South West",
OR(LEFT(A416,1)="B",LEFT(A416,2)="CV",LEFT(A416,2)="DE",LEFT(A416,2)="LE",LEFT(A416,2)="NG",LEFT(A416,2)="NN",LEFT(A416,2)="ST",LEFT(A416,2)="WS",LEFT(A416,2)="WV"),"Midlands",
OR(LEFT(A416,1)="M",LEFT(A416,1)="L",LEFT(A416,2)="CH",LEFT(A416,2)="WA",LEFT(A416,2)="WN",LEFT(A416,2)="PR",LEFT(A416,2)="FY",LEFT(A416,2)="BB",LEFT(A416,2)="BL",LEFT(A416,2)="OL",LEFT(A416,2)="SK"),"North West",
OR(LEFT(A416,2)="NE",LEFT(A416,2)="DH",LEFT(A416,2)="SR",LEFT(A416,2)="TS",LEFT(A416,2)="DL"),"North East",
OR(LEFT(A416,2)="LS",LEFT(A416,1)="S",LEFT(A416,2)="DN",LEFT(A416,2)="HU",LEFT(A416,2)="BD",LEFT(A416,2)="HX",LEFT(A416,2)="WF",LEFT(A416,2)="HD"),"Yorkshire &amp; Humber",
OR(LEFT(A416,2)="CB",LEFT(A416,2)="CO",LEFT(A416,2)="IP",LEFT(A416,2)="NR",LEFT(A416,2)="PE",LEFT(A416,2)="SG",LEFT(A416,2)="CM"),"East of England",
OR(LEFT(A416,2)="AB",LEFT(A416,2)="DD",LEFT(A416,2)="EH",LEFT(A416,2)="FK",LEFT(A416,1)="G",LEFT(A416,2)="KA",LEFT(A416,2)="KY",LEFT(A416,2)="PA",LEFT(A416,2)="PH",LEFT(A416,2)="DG",LEFT(A416,2)="ML"),"Scotland",
OR(LEFT(A416,2)="CF",LEFT(A416,2)="SA",LEFT(A416,2)="NP",LEFT(A416,2)="LL",LEFT(A416,2)="LD"),"Wales"
)</f>
        <v>East of England</v>
      </c>
      <c r="C416" t="s">
        <v>441</v>
      </c>
      <c r="D416" t="s">
        <v>941</v>
      </c>
      <c r="E416" s="1">
        <v>35260</v>
      </c>
      <c r="F416" s="1">
        <v>44367</v>
      </c>
      <c r="G416" s="11">
        <f ca="1">DATEDIF(Table1[[#This Row],[Date_of_Birth]],TODAY(),"Y")-DATEDIF(Table1[[#This Row],[Primary_Diagnosis_Date]],TODAY(),"Y")</f>
        <v>24</v>
      </c>
      <c r="H416" s="11" t="str" cm="1">
        <f t="array" aca="1" ref="H416" ca="1">_xlfn.IFS(Table1[[#This Row],[Age]]&lt;10,"0-9",Table1[[#This Row],[Age]]&lt;20,"10-19",Table1[[#This Row],[Age]]&lt;30,"20-29",Table1[[#This Row],[Age]]&lt;40,"30-39",Table1[[#This Row],[Age]]&lt;50,"40-49",Table1[[#This Row],[Age]]&lt;60,"50-59",Table1[[#This Row],[Age]]&lt;70,"60-69",Table1[[#This Row],[Age]]&lt;80,"70-79",Table1[[#This Row],[Age]]&lt;90,"80-89")</f>
        <v>20-29</v>
      </c>
      <c r="I416" t="s">
        <v>1027</v>
      </c>
      <c r="J416" t="s">
        <v>1443</v>
      </c>
      <c r="K416" t="str">
        <f>LEFT(Table1[[#This Row],[Postcode]],2)</f>
        <v>IP</v>
      </c>
      <c r="L416" t="s">
        <v>1931</v>
      </c>
      <c r="M416" s="1">
        <v>44365</v>
      </c>
      <c r="N416" s="1">
        <v>44366</v>
      </c>
      <c r="O416" s="11" t="str">
        <f ca="1">DATEDIF(Table1[[#This Row],[Referral_Date]],TODAY(),"d")-DATEDIF(Table1[[#This Row],[First_Seen_Date]],TODAY(),"d") &amp;" "&amp;"days"</f>
        <v>1 days</v>
      </c>
      <c r="P416" s="1">
        <v>44372</v>
      </c>
      <c r="Q416" s="1">
        <v>44383</v>
      </c>
      <c r="R416" s="1">
        <v>44390</v>
      </c>
      <c r="S416" s="11">
        <f ca="1">DATEDIF(Table1[[#This Row],[Decision_to_Treat_Date]],TODAY(),"d")-DATEDIF(Table1[[#This Row],[Treatment_Start_Date]],TODAY(),"d")</f>
        <v>7</v>
      </c>
      <c r="T416" s="11" t="str" cm="1">
        <f t="array" aca="1" ref="T416" ca="1">_xlfn.IFS(Table1[[#This Row],[Treatment_Waiting Time]]&lt;10,"Very Short Wait",Table1[[#This Row],[Treatment_Waiting Time]]&lt;20,"Short Wait",Table1[[#This Row],[Treatment_Waiting Time]]&lt;30,"Moderate Delay",Table1[[#This Row],[Treatment_Waiting Time]]&lt;40,"Long Delay")</f>
        <v>Very Short Wait</v>
      </c>
      <c r="U416" t="s">
        <v>2015</v>
      </c>
      <c r="V416" t="s">
        <v>2019</v>
      </c>
      <c r="W416" t="s">
        <v>2023</v>
      </c>
      <c r="X416" t="s">
        <v>2029</v>
      </c>
      <c r="Y416" t="s">
        <v>2037</v>
      </c>
      <c r="Z416" t="s">
        <v>2042</v>
      </c>
      <c r="AA416" t="s">
        <v>2044</v>
      </c>
      <c r="AB416" t="s">
        <v>2047</v>
      </c>
      <c r="AC416" t="s">
        <v>2052</v>
      </c>
      <c r="AD416" t="s">
        <v>2464</v>
      </c>
      <c r="AE416" t="s">
        <v>2553</v>
      </c>
      <c r="AF416" t="b">
        <v>1</v>
      </c>
      <c r="AG416" s="1">
        <v>45363</v>
      </c>
      <c r="AH416" t="s">
        <v>2555</v>
      </c>
      <c r="AI416" s="1">
        <v>45473</v>
      </c>
    </row>
    <row r="417" spans="1:35">
      <c r="A417" t="str">
        <f>LEFT(Table1[[#This Row],[Postcode]],2)</f>
        <v>N8</v>
      </c>
      <c r="B417" s="13" t="str" cm="1">
        <f t="array" ref="B417">_xlfn.IFS(
OR(LEFT(A417,2)="EC",LEFT(A417,1)="E",LEFT(A417,1)="N",LEFT(A417,2)="NW",LEFT(A417,2)="SE",LEFT(A417,2)="SW",LEFT(A417,1)="W",LEFT(A417,2)="WC"),"London",
OR(LEFT(A417,2)="CR",LEFT(A417,2)="DA",LEFT(A417,2)="GU",LEFT(A417,2)="KT",LEFT(A417,2)="ME",LEFT(A417,2)="PO",LEFT(A417,2)="RG",LEFT(A417,2)="RH",LEFT(A417,2)="SL",LEFT(A417,2)="SO",LEFT(A417,2)="TN"),"South East",
OR(LEFT(A417,2)="BA",LEFT(A417,2)="BS",LEFT(A417,2)="EX",LEFT(A417,2)="GL",LEFT(A417,2)="PL",LEFT(A417,2)="TA",LEFT(A417,2)="TQ",LEFT(A417,2)="TR"),"South West",
OR(LEFT(A417,1)="B",LEFT(A417,2)="CV",LEFT(A417,2)="DE",LEFT(A417,2)="LE",LEFT(A417,2)="NG",LEFT(A417,2)="NN",LEFT(A417,2)="ST",LEFT(A417,2)="WS",LEFT(A417,2)="WV"),"Midlands",
OR(LEFT(A417,1)="M",LEFT(A417,1)="L",LEFT(A417,2)="CH",LEFT(A417,2)="WA",LEFT(A417,2)="WN",LEFT(A417,2)="PR",LEFT(A417,2)="FY",LEFT(A417,2)="BB",LEFT(A417,2)="BL",LEFT(A417,2)="OL",LEFT(A417,2)="SK"),"North West",
OR(LEFT(A417,2)="NE",LEFT(A417,2)="DH",LEFT(A417,2)="SR",LEFT(A417,2)="TS",LEFT(A417,2)="DL"),"North East",
OR(LEFT(A417,2)="LS",LEFT(A417,1)="S",LEFT(A417,2)="DN",LEFT(A417,2)="HU",LEFT(A417,2)="BD",LEFT(A417,2)="HX",LEFT(A417,2)="WF",LEFT(A417,2)="HD"),"Yorkshire &amp; Humber",
OR(LEFT(A417,2)="CB",LEFT(A417,2)="CO",LEFT(A417,2)="IP",LEFT(A417,2)="NR",LEFT(A417,2)="PE",LEFT(A417,2)="SG",LEFT(A417,2)="CM"),"East of England",
OR(LEFT(A417,2)="AB",LEFT(A417,2)="DD",LEFT(A417,2)="EH",LEFT(A417,2)="FK",LEFT(A417,1)="G",LEFT(A417,2)="KA",LEFT(A417,2)="KY",LEFT(A417,2)="PA",LEFT(A417,2)="PH",LEFT(A417,2)="DG",LEFT(A417,2)="ML"),"Scotland",
OR(LEFT(A417,2)="CF",LEFT(A417,2)="SA",LEFT(A417,2)="NP",LEFT(A417,2)="LL",LEFT(A417,2)="LD"),"Wales"
)</f>
        <v>London</v>
      </c>
      <c r="C417" t="s">
        <v>442</v>
      </c>
      <c r="D417" t="s">
        <v>942</v>
      </c>
      <c r="E417" s="1">
        <v>31164</v>
      </c>
      <c r="F417" s="1">
        <v>46143</v>
      </c>
      <c r="G417" s="11">
        <f ca="1">DATEDIF(Table1[[#This Row],[Date_of_Birth]],TODAY(),"Y")-DATEDIF(Table1[[#This Row],[Primary_Diagnosis_Date]],TODAY(),"Y")</f>
        <v>41</v>
      </c>
      <c r="H417" s="11" t="str" cm="1">
        <f t="array" aca="1" ref="H417" ca="1">_xlfn.IFS(Table1[[#This Row],[Age]]&lt;10,"0-9",Table1[[#This Row],[Age]]&lt;20,"10-19",Table1[[#This Row],[Age]]&lt;30,"20-29",Table1[[#This Row],[Age]]&lt;40,"30-39",Table1[[#This Row],[Age]]&lt;50,"40-49",Table1[[#This Row],[Age]]&lt;60,"50-59",Table1[[#This Row],[Age]]&lt;70,"60-69",Table1[[#This Row],[Age]]&lt;80,"70-79",Table1[[#This Row],[Age]]&lt;90,"80-89")</f>
        <v>40-49</v>
      </c>
      <c r="I417" t="s">
        <v>1027</v>
      </c>
      <c r="J417" t="s">
        <v>1444</v>
      </c>
      <c r="K417" t="str">
        <f>LEFT(Table1[[#This Row],[Postcode]],2)</f>
        <v>N8</v>
      </c>
      <c r="L417" t="s">
        <v>1932</v>
      </c>
      <c r="M417" s="1">
        <v>46118</v>
      </c>
      <c r="N417" s="1">
        <v>46128</v>
      </c>
      <c r="O417" s="11" t="str">
        <f ca="1">DATEDIF(Table1[[#This Row],[Referral_Date]],TODAY(),"d")-DATEDIF(Table1[[#This Row],[First_Seen_Date]],TODAY(),"d") &amp;" "&amp;"days"</f>
        <v>10 days</v>
      </c>
      <c r="P417" s="1">
        <v>46128</v>
      </c>
      <c r="Q417" s="1">
        <v>46140</v>
      </c>
      <c r="R417" s="1">
        <v>46146</v>
      </c>
      <c r="S417" s="11">
        <f ca="1">DATEDIF(Table1[[#This Row],[Decision_to_Treat_Date]],TODAY(),"d")-DATEDIF(Table1[[#This Row],[Treatment_Start_Date]],TODAY(),"d")</f>
        <v>6</v>
      </c>
      <c r="T417" s="11" t="str" cm="1">
        <f t="array" aca="1" ref="T417" ca="1">_xlfn.IFS(Table1[[#This Row],[Treatment_Waiting Time]]&lt;10,"Very Short Wait",Table1[[#This Row],[Treatment_Waiting Time]]&lt;20,"Short Wait",Table1[[#This Row],[Treatment_Waiting Time]]&lt;30,"Moderate Delay",Table1[[#This Row],[Treatment_Waiting Time]]&lt;40,"Long Delay")</f>
        <v>Very Short Wait</v>
      </c>
      <c r="U417" t="s">
        <v>2015</v>
      </c>
      <c r="V417" t="s">
        <v>2020</v>
      </c>
      <c r="W417" t="s">
        <v>2023</v>
      </c>
      <c r="X417" t="s">
        <v>2029</v>
      </c>
      <c r="Y417" t="s">
        <v>2034</v>
      </c>
      <c r="Z417" t="s">
        <v>2039</v>
      </c>
      <c r="AA417" t="s">
        <v>2044</v>
      </c>
      <c r="AB417" t="s">
        <v>2049</v>
      </c>
      <c r="AC417" t="s">
        <v>2052</v>
      </c>
      <c r="AD417" t="s">
        <v>2465</v>
      </c>
      <c r="AE417" t="s">
        <v>2041</v>
      </c>
      <c r="AF417" t="b">
        <v>1</v>
      </c>
      <c r="AG417" s="1">
        <v>46942</v>
      </c>
      <c r="AH417" t="s">
        <v>2554</v>
      </c>
    </row>
    <row r="418" spans="1:35">
      <c r="A418" t="str">
        <f>LEFT(Table1[[#This Row],[Postcode]],2)</f>
        <v>S7</v>
      </c>
      <c r="B418" s="13" t="str" cm="1">
        <f t="array" ref="B418">_xlfn.IFS(
OR(LEFT(A418,2)="EC",LEFT(A418,1)="E",LEFT(A418,1)="N",LEFT(A418,2)="NW",LEFT(A418,2)="SE",LEFT(A418,2)="SW",LEFT(A418,1)="W",LEFT(A418,2)="WC"),"London",
OR(LEFT(A418,2)="CR",LEFT(A418,2)="DA",LEFT(A418,2)="GU",LEFT(A418,2)="KT",LEFT(A418,2)="ME",LEFT(A418,2)="PO",LEFT(A418,2)="RG",LEFT(A418,2)="RH",LEFT(A418,2)="SL",LEFT(A418,2)="SO",LEFT(A418,2)="TN"),"South East",
OR(LEFT(A418,2)="BA",LEFT(A418,2)="BS",LEFT(A418,2)="EX",LEFT(A418,2)="GL",LEFT(A418,2)="PL",LEFT(A418,2)="TA",LEFT(A418,2)="TQ",LEFT(A418,2)="TR"),"South West",
OR(LEFT(A418,1)="B",LEFT(A418,2)="CV",LEFT(A418,2)="DE",LEFT(A418,2)="LE",LEFT(A418,2)="NG",LEFT(A418,2)="NN",LEFT(A418,2)="ST",LEFT(A418,2)="WS",LEFT(A418,2)="WV"),"Midlands",
OR(LEFT(A418,1)="M",LEFT(A418,1)="L",LEFT(A418,2)="CH",LEFT(A418,2)="WA",LEFT(A418,2)="WN",LEFT(A418,2)="PR",LEFT(A418,2)="FY",LEFT(A418,2)="BB",LEFT(A418,2)="BL",LEFT(A418,2)="OL",LEFT(A418,2)="SK"),"North West",
OR(LEFT(A418,2)="NE",LEFT(A418,2)="DH",LEFT(A418,2)="SR",LEFT(A418,2)="TS",LEFT(A418,2)="DL"),"North East",
OR(LEFT(A418,2)="LS",LEFT(A418,1)="S",LEFT(A418,2)="DN",LEFT(A418,2)="HU",LEFT(A418,2)="BD",LEFT(A418,2)="HX",LEFT(A418,2)="WF",LEFT(A418,2)="HD"),"Yorkshire &amp; Humber",
OR(LEFT(A418,2)="CB",LEFT(A418,2)="CO",LEFT(A418,2)="IP",LEFT(A418,2)="NR",LEFT(A418,2)="PE",LEFT(A418,2)="SG",LEFT(A418,2)="CM"),"East of England",
OR(LEFT(A418,2)="AB",LEFT(A418,2)="DD",LEFT(A418,2)="EH",LEFT(A418,2)="FK",LEFT(A418,1)="G",LEFT(A418,2)="KA",LEFT(A418,2)="KY",LEFT(A418,2)="PA",LEFT(A418,2)="PH",LEFT(A418,2)="DG",LEFT(A418,2)="ML"),"Scotland",
OR(LEFT(A418,2)="CF",LEFT(A418,2)="SA",LEFT(A418,2)="NP",LEFT(A418,2)="LL",LEFT(A418,2)="LD"),"Wales"
)</f>
        <v>Yorkshire &amp; Humber</v>
      </c>
      <c r="C418" t="s">
        <v>443</v>
      </c>
      <c r="D418" t="s">
        <v>943</v>
      </c>
      <c r="E418" s="1">
        <v>28834</v>
      </c>
      <c r="F418" s="1">
        <v>43884</v>
      </c>
      <c r="G418" s="11">
        <f ca="1">DATEDIF(Table1[[#This Row],[Date_of_Birth]],TODAY(),"Y")-DATEDIF(Table1[[#This Row],[Primary_Diagnosis_Date]],TODAY(),"Y")</f>
        <v>41</v>
      </c>
      <c r="H418" s="11" t="str" cm="1">
        <f t="array" aca="1" ref="H418" ca="1">_xlfn.IFS(Table1[[#This Row],[Age]]&lt;10,"0-9",Table1[[#This Row],[Age]]&lt;20,"10-19",Table1[[#This Row],[Age]]&lt;30,"20-29",Table1[[#This Row],[Age]]&lt;40,"30-39",Table1[[#This Row],[Age]]&lt;50,"40-49",Table1[[#This Row],[Age]]&lt;60,"50-59",Table1[[#This Row],[Age]]&lt;70,"60-69",Table1[[#This Row],[Age]]&lt;80,"70-79",Table1[[#This Row],[Age]]&lt;90,"80-89")</f>
        <v>40-49</v>
      </c>
      <c r="I418" t="s">
        <v>1027</v>
      </c>
      <c r="J418" t="s">
        <v>1445</v>
      </c>
      <c r="K418" t="str">
        <f>LEFT(Table1[[#This Row],[Postcode]],2)</f>
        <v>S7</v>
      </c>
      <c r="L418" t="s">
        <v>1933</v>
      </c>
      <c r="M418" s="1">
        <v>43868</v>
      </c>
      <c r="N418" s="1">
        <v>43880</v>
      </c>
      <c r="O418" s="11" t="str">
        <f ca="1">DATEDIF(Table1[[#This Row],[Referral_Date]],TODAY(),"d")-DATEDIF(Table1[[#This Row],[First_Seen_Date]],TODAY(),"d") &amp;" "&amp;"days"</f>
        <v>12 days</v>
      </c>
      <c r="P418" s="1">
        <v>43891</v>
      </c>
      <c r="Q418" s="1">
        <v>43900</v>
      </c>
      <c r="R418" s="1">
        <v>43915</v>
      </c>
      <c r="S418" s="11">
        <f ca="1">DATEDIF(Table1[[#This Row],[Decision_to_Treat_Date]],TODAY(),"d")-DATEDIF(Table1[[#This Row],[Treatment_Start_Date]],TODAY(),"d")</f>
        <v>15</v>
      </c>
      <c r="T418" s="11" t="str" cm="1">
        <f t="array" aca="1" ref="T418" ca="1">_xlfn.IFS(Table1[[#This Row],[Treatment_Waiting Time]]&lt;10,"Very Short Wait",Table1[[#This Row],[Treatment_Waiting Time]]&lt;20,"Short Wait",Table1[[#This Row],[Treatment_Waiting Time]]&lt;30,"Moderate Delay",Table1[[#This Row],[Treatment_Waiting Time]]&lt;40,"Long Delay")</f>
        <v>Short Wait</v>
      </c>
      <c r="U418" t="s">
        <v>2012</v>
      </c>
      <c r="V418" t="s">
        <v>2021</v>
      </c>
      <c r="W418" t="s">
        <v>2024</v>
      </c>
      <c r="X418" t="s">
        <v>2031</v>
      </c>
      <c r="Y418" t="s">
        <v>2035</v>
      </c>
      <c r="Z418" t="s">
        <v>2042</v>
      </c>
      <c r="AA418" t="s">
        <v>2045</v>
      </c>
      <c r="AB418" t="s">
        <v>2050</v>
      </c>
      <c r="AC418" t="s">
        <v>2041</v>
      </c>
      <c r="AD418" t="s">
        <v>2466</v>
      </c>
      <c r="AE418" t="s">
        <v>2551</v>
      </c>
      <c r="AF418" t="b">
        <v>1</v>
      </c>
      <c r="AG418" s="1">
        <v>44196</v>
      </c>
      <c r="AH418" t="s">
        <v>2554</v>
      </c>
    </row>
    <row r="419" spans="1:35">
      <c r="A419" t="str">
        <f>LEFT(Table1[[#This Row],[Postcode]],2)</f>
        <v>HU</v>
      </c>
      <c r="B419" s="13" t="str" cm="1">
        <f t="array" ref="B419">_xlfn.IFS(
OR(LEFT(A419,2)="EC",LEFT(A419,1)="E",LEFT(A419,1)="N",LEFT(A419,2)="NW",LEFT(A419,2)="SE",LEFT(A419,2)="SW",LEFT(A419,1)="W",LEFT(A419,2)="WC"),"London",
OR(LEFT(A419,2)="CR",LEFT(A419,2)="DA",LEFT(A419,2)="GU",LEFT(A419,2)="KT",LEFT(A419,2)="ME",LEFT(A419,2)="PO",LEFT(A419,2)="RG",LEFT(A419,2)="RH",LEFT(A419,2)="SL",LEFT(A419,2)="SO",LEFT(A419,2)="TN"),"South East",
OR(LEFT(A419,2)="BA",LEFT(A419,2)="BS",LEFT(A419,2)="EX",LEFT(A419,2)="GL",LEFT(A419,2)="PL",LEFT(A419,2)="TA",LEFT(A419,2)="TQ",LEFT(A419,2)="TR"),"South West",
OR(LEFT(A419,1)="B",LEFT(A419,2)="CV",LEFT(A419,2)="DE",LEFT(A419,2)="LE",LEFT(A419,2)="NG",LEFT(A419,2)="NN",LEFT(A419,2)="ST",LEFT(A419,2)="WS",LEFT(A419,2)="WV"),"Midlands",
OR(LEFT(A419,1)="M",LEFT(A419,1)="L",LEFT(A419,2)="CH",LEFT(A419,2)="WA",LEFT(A419,2)="WN",LEFT(A419,2)="PR",LEFT(A419,2)="FY",LEFT(A419,2)="BB",LEFT(A419,2)="BL",LEFT(A419,2)="OL",LEFT(A419,2)="SK"),"North West",
OR(LEFT(A419,2)="NE",LEFT(A419,2)="DH",LEFT(A419,2)="SR",LEFT(A419,2)="TS",LEFT(A419,2)="DL"),"North East",
OR(LEFT(A419,2)="LS",LEFT(A419,1)="S",LEFT(A419,2)="DN",LEFT(A419,2)="HU",LEFT(A419,2)="BD",LEFT(A419,2)="HX",LEFT(A419,2)="WF",LEFT(A419,2)="HD"),"Yorkshire &amp; Humber",
OR(LEFT(A419,2)="CB",LEFT(A419,2)="CO",LEFT(A419,2)="IP",LEFT(A419,2)="NR",LEFT(A419,2)="PE",LEFT(A419,2)="SG",LEFT(A419,2)="CM"),"East of England",
OR(LEFT(A419,2)="AB",LEFT(A419,2)="DD",LEFT(A419,2)="EH",LEFT(A419,2)="FK",LEFT(A419,1)="G",LEFT(A419,2)="KA",LEFT(A419,2)="KY",LEFT(A419,2)="PA",LEFT(A419,2)="PH",LEFT(A419,2)="DG",LEFT(A419,2)="ML"),"Scotland",
OR(LEFT(A419,2)="CF",LEFT(A419,2)="SA",LEFT(A419,2)="NP",LEFT(A419,2)="LL",LEFT(A419,2)="LD"),"Wales"
)</f>
        <v>Yorkshire &amp; Humber</v>
      </c>
      <c r="C419" t="s">
        <v>444</v>
      </c>
      <c r="D419" t="s">
        <v>944</v>
      </c>
      <c r="E419" s="1">
        <v>22437</v>
      </c>
      <c r="F419" s="1">
        <v>43546</v>
      </c>
      <c r="G419" s="11">
        <f ca="1">DATEDIF(Table1[[#This Row],[Date_of_Birth]],TODAY(),"Y")-DATEDIF(Table1[[#This Row],[Primary_Diagnosis_Date]],TODAY(),"Y")</f>
        <v>58</v>
      </c>
      <c r="H419" s="11" t="str" cm="1">
        <f t="array" aca="1" ref="H419" ca="1">_xlfn.IFS(Table1[[#This Row],[Age]]&lt;10,"0-9",Table1[[#This Row],[Age]]&lt;20,"10-19",Table1[[#This Row],[Age]]&lt;30,"20-29",Table1[[#This Row],[Age]]&lt;40,"30-39",Table1[[#This Row],[Age]]&lt;50,"40-49",Table1[[#This Row],[Age]]&lt;60,"50-59",Table1[[#This Row],[Age]]&lt;70,"60-69",Table1[[#This Row],[Age]]&lt;80,"70-79",Table1[[#This Row],[Age]]&lt;90,"80-89")</f>
        <v>50-59</v>
      </c>
      <c r="I419" t="s">
        <v>1028</v>
      </c>
      <c r="J419" t="s">
        <v>1446</v>
      </c>
      <c r="K419" t="str">
        <f>LEFT(Table1[[#This Row],[Postcode]],2)</f>
        <v>HU</v>
      </c>
      <c r="L419" t="s">
        <v>1934</v>
      </c>
      <c r="M419" s="1">
        <v>43532</v>
      </c>
      <c r="N419" s="1">
        <v>43537</v>
      </c>
      <c r="O419" s="11" t="str">
        <f ca="1">DATEDIF(Table1[[#This Row],[Referral_Date]],TODAY(),"d")-DATEDIF(Table1[[#This Row],[First_Seen_Date]],TODAY(),"d") &amp;" "&amp;"days"</f>
        <v>5 days</v>
      </c>
      <c r="P419" s="1">
        <v>43548</v>
      </c>
      <c r="Q419" s="1">
        <v>43557</v>
      </c>
      <c r="R419" s="1">
        <v>43568</v>
      </c>
      <c r="S419" s="11">
        <f ca="1">DATEDIF(Table1[[#This Row],[Decision_to_Treat_Date]],TODAY(),"d")-DATEDIF(Table1[[#This Row],[Treatment_Start_Date]],TODAY(),"d")</f>
        <v>11</v>
      </c>
      <c r="T419" s="11" t="str" cm="1">
        <f t="array" aca="1" ref="T419" ca="1">_xlfn.IFS(Table1[[#This Row],[Treatment_Waiting Time]]&lt;10,"Very Short Wait",Table1[[#This Row],[Treatment_Waiting Time]]&lt;20,"Short Wait",Table1[[#This Row],[Treatment_Waiting Time]]&lt;30,"Moderate Delay",Table1[[#This Row],[Treatment_Waiting Time]]&lt;40,"Long Delay")</f>
        <v>Short Wait</v>
      </c>
      <c r="U419" t="s">
        <v>2015</v>
      </c>
      <c r="V419" t="s">
        <v>2022</v>
      </c>
      <c r="W419" t="s">
        <v>2026</v>
      </c>
      <c r="X419" t="s">
        <v>2032</v>
      </c>
      <c r="Y419" t="s">
        <v>2033</v>
      </c>
      <c r="Z419" t="s">
        <v>2039</v>
      </c>
      <c r="AA419" t="s">
        <v>2045</v>
      </c>
      <c r="AB419" t="s">
        <v>2051</v>
      </c>
      <c r="AC419" t="s">
        <v>2052</v>
      </c>
      <c r="AD419" t="s">
        <v>2467</v>
      </c>
      <c r="AE419" t="s">
        <v>2041</v>
      </c>
      <c r="AF419" t="b">
        <v>1</v>
      </c>
      <c r="AG419" s="1">
        <v>43933</v>
      </c>
      <c r="AH419" t="s">
        <v>2555</v>
      </c>
      <c r="AI419" s="1">
        <v>44545</v>
      </c>
    </row>
    <row r="420" spans="1:35">
      <c r="A420" t="str">
        <f>LEFT(Table1[[#This Row],[Postcode]],2)</f>
        <v>G6</v>
      </c>
      <c r="B420" s="13" t="str" cm="1">
        <f t="array" ref="B420">_xlfn.IFS(
OR(LEFT(A420,2)="EC",LEFT(A420,1)="E",LEFT(A420,1)="N",LEFT(A420,2)="NW",LEFT(A420,2)="SE",LEFT(A420,2)="SW",LEFT(A420,1)="W",LEFT(A420,2)="WC"),"London",
OR(LEFT(A420,2)="CR",LEFT(A420,2)="DA",LEFT(A420,2)="GU",LEFT(A420,2)="KT",LEFT(A420,2)="ME",LEFT(A420,2)="PO",LEFT(A420,2)="RG",LEFT(A420,2)="RH",LEFT(A420,2)="SL",LEFT(A420,2)="SO",LEFT(A420,2)="TN"),"South East",
OR(LEFT(A420,2)="BA",LEFT(A420,2)="BS",LEFT(A420,2)="EX",LEFT(A420,2)="GL",LEFT(A420,2)="PL",LEFT(A420,2)="TA",LEFT(A420,2)="TQ",LEFT(A420,2)="TR"),"South West",
OR(LEFT(A420,1)="B",LEFT(A420,2)="CV",LEFT(A420,2)="DE",LEFT(A420,2)="LE",LEFT(A420,2)="NG",LEFT(A420,2)="NN",LEFT(A420,2)="ST",LEFT(A420,2)="WS",LEFT(A420,2)="WV"),"Midlands",
OR(LEFT(A420,1)="M",LEFT(A420,1)="L",LEFT(A420,2)="CH",LEFT(A420,2)="WA",LEFT(A420,2)="WN",LEFT(A420,2)="PR",LEFT(A420,2)="FY",LEFT(A420,2)="BB",LEFT(A420,2)="BL",LEFT(A420,2)="OL",LEFT(A420,2)="SK"),"North West",
OR(LEFT(A420,2)="NE",LEFT(A420,2)="DH",LEFT(A420,2)="SR",LEFT(A420,2)="TS",LEFT(A420,2)="DL"),"North East",
OR(LEFT(A420,2)="LS",LEFT(A420,1)="S",LEFT(A420,2)="DN",LEFT(A420,2)="HU",LEFT(A420,2)="BD",LEFT(A420,2)="HX",LEFT(A420,2)="WF",LEFT(A420,2)="HD"),"Yorkshire &amp; Humber",
OR(LEFT(A420,2)="CB",LEFT(A420,2)="CO",LEFT(A420,2)="IP",LEFT(A420,2)="NR",LEFT(A420,2)="PE",LEFT(A420,2)="SG",LEFT(A420,2)="CM"),"East of England",
OR(LEFT(A420,2)="AB",LEFT(A420,2)="DD",LEFT(A420,2)="EH",LEFT(A420,2)="FK",LEFT(A420,1)="G",LEFT(A420,2)="KA",LEFT(A420,2)="KY",LEFT(A420,2)="PA",LEFT(A420,2)="PH",LEFT(A420,2)="DG",LEFT(A420,2)="ML"),"Scotland",
OR(LEFT(A420,2)="CF",LEFT(A420,2)="SA",LEFT(A420,2)="NP",LEFT(A420,2)="LL",LEFT(A420,2)="LD"),"Wales"
)</f>
        <v>Scotland</v>
      </c>
      <c r="C420" t="s">
        <v>445</v>
      </c>
      <c r="D420" t="s">
        <v>945</v>
      </c>
      <c r="E420" s="1">
        <v>25052</v>
      </c>
      <c r="F420" s="1">
        <v>42600</v>
      </c>
      <c r="G420" s="11">
        <f ca="1">DATEDIF(Table1[[#This Row],[Date_of_Birth]],TODAY(),"Y")-DATEDIF(Table1[[#This Row],[Primary_Diagnosis_Date]],TODAY(),"Y")</f>
        <v>48</v>
      </c>
      <c r="H420" s="11" t="str" cm="1">
        <f t="array" aca="1" ref="H420" ca="1">_xlfn.IFS(Table1[[#This Row],[Age]]&lt;10,"0-9",Table1[[#This Row],[Age]]&lt;20,"10-19",Table1[[#This Row],[Age]]&lt;30,"20-29",Table1[[#This Row],[Age]]&lt;40,"30-39",Table1[[#This Row],[Age]]&lt;50,"40-49",Table1[[#This Row],[Age]]&lt;60,"50-59",Table1[[#This Row],[Age]]&lt;70,"60-69",Table1[[#This Row],[Age]]&lt;80,"70-79",Table1[[#This Row],[Age]]&lt;90,"80-89")</f>
        <v>40-49</v>
      </c>
      <c r="I420" t="s">
        <v>1027</v>
      </c>
      <c r="J420" t="s">
        <v>1447</v>
      </c>
      <c r="K420" t="str">
        <f>LEFT(Table1[[#This Row],[Postcode]],2)</f>
        <v>G6</v>
      </c>
      <c r="L420" t="s">
        <v>1935</v>
      </c>
      <c r="M420" s="1">
        <v>42578</v>
      </c>
      <c r="N420" s="1">
        <v>42580</v>
      </c>
      <c r="O420" s="11" t="str">
        <f ca="1">DATEDIF(Table1[[#This Row],[Referral_Date]],TODAY(),"d")-DATEDIF(Table1[[#This Row],[First_Seen_Date]],TODAY(),"d") &amp;" "&amp;"days"</f>
        <v>2 days</v>
      </c>
      <c r="P420" s="1">
        <v>42587</v>
      </c>
      <c r="Q420" s="1">
        <v>42599</v>
      </c>
      <c r="R420" s="1">
        <v>42622</v>
      </c>
      <c r="S420" s="11">
        <f ca="1">DATEDIF(Table1[[#This Row],[Decision_to_Treat_Date]],TODAY(),"d")-DATEDIF(Table1[[#This Row],[Treatment_Start_Date]],TODAY(),"d")</f>
        <v>23</v>
      </c>
      <c r="T420" s="11" t="str" cm="1">
        <f t="array" aca="1" ref="T420" ca="1">_xlfn.IFS(Table1[[#This Row],[Treatment_Waiting Time]]&lt;10,"Very Short Wait",Table1[[#This Row],[Treatment_Waiting Time]]&lt;20,"Short Wait",Table1[[#This Row],[Treatment_Waiting Time]]&lt;30,"Moderate Delay",Table1[[#This Row],[Treatment_Waiting Time]]&lt;40,"Long Delay")</f>
        <v>Moderate Delay</v>
      </c>
      <c r="U420" t="s">
        <v>2013</v>
      </c>
      <c r="V420" t="s">
        <v>2018</v>
      </c>
      <c r="W420" t="s">
        <v>2023</v>
      </c>
      <c r="X420" t="s">
        <v>2032</v>
      </c>
      <c r="Y420" t="s">
        <v>2036</v>
      </c>
      <c r="Z420" t="s">
        <v>2040</v>
      </c>
      <c r="AA420" t="s">
        <v>2044</v>
      </c>
      <c r="AB420" t="s">
        <v>2048</v>
      </c>
      <c r="AC420" t="s">
        <v>2053</v>
      </c>
      <c r="AD420" t="s">
        <v>2468</v>
      </c>
      <c r="AE420" t="s">
        <v>2552</v>
      </c>
      <c r="AF420" t="b">
        <v>0</v>
      </c>
      <c r="AH420" t="s">
        <v>2554</v>
      </c>
    </row>
    <row r="421" spans="1:35">
      <c r="A421" t="str">
        <f>LEFT(Table1[[#This Row],[Postcode]],2)</f>
        <v>SO</v>
      </c>
      <c r="B421" s="13" t="str" cm="1">
        <f t="array" ref="B421">_xlfn.IFS(
OR(LEFT(A421,2)="EC",LEFT(A421,1)="E",LEFT(A421,1)="N",LEFT(A421,2)="NW",LEFT(A421,2)="SE",LEFT(A421,2)="SW",LEFT(A421,1)="W",LEFT(A421,2)="WC"),"London",
OR(LEFT(A421,2)="CR",LEFT(A421,2)="DA",LEFT(A421,2)="GU",LEFT(A421,2)="KT",LEFT(A421,2)="ME",LEFT(A421,2)="PO",LEFT(A421,2)="RG",LEFT(A421,2)="RH",LEFT(A421,2)="SL",LEFT(A421,2)="SO",LEFT(A421,2)="TN"),"South East",
OR(LEFT(A421,2)="BA",LEFT(A421,2)="BS",LEFT(A421,2)="EX",LEFT(A421,2)="GL",LEFT(A421,2)="PL",LEFT(A421,2)="TA",LEFT(A421,2)="TQ",LEFT(A421,2)="TR"),"South West",
OR(LEFT(A421,1)="B",LEFT(A421,2)="CV",LEFT(A421,2)="DE",LEFT(A421,2)="LE",LEFT(A421,2)="NG",LEFT(A421,2)="NN",LEFT(A421,2)="ST",LEFT(A421,2)="WS",LEFT(A421,2)="WV"),"Midlands",
OR(LEFT(A421,1)="M",LEFT(A421,1)="L",LEFT(A421,2)="CH",LEFT(A421,2)="WA",LEFT(A421,2)="WN",LEFT(A421,2)="PR",LEFT(A421,2)="FY",LEFT(A421,2)="BB",LEFT(A421,2)="BL",LEFT(A421,2)="OL",LEFT(A421,2)="SK"),"North West",
OR(LEFT(A421,2)="NE",LEFT(A421,2)="DH",LEFT(A421,2)="SR",LEFT(A421,2)="TS",LEFT(A421,2)="DL"),"North East",
OR(LEFT(A421,2)="LS",LEFT(A421,1)="S",LEFT(A421,2)="DN",LEFT(A421,2)="HU",LEFT(A421,2)="BD",LEFT(A421,2)="HX",LEFT(A421,2)="WF",LEFT(A421,2)="HD"),"Yorkshire &amp; Humber",
OR(LEFT(A421,2)="CB",LEFT(A421,2)="CO",LEFT(A421,2)="IP",LEFT(A421,2)="NR",LEFT(A421,2)="PE",LEFT(A421,2)="SG",LEFT(A421,2)="CM"),"East of England",
OR(LEFT(A421,2)="AB",LEFT(A421,2)="DD",LEFT(A421,2)="EH",LEFT(A421,2)="FK",LEFT(A421,1)="G",LEFT(A421,2)="KA",LEFT(A421,2)="KY",LEFT(A421,2)="PA",LEFT(A421,2)="PH",LEFT(A421,2)="DG",LEFT(A421,2)="ML"),"Scotland",
OR(LEFT(A421,2)="CF",LEFT(A421,2)="SA",LEFT(A421,2)="NP",LEFT(A421,2)="LL",LEFT(A421,2)="LD"),"Wales"
)</f>
        <v>South East</v>
      </c>
      <c r="C421" t="s">
        <v>446</v>
      </c>
      <c r="D421" t="s">
        <v>946</v>
      </c>
      <c r="E421" s="1">
        <v>29712</v>
      </c>
      <c r="F421" s="1">
        <v>45877</v>
      </c>
      <c r="G421" s="11">
        <f ca="1">DATEDIF(Table1[[#This Row],[Date_of_Birth]],TODAY(),"Y")-DATEDIF(Table1[[#This Row],[Primary_Diagnosis_Date]],TODAY(),"Y")</f>
        <v>45</v>
      </c>
      <c r="H421" s="11" t="str" cm="1">
        <f t="array" aca="1" ref="H421" ca="1">_xlfn.IFS(Table1[[#This Row],[Age]]&lt;10,"0-9",Table1[[#This Row],[Age]]&lt;20,"10-19",Table1[[#This Row],[Age]]&lt;30,"20-29",Table1[[#This Row],[Age]]&lt;40,"30-39",Table1[[#This Row],[Age]]&lt;50,"40-49",Table1[[#This Row],[Age]]&lt;60,"50-59",Table1[[#This Row],[Age]]&lt;70,"60-69",Table1[[#This Row],[Age]]&lt;80,"70-79",Table1[[#This Row],[Age]]&lt;90,"80-89")</f>
        <v>40-49</v>
      </c>
      <c r="I421" t="s">
        <v>1027</v>
      </c>
      <c r="J421" t="s">
        <v>1448</v>
      </c>
      <c r="K421" t="str">
        <f>LEFT(Table1[[#This Row],[Postcode]],2)</f>
        <v>SO</v>
      </c>
      <c r="L421" t="s">
        <v>1936</v>
      </c>
      <c r="M421" s="1">
        <v>45871</v>
      </c>
      <c r="N421" s="1">
        <v>45879</v>
      </c>
      <c r="O421" s="11" t="str">
        <f ca="1">DATEDIF(Table1[[#This Row],[Referral_Date]],TODAY(),"d")-DATEDIF(Table1[[#This Row],[First_Seen_Date]],TODAY(),"d") &amp;" "&amp;"days"</f>
        <v>8 days</v>
      </c>
      <c r="P421" s="1">
        <v>45885</v>
      </c>
      <c r="Q421" s="1">
        <v>45889</v>
      </c>
      <c r="R421" s="1">
        <v>45916</v>
      </c>
      <c r="S421" s="11">
        <f ca="1">DATEDIF(Table1[[#This Row],[Decision_to_Treat_Date]],TODAY(),"d")-DATEDIF(Table1[[#This Row],[Treatment_Start_Date]],TODAY(),"d")</f>
        <v>27</v>
      </c>
      <c r="T421" s="11" t="str" cm="1">
        <f t="array" aca="1" ref="T421" ca="1">_xlfn.IFS(Table1[[#This Row],[Treatment_Waiting Time]]&lt;10,"Very Short Wait",Table1[[#This Row],[Treatment_Waiting Time]]&lt;20,"Short Wait",Table1[[#This Row],[Treatment_Waiting Time]]&lt;30,"Moderate Delay",Table1[[#This Row],[Treatment_Waiting Time]]&lt;40,"Long Delay")</f>
        <v>Moderate Delay</v>
      </c>
      <c r="U421" t="s">
        <v>2012</v>
      </c>
      <c r="V421" t="s">
        <v>2018</v>
      </c>
      <c r="W421" t="s">
        <v>2028</v>
      </c>
      <c r="X421" t="s">
        <v>2029</v>
      </c>
      <c r="Y421" t="s">
        <v>2037</v>
      </c>
      <c r="Z421" t="s">
        <v>2040</v>
      </c>
      <c r="AA421" t="s">
        <v>2045</v>
      </c>
      <c r="AB421" t="s">
        <v>2047</v>
      </c>
      <c r="AC421" t="s">
        <v>2052</v>
      </c>
      <c r="AD421" t="s">
        <v>2469</v>
      </c>
      <c r="AE421" t="s">
        <v>2551</v>
      </c>
      <c r="AF421" t="b">
        <v>1</v>
      </c>
      <c r="AG421" s="1">
        <v>46583</v>
      </c>
      <c r="AH421" t="s">
        <v>2555</v>
      </c>
      <c r="AI421" s="1">
        <v>46483</v>
      </c>
    </row>
    <row r="422" spans="1:35">
      <c r="A422" t="str">
        <f>LEFT(Table1[[#This Row],[Postcode]],2)</f>
        <v>M0</v>
      </c>
      <c r="B422" s="13" t="str" cm="1">
        <f t="array" ref="B422">_xlfn.IFS(
OR(LEFT(A422,2)="EC",LEFT(A422,1)="E",LEFT(A422,1)="N",LEFT(A422,2)="NW",LEFT(A422,2)="SE",LEFT(A422,2)="SW",LEFT(A422,1)="W",LEFT(A422,2)="WC"),"London",
OR(LEFT(A422,2)="CR",LEFT(A422,2)="DA",LEFT(A422,2)="GU",LEFT(A422,2)="KT",LEFT(A422,2)="ME",LEFT(A422,2)="PO",LEFT(A422,2)="RG",LEFT(A422,2)="RH",LEFT(A422,2)="SL",LEFT(A422,2)="SO",LEFT(A422,2)="TN"),"South East",
OR(LEFT(A422,2)="BA",LEFT(A422,2)="BS",LEFT(A422,2)="EX",LEFT(A422,2)="GL",LEFT(A422,2)="PL",LEFT(A422,2)="TA",LEFT(A422,2)="TQ",LEFT(A422,2)="TR"),"South West",
OR(LEFT(A422,1)="B",LEFT(A422,2)="CV",LEFT(A422,2)="DE",LEFT(A422,2)="LE",LEFT(A422,2)="NG",LEFT(A422,2)="NN",LEFT(A422,2)="ST",LEFT(A422,2)="WS",LEFT(A422,2)="WV"),"Midlands",
OR(LEFT(A422,1)="M",LEFT(A422,1)="L",LEFT(A422,2)="CH",LEFT(A422,2)="WA",LEFT(A422,2)="WN",LEFT(A422,2)="PR",LEFT(A422,2)="FY",LEFT(A422,2)="BB",LEFT(A422,2)="BL",LEFT(A422,2)="OL",LEFT(A422,2)="SK"),"North West",
OR(LEFT(A422,2)="NE",LEFT(A422,2)="DH",LEFT(A422,2)="SR",LEFT(A422,2)="TS",LEFT(A422,2)="DL"),"North East",
OR(LEFT(A422,2)="LS",LEFT(A422,1)="S",LEFT(A422,2)="DN",LEFT(A422,2)="HU",LEFT(A422,2)="BD",LEFT(A422,2)="HX",LEFT(A422,2)="WF",LEFT(A422,2)="HD"),"Yorkshire &amp; Humber",
OR(LEFT(A422,2)="CB",LEFT(A422,2)="CO",LEFT(A422,2)="IP",LEFT(A422,2)="NR",LEFT(A422,2)="PE",LEFT(A422,2)="SG",LEFT(A422,2)="CM"),"East of England",
OR(LEFT(A422,2)="AB",LEFT(A422,2)="DD",LEFT(A422,2)="EH",LEFT(A422,2)="FK",LEFT(A422,1)="G",LEFT(A422,2)="KA",LEFT(A422,2)="KY",LEFT(A422,2)="PA",LEFT(A422,2)="PH",LEFT(A422,2)="DG",LEFT(A422,2)="ML"),"Scotland",
OR(LEFT(A422,2)="CF",LEFT(A422,2)="SA",LEFT(A422,2)="NP",LEFT(A422,2)="LL",LEFT(A422,2)="LD"),"Wales"
)</f>
        <v>North West</v>
      </c>
      <c r="C422" t="s">
        <v>447</v>
      </c>
      <c r="D422" t="s">
        <v>947</v>
      </c>
      <c r="E422" s="1">
        <v>36438</v>
      </c>
      <c r="F422" s="1">
        <v>45047</v>
      </c>
      <c r="G422" s="11">
        <f ca="1">DATEDIF(Table1[[#This Row],[Date_of_Birth]],TODAY(),"Y")-DATEDIF(Table1[[#This Row],[Primary_Diagnosis_Date]],TODAY(),"Y")</f>
        <v>23</v>
      </c>
      <c r="H422" s="11" t="str" cm="1">
        <f t="array" aca="1" ref="H422" ca="1">_xlfn.IFS(Table1[[#This Row],[Age]]&lt;10,"0-9",Table1[[#This Row],[Age]]&lt;20,"10-19",Table1[[#This Row],[Age]]&lt;30,"20-29",Table1[[#This Row],[Age]]&lt;40,"30-39",Table1[[#This Row],[Age]]&lt;50,"40-49",Table1[[#This Row],[Age]]&lt;60,"50-59",Table1[[#This Row],[Age]]&lt;70,"60-69",Table1[[#This Row],[Age]]&lt;80,"70-79",Table1[[#This Row],[Age]]&lt;90,"80-89")</f>
        <v>20-29</v>
      </c>
      <c r="I422" t="s">
        <v>1028</v>
      </c>
      <c r="J422" t="s">
        <v>1449</v>
      </c>
      <c r="K422" t="str">
        <f>LEFT(Table1[[#This Row],[Postcode]],2)</f>
        <v>M0</v>
      </c>
      <c r="L422" t="s">
        <v>1937</v>
      </c>
      <c r="M422" s="1">
        <v>45024</v>
      </c>
      <c r="N422" s="1">
        <v>45030</v>
      </c>
      <c r="O422" s="11" t="str">
        <f ca="1">DATEDIF(Table1[[#This Row],[Referral_Date]],TODAY(),"d")-DATEDIF(Table1[[#This Row],[First_Seen_Date]],TODAY(),"d") &amp;" "&amp;"days"</f>
        <v>6 days</v>
      </c>
      <c r="P422" s="1">
        <v>45041</v>
      </c>
      <c r="Q422" s="1">
        <v>45050</v>
      </c>
      <c r="R422" s="1">
        <v>45056</v>
      </c>
      <c r="S422" s="11">
        <f ca="1">DATEDIF(Table1[[#This Row],[Decision_to_Treat_Date]],TODAY(),"d")-DATEDIF(Table1[[#This Row],[Treatment_Start_Date]],TODAY(),"d")</f>
        <v>6</v>
      </c>
      <c r="T422" s="11" t="str" cm="1">
        <f t="array" aca="1" ref="T422" ca="1">_xlfn.IFS(Table1[[#This Row],[Treatment_Waiting Time]]&lt;10,"Very Short Wait",Table1[[#This Row],[Treatment_Waiting Time]]&lt;20,"Short Wait",Table1[[#This Row],[Treatment_Waiting Time]]&lt;30,"Moderate Delay",Table1[[#This Row],[Treatment_Waiting Time]]&lt;40,"Long Delay")</f>
        <v>Very Short Wait</v>
      </c>
      <c r="U422" t="s">
        <v>2015</v>
      </c>
      <c r="V422" t="s">
        <v>2022</v>
      </c>
      <c r="W422" t="s">
        <v>2025</v>
      </c>
      <c r="X422" t="s">
        <v>2029</v>
      </c>
      <c r="Y422" t="s">
        <v>2034</v>
      </c>
      <c r="Z422" t="s">
        <v>2040</v>
      </c>
      <c r="AA422" t="s">
        <v>2041</v>
      </c>
      <c r="AB422" t="s">
        <v>2049</v>
      </c>
      <c r="AC422" t="s">
        <v>2041</v>
      </c>
      <c r="AD422" t="s">
        <v>2470</v>
      </c>
      <c r="AE422" t="s">
        <v>2041</v>
      </c>
      <c r="AF422" t="b">
        <v>1</v>
      </c>
      <c r="AG422" s="1">
        <v>45302</v>
      </c>
      <c r="AH422" t="s">
        <v>2555</v>
      </c>
      <c r="AI422" s="1">
        <v>45663</v>
      </c>
    </row>
    <row r="423" spans="1:35">
      <c r="A423" t="str">
        <f>LEFT(Table1[[#This Row],[Postcode]],2)</f>
        <v>FY</v>
      </c>
      <c r="B423" s="13" t="str" cm="1">
        <f t="array" ref="B423">_xlfn.IFS(
OR(LEFT(A423,2)="EC",LEFT(A423,1)="E",LEFT(A423,1)="N",LEFT(A423,2)="NW",LEFT(A423,2)="SE",LEFT(A423,2)="SW",LEFT(A423,1)="W",LEFT(A423,2)="WC"),"London",
OR(LEFT(A423,2)="CR",LEFT(A423,2)="DA",LEFT(A423,2)="GU",LEFT(A423,2)="KT",LEFT(A423,2)="ME",LEFT(A423,2)="PO",LEFT(A423,2)="RG",LEFT(A423,2)="RH",LEFT(A423,2)="SL",LEFT(A423,2)="SO",LEFT(A423,2)="TN"),"South East",
OR(LEFT(A423,2)="BA",LEFT(A423,2)="BS",LEFT(A423,2)="EX",LEFT(A423,2)="GL",LEFT(A423,2)="PL",LEFT(A423,2)="TA",LEFT(A423,2)="TQ",LEFT(A423,2)="TR"),"South West",
OR(LEFT(A423,1)="B",LEFT(A423,2)="CV",LEFT(A423,2)="DE",LEFT(A423,2)="LE",LEFT(A423,2)="NG",LEFT(A423,2)="NN",LEFT(A423,2)="ST",LEFT(A423,2)="WS",LEFT(A423,2)="WV"),"Midlands",
OR(LEFT(A423,1)="M",LEFT(A423,1)="L",LEFT(A423,2)="CH",LEFT(A423,2)="WA",LEFT(A423,2)="WN",LEFT(A423,2)="PR",LEFT(A423,2)="FY",LEFT(A423,2)="BB",LEFT(A423,2)="BL",LEFT(A423,2)="OL",LEFT(A423,2)="SK"),"North West",
OR(LEFT(A423,2)="NE",LEFT(A423,2)="DH",LEFT(A423,2)="SR",LEFT(A423,2)="TS",LEFT(A423,2)="DL"),"North East",
OR(LEFT(A423,2)="LS",LEFT(A423,1)="S",LEFT(A423,2)="DN",LEFT(A423,2)="HU",LEFT(A423,2)="BD",LEFT(A423,2)="HX",LEFT(A423,2)="WF",LEFT(A423,2)="HD"),"Yorkshire &amp; Humber",
OR(LEFT(A423,2)="CB",LEFT(A423,2)="CO",LEFT(A423,2)="IP",LEFT(A423,2)="NR",LEFT(A423,2)="PE",LEFT(A423,2)="SG",LEFT(A423,2)="CM"),"East of England",
OR(LEFT(A423,2)="AB",LEFT(A423,2)="DD",LEFT(A423,2)="EH",LEFT(A423,2)="FK",LEFT(A423,1)="G",LEFT(A423,2)="KA",LEFT(A423,2)="KY",LEFT(A423,2)="PA",LEFT(A423,2)="PH",LEFT(A423,2)="DG",LEFT(A423,2)="ML"),"Scotland",
OR(LEFT(A423,2)="CF",LEFT(A423,2)="SA",LEFT(A423,2)="NP",LEFT(A423,2)="LL",LEFT(A423,2)="LD"),"Wales"
)</f>
        <v>North West</v>
      </c>
      <c r="C423" t="s">
        <v>448</v>
      </c>
      <c r="D423" t="s">
        <v>948</v>
      </c>
      <c r="E423" s="1">
        <v>31861</v>
      </c>
      <c r="F423" s="1">
        <v>43929</v>
      </c>
      <c r="G423" s="11">
        <f ca="1">DATEDIF(Table1[[#This Row],[Date_of_Birth]],TODAY(),"Y")-DATEDIF(Table1[[#This Row],[Primary_Diagnosis_Date]],TODAY(),"Y")</f>
        <v>33</v>
      </c>
      <c r="H423" s="11" t="str" cm="1">
        <f t="array" aca="1" ref="H423" ca="1">_xlfn.IFS(Table1[[#This Row],[Age]]&lt;10,"0-9",Table1[[#This Row],[Age]]&lt;20,"10-19",Table1[[#This Row],[Age]]&lt;30,"20-29",Table1[[#This Row],[Age]]&lt;40,"30-39",Table1[[#This Row],[Age]]&lt;50,"40-49",Table1[[#This Row],[Age]]&lt;60,"50-59",Table1[[#This Row],[Age]]&lt;70,"60-69",Table1[[#This Row],[Age]]&lt;80,"70-79",Table1[[#This Row],[Age]]&lt;90,"80-89")</f>
        <v>30-39</v>
      </c>
      <c r="I423" t="s">
        <v>1028</v>
      </c>
      <c r="J423" t="s">
        <v>1450</v>
      </c>
      <c r="K423" t="str">
        <f>LEFT(Table1[[#This Row],[Postcode]],2)</f>
        <v>FY</v>
      </c>
      <c r="L423" t="s">
        <v>1938</v>
      </c>
      <c r="M423" s="1">
        <v>43918</v>
      </c>
      <c r="N423" s="1">
        <v>43927</v>
      </c>
      <c r="O423" s="11" t="str">
        <f ca="1">DATEDIF(Table1[[#This Row],[Referral_Date]],TODAY(),"d")-DATEDIF(Table1[[#This Row],[First_Seen_Date]],TODAY(),"d") &amp;" "&amp;"days"</f>
        <v>9 days</v>
      </c>
      <c r="P423" s="1">
        <v>43931</v>
      </c>
      <c r="Q423" s="1">
        <v>43943</v>
      </c>
      <c r="R423" s="1">
        <v>43968</v>
      </c>
      <c r="S423" s="11">
        <f ca="1">DATEDIF(Table1[[#This Row],[Decision_to_Treat_Date]],TODAY(),"d")-DATEDIF(Table1[[#This Row],[Treatment_Start_Date]],TODAY(),"d")</f>
        <v>25</v>
      </c>
      <c r="T423" s="11" t="str" cm="1">
        <f t="array" aca="1" ref="T423" ca="1">_xlfn.IFS(Table1[[#This Row],[Treatment_Waiting Time]]&lt;10,"Very Short Wait",Table1[[#This Row],[Treatment_Waiting Time]]&lt;20,"Short Wait",Table1[[#This Row],[Treatment_Waiting Time]]&lt;30,"Moderate Delay",Table1[[#This Row],[Treatment_Waiting Time]]&lt;40,"Long Delay")</f>
        <v>Moderate Delay</v>
      </c>
      <c r="U423" t="s">
        <v>2015</v>
      </c>
      <c r="V423" t="s">
        <v>2018</v>
      </c>
      <c r="W423" t="s">
        <v>2023</v>
      </c>
      <c r="X423" t="s">
        <v>2029</v>
      </c>
      <c r="Y423" t="s">
        <v>2036</v>
      </c>
      <c r="Z423" t="s">
        <v>2040</v>
      </c>
      <c r="AA423" t="s">
        <v>2041</v>
      </c>
      <c r="AB423" t="s">
        <v>2050</v>
      </c>
      <c r="AC423" t="s">
        <v>2041</v>
      </c>
      <c r="AD423" t="s">
        <v>2471</v>
      </c>
      <c r="AE423" t="s">
        <v>2552</v>
      </c>
      <c r="AF423" t="b">
        <v>0</v>
      </c>
      <c r="AH423" t="s">
        <v>2555</v>
      </c>
      <c r="AI423" s="1">
        <v>45160</v>
      </c>
    </row>
    <row r="424" spans="1:35">
      <c r="A424" t="str">
        <f>LEFT(Table1[[#This Row],[Postcode]],2)</f>
        <v>PR</v>
      </c>
      <c r="B424" s="13" t="str" cm="1">
        <f t="array" ref="B424">_xlfn.IFS(
OR(LEFT(A424,2)="EC",LEFT(A424,1)="E",LEFT(A424,1)="N",LEFT(A424,2)="NW",LEFT(A424,2)="SE",LEFT(A424,2)="SW",LEFT(A424,1)="W",LEFT(A424,2)="WC"),"London",
OR(LEFT(A424,2)="CR",LEFT(A424,2)="DA",LEFT(A424,2)="GU",LEFT(A424,2)="KT",LEFT(A424,2)="ME",LEFT(A424,2)="PO",LEFT(A424,2)="RG",LEFT(A424,2)="RH",LEFT(A424,2)="SL",LEFT(A424,2)="SO",LEFT(A424,2)="TN"),"South East",
OR(LEFT(A424,2)="BA",LEFT(A424,2)="BS",LEFT(A424,2)="EX",LEFT(A424,2)="GL",LEFT(A424,2)="PL",LEFT(A424,2)="TA",LEFT(A424,2)="TQ",LEFT(A424,2)="TR"),"South West",
OR(LEFT(A424,1)="B",LEFT(A424,2)="CV",LEFT(A424,2)="DE",LEFT(A424,2)="LE",LEFT(A424,2)="NG",LEFT(A424,2)="NN",LEFT(A424,2)="ST",LEFT(A424,2)="WS",LEFT(A424,2)="WV"),"Midlands",
OR(LEFT(A424,1)="M",LEFT(A424,1)="L",LEFT(A424,2)="CH",LEFT(A424,2)="WA",LEFT(A424,2)="WN",LEFT(A424,2)="PR",LEFT(A424,2)="FY",LEFT(A424,2)="BB",LEFT(A424,2)="BL",LEFT(A424,2)="OL",LEFT(A424,2)="SK"),"North West",
OR(LEFT(A424,2)="NE",LEFT(A424,2)="DH",LEFT(A424,2)="SR",LEFT(A424,2)="TS",LEFT(A424,2)="DL"),"North East",
OR(LEFT(A424,2)="LS",LEFT(A424,1)="S",LEFT(A424,2)="DN",LEFT(A424,2)="HU",LEFT(A424,2)="BD",LEFT(A424,2)="HX",LEFT(A424,2)="WF",LEFT(A424,2)="HD"),"Yorkshire &amp; Humber",
OR(LEFT(A424,2)="CB",LEFT(A424,2)="CO",LEFT(A424,2)="IP",LEFT(A424,2)="NR",LEFT(A424,2)="PE",LEFT(A424,2)="SG",LEFT(A424,2)="CM"),"East of England",
OR(LEFT(A424,2)="AB",LEFT(A424,2)="DD",LEFT(A424,2)="EH",LEFT(A424,2)="FK",LEFT(A424,1)="G",LEFT(A424,2)="KA",LEFT(A424,2)="KY",LEFT(A424,2)="PA",LEFT(A424,2)="PH",LEFT(A424,2)="DG",LEFT(A424,2)="ML"),"Scotland",
OR(LEFT(A424,2)="CF",LEFT(A424,2)="SA",LEFT(A424,2)="NP",LEFT(A424,2)="LL",LEFT(A424,2)="LD"),"Wales"
)</f>
        <v>North West</v>
      </c>
      <c r="C424" t="s">
        <v>449</v>
      </c>
      <c r="D424" t="s">
        <v>949</v>
      </c>
      <c r="E424" s="1">
        <v>24905</v>
      </c>
      <c r="F424" s="1">
        <v>45631</v>
      </c>
      <c r="G424" s="11">
        <f ca="1">DATEDIF(Table1[[#This Row],[Date_of_Birth]],TODAY(),"Y")-DATEDIF(Table1[[#This Row],[Primary_Diagnosis_Date]],TODAY(),"Y")</f>
        <v>57</v>
      </c>
      <c r="H424" s="11" t="str" cm="1">
        <f t="array" aca="1" ref="H424" ca="1">_xlfn.IFS(Table1[[#This Row],[Age]]&lt;10,"0-9",Table1[[#This Row],[Age]]&lt;20,"10-19",Table1[[#This Row],[Age]]&lt;30,"20-29",Table1[[#This Row],[Age]]&lt;40,"30-39",Table1[[#This Row],[Age]]&lt;50,"40-49",Table1[[#This Row],[Age]]&lt;60,"50-59",Table1[[#This Row],[Age]]&lt;70,"60-69",Table1[[#This Row],[Age]]&lt;80,"70-79",Table1[[#This Row],[Age]]&lt;90,"80-89")</f>
        <v>50-59</v>
      </c>
      <c r="I424" t="s">
        <v>1027</v>
      </c>
      <c r="J424" t="s">
        <v>1451</v>
      </c>
      <c r="K424" t="str">
        <f>LEFT(Table1[[#This Row],[Postcode]],2)</f>
        <v>PR</v>
      </c>
      <c r="L424" t="s">
        <v>1939</v>
      </c>
      <c r="M424" s="1">
        <v>45605</v>
      </c>
      <c r="N424" s="1">
        <v>45605</v>
      </c>
      <c r="O424" s="11" t="str">
        <f ca="1">DATEDIF(Table1[[#This Row],[Referral_Date]],TODAY(),"d")-DATEDIF(Table1[[#This Row],[First_Seen_Date]],TODAY(),"d") &amp;" "&amp;"days"</f>
        <v>0 days</v>
      </c>
      <c r="P424" s="1">
        <v>45606</v>
      </c>
      <c r="Q424" s="1">
        <v>45617</v>
      </c>
      <c r="R424" s="1">
        <v>45620</v>
      </c>
      <c r="S424" s="11">
        <f ca="1">DATEDIF(Table1[[#This Row],[Decision_to_Treat_Date]],TODAY(),"d")-DATEDIF(Table1[[#This Row],[Treatment_Start_Date]],TODAY(),"d")</f>
        <v>3</v>
      </c>
      <c r="T424" s="11" t="str" cm="1">
        <f t="array" aca="1" ref="T424" ca="1">_xlfn.IFS(Table1[[#This Row],[Treatment_Waiting Time]]&lt;10,"Very Short Wait",Table1[[#This Row],[Treatment_Waiting Time]]&lt;20,"Short Wait",Table1[[#This Row],[Treatment_Waiting Time]]&lt;30,"Moderate Delay",Table1[[#This Row],[Treatment_Waiting Time]]&lt;40,"Long Delay")</f>
        <v>Very Short Wait</v>
      </c>
      <c r="U424" t="s">
        <v>2014</v>
      </c>
      <c r="V424" t="s">
        <v>2022</v>
      </c>
      <c r="W424" t="s">
        <v>2028</v>
      </c>
      <c r="X424" t="s">
        <v>2030</v>
      </c>
      <c r="Y424" t="s">
        <v>2034</v>
      </c>
      <c r="Z424" t="s">
        <v>2039</v>
      </c>
      <c r="AA424" t="s">
        <v>2045</v>
      </c>
      <c r="AB424" t="s">
        <v>2047</v>
      </c>
      <c r="AC424" t="s">
        <v>2041</v>
      </c>
      <c r="AD424" t="s">
        <v>2472</v>
      </c>
      <c r="AE424" t="s">
        <v>2041</v>
      </c>
      <c r="AF424" t="b">
        <v>1</v>
      </c>
      <c r="AG424" s="1">
        <v>46310</v>
      </c>
      <c r="AH424" t="s">
        <v>2554</v>
      </c>
    </row>
    <row r="425" spans="1:35">
      <c r="A425" t="str">
        <f>LEFT(Table1[[#This Row],[Postcode]],2)</f>
        <v>M0</v>
      </c>
      <c r="B425" s="13" t="str" cm="1">
        <f t="array" ref="B425">_xlfn.IFS(
OR(LEFT(A425,2)="EC",LEFT(A425,1)="E",LEFT(A425,1)="N",LEFT(A425,2)="NW",LEFT(A425,2)="SE",LEFT(A425,2)="SW",LEFT(A425,1)="W",LEFT(A425,2)="WC"),"London",
OR(LEFT(A425,2)="CR",LEFT(A425,2)="DA",LEFT(A425,2)="GU",LEFT(A425,2)="KT",LEFT(A425,2)="ME",LEFT(A425,2)="PO",LEFT(A425,2)="RG",LEFT(A425,2)="RH",LEFT(A425,2)="SL",LEFT(A425,2)="SO",LEFT(A425,2)="TN"),"South East",
OR(LEFT(A425,2)="BA",LEFT(A425,2)="BS",LEFT(A425,2)="EX",LEFT(A425,2)="GL",LEFT(A425,2)="PL",LEFT(A425,2)="TA",LEFT(A425,2)="TQ",LEFT(A425,2)="TR"),"South West",
OR(LEFT(A425,1)="B",LEFT(A425,2)="CV",LEFT(A425,2)="DE",LEFT(A425,2)="LE",LEFT(A425,2)="NG",LEFT(A425,2)="NN",LEFT(A425,2)="ST",LEFT(A425,2)="WS",LEFT(A425,2)="WV"),"Midlands",
OR(LEFT(A425,1)="M",LEFT(A425,1)="L",LEFT(A425,2)="CH",LEFT(A425,2)="WA",LEFT(A425,2)="WN",LEFT(A425,2)="PR",LEFT(A425,2)="FY",LEFT(A425,2)="BB",LEFT(A425,2)="BL",LEFT(A425,2)="OL",LEFT(A425,2)="SK"),"North West",
OR(LEFT(A425,2)="NE",LEFT(A425,2)="DH",LEFT(A425,2)="SR",LEFT(A425,2)="TS",LEFT(A425,2)="DL"),"North East",
OR(LEFT(A425,2)="LS",LEFT(A425,1)="S",LEFT(A425,2)="DN",LEFT(A425,2)="HU",LEFT(A425,2)="BD",LEFT(A425,2)="HX",LEFT(A425,2)="WF",LEFT(A425,2)="HD"),"Yorkshire &amp; Humber",
OR(LEFT(A425,2)="CB",LEFT(A425,2)="CO",LEFT(A425,2)="IP",LEFT(A425,2)="NR",LEFT(A425,2)="PE",LEFT(A425,2)="SG",LEFT(A425,2)="CM"),"East of England",
OR(LEFT(A425,2)="AB",LEFT(A425,2)="DD",LEFT(A425,2)="EH",LEFT(A425,2)="FK",LEFT(A425,1)="G",LEFT(A425,2)="KA",LEFT(A425,2)="KY",LEFT(A425,2)="PA",LEFT(A425,2)="PH",LEFT(A425,2)="DG",LEFT(A425,2)="ML"),"Scotland",
OR(LEFT(A425,2)="CF",LEFT(A425,2)="SA",LEFT(A425,2)="NP",LEFT(A425,2)="LL",LEFT(A425,2)="LD"),"Wales"
)</f>
        <v>North West</v>
      </c>
      <c r="C425" t="s">
        <v>450</v>
      </c>
      <c r="D425" t="s">
        <v>950</v>
      </c>
      <c r="E425" s="1">
        <v>20873</v>
      </c>
      <c r="F425" s="1">
        <v>43331</v>
      </c>
      <c r="G425" s="11">
        <f ca="1">DATEDIF(Table1[[#This Row],[Date_of_Birth]],TODAY(),"Y")-DATEDIF(Table1[[#This Row],[Primary_Diagnosis_Date]],TODAY(),"Y")</f>
        <v>62</v>
      </c>
      <c r="H425" s="11" t="str" cm="1">
        <f t="array" aca="1" ref="H425" ca="1">_xlfn.IFS(Table1[[#This Row],[Age]]&lt;10,"0-9",Table1[[#This Row],[Age]]&lt;20,"10-19",Table1[[#This Row],[Age]]&lt;30,"20-29",Table1[[#This Row],[Age]]&lt;40,"30-39",Table1[[#This Row],[Age]]&lt;50,"40-49",Table1[[#This Row],[Age]]&lt;60,"50-59",Table1[[#This Row],[Age]]&lt;70,"60-69",Table1[[#This Row],[Age]]&lt;80,"70-79",Table1[[#This Row],[Age]]&lt;90,"80-89")</f>
        <v>60-69</v>
      </c>
      <c r="I425" t="s">
        <v>1028</v>
      </c>
      <c r="J425" t="s">
        <v>1452</v>
      </c>
      <c r="K425" t="str">
        <f>LEFT(Table1[[#This Row],[Postcode]],2)</f>
        <v>M0</v>
      </c>
      <c r="L425" t="s">
        <v>1940</v>
      </c>
      <c r="M425" s="1">
        <v>43325</v>
      </c>
      <c r="N425" s="1">
        <v>43337</v>
      </c>
      <c r="O425" s="11" t="str">
        <f ca="1">DATEDIF(Table1[[#This Row],[Referral_Date]],TODAY(),"d")-DATEDIF(Table1[[#This Row],[First_Seen_Date]],TODAY(),"d") &amp;" "&amp;"days"</f>
        <v>12 days</v>
      </c>
      <c r="P425" s="1">
        <v>43344</v>
      </c>
      <c r="Q425" s="1">
        <v>43356</v>
      </c>
      <c r="R425" s="1">
        <v>43385</v>
      </c>
      <c r="S425" s="11">
        <f ca="1">DATEDIF(Table1[[#This Row],[Decision_to_Treat_Date]],TODAY(),"d")-DATEDIF(Table1[[#This Row],[Treatment_Start_Date]],TODAY(),"d")</f>
        <v>29</v>
      </c>
      <c r="T425" s="11" t="str" cm="1">
        <f t="array" aca="1" ref="T425" ca="1">_xlfn.IFS(Table1[[#This Row],[Treatment_Waiting Time]]&lt;10,"Very Short Wait",Table1[[#This Row],[Treatment_Waiting Time]]&lt;20,"Short Wait",Table1[[#This Row],[Treatment_Waiting Time]]&lt;30,"Moderate Delay",Table1[[#This Row],[Treatment_Waiting Time]]&lt;40,"Long Delay")</f>
        <v>Moderate Delay</v>
      </c>
      <c r="U425" t="s">
        <v>2011</v>
      </c>
      <c r="V425" t="s">
        <v>2020</v>
      </c>
      <c r="W425" t="s">
        <v>2027</v>
      </c>
      <c r="X425" t="s">
        <v>2029</v>
      </c>
      <c r="Y425" t="s">
        <v>2033</v>
      </c>
      <c r="Z425" t="s">
        <v>2040</v>
      </c>
      <c r="AA425" t="s">
        <v>2045</v>
      </c>
      <c r="AB425" t="s">
        <v>2051</v>
      </c>
      <c r="AC425" t="s">
        <v>2053</v>
      </c>
      <c r="AD425" t="s">
        <v>2473</v>
      </c>
      <c r="AE425" t="s">
        <v>2553</v>
      </c>
      <c r="AF425" t="b">
        <v>0</v>
      </c>
      <c r="AH425" t="s">
        <v>2555</v>
      </c>
      <c r="AI425" s="1">
        <v>44589</v>
      </c>
    </row>
    <row r="426" spans="1:35">
      <c r="A426" t="str">
        <f>LEFT(Table1[[#This Row],[Postcode]],2)</f>
        <v>LN</v>
      </c>
      <c r="B426" s="13" t="str" cm="1">
        <f t="array" ref="B426">_xlfn.IFS(
OR(LEFT(A426,2)="EC",LEFT(A426,1)="E",LEFT(A426,1)="N",LEFT(A426,2)="NW",LEFT(A426,2)="SE",LEFT(A426,2)="SW",LEFT(A426,1)="W",LEFT(A426,2)="WC"),"London",
OR(LEFT(A426,2)="CR",LEFT(A426,2)="DA",LEFT(A426,2)="GU",LEFT(A426,2)="KT",LEFT(A426,2)="ME",LEFT(A426,2)="PO",LEFT(A426,2)="RG",LEFT(A426,2)="RH",LEFT(A426,2)="SL",LEFT(A426,2)="SO",LEFT(A426,2)="TN"),"South East",
OR(LEFT(A426,2)="BA",LEFT(A426,2)="BS",LEFT(A426,2)="EX",LEFT(A426,2)="GL",LEFT(A426,2)="PL",LEFT(A426,2)="TA",LEFT(A426,2)="TQ",LEFT(A426,2)="TR"),"South West",
OR(LEFT(A426,1)="B",LEFT(A426,2)="CV",LEFT(A426,2)="DE",LEFT(A426,2)="LE",LEFT(A426,2)="NG",LEFT(A426,2)="NN",LEFT(A426,2)="ST",LEFT(A426,2)="WS",LEFT(A426,2)="WV"),"Midlands",
OR(LEFT(A426,1)="M",LEFT(A426,1)="L",LEFT(A426,2)="CH",LEFT(A426,2)="WA",LEFT(A426,2)="WN",LEFT(A426,2)="PR",LEFT(A426,2)="FY",LEFT(A426,2)="BB",LEFT(A426,2)="BL",LEFT(A426,2)="OL",LEFT(A426,2)="SK"),"North West",
OR(LEFT(A426,2)="NE",LEFT(A426,2)="DH",LEFT(A426,2)="SR",LEFT(A426,2)="TS",LEFT(A426,2)="DL"),"North East",
OR(LEFT(A426,2)="LS",LEFT(A426,1)="S",LEFT(A426,2)="DN",LEFT(A426,2)="HU",LEFT(A426,2)="BD",LEFT(A426,2)="HX",LEFT(A426,2)="WF",LEFT(A426,2)="HD"),"Yorkshire &amp; Humber",
OR(LEFT(A426,2)="CB",LEFT(A426,2)="CO",LEFT(A426,2)="IP",LEFT(A426,2)="NR",LEFT(A426,2)="PE",LEFT(A426,2)="SG",LEFT(A426,2)="CM"),"East of England",
OR(LEFT(A426,2)="AB",LEFT(A426,2)="DD",LEFT(A426,2)="EH",LEFT(A426,2)="FK",LEFT(A426,1)="G",LEFT(A426,2)="KA",LEFT(A426,2)="KY",LEFT(A426,2)="PA",LEFT(A426,2)="PH",LEFT(A426,2)="DG",LEFT(A426,2)="ML"),"Scotland",
OR(LEFT(A426,2)="CF",LEFT(A426,2)="SA",LEFT(A426,2)="NP",LEFT(A426,2)="LL",LEFT(A426,2)="LD"),"Wales"
)</f>
        <v>North West</v>
      </c>
      <c r="C426" t="s">
        <v>451</v>
      </c>
      <c r="D426" t="s">
        <v>951</v>
      </c>
      <c r="E426" s="1">
        <v>37809</v>
      </c>
      <c r="F426" s="1">
        <v>43396</v>
      </c>
      <c r="G426" s="11">
        <f ca="1">DATEDIF(Table1[[#This Row],[Date_of_Birth]],TODAY(),"Y")-DATEDIF(Table1[[#This Row],[Primary_Diagnosis_Date]],TODAY(),"Y")</f>
        <v>15</v>
      </c>
      <c r="H426" s="11" t="str" cm="1">
        <f t="array" aca="1" ref="H426" ca="1">_xlfn.IFS(Table1[[#This Row],[Age]]&lt;10,"0-9",Table1[[#This Row],[Age]]&lt;20,"10-19",Table1[[#This Row],[Age]]&lt;30,"20-29",Table1[[#This Row],[Age]]&lt;40,"30-39",Table1[[#This Row],[Age]]&lt;50,"40-49",Table1[[#This Row],[Age]]&lt;60,"50-59",Table1[[#This Row],[Age]]&lt;70,"60-69",Table1[[#This Row],[Age]]&lt;80,"70-79",Table1[[#This Row],[Age]]&lt;90,"80-89")</f>
        <v>10-19</v>
      </c>
      <c r="I426" t="s">
        <v>1028</v>
      </c>
      <c r="J426" t="s">
        <v>1453</v>
      </c>
      <c r="K426" t="str">
        <f>LEFT(Table1[[#This Row],[Postcode]],2)</f>
        <v>LN</v>
      </c>
      <c r="L426" t="s">
        <v>1642</v>
      </c>
      <c r="M426" s="1">
        <v>43395</v>
      </c>
      <c r="N426" s="1">
        <v>43408</v>
      </c>
      <c r="O426" s="11" t="str">
        <f ca="1">DATEDIF(Table1[[#This Row],[Referral_Date]],TODAY(),"d")-DATEDIF(Table1[[#This Row],[First_Seen_Date]],TODAY(),"d") &amp;" "&amp;"days"</f>
        <v>13 days</v>
      </c>
      <c r="P426" s="1">
        <v>43414</v>
      </c>
      <c r="Q426" s="1">
        <v>43421</v>
      </c>
      <c r="R426" s="1">
        <v>43450</v>
      </c>
      <c r="S426" s="11">
        <f ca="1">DATEDIF(Table1[[#This Row],[Decision_to_Treat_Date]],TODAY(),"d")-DATEDIF(Table1[[#This Row],[Treatment_Start_Date]],TODAY(),"d")</f>
        <v>29</v>
      </c>
      <c r="T426" s="11" t="str" cm="1">
        <f t="array" aca="1" ref="T426" ca="1">_xlfn.IFS(Table1[[#This Row],[Treatment_Waiting Time]]&lt;10,"Very Short Wait",Table1[[#This Row],[Treatment_Waiting Time]]&lt;20,"Short Wait",Table1[[#This Row],[Treatment_Waiting Time]]&lt;30,"Moderate Delay",Table1[[#This Row],[Treatment_Waiting Time]]&lt;40,"Long Delay")</f>
        <v>Moderate Delay</v>
      </c>
      <c r="U426" t="s">
        <v>2014</v>
      </c>
      <c r="V426" t="s">
        <v>2021</v>
      </c>
      <c r="W426" t="s">
        <v>2024</v>
      </c>
      <c r="X426" t="s">
        <v>2032</v>
      </c>
      <c r="Y426" t="s">
        <v>2037</v>
      </c>
      <c r="Z426" t="s">
        <v>2042</v>
      </c>
      <c r="AA426" t="s">
        <v>2041</v>
      </c>
      <c r="AB426" t="s">
        <v>2048</v>
      </c>
      <c r="AC426" t="s">
        <v>2041</v>
      </c>
      <c r="AD426" t="s">
        <v>2474</v>
      </c>
      <c r="AE426" t="s">
        <v>2041</v>
      </c>
      <c r="AF426" t="b">
        <v>1</v>
      </c>
      <c r="AG426" s="1">
        <v>43811</v>
      </c>
      <c r="AH426" t="s">
        <v>2555</v>
      </c>
      <c r="AI426" s="1">
        <v>43986</v>
      </c>
    </row>
    <row r="427" spans="1:35">
      <c r="A427" t="str">
        <f>LEFT(Table1[[#This Row],[Postcode]],2)</f>
        <v>LE</v>
      </c>
      <c r="B427" s="13" t="str" cm="1">
        <f t="array" ref="B427">_xlfn.IFS(
OR(LEFT(A427,2)="EC",LEFT(A427,1)="E",LEFT(A427,1)="N",LEFT(A427,2)="NW",LEFT(A427,2)="SE",LEFT(A427,2)="SW",LEFT(A427,1)="W",LEFT(A427,2)="WC"),"London",
OR(LEFT(A427,2)="CR",LEFT(A427,2)="DA",LEFT(A427,2)="GU",LEFT(A427,2)="KT",LEFT(A427,2)="ME",LEFT(A427,2)="PO",LEFT(A427,2)="RG",LEFT(A427,2)="RH",LEFT(A427,2)="SL",LEFT(A427,2)="SO",LEFT(A427,2)="TN"),"South East",
OR(LEFT(A427,2)="BA",LEFT(A427,2)="BS",LEFT(A427,2)="EX",LEFT(A427,2)="GL",LEFT(A427,2)="PL",LEFT(A427,2)="TA",LEFT(A427,2)="TQ",LEFT(A427,2)="TR"),"South West",
OR(LEFT(A427,1)="B",LEFT(A427,2)="CV",LEFT(A427,2)="DE",LEFT(A427,2)="LE",LEFT(A427,2)="NG",LEFT(A427,2)="NN",LEFT(A427,2)="ST",LEFT(A427,2)="WS",LEFT(A427,2)="WV"),"Midlands",
OR(LEFT(A427,1)="M",LEFT(A427,1)="L",LEFT(A427,2)="CH",LEFT(A427,2)="WA",LEFT(A427,2)="WN",LEFT(A427,2)="PR",LEFT(A427,2)="FY",LEFT(A427,2)="BB",LEFT(A427,2)="BL",LEFT(A427,2)="OL",LEFT(A427,2)="SK"),"North West",
OR(LEFT(A427,2)="NE",LEFT(A427,2)="DH",LEFT(A427,2)="SR",LEFT(A427,2)="TS",LEFT(A427,2)="DL"),"North East",
OR(LEFT(A427,2)="LS",LEFT(A427,1)="S",LEFT(A427,2)="DN",LEFT(A427,2)="HU",LEFT(A427,2)="BD",LEFT(A427,2)="HX",LEFT(A427,2)="WF",LEFT(A427,2)="HD"),"Yorkshire &amp; Humber",
OR(LEFT(A427,2)="CB",LEFT(A427,2)="CO",LEFT(A427,2)="IP",LEFT(A427,2)="NR",LEFT(A427,2)="PE",LEFT(A427,2)="SG",LEFT(A427,2)="CM"),"East of England",
OR(LEFT(A427,2)="AB",LEFT(A427,2)="DD",LEFT(A427,2)="EH",LEFT(A427,2)="FK",LEFT(A427,1)="G",LEFT(A427,2)="KA",LEFT(A427,2)="KY",LEFT(A427,2)="PA",LEFT(A427,2)="PH",LEFT(A427,2)="DG",LEFT(A427,2)="ML"),"Scotland",
OR(LEFT(A427,2)="CF",LEFT(A427,2)="SA",LEFT(A427,2)="NP",LEFT(A427,2)="LL",LEFT(A427,2)="LD"),"Wales"
)</f>
        <v>Midlands</v>
      </c>
      <c r="C427" t="s">
        <v>452</v>
      </c>
      <c r="D427" t="s">
        <v>952</v>
      </c>
      <c r="E427" s="1">
        <v>20519</v>
      </c>
      <c r="F427" s="1">
        <v>44258</v>
      </c>
      <c r="G427" s="11">
        <f ca="1">DATEDIF(Table1[[#This Row],[Date_of_Birth]],TODAY(),"Y")-DATEDIF(Table1[[#This Row],[Primary_Diagnosis_Date]],TODAY(),"Y")</f>
        <v>65</v>
      </c>
      <c r="H427" s="11" t="str" cm="1">
        <f t="array" aca="1" ref="H427" ca="1">_xlfn.IFS(Table1[[#This Row],[Age]]&lt;10,"0-9",Table1[[#This Row],[Age]]&lt;20,"10-19",Table1[[#This Row],[Age]]&lt;30,"20-29",Table1[[#This Row],[Age]]&lt;40,"30-39",Table1[[#This Row],[Age]]&lt;50,"40-49",Table1[[#This Row],[Age]]&lt;60,"50-59",Table1[[#This Row],[Age]]&lt;70,"60-69",Table1[[#This Row],[Age]]&lt;80,"70-79",Table1[[#This Row],[Age]]&lt;90,"80-89")</f>
        <v>60-69</v>
      </c>
      <c r="I427" t="s">
        <v>1028</v>
      </c>
      <c r="J427" t="s">
        <v>1454</v>
      </c>
      <c r="K427" t="str">
        <f>LEFT(Table1[[#This Row],[Postcode]],2)</f>
        <v>LE</v>
      </c>
      <c r="L427" t="s">
        <v>1941</v>
      </c>
      <c r="M427" s="1">
        <v>44242</v>
      </c>
      <c r="N427" s="1">
        <v>44251</v>
      </c>
      <c r="O427" s="11" t="str">
        <f ca="1">DATEDIF(Table1[[#This Row],[Referral_Date]],TODAY(),"d")-DATEDIF(Table1[[#This Row],[First_Seen_Date]],TODAY(),"d") &amp;" "&amp;"days"</f>
        <v>9 days</v>
      </c>
      <c r="P427" s="1">
        <v>44258</v>
      </c>
      <c r="Q427" s="1">
        <v>44265</v>
      </c>
      <c r="R427" s="1">
        <v>44275</v>
      </c>
      <c r="S427" s="11">
        <f ca="1">DATEDIF(Table1[[#This Row],[Decision_to_Treat_Date]],TODAY(),"d")-DATEDIF(Table1[[#This Row],[Treatment_Start_Date]],TODAY(),"d")</f>
        <v>10</v>
      </c>
      <c r="T427" s="11" t="str" cm="1">
        <f t="array" aca="1" ref="T427" ca="1">_xlfn.IFS(Table1[[#This Row],[Treatment_Waiting Time]]&lt;10,"Very Short Wait",Table1[[#This Row],[Treatment_Waiting Time]]&lt;20,"Short Wait",Table1[[#This Row],[Treatment_Waiting Time]]&lt;30,"Moderate Delay",Table1[[#This Row],[Treatment_Waiting Time]]&lt;40,"Long Delay")</f>
        <v>Short Wait</v>
      </c>
      <c r="U427" t="s">
        <v>2011</v>
      </c>
      <c r="V427" t="s">
        <v>2020</v>
      </c>
      <c r="W427" t="s">
        <v>2024</v>
      </c>
      <c r="X427" t="s">
        <v>2030</v>
      </c>
      <c r="Y427" t="s">
        <v>2033</v>
      </c>
      <c r="Z427" t="s">
        <v>2042</v>
      </c>
      <c r="AA427" t="s">
        <v>2045</v>
      </c>
      <c r="AB427" t="s">
        <v>2050</v>
      </c>
      <c r="AC427" t="s">
        <v>2053</v>
      </c>
      <c r="AD427" t="s">
        <v>2475</v>
      </c>
      <c r="AE427" t="s">
        <v>2553</v>
      </c>
      <c r="AF427" t="b">
        <v>1</v>
      </c>
      <c r="AG427" s="1">
        <v>44855</v>
      </c>
      <c r="AH427" t="s">
        <v>2555</v>
      </c>
      <c r="AI427" s="1">
        <v>45488</v>
      </c>
    </row>
    <row r="428" spans="1:35">
      <c r="A428" t="str">
        <f>LEFT(Table1[[#This Row],[Postcode]],2)</f>
        <v>G4</v>
      </c>
      <c r="B428" s="13" t="str" cm="1">
        <f t="array" ref="B428">_xlfn.IFS(
OR(LEFT(A428,2)="EC",LEFT(A428,1)="E",LEFT(A428,1)="N",LEFT(A428,2)="NW",LEFT(A428,2)="SE",LEFT(A428,2)="SW",LEFT(A428,1)="W",LEFT(A428,2)="WC"),"London",
OR(LEFT(A428,2)="CR",LEFT(A428,2)="DA",LEFT(A428,2)="GU",LEFT(A428,2)="KT",LEFT(A428,2)="ME",LEFT(A428,2)="PO",LEFT(A428,2)="RG",LEFT(A428,2)="RH",LEFT(A428,2)="SL",LEFT(A428,2)="SO",LEFT(A428,2)="TN"),"South East",
OR(LEFT(A428,2)="BA",LEFT(A428,2)="BS",LEFT(A428,2)="EX",LEFT(A428,2)="GL",LEFT(A428,2)="PL",LEFT(A428,2)="TA",LEFT(A428,2)="TQ",LEFT(A428,2)="TR"),"South West",
OR(LEFT(A428,1)="B",LEFT(A428,2)="CV",LEFT(A428,2)="DE",LEFT(A428,2)="LE",LEFT(A428,2)="NG",LEFT(A428,2)="NN",LEFT(A428,2)="ST",LEFT(A428,2)="WS",LEFT(A428,2)="WV"),"Midlands",
OR(LEFT(A428,1)="M",LEFT(A428,1)="L",LEFT(A428,2)="CH",LEFT(A428,2)="WA",LEFT(A428,2)="WN",LEFT(A428,2)="PR",LEFT(A428,2)="FY",LEFT(A428,2)="BB",LEFT(A428,2)="BL",LEFT(A428,2)="OL",LEFT(A428,2)="SK"),"North West",
OR(LEFT(A428,2)="NE",LEFT(A428,2)="DH",LEFT(A428,2)="SR",LEFT(A428,2)="TS",LEFT(A428,2)="DL"),"North East",
OR(LEFT(A428,2)="LS",LEFT(A428,1)="S",LEFT(A428,2)="DN",LEFT(A428,2)="HU",LEFT(A428,2)="BD",LEFT(A428,2)="HX",LEFT(A428,2)="WF",LEFT(A428,2)="HD"),"Yorkshire &amp; Humber",
OR(LEFT(A428,2)="CB",LEFT(A428,2)="CO",LEFT(A428,2)="IP",LEFT(A428,2)="NR",LEFT(A428,2)="PE",LEFT(A428,2)="SG",LEFT(A428,2)="CM"),"East of England",
OR(LEFT(A428,2)="AB",LEFT(A428,2)="DD",LEFT(A428,2)="EH",LEFT(A428,2)="FK",LEFT(A428,1)="G",LEFT(A428,2)="KA",LEFT(A428,2)="KY",LEFT(A428,2)="PA",LEFT(A428,2)="PH",LEFT(A428,2)="DG",LEFT(A428,2)="ML"),"Scotland",
OR(LEFT(A428,2)="CF",LEFT(A428,2)="SA",LEFT(A428,2)="NP",LEFT(A428,2)="LL",LEFT(A428,2)="LD"),"Wales"
)</f>
        <v>Scotland</v>
      </c>
      <c r="C428" t="s">
        <v>453</v>
      </c>
      <c r="D428" t="s">
        <v>953</v>
      </c>
      <c r="E428" s="1">
        <v>27116</v>
      </c>
      <c r="F428" s="1">
        <v>44664</v>
      </c>
      <c r="G428" s="11">
        <f ca="1">DATEDIF(Table1[[#This Row],[Date_of_Birth]],TODAY(),"Y")-DATEDIF(Table1[[#This Row],[Primary_Diagnosis_Date]],TODAY(),"Y")</f>
        <v>48</v>
      </c>
      <c r="H428" s="11" t="str" cm="1">
        <f t="array" aca="1" ref="H428" ca="1">_xlfn.IFS(Table1[[#This Row],[Age]]&lt;10,"0-9",Table1[[#This Row],[Age]]&lt;20,"10-19",Table1[[#This Row],[Age]]&lt;30,"20-29",Table1[[#This Row],[Age]]&lt;40,"30-39",Table1[[#This Row],[Age]]&lt;50,"40-49",Table1[[#This Row],[Age]]&lt;60,"50-59",Table1[[#This Row],[Age]]&lt;70,"60-69",Table1[[#This Row],[Age]]&lt;80,"70-79",Table1[[#This Row],[Age]]&lt;90,"80-89")</f>
        <v>40-49</v>
      </c>
      <c r="I428" t="s">
        <v>1028</v>
      </c>
      <c r="J428" t="s">
        <v>1455</v>
      </c>
      <c r="K428" t="str">
        <f>LEFT(Table1[[#This Row],[Postcode]],2)</f>
        <v>G4</v>
      </c>
      <c r="L428" t="s">
        <v>1942</v>
      </c>
      <c r="M428" s="1">
        <v>44640</v>
      </c>
      <c r="N428" s="1">
        <v>44652</v>
      </c>
      <c r="O428" s="11" t="str">
        <f ca="1">DATEDIF(Table1[[#This Row],[Referral_Date]],TODAY(),"d")-DATEDIF(Table1[[#This Row],[First_Seen_Date]],TODAY(),"d") &amp;" "&amp;"days"</f>
        <v>12 days</v>
      </c>
      <c r="P428" s="1">
        <v>44663</v>
      </c>
      <c r="Q428" s="1">
        <v>44672</v>
      </c>
      <c r="R428" s="1">
        <v>44673</v>
      </c>
      <c r="S428" s="11">
        <f ca="1">DATEDIF(Table1[[#This Row],[Decision_to_Treat_Date]],TODAY(),"d")-DATEDIF(Table1[[#This Row],[Treatment_Start_Date]],TODAY(),"d")</f>
        <v>1</v>
      </c>
      <c r="T428" s="11" t="str" cm="1">
        <f t="array" aca="1" ref="T428" ca="1">_xlfn.IFS(Table1[[#This Row],[Treatment_Waiting Time]]&lt;10,"Very Short Wait",Table1[[#This Row],[Treatment_Waiting Time]]&lt;20,"Short Wait",Table1[[#This Row],[Treatment_Waiting Time]]&lt;30,"Moderate Delay",Table1[[#This Row],[Treatment_Waiting Time]]&lt;40,"Long Delay")</f>
        <v>Very Short Wait</v>
      </c>
      <c r="U428" t="s">
        <v>2013</v>
      </c>
      <c r="V428" t="s">
        <v>2020</v>
      </c>
      <c r="W428" t="s">
        <v>2025</v>
      </c>
      <c r="X428" t="s">
        <v>2030</v>
      </c>
      <c r="Y428" t="s">
        <v>2033</v>
      </c>
      <c r="Z428" t="s">
        <v>2038</v>
      </c>
      <c r="AA428" t="s">
        <v>2043</v>
      </c>
      <c r="AB428" t="s">
        <v>2050</v>
      </c>
      <c r="AC428" t="s">
        <v>2041</v>
      </c>
      <c r="AD428" t="s">
        <v>2476</v>
      </c>
      <c r="AE428" t="s">
        <v>2553</v>
      </c>
      <c r="AF428" t="b">
        <v>0</v>
      </c>
      <c r="AH428" t="s">
        <v>2555</v>
      </c>
      <c r="AI428" s="1">
        <v>45072</v>
      </c>
    </row>
    <row r="429" spans="1:35">
      <c r="A429" t="str">
        <f>LEFT(Table1[[#This Row],[Postcode]],2)</f>
        <v>M8</v>
      </c>
      <c r="B429" s="13" t="str" cm="1">
        <f t="array" ref="B429">_xlfn.IFS(
OR(LEFT(A429,2)="EC",LEFT(A429,1)="E",LEFT(A429,1)="N",LEFT(A429,2)="NW",LEFT(A429,2)="SE",LEFT(A429,2)="SW",LEFT(A429,1)="W",LEFT(A429,2)="WC"),"London",
OR(LEFT(A429,2)="CR",LEFT(A429,2)="DA",LEFT(A429,2)="GU",LEFT(A429,2)="KT",LEFT(A429,2)="ME",LEFT(A429,2)="PO",LEFT(A429,2)="RG",LEFT(A429,2)="RH",LEFT(A429,2)="SL",LEFT(A429,2)="SO",LEFT(A429,2)="TN"),"South East",
OR(LEFT(A429,2)="BA",LEFT(A429,2)="BS",LEFT(A429,2)="EX",LEFT(A429,2)="GL",LEFT(A429,2)="PL",LEFT(A429,2)="TA",LEFT(A429,2)="TQ",LEFT(A429,2)="TR"),"South West",
OR(LEFT(A429,1)="B",LEFT(A429,2)="CV",LEFT(A429,2)="DE",LEFT(A429,2)="LE",LEFT(A429,2)="NG",LEFT(A429,2)="NN",LEFT(A429,2)="ST",LEFT(A429,2)="WS",LEFT(A429,2)="WV"),"Midlands",
OR(LEFT(A429,1)="M",LEFT(A429,1)="L",LEFT(A429,2)="CH",LEFT(A429,2)="WA",LEFT(A429,2)="WN",LEFT(A429,2)="PR",LEFT(A429,2)="FY",LEFT(A429,2)="BB",LEFT(A429,2)="BL",LEFT(A429,2)="OL",LEFT(A429,2)="SK"),"North West",
OR(LEFT(A429,2)="NE",LEFT(A429,2)="DH",LEFT(A429,2)="SR",LEFT(A429,2)="TS",LEFT(A429,2)="DL"),"North East",
OR(LEFT(A429,2)="LS",LEFT(A429,1)="S",LEFT(A429,2)="DN",LEFT(A429,2)="HU",LEFT(A429,2)="BD",LEFT(A429,2)="HX",LEFT(A429,2)="WF",LEFT(A429,2)="HD"),"Yorkshire &amp; Humber",
OR(LEFT(A429,2)="CB",LEFT(A429,2)="CO",LEFT(A429,2)="IP",LEFT(A429,2)="NR",LEFT(A429,2)="PE",LEFT(A429,2)="SG",LEFT(A429,2)="CM"),"East of England",
OR(LEFT(A429,2)="AB",LEFT(A429,2)="DD",LEFT(A429,2)="EH",LEFT(A429,2)="FK",LEFT(A429,1)="G",LEFT(A429,2)="KA",LEFT(A429,2)="KY",LEFT(A429,2)="PA",LEFT(A429,2)="PH",LEFT(A429,2)="DG",LEFT(A429,2)="ML"),"Scotland",
OR(LEFT(A429,2)="CF",LEFT(A429,2)="SA",LEFT(A429,2)="NP",LEFT(A429,2)="LL",LEFT(A429,2)="LD"),"Wales"
)</f>
        <v>North West</v>
      </c>
      <c r="C429" t="s">
        <v>454</v>
      </c>
      <c r="D429" t="s">
        <v>954</v>
      </c>
      <c r="E429" s="1">
        <v>25309</v>
      </c>
      <c r="F429" s="1">
        <v>44866</v>
      </c>
      <c r="G429" s="11">
        <f ca="1">DATEDIF(Table1[[#This Row],[Date_of_Birth]],TODAY(),"Y")-DATEDIF(Table1[[#This Row],[Primary_Diagnosis_Date]],TODAY(),"Y")</f>
        <v>54</v>
      </c>
      <c r="H429" s="11" t="str" cm="1">
        <f t="array" aca="1" ref="H429" ca="1">_xlfn.IFS(Table1[[#This Row],[Age]]&lt;10,"0-9",Table1[[#This Row],[Age]]&lt;20,"10-19",Table1[[#This Row],[Age]]&lt;30,"20-29",Table1[[#This Row],[Age]]&lt;40,"30-39",Table1[[#This Row],[Age]]&lt;50,"40-49",Table1[[#This Row],[Age]]&lt;60,"50-59",Table1[[#This Row],[Age]]&lt;70,"60-69",Table1[[#This Row],[Age]]&lt;80,"70-79",Table1[[#This Row],[Age]]&lt;90,"80-89")</f>
        <v>50-59</v>
      </c>
      <c r="I429" t="s">
        <v>1028</v>
      </c>
      <c r="J429" t="s">
        <v>1456</v>
      </c>
      <c r="K429" t="str">
        <f>LEFT(Table1[[#This Row],[Postcode]],2)</f>
        <v>M8</v>
      </c>
      <c r="L429" t="s">
        <v>1943</v>
      </c>
      <c r="M429" s="1">
        <v>44839</v>
      </c>
      <c r="N429" s="1">
        <v>44848</v>
      </c>
      <c r="O429" s="11" t="str">
        <f ca="1">DATEDIF(Table1[[#This Row],[Referral_Date]],TODAY(),"d")-DATEDIF(Table1[[#This Row],[First_Seen_Date]],TODAY(),"d") &amp;" "&amp;"days"</f>
        <v>9 days</v>
      </c>
      <c r="P429" s="1">
        <v>44849</v>
      </c>
      <c r="Q429" s="1">
        <v>44863</v>
      </c>
      <c r="R429" s="1">
        <v>44867</v>
      </c>
      <c r="S429" s="11">
        <f ca="1">DATEDIF(Table1[[#This Row],[Decision_to_Treat_Date]],TODAY(),"d")-DATEDIF(Table1[[#This Row],[Treatment_Start_Date]],TODAY(),"d")</f>
        <v>4</v>
      </c>
      <c r="T429" s="11" t="str" cm="1">
        <f t="array" aca="1" ref="T429" ca="1">_xlfn.IFS(Table1[[#This Row],[Treatment_Waiting Time]]&lt;10,"Very Short Wait",Table1[[#This Row],[Treatment_Waiting Time]]&lt;20,"Short Wait",Table1[[#This Row],[Treatment_Waiting Time]]&lt;30,"Moderate Delay",Table1[[#This Row],[Treatment_Waiting Time]]&lt;40,"Long Delay")</f>
        <v>Very Short Wait</v>
      </c>
      <c r="U429" t="s">
        <v>2015</v>
      </c>
      <c r="V429" t="s">
        <v>2019</v>
      </c>
      <c r="W429" t="s">
        <v>2027</v>
      </c>
      <c r="X429" t="s">
        <v>2030</v>
      </c>
      <c r="Y429" t="s">
        <v>2033</v>
      </c>
      <c r="Z429" t="s">
        <v>2040</v>
      </c>
      <c r="AA429" t="s">
        <v>2041</v>
      </c>
      <c r="AB429" t="s">
        <v>2046</v>
      </c>
      <c r="AC429" t="s">
        <v>2041</v>
      </c>
      <c r="AD429" t="s">
        <v>2477</v>
      </c>
      <c r="AE429" t="s">
        <v>2551</v>
      </c>
      <c r="AF429" t="b">
        <v>0</v>
      </c>
      <c r="AH429" t="s">
        <v>2554</v>
      </c>
    </row>
    <row r="430" spans="1:35">
      <c r="A430" t="str">
        <f>LEFT(Table1[[#This Row],[Postcode]],2)</f>
        <v>LE</v>
      </c>
      <c r="B430" s="13" t="str" cm="1">
        <f t="array" ref="B430">_xlfn.IFS(
OR(LEFT(A430,2)="EC",LEFT(A430,1)="E",LEFT(A430,1)="N",LEFT(A430,2)="NW",LEFT(A430,2)="SE",LEFT(A430,2)="SW",LEFT(A430,1)="W",LEFT(A430,2)="WC"),"London",
OR(LEFT(A430,2)="CR",LEFT(A430,2)="DA",LEFT(A430,2)="GU",LEFT(A430,2)="KT",LEFT(A430,2)="ME",LEFT(A430,2)="PO",LEFT(A430,2)="RG",LEFT(A430,2)="RH",LEFT(A430,2)="SL",LEFT(A430,2)="SO",LEFT(A430,2)="TN"),"South East",
OR(LEFT(A430,2)="BA",LEFT(A430,2)="BS",LEFT(A430,2)="EX",LEFT(A430,2)="GL",LEFT(A430,2)="PL",LEFT(A430,2)="TA",LEFT(A430,2)="TQ",LEFT(A430,2)="TR"),"South West",
OR(LEFT(A430,1)="B",LEFT(A430,2)="CV",LEFT(A430,2)="DE",LEFT(A430,2)="LE",LEFT(A430,2)="NG",LEFT(A430,2)="NN",LEFT(A430,2)="ST",LEFT(A430,2)="WS",LEFT(A430,2)="WV"),"Midlands",
OR(LEFT(A430,1)="M",LEFT(A430,1)="L",LEFT(A430,2)="CH",LEFT(A430,2)="WA",LEFT(A430,2)="WN",LEFT(A430,2)="PR",LEFT(A430,2)="FY",LEFT(A430,2)="BB",LEFT(A430,2)="BL",LEFT(A430,2)="OL",LEFT(A430,2)="SK"),"North West",
OR(LEFT(A430,2)="NE",LEFT(A430,2)="DH",LEFT(A430,2)="SR",LEFT(A430,2)="TS",LEFT(A430,2)="DL"),"North East",
OR(LEFT(A430,2)="LS",LEFT(A430,1)="S",LEFT(A430,2)="DN",LEFT(A430,2)="HU",LEFT(A430,2)="BD",LEFT(A430,2)="HX",LEFT(A430,2)="WF",LEFT(A430,2)="HD"),"Yorkshire &amp; Humber",
OR(LEFT(A430,2)="CB",LEFT(A430,2)="CO",LEFT(A430,2)="IP",LEFT(A430,2)="NR",LEFT(A430,2)="PE",LEFT(A430,2)="SG",LEFT(A430,2)="CM"),"East of England",
OR(LEFT(A430,2)="AB",LEFT(A430,2)="DD",LEFT(A430,2)="EH",LEFT(A430,2)="FK",LEFT(A430,1)="G",LEFT(A430,2)="KA",LEFT(A430,2)="KY",LEFT(A430,2)="PA",LEFT(A430,2)="PH",LEFT(A430,2)="DG",LEFT(A430,2)="ML"),"Scotland",
OR(LEFT(A430,2)="CF",LEFT(A430,2)="SA",LEFT(A430,2)="NP",LEFT(A430,2)="LL",LEFT(A430,2)="LD"),"Wales"
)</f>
        <v>Midlands</v>
      </c>
      <c r="C430" t="s">
        <v>455</v>
      </c>
      <c r="D430" t="s">
        <v>955</v>
      </c>
      <c r="E430" s="1">
        <v>27805</v>
      </c>
      <c r="F430" s="1">
        <v>42627</v>
      </c>
      <c r="G430" s="11">
        <f ca="1">DATEDIF(Table1[[#This Row],[Date_of_Birth]],TODAY(),"Y")-DATEDIF(Table1[[#This Row],[Primary_Diagnosis_Date]],TODAY(),"Y")</f>
        <v>41</v>
      </c>
      <c r="H430" s="11" t="str" cm="1">
        <f t="array" aca="1" ref="H430" ca="1">_xlfn.IFS(Table1[[#This Row],[Age]]&lt;10,"0-9",Table1[[#This Row],[Age]]&lt;20,"10-19",Table1[[#This Row],[Age]]&lt;30,"20-29",Table1[[#This Row],[Age]]&lt;40,"30-39",Table1[[#This Row],[Age]]&lt;50,"40-49",Table1[[#This Row],[Age]]&lt;60,"50-59",Table1[[#This Row],[Age]]&lt;70,"60-69",Table1[[#This Row],[Age]]&lt;80,"70-79",Table1[[#This Row],[Age]]&lt;90,"80-89")</f>
        <v>40-49</v>
      </c>
      <c r="I430" t="s">
        <v>1028</v>
      </c>
      <c r="J430" t="s">
        <v>1457</v>
      </c>
      <c r="K430" t="str">
        <f>LEFT(Table1[[#This Row],[Postcode]],2)</f>
        <v>LE</v>
      </c>
      <c r="L430" t="s">
        <v>1944</v>
      </c>
      <c r="M430" s="1">
        <v>42609</v>
      </c>
      <c r="N430" s="1">
        <v>42613</v>
      </c>
      <c r="O430" s="11" t="str">
        <f ca="1">DATEDIF(Table1[[#This Row],[Referral_Date]],TODAY(),"d")-DATEDIF(Table1[[#This Row],[First_Seen_Date]],TODAY(),"d") &amp;" "&amp;"days"</f>
        <v>4 days</v>
      </c>
      <c r="P430" s="1">
        <v>42613</v>
      </c>
      <c r="Q430" s="1">
        <v>42624</v>
      </c>
      <c r="R430" s="1">
        <v>42654</v>
      </c>
      <c r="S430" s="11">
        <f ca="1">DATEDIF(Table1[[#This Row],[Decision_to_Treat_Date]],TODAY(),"d")-DATEDIF(Table1[[#This Row],[Treatment_Start_Date]],TODAY(),"d")</f>
        <v>30</v>
      </c>
      <c r="T430" s="11" t="str" cm="1">
        <f t="array" aca="1" ref="T430" ca="1">_xlfn.IFS(Table1[[#This Row],[Treatment_Waiting Time]]&lt;10,"Very Short Wait",Table1[[#This Row],[Treatment_Waiting Time]]&lt;20,"Short Wait",Table1[[#This Row],[Treatment_Waiting Time]]&lt;30,"Moderate Delay",Table1[[#This Row],[Treatment_Waiting Time]]&lt;40,"Long Delay")</f>
        <v>Long Delay</v>
      </c>
      <c r="U430" t="s">
        <v>2013</v>
      </c>
      <c r="V430" t="s">
        <v>2022</v>
      </c>
      <c r="W430" t="s">
        <v>2023</v>
      </c>
      <c r="X430" t="s">
        <v>2032</v>
      </c>
      <c r="Y430" t="s">
        <v>2033</v>
      </c>
      <c r="Z430" t="s">
        <v>2038</v>
      </c>
      <c r="AA430" t="s">
        <v>2044</v>
      </c>
      <c r="AB430" t="s">
        <v>2051</v>
      </c>
      <c r="AC430" t="s">
        <v>2041</v>
      </c>
      <c r="AD430" t="s">
        <v>2478</v>
      </c>
      <c r="AE430" t="s">
        <v>2553</v>
      </c>
      <c r="AF430" t="b">
        <v>1</v>
      </c>
      <c r="AG430" s="1">
        <v>43158</v>
      </c>
      <c r="AH430" t="s">
        <v>2555</v>
      </c>
      <c r="AI430" s="1">
        <v>44022</v>
      </c>
    </row>
    <row r="431" spans="1:35">
      <c r="A431" t="str">
        <f>LEFT(Table1[[#This Row],[Postcode]],2)</f>
        <v>ST</v>
      </c>
      <c r="B431" s="13" t="str" cm="1">
        <f t="array" ref="B431">_xlfn.IFS(
OR(LEFT(A431,2)="EC",LEFT(A431,1)="E",LEFT(A431,1)="N",LEFT(A431,2)="NW",LEFT(A431,2)="SE",LEFT(A431,2)="SW",LEFT(A431,1)="W",LEFT(A431,2)="WC"),"London",
OR(LEFT(A431,2)="CR",LEFT(A431,2)="DA",LEFT(A431,2)="GU",LEFT(A431,2)="KT",LEFT(A431,2)="ME",LEFT(A431,2)="PO",LEFT(A431,2)="RG",LEFT(A431,2)="RH",LEFT(A431,2)="SL",LEFT(A431,2)="SO",LEFT(A431,2)="TN"),"South East",
OR(LEFT(A431,2)="BA",LEFT(A431,2)="BS",LEFT(A431,2)="EX",LEFT(A431,2)="GL",LEFT(A431,2)="PL",LEFT(A431,2)="TA",LEFT(A431,2)="TQ",LEFT(A431,2)="TR"),"South West",
OR(LEFT(A431,1)="B",LEFT(A431,2)="CV",LEFT(A431,2)="DE",LEFT(A431,2)="LE",LEFT(A431,2)="NG",LEFT(A431,2)="NN",LEFT(A431,2)="ST",LEFT(A431,2)="WS",LEFT(A431,2)="WV"),"Midlands",
OR(LEFT(A431,1)="M",LEFT(A431,1)="L",LEFT(A431,2)="CH",LEFT(A431,2)="WA",LEFT(A431,2)="WN",LEFT(A431,2)="PR",LEFT(A431,2)="FY",LEFT(A431,2)="BB",LEFT(A431,2)="BL",LEFT(A431,2)="OL",LEFT(A431,2)="SK"),"North West",
OR(LEFT(A431,2)="NE",LEFT(A431,2)="DH",LEFT(A431,2)="SR",LEFT(A431,2)="TS",LEFT(A431,2)="DL"),"North East",
OR(LEFT(A431,2)="LS",LEFT(A431,1)="S",LEFT(A431,2)="DN",LEFT(A431,2)="HU",LEFT(A431,2)="BD",LEFT(A431,2)="HX",LEFT(A431,2)="WF",LEFT(A431,2)="HD"),"Yorkshire &amp; Humber",
OR(LEFT(A431,2)="CB",LEFT(A431,2)="CO",LEFT(A431,2)="IP",LEFT(A431,2)="NR",LEFT(A431,2)="PE",LEFT(A431,2)="SG",LEFT(A431,2)="CM"),"East of England",
OR(LEFT(A431,2)="AB",LEFT(A431,2)="DD",LEFT(A431,2)="EH",LEFT(A431,2)="FK",LEFT(A431,1)="G",LEFT(A431,2)="KA",LEFT(A431,2)="KY",LEFT(A431,2)="PA",LEFT(A431,2)="PH",LEFT(A431,2)="DG",LEFT(A431,2)="ML"),"Scotland",
OR(LEFT(A431,2)="CF",LEFT(A431,2)="SA",LEFT(A431,2)="NP",LEFT(A431,2)="LL",LEFT(A431,2)="LD"),"Wales"
)</f>
        <v>Midlands</v>
      </c>
      <c r="C431" t="s">
        <v>456</v>
      </c>
      <c r="D431" t="s">
        <v>956</v>
      </c>
      <c r="E431" s="1">
        <v>28895</v>
      </c>
      <c r="F431" s="1">
        <v>42538</v>
      </c>
      <c r="G431" s="11">
        <f ca="1">DATEDIF(Table1[[#This Row],[Date_of_Birth]],TODAY(),"Y")-DATEDIF(Table1[[#This Row],[Primary_Diagnosis_Date]],TODAY(),"Y")</f>
        <v>37</v>
      </c>
      <c r="H431" s="11" t="str" cm="1">
        <f t="array" aca="1" ref="H431" ca="1">_xlfn.IFS(Table1[[#This Row],[Age]]&lt;10,"0-9",Table1[[#This Row],[Age]]&lt;20,"10-19",Table1[[#This Row],[Age]]&lt;30,"20-29",Table1[[#This Row],[Age]]&lt;40,"30-39",Table1[[#This Row],[Age]]&lt;50,"40-49",Table1[[#This Row],[Age]]&lt;60,"50-59",Table1[[#This Row],[Age]]&lt;70,"60-69",Table1[[#This Row],[Age]]&lt;80,"70-79",Table1[[#This Row],[Age]]&lt;90,"80-89")</f>
        <v>30-39</v>
      </c>
      <c r="I431" t="s">
        <v>1027</v>
      </c>
      <c r="J431" t="s">
        <v>1458</v>
      </c>
      <c r="K431" t="str">
        <f>LEFT(Table1[[#This Row],[Postcode]],2)</f>
        <v>ST</v>
      </c>
      <c r="L431" t="s">
        <v>1945</v>
      </c>
      <c r="M431" s="1">
        <v>42525</v>
      </c>
      <c r="N431" s="1">
        <v>42527</v>
      </c>
      <c r="O431" s="11" t="str">
        <f ca="1">DATEDIF(Table1[[#This Row],[Referral_Date]],TODAY(),"d")-DATEDIF(Table1[[#This Row],[First_Seen_Date]],TODAY(),"d") &amp;" "&amp;"days"</f>
        <v>2 days</v>
      </c>
      <c r="P431" s="1">
        <v>42536</v>
      </c>
      <c r="Q431" s="1">
        <v>42540</v>
      </c>
      <c r="R431" s="1">
        <v>42563</v>
      </c>
      <c r="S431" s="11">
        <f ca="1">DATEDIF(Table1[[#This Row],[Decision_to_Treat_Date]],TODAY(),"d")-DATEDIF(Table1[[#This Row],[Treatment_Start_Date]],TODAY(),"d")</f>
        <v>23</v>
      </c>
      <c r="T431" s="11" t="str" cm="1">
        <f t="array" aca="1" ref="T431" ca="1">_xlfn.IFS(Table1[[#This Row],[Treatment_Waiting Time]]&lt;10,"Very Short Wait",Table1[[#This Row],[Treatment_Waiting Time]]&lt;20,"Short Wait",Table1[[#This Row],[Treatment_Waiting Time]]&lt;30,"Moderate Delay",Table1[[#This Row],[Treatment_Waiting Time]]&lt;40,"Long Delay")</f>
        <v>Moderate Delay</v>
      </c>
      <c r="U431" t="s">
        <v>2013</v>
      </c>
      <c r="V431" t="s">
        <v>2020</v>
      </c>
      <c r="W431" t="s">
        <v>2023</v>
      </c>
      <c r="X431" t="s">
        <v>2030</v>
      </c>
      <c r="Y431" t="s">
        <v>2035</v>
      </c>
      <c r="Z431" t="s">
        <v>2040</v>
      </c>
      <c r="AA431" t="s">
        <v>2043</v>
      </c>
      <c r="AB431" t="s">
        <v>2046</v>
      </c>
      <c r="AC431" t="s">
        <v>2041</v>
      </c>
      <c r="AD431" t="s">
        <v>2479</v>
      </c>
      <c r="AE431" t="s">
        <v>2550</v>
      </c>
      <c r="AF431" t="b">
        <v>1</v>
      </c>
      <c r="AG431" s="1">
        <v>43251</v>
      </c>
      <c r="AH431" t="s">
        <v>2554</v>
      </c>
    </row>
    <row r="432" spans="1:35">
      <c r="A432" t="str">
        <f>LEFT(Table1[[#This Row],[Postcode]],2)</f>
        <v>S0</v>
      </c>
      <c r="B432" s="13" t="str" cm="1">
        <f t="array" ref="B432">_xlfn.IFS(
OR(LEFT(A432,2)="EC",LEFT(A432,1)="E",LEFT(A432,1)="N",LEFT(A432,2)="NW",LEFT(A432,2)="SE",LEFT(A432,2)="SW",LEFT(A432,1)="W",LEFT(A432,2)="WC"),"London",
OR(LEFT(A432,2)="CR",LEFT(A432,2)="DA",LEFT(A432,2)="GU",LEFT(A432,2)="KT",LEFT(A432,2)="ME",LEFT(A432,2)="PO",LEFT(A432,2)="RG",LEFT(A432,2)="RH",LEFT(A432,2)="SL",LEFT(A432,2)="SO",LEFT(A432,2)="TN"),"South East",
OR(LEFT(A432,2)="BA",LEFT(A432,2)="BS",LEFT(A432,2)="EX",LEFT(A432,2)="GL",LEFT(A432,2)="PL",LEFT(A432,2)="TA",LEFT(A432,2)="TQ",LEFT(A432,2)="TR"),"South West",
OR(LEFT(A432,1)="B",LEFT(A432,2)="CV",LEFT(A432,2)="DE",LEFT(A432,2)="LE",LEFT(A432,2)="NG",LEFT(A432,2)="NN",LEFT(A432,2)="ST",LEFT(A432,2)="WS",LEFT(A432,2)="WV"),"Midlands",
OR(LEFT(A432,1)="M",LEFT(A432,1)="L",LEFT(A432,2)="CH",LEFT(A432,2)="WA",LEFT(A432,2)="WN",LEFT(A432,2)="PR",LEFT(A432,2)="FY",LEFT(A432,2)="BB",LEFT(A432,2)="BL",LEFT(A432,2)="OL",LEFT(A432,2)="SK"),"North West",
OR(LEFT(A432,2)="NE",LEFT(A432,2)="DH",LEFT(A432,2)="SR",LEFT(A432,2)="TS",LEFT(A432,2)="DL"),"North East",
OR(LEFT(A432,2)="LS",LEFT(A432,1)="S",LEFT(A432,2)="DN",LEFT(A432,2)="HU",LEFT(A432,2)="BD",LEFT(A432,2)="HX",LEFT(A432,2)="WF",LEFT(A432,2)="HD"),"Yorkshire &amp; Humber",
OR(LEFT(A432,2)="CB",LEFT(A432,2)="CO",LEFT(A432,2)="IP",LEFT(A432,2)="NR",LEFT(A432,2)="PE",LEFT(A432,2)="SG",LEFT(A432,2)="CM"),"East of England",
OR(LEFT(A432,2)="AB",LEFT(A432,2)="DD",LEFT(A432,2)="EH",LEFT(A432,2)="FK",LEFT(A432,1)="G",LEFT(A432,2)="KA",LEFT(A432,2)="KY",LEFT(A432,2)="PA",LEFT(A432,2)="PH",LEFT(A432,2)="DG",LEFT(A432,2)="ML"),"Scotland",
OR(LEFT(A432,2)="CF",LEFT(A432,2)="SA",LEFT(A432,2)="NP",LEFT(A432,2)="LL",LEFT(A432,2)="LD"),"Wales"
)</f>
        <v>Yorkshire &amp; Humber</v>
      </c>
      <c r="C432" t="s">
        <v>457</v>
      </c>
      <c r="D432" t="s">
        <v>957</v>
      </c>
      <c r="E432" s="1">
        <v>35683</v>
      </c>
      <c r="F432" s="1">
        <v>45089</v>
      </c>
      <c r="G432" s="11">
        <f ca="1">DATEDIF(Table1[[#This Row],[Date_of_Birth]],TODAY(),"Y")-DATEDIF(Table1[[#This Row],[Primary_Diagnosis_Date]],TODAY(),"Y")</f>
        <v>25</v>
      </c>
      <c r="H432" s="11" t="str" cm="1">
        <f t="array" aca="1" ref="H432" ca="1">_xlfn.IFS(Table1[[#This Row],[Age]]&lt;10,"0-9",Table1[[#This Row],[Age]]&lt;20,"10-19",Table1[[#This Row],[Age]]&lt;30,"20-29",Table1[[#This Row],[Age]]&lt;40,"30-39",Table1[[#This Row],[Age]]&lt;50,"40-49",Table1[[#This Row],[Age]]&lt;60,"50-59",Table1[[#This Row],[Age]]&lt;70,"60-69",Table1[[#This Row],[Age]]&lt;80,"70-79",Table1[[#This Row],[Age]]&lt;90,"80-89")</f>
        <v>20-29</v>
      </c>
      <c r="I432" t="s">
        <v>1028</v>
      </c>
      <c r="J432" t="s">
        <v>1459</v>
      </c>
      <c r="K432" t="str">
        <f>LEFT(Table1[[#This Row],[Postcode]],2)</f>
        <v>S0</v>
      </c>
      <c r="L432" t="s">
        <v>1642</v>
      </c>
      <c r="M432" s="1">
        <v>45071</v>
      </c>
      <c r="N432" s="1">
        <v>45082</v>
      </c>
      <c r="O432" s="11" t="str">
        <f ca="1">DATEDIF(Table1[[#This Row],[Referral_Date]],TODAY(),"d")-DATEDIF(Table1[[#This Row],[First_Seen_Date]],TODAY(),"d") &amp;" "&amp;"days"</f>
        <v>11 days</v>
      </c>
      <c r="P432" s="1">
        <v>45095</v>
      </c>
      <c r="Q432" s="1">
        <v>45104</v>
      </c>
      <c r="R432" s="1">
        <v>45110</v>
      </c>
      <c r="S432" s="11">
        <f ca="1">DATEDIF(Table1[[#This Row],[Decision_to_Treat_Date]],TODAY(),"d")-DATEDIF(Table1[[#This Row],[Treatment_Start_Date]],TODAY(),"d")</f>
        <v>6</v>
      </c>
      <c r="T432" s="11" t="str" cm="1">
        <f t="array" aca="1" ref="T432" ca="1">_xlfn.IFS(Table1[[#This Row],[Treatment_Waiting Time]]&lt;10,"Very Short Wait",Table1[[#This Row],[Treatment_Waiting Time]]&lt;20,"Short Wait",Table1[[#This Row],[Treatment_Waiting Time]]&lt;30,"Moderate Delay",Table1[[#This Row],[Treatment_Waiting Time]]&lt;40,"Long Delay")</f>
        <v>Very Short Wait</v>
      </c>
      <c r="U432" t="s">
        <v>2014</v>
      </c>
      <c r="V432" t="s">
        <v>2021</v>
      </c>
      <c r="W432" t="s">
        <v>2024</v>
      </c>
      <c r="X432" t="s">
        <v>2029</v>
      </c>
      <c r="Y432" t="s">
        <v>2036</v>
      </c>
      <c r="Z432" t="s">
        <v>2041</v>
      </c>
      <c r="AA432" t="s">
        <v>2044</v>
      </c>
      <c r="AB432" t="s">
        <v>2051</v>
      </c>
      <c r="AC432" t="s">
        <v>2041</v>
      </c>
      <c r="AD432" t="s">
        <v>2480</v>
      </c>
      <c r="AE432" t="s">
        <v>2041</v>
      </c>
      <c r="AF432" t="b">
        <v>0</v>
      </c>
      <c r="AH432" t="s">
        <v>2555</v>
      </c>
      <c r="AI432" s="1">
        <v>45447</v>
      </c>
    </row>
    <row r="433" spans="1:35">
      <c r="A433" t="str">
        <f>LEFT(Table1[[#This Row],[Postcode]],2)</f>
        <v>B3</v>
      </c>
      <c r="B433" s="13" t="str" cm="1">
        <f t="array" ref="B433">_xlfn.IFS(
OR(LEFT(A433,2)="EC",LEFT(A433,1)="E",LEFT(A433,1)="N",LEFT(A433,2)="NW",LEFT(A433,2)="SE",LEFT(A433,2)="SW",LEFT(A433,1)="W",LEFT(A433,2)="WC"),"London",
OR(LEFT(A433,2)="CR",LEFT(A433,2)="DA",LEFT(A433,2)="GU",LEFT(A433,2)="KT",LEFT(A433,2)="ME",LEFT(A433,2)="PO",LEFT(A433,2)="RG",LEFT(A433,2)="RH",LEFT(A433,2)="SL",LEFT(A433,2)="SO",LEFT(A433,2)="TN"),"South East",
OR(LEFT(A433,2)="BA",LEFT(A433,2)="BS",LEFT(A433,2)="EX",LEFT(A433,2)="GL",LEFT(A433,2)="PL",LEFT(A433,2)="TA",LEFT(A433,2)="TQ",LEFT(A433,2)="TR"),"South West",
OR(LEFT(A433,1)="B",LEFT(A433,2)="CV",LEFT(A433,2)="DE",LEFT(A433,2)="LE",LEFT(A433,2)="NG",LEFT(A433,2)="NN",LEFT(A433,2)="ST",LEFT(A433,2)="WS",LEFT(A433,2)="WV"),"Midlands",
OR(LEFT(A433,1)="M",LEFT(A433,1)="L",LEFT(A433,2)="CH",LEFT(A433,2)="WA",LEFT(A433,2)="WN",LEFT(A433,2)="PR",LEFT(A433,2)="FY",LEFT(A433,2)="BB",LEFT(A433,2)="BL",LEFT(A433,2)="OL",LEFT(A433,2)="SK"),"North West",
OR(LEFT(A433,2)="NE",LEFT(A433,2)="DH",LEFT(A433,2)="SR",LEFT(A433,2)="TS",LEFT(A433,2)="DL"),"North East",
OR(LEFT(A433,2)="LS",LEFT(A433,1)="S",LEFT(A433,2)="DN",LEFT(A433,2)="HU",LEFT(A433,2)="BD",LEFT(A433,2)="HX",LEFT(A433,2)="WF",LEFT(A433,2)="HD"),"Yorkshire &amp; Humber",
OR(LEFT(A433,2)="CB",LEFT(A433,2)="CO",LEFT(A433,2)="IP",LEFT(A433,2)="NR",LEFT(A433,2)="PE",LEFT(A433,2)="SG",LEFT(A433,2)="CM"),"East of England",
OR(LEFT(A433,2)="AB",LEFT(A433,2)="DD",LEFT(A433,2)="EH",LEFT(A433,2)="FK",LEFT(A433,1)="G",LEFT(A433,2)="KA",LEFT(A433,2)="KY",LEFT(A433,2)="PA",LEFT(A433,2)="PH",LEFT(A433,2)="DG",LEFT(A433,2)="ML"),"Scotland",
OR(LEFT(A433,2)="CF",LEFT(A433,2)="SA",LEFT(A433,2)="NP",LEFT(A433,2)="LL",LEFT(A433,2)="LD"),"Wales"
)</f>
        <v>Midlands</v>
      </c>
      <c r="C433" t="s">
        <v>458</v>
      </c>
      <c r="D433" t="s">
        <v>958</v>
      </c>
      <c r="E433" s="1">
        <v>35445</v>
      </c>
      <c r="F433" s="1">
        <v>46122</v>
      </c>
      <c r="G433" s="11">
        <f ca="1">DATEDIF(Table1[[#This Row],[Date_of_Birth]],TODAY(),"Y")-DATEDIF(Table1[[#This Row],[Primary_Diagnosis_Date]],TODAY(),"Y")</f>
        <v>29</v>
      </c>
      <c r="H433" s="11" t="str" cm="1">
        <f t="array" aca="1" ref="H433" ca="1">_xlfn.IFS(Table1[[#This Row],[Age]]&lt;10,"0-9",Table1[[#This Row],[Age]]&lt;20,"10-19",Table1[[#This Row],[Age]]&lt;30,"20-29",Table1[[#This Row],[Age]]&lt;40,"30-39",Table1[[#This Row],[Age]]&lt;50,"40-49",Table1[[#This Row],[Age]]&lt;60,"50-59",Table1[[#This Row],[Age]]&lt;70,"60-69",Table1[[#This Row],[Age]]&lt;80,"70-79",Table1[[#This Row],[Age]]&lt;90,"80-89")</f>
        <v>20-29</v>
      </c>
      <c r="I433" t="s">
        <v>1027</v>
      </c>
      <c r="J433" t="s">
        <v>1460</v>
      </c>
      <c r="K433" t="str">
        <f>LEFT(Table1[[#This Row],[Postcode]],2)</f>
        <v>B3</v>
      </c>
      <c r="L433" t="s">
        <v>1815</v>
      </c>
      <c r="M433" s="1">
        <v>46114</v>
      </c>
      <c r="N433" s="1">
        <v>46119</v>
      </c>
      <c r="O433" s="11" t="str">
        <f ca="1">DATEDIF(Table1[[#This Row],[Referral_Date]],TODAY(),"d")-DATEDIF(Table1[[#This Row],[First_Seen_Date]],TODAY(),"d") &amp;" "&amp;"days"</f>
        <v>5 days</v>
      </c>
      <c r="P433" s="1">
        <v>46122</v>
      </c>
      <c r="Q433" s="1">
        <v>46128</v>
      </c>
      <c r="R433" s="1">
        <v>46153</v>
      </c>
      <c r="S433" s="11">
        <f ca="1">DATEDIF(Table1[[#This Row],[Decision_to_Treat_Date]],TODAY(),"d")-DATEDIF(Table1[[#This Row],[Treatment_Start_Date]],TODAY(),"d")</f>
        <v>25</v>
      </c>
      <c r="T433" s="11" t="str" cm="1">
        <f t="array" aca="1" ref="T433" ca="1">_xlfn.IFS(Table1[[#This Row],[Treatment_Waiting Time]]&lt;10,"Very Short Wait",Table1[[#This Row],[Treatment_Waiting Time]]&lt;20,"Short Wait",Table1[[#This Row],[Treatment_Waiting Time]]&lt;30,"Moderate Delay",Table1[[#This Row],[Treatment_Waiting Time]]&lt;40,"Long Delay")</f>
        <v>Moderate Delay</v>
      </c>
      <c r="U433" t="s">
        <v>2012</v>
      </c>
      <c r="V433" t="s">
        <v>2022</v>
      </c>
      <c r="W433" t="s">
        <v>2026</v>
      </c>
      <c r="X433" t="s">
        <v>2032</v>
      </c>
      <c r="Y433" t="s">
        <v>2034</v>
      </c>
      <c r="Z433" t="s">
        <v>2040</v>
      </c>
      <c r="AA433" t="s">
        <v>2044</v>
      </c>
      <c r="AB433" t="s">
        <v>2048</v>
      </c>
      <c r="AC433" t="s">
        <v>2041</v>
      </c>
      <c r="AD433" t="s">
        <v>2481</v>
      </c>
      <c r="AE433" t="s">
        <v>2041</v>
      </c>
      <c r="AF433" t="b">
        <v>0</v>
      </c>
      <c r="AH433" t="s">
        <v>2554</v>
      </c>
    </row>
    <row r="434" spans="1:35">
      <c r="A434" t="str">
        <f>LEFT(Table1[[#This Row],[Postcode]],2)</f>
        <v>E3</v>
      </c>
      <c r="B434" s="13" t="str" cm="1">
        <f t="array" ref="B434">_xlfn.IFS(
OR(LEFT(A434,2)="EC",LEFT(A434,1)="E",LEFT(A434,1)="N",LEFT(A434,2)="NW",LEFT(A434,2)="SE",LEFT(A434,2)="SW",LEFT(A434,1)="W",LEFT(A434,2)="WC"),"London",
OR(LEFT(A434,2)="CR",LEFT(A434,2)="DA",LEFT(A434,2)="GU",LEFT(A434,2)="KT",LEFT(A434,2)="ME",LEFT(A434,2)="PO",LEFT(A434,2)="RG",LEFT(A434,2)="RH",LEFT(A434,2)="SL",LEFT(A434,2)="SO",LEFT(A434,2)="TN"),"South East",
OR(LEFT(A434,2)="BA",LEFT(A434,2)="BS",LEFT(A434,2)="EX",LEFT(A434,2)="GL",LEFT(A434,2)="PL",LEFT(A434,2)="TA",LEFT(A434,2)="TQ",LEFT(A434,2)="TR"),"South West",
OR(LEFT(A434,1)="B",LEFT(A434,2)="CV",LEFT(A434,2)="DE",LEFT(A434,2)="LE",LEFT(A434,2)="NG",LEFT(A434,2)="NN",LEFT(A434,2)="ST",LEFT(A434,2)="WS",LEFT(A434,2)="WV"),"Midlands",
OR(LEFT(A434,1)="M",LEFT(A434,1)="L",LEFT(A434,2)="CH",LEFT(A434,2)="WA",LEFT(A434,2)="WN",LEFT(A434,2)="PR",LEFT(A434,2)="FY",LEFT(A434,2)="BB",LEFT(A434,2)="BL",LEFT(A434,2)="OL",LEFT(A434,2)="SK"),"North West",
OR(LEFT(A434,2)="NE",LEFT(A434,2)="DH",LEFT(A434,2)="SR",LEFT(A434,2)="TS",LEFT(A434,2)="DL"),"North East",
OR(LEFT(A434,2)="LS",LEFT(A434,1)="S",LEFT(A434,2)="DN",LEFT(A434,2)="HU",LEFT(A434,2)="BD",LEFT(A434,2)="HX",LEFT(A434,2)="WF",LEFT(A434,2)="HD"),"Yorkshire &amp; Humber",
OR(LEFT(A434,2)="CB",LEFT(A434,2)="CO",LEFT(A434,2)="IP",LEFT(A434,2)="NR",LEFT(A434,2)="PE",LEFT(A434,2)="SG",LEFT(A434,2)="CM"),"East of England",
OR(LEFT(A434,2)="AB",LEFT(A434,2)="DD",LEFT(A434,2)="EH",LEFT(A434,2)="FK",LEFT(A434,1)="G",LEFT(A434,2)="KA",LEFT(A434,2)="KY",LEFT(A434,2)="PA",LEFT(A434,2)="PH",LEFT(A434,2)="DG",LEFT(A434,2)="ML"),"Scotland",
OR(LEFT(A434,2)="CF",LEFT(A434,2)="SA",LEFT(A434,2)="NP",LEFT(A434,2)="LL",LEFT(A434,2)="LD"),"Wales"
)</f>
        <v>London</v>
      </c>
      <c r="C434" t="s">
        <v>459</v>
      </c>
      <c r="D434" t="s">
        <v>959</v>
      </c>
      <c r="E434" s="1">
        <v>28281</v>
      </c>
      <c r="F434" s="1">
        <v>44349</v>
      </c>
      <c r="G434" s="11">
        <f ca="1">DATEDIF(Table1[[#This Row],[Date_of_Birth]],TODAY(),"Y")-DATEDIF(Table1[[#This Row],[Primary_Diagnosis_Date]],TODAY(),"Y")</f>
        <v>44</v>
      </c>
      <c r="H434" s="11" t="str" cm="1">
        <f t="array" aca="1" ref="H434" ca="1">_xlfn.IFS(Table1[[#This Row],[Age]]&lt;10,"0-9",Table1[[#This Row],[Age]]&lt;20,"10-19",Table1[[#This Row],[Age]]&lt;30,"20-29",Table1[[#This Row],[Age]]&lt;40,"30-39",Table1[[#This Row],[Age]]&lt;50,"40-49",Table1[[#This Row],[Age]]&lt;60,"50-59",Table1[[#This Row],[Age]]&lt;70,"60-69",Table1[[#This Row],[Age]]&lt;80,"70-79",Table1[[#This Row],[Age]]&lt;90,"80-89")</f>
        <v>40-49</v>
      </c>
      <c r="I434" t="s">
        <v>1028</v>
      </c>
      <c r="J434" t="s">
        <v>1461</v>
      </c>
      <c r="K434" t="str">
        <f>LEFT(Table1[[#This Row],[Postcode]],2)</f>
        <v>E3</v>
      </c>
      <c r="L434" t="s">
        <v>1946</v>
      </c>
      <c r="M434" s="1">
        <v>44320</v>
      </c>
      <c r="N434" s="1">
        <v>44333</v>
      </c>
      <c r="O434" s="11" t="str">
        <f ca="1">DATEDIF(Table1[[#This Row],[Referral_Date]],TODAY(),"d")-DATEDIF(Table1[[#This Row],[First_Seen_Date]],TODAY(),"d") &amp;" "&amp;"days"</f>
        <v>13 days</v>
      </c>
      <c r="P434" s="1">
        <v>44345</v>
      </c>
      <c r="Q434" s="1">
        <v>44359</v>
      </c>
      <c r="R434" s="1">
        <v>44386</v>
      </c>
      <c r="S434" s="11">
        <f ca="1">DATEDIF(Table1[[#This Row],[Decision_to_Treat_Date]],TODAY(),"d")-DATEDIF(Table1[[#This Row],[Treatment_Start_Date]],TODAY(),"d")</f>
        <v>27</v>
      </c>
      <c r="T434" s="11" t="str" cm="1">
        <f t="array" aca="1" ref="T434" ca="1">_xlfn.IFS(Table1[[#This Row],[Treatment_Waiting Time]]&lt;10,"Very Short Wait",Table1[[#This Row],[Treatment_Waiting Time]]&lt;20,"Short Wait",Table1[[#This Row],[Treatment_Waiting Time]]&lt;30,"Moderate Delay",Table1[[#This Row],[Treatment_Waiting Time]]&lt;40,"Long Delay")</f>
        <v>Moderate Delay</v>
      </c>
      <c r="U434" t="s">
        <v>2014</v>
      </c>
      <c r="V434" t="s">
        <v>2021</v>
      </c>
      <c r="W434" t="s">
        <v>2026</v>
      </c>
      <c r="X434" t="s">
        <v>2031</v>
      </c>
      <c r="Y434" t="s">
        <v>2036</v>
      </c>
      <c r="Z434" t="s">
        <v>2040</v>
      </c>
      <c r="AA434" t="s">
        <v>2041</v>
      </c>
      <c r="AB434" t="s">
        <v>2049</v>
      </c>
      <c r="AC434" t="s">
        <v>2052</v>
      </c>
      <c r="AD434" t="s">
        <v>2482</v>
      </c>
      <c r="AE434" t="s">
        <v>2552</v>
      </c>
      <c r="AF434" t="b">
        <v>1</v>
      </c>
      <c r="AG434" s="1">
        <v>45100</v>
      </c>
      <c r="AH434" t="s">
        <v>2554</v>
      </c>
    </row>
    <row r="435" spans="1:35">
      <c r="A435" t="str">
        <f>LEFT(Table1[[#This Row],[Postcode]],2)</f>
        <v>DH</v>
      </c>
      <c r="B435" s="13" t="str" cm="1">
        <f t="array" ref="B435">_xlfn.IFS(
OR(LEFT(A435,2)="EC",LEFT(A435,1)="E",LEFT(A435,1)="N",LEFT(A435,2)="NW",LEFT(A435,2)="SE",LEFT(A435,2)="SW",LEFT(A435,1)="W",LEFT(A435,2)="WC"),"London",
OR(LEFT(A435,2)="CR",LEFT(A435,2)="DA",LEFT(A435,2)="GU",LEFT(A435,2)="KT",LEFT(A435,2)="ME",LEFT(A435,2)="PO",LEFT(A435,2)="RG",LEFT(A435,2)="RH",LEFT(A435,2)="SL",LEFT(A435,2)="SO",LEFT(A435,2)="TN"),"South East",
OR(LEFT(A435,2)="BA",LEFT(A435,2)="BS",LEFT(A435,2)="EX",LEFT(A435,2)="GL",LEFT(A435,2)="PL",LEFT(A435,2)="TA",LEFT(A435,2)="TQ",LEFT(A435,2)="TR"),"South West",
OR(LEFT(A435,1)="B",LEFT(A435,2)="CV",LEFT(A435,2)="DE",LEFT(A435,2)="LE",LEFT(A435,2)="NG",LEFT(A435,2)="NN",LEFT(A435,2)="ST",LEFT(A435,2)="WS",LEFT(A435,2)="WV"),"Midlands",
OR(LEFT(A435,1)="M",LEFT(A435,1)="L",LEFT(A435,2)="CH",LEFT(A435,2)="WA",LEFT(A435,2)="WN",LEFT(A435,2)="PR",LEFT(A435,2)="FY",LEFT(A435,2)="BB",LEFT(A435,2)="BL",LEFT(A435,2)="OL",LEFT(A435,2)="SK"),"North West",
OR(LEFT(A435,2)="NE",LEFT(A435,2)="DH",LEFT(A435,2)="SR",LEFT(A435,2)="TS",LEFT(A435,2)="DL"),"North East",
OR(LEFT(A435,2)="LS",LEFT(A435,1)="S",LEFT(A435,2)="DN",LEFT(A435,2)="HU",LEFT(A435,2)="BD",LEFT(A435,2)="HX",LEFT(A435,2)="WF",LEFT(A435,2)="HD"),"Yorkshire &amp; Humber",
OR(LEFT(A435,2)="CB",LEFT(A435,2)="CO",LEFT(A435,2)="IP",LEFT(A435,2)="NR",LEFT(A435,2)="PE",LEFT(A435,2)="SG",LEFT(A435,2)="CM"),"East of England",
OR(LEFT(A435,2)="AB",LEFT(A435,2)="DD",LEFT(A435,2)="EH",LEFT(A435,2)="FK",LEFT(A435,1)="G",LEFT(A435,2)="KA",LEFT(A435,2)="KY",LEFT(A435,2)="PA",LEFT(A435,2)="PH",LEFT(A435,2)="DG",LEFT(A435,2)="ML"),"Scotland",
OR(LEFT(A435,2)="CF",LEFT(A435,2)="SA",LEFT(A435,2)="NP",LEFT(A435,2)="LL",LEFT(A435,2)="LD"),"Wales"
)</f>
        <v>North East</v>
      </c>
      <c r="C435" t="s">
        <v>460</v>
      </c>
      <c r="D435" t="s">
        <v>960</v>
      </c>
      <c r="E435" s="1">
        <v>25405</v>
      </c>
      <c r="F435" s="1">
        <v>43911</v>
      </c>
      <c r="G435" s="11">
        <f ca="1">DATEDIF(Table1[[#This Row],[Date_of_Birth]],TODAY(),"Y")-DATEDIF(Table1[[#This Row],[Primary_Diagnosis_Date]],TODAY(),"Y")</f>
        <v>50</v>
      </c>
      <c r="H435" s="11" t="str" cm="1">
        <f t="array" aca="1" ref="H435" ca="1">_xlfn.IFS(Table1[[#This Row],[Age]]&lt;10,"0-9",Table1[[#This Row],[Age]]&lt;20,"10-19",Table1[[#This Row],[Age]]&lt;30,"20-29",Table1[[#This Row],[Age]]&lt;40,"30-39",Table1[[#This Row],[Age]]&lt;50,"40-49",Table1[[#This Row],[Age]]&lt;60,"50-59",Table1[[#This Row],[Age]]&lt;70,"60-69",Table1[[#This Row],[Age]]&lt;80,"70-79",Table1[[#This Row],[Age]]&lt;90,"80-89")</f>
        <v>50-59</v>
      </c>
      <c r="I435" t="s">
        <v>1028</v>
      </c>
      <c r="J435" t="s">
        <v>1462</v>
      </c>
      <c r="K435" t="str">
        <f>LEFT(Table1[[#This Row],[Postcode]],2)</f>
        <v>DH</v>
      </c>
      <c r="L435" t="s">
        <v>1947</v>
      </c>
      <c r="M435" s="1">
        <v>43891</v>
      </c>
      <c r="N435" s="1">
        <v>43904</v>
      </c>
      <c r="O435" s="11" t="str">
        <f ca="1">DATEDIF(Table1[[#This Row],[Referral_Date]],TODAY(),"d")-DATEDIF(Table1[[#This Row],[First_Seen_Date]],TODAY(),"d") &amp;" "&amp;"days"</f>
        <v>13 days</v>
      </c>
      <c r="P435" s="1">
        <v>43910</v>
      </c>
      <c r="Q435" s="1">
        <v>43914</v>
      </c>
      <c r="R435" s="1">
        <v>43932</v>
      </c>
      <c r="S435" s="11">
        <f ca="1">DATEDIF(Table1[[#This Row],[Decision_to_Treat_Date]],TODAY(),"d")-DATEDIF(Table1[[#This Row],[Treatment_Start_Date]],TODAY(),"d")</f>
        <v>18</v>
      </c>
      <c r="T435" s="11" t="str" cm="1">
        <f t="array" aca="1" ref="T435" ca="1">_xlfn.IFS(Table1[[#This Row],[Treatment_Waiting Time]]&lt;10,"Very Short Wait",Table1[[#This Row],[Treatment_Waiting Time]]&lt;20,"Short Wait",Table1[[#This Row],[Treatment_Waiting Time]]&lt;30,"Moderate Delay",Table1[[#This Row],[Treatment_Waiting Time]]&lt;40,"Long Delay")</f>
        <v>Short Wait</v>
      </c>
      <c r="U435" t="s">
        <v>2015</v>
      </c>
      <c r="V435" t="s">
        <v>2019</v>
      </c>
      <c r="W435" t="s">
        <v>2026</v>
      </c>
      <c r="X435" t="s">
        <v>2031</v>
      </c>
      <c r="Y435" t="s">
        <v>2033</v>
      </c>
      <c r="Z435" t="s">
        <v>2038</v>
      </c>
      <c r="AA435" t="s">
        <v>2044</v>
      </c>
      <c r="AB435" t="s">
        <v>2051</v>
      </c>
      <c r="AC435" t="s">
        <v>2053</v>
      </c>
      <c r="AD435" t="s">
        <v>2483</v>
      </c>
      <c r="AE435" t="s">
        <v>2041</v>
      </c>
      <c r="AF435" t="b">
        <v>1</v>
      </c>
      <c r="AG435" s="1">
        <v>44374</v>
      </c>
      <c r="AH435" t="s">
        <v>2554</v>
      </c>
    </row>
    <row r="436" spans="1:35">
      <c r="A436" t="str">
        <f>LEFT(Table1[[#This Row],[Postcode]],2)</f>
        <v>N0</v>
      </c>
      <c r="B436" s="13" t="str" cm="1">
        <f t="array" ref="B436">_xlfn.IFS(
OR(LEFT(A436,2)="EC",LEFT(A436,1)="E",LEFT(A436,1)="N",LEFT(A436,2)="NW",LEFT(A436,2)="SE",LEFT(A436,2)="SW",LEFT(A436,1)="W",LEFT(A436,2)="WC"),"London",
OR(LEFT(A436,2)="CR",LEFT(A436,2)="DA",LEFT(A436,2)="GU",LEFT(A436,2)="KT",LEFT(A436,2)="ME",LEFT(A436,2)="PO",LEFT(A436,2)="RG",LEFT(A436,2)="RH",LEFT(A436,2)="SL",LEFT(A436,2)="SO",LEFT(A436,2)="TN"),"South East",
OR(LEFT(A436,2)="BA",LEFT(A436,2)="BS",LEFT(A436,2)="EX",LEFT(A436,2)="GL",LEFT(A436,2)="PL",LEFT(A436,2)="TA",LEFT(A436,2)="TQ",LEFT(A436,2)="TR"),"South West",
OR(LEFT(A436,1)="B",LEFT(A436,2)="CV",LEFT(A436,2)="DE",LEFT(A436,2)="LE",LEFT(A436,2)="NG",LEFT(A436,2)="NN",LEFT(A436,2)="ST",LEFT(A436,2)="WS",LEFT(A436,2)="WV"),"Midlands",
OR(LEFT(A436,1)="M",LEFT(A436,1)="L",LEFT(A436,2)="CH",LEFT(A436,2)="WA",LEFT(A436,2)="WN",LEFT(A436,2)="PR",LEFT(A436,2)="FY",LEFT(A436,2)="BB",LEFT(A436,2)="BL",LEFT(A436,2)="OL",LEFT(A436,2)="SK"),"North West",
OR(LEFT(A436,2)="NE",LEFT(A436,2)="DH",LEFT(A436,2)="SR",LEFT(A436,2)="TS",LEFT(A436,2)="DL"),"North East",
OR(LEFT(A436,2)="LS",LEFT(A436,1)="S",LEFT(A436,2)="DN",LEFT(A436,2)="HU",LEFT(A436,2)="BD",LEFT(A436,2)="HX",LEFT(A436,2)="WF",LEFT(A436,2)="HD"),"Yorkshire &amp; Humber",
OR(LEFT(A436,2)="CB",LEFT(A436,2)="CO",LEFT(A436,2)="IP",LEFT(A436,2)="NR",LEFT(A436,2)="PE",LEFT(A436,2)="SG",LEFT(A436,2)="CM"),"East of England",
OR(LEFT(A436,2)="AB",LEFT(A436,2)="DD",LEFT(A436,2)="EH",LEFT(A436,2)="FK",LEFT(A436,1)="G",LEFT(A436,2)="KA",LEFT(A436,2)="KY",LEFT(A436,2)="PA",LEFT(A436,2)="PH",LEFT(A436,2)="DG",LEFT(A436,2)="ML"),"Scotland",
OR(LEFT(A436,2)="CF",LEFT(A436,2)="SA",LEFT(A436,2)="NP",LEFT(A436,2)="LL",LEFT(A436,2)="LD"),"Wales"
)</f>
        <v>London</v>
      </c>
      <c r="C436" t="s">
        <v>461</v>
      </c>
      <c r="D436" t="s">
        <v>961</v>
      </c>
      <c r="E436" s="1">
        <v>22066</v>
      </c>
      <c r="F436" s="1">
        <v>44464</v>
      </c>
      <c r="G436" s="11">
        <f ca="1">DATEDIF(Table1[[#This Row],[Date_of_Birth]],TODAY(),"Y")-DATEDIF(Table1[[#This Row],[Primary_Diagnosis_Date]],TODAY(),"Y")</f>
        <v>62</v>
      </c>
      <c r="H436" s="11" t="str" cm="1">
        <f t="array" aca="1" ref="H436" ca="1">_xlfn.IFS(Table1[[#This Row],[Age]]&lt;10,"0-9",Table1[[#This Row],[Age]]&lt;20,"10-19",Table1[[#This Row],[Age]]&lt;30,"20-29",Table1[[#This Row],[Age]]&lt;40,"30-39",Table1[[#This Row],[Age]]&lt;50,"40-49",Table1[[#This Row],[Age]]&lt;60,"50-59",Table1[[#This Row],[Age]]&lt;70,"60-69",Table1[[#This Row],[Age]]&lt;80,"70-79",Table1[[#This Row],[Age]]&lt;90,"80-89")</f>
        <v>60-69</v>
      </c>
      <c r="I436" t="s">
        <v>1027</v>
      </c>
      <c r="J436" t="s">
        <v>1463</v>
      </c>
      <c r="K436" t="str">
        <f>LEFT(Table1[[#This Row],[Postcode]],2)</f>
        <v>N0</v>
      </c>
      <c r="L436" t="s">
        <v>1831</v>
      </c>
      <c r="M436" s="1">
        <v>44458</v>
      </c>
      <c r="N436" s="1">
        <v>44464</v>
      </c>
      <c r="O436" s="11" t="str">
        <f ca="1">DATEDIF(Table1[[#This Row],[Referral_Date]],TODAY(),"d")-DATEDIF(Table1[[#This Row],[First_Seen_Date]],TODAY(),"d") &amp;" "&amp;"days"</f>
        <v>6 days</v>
      </c>
      <c r="P436" s="1">
        <v>44470</v>
      </c>
      <c r="Q436" s="1">
        <v>44480</v>
      </c>
      <c r="R436" s="1">
        <v>44482</v>
      </c>
      <c r="S436" s="11">
        <f ca="1">DATEDIF(Table1[[#This Row],[Decision_to_Treat_Date]],TODAY(),"d")-DATEDIF(Table1[[#This Row],[Treatment_Start_Date]],TODAY(),"d")</f>
        <v>2</v>
      </c>
      <c r="T436" s="11" t="str" cm="1">
        <f t="array" aca="1" ref="T436" ca="1">_xlfn.IFS(Table1[[#This Row],[Treatment_Waiting Time]]&lt;10,"Very Short Wait",Table1[[#This Row],[Treatment_Waiting Time]]&lt;20,"Short Wait",Table1[[#This Row],[Treatment_Waiting Time]]&lt;30,"Moderate Delay",Table1[[#This Row],[Treatment_Waiting Time]]&lt;40,"Long Delay")</f>
        <v>Very Short Wait</v>
      </c>
      <c r="U436" t="s">
        <v>2013</v>
      </c>
      <c r="V436" t="s">
        <v>2020</v>
      </c>
      <c r="W436" t="s">
        <v>2028</v>
      </c>
      <c r="X436" t="s">
        <v>2031</v>
      </c>
      <c r="Y436" t="s">
        <v>2033</v>
      </c>
      <c r="Z436" t="s">
        <v>2040</v>
      </c>
      <c r="AA436" t="s">
        <v>2045</v>
      </c>
      <c r="AB436" t="s">
        <v>2047</v>
      </c>
      <c r="AC436" t="s">
        <v>2052</v>
      </c>
      <c r="AD436" t="s">
        <v>2484</v>
      </c>
      <c r="AE436" t="s">
        <v>2553</v>
      </c>
      <c r="AF436" t="b">
        <v>1</v>
      </c>
      <c r="AG436" s="1">
        <v>44941</v>
      </c>
      <c r="AH436" t="s">
        <v>2554</v>
      </c>
    </row>
    <row r="437" spans="1:35">
      <c r="A437" t="str">
        <f>LEFT(Table1[[#This Row],[Postcode]],2)</f>
        <v>BA</v>
      </c>
      <c r="B437" s="13" t="str" cm="1">
        <f t="array" ref="B437">_xlfn.IFS(
OR(LEFT(A437,2)="EC",LEFT(A437,1)="E",LEFT(A437,1)="N",LEFT(A437,2)="NW",LEFT(A437,2)="SE",LEFT(A437,2)="SW",LEFT(A437,1)="W",LEFT(A437,2)="WC"),"London",
OR(LEFT(A437,2)="CR",LEFT(A437,2)="DA",LEFT(A437,2)="GU",LEFT(A437,2)="KT",LEFT(A437,2)="ME",LEFT(A437,2)="PO",LEFT(A437,2)="RG",LEFT(A437,2)="RH",LEFT(A437,2)="SL",LEFT(A437,2)="SO",LEFT(A437,2)="TN"),"South East",
OR(LEFT(A437,2)="BA",LEFT(A437,2)="BS",LEFT(A437,2)="EX",LEFT(A437,2)="GL",LEFT(A437,2)="PL",LEFT(A437,2)="TA",LEFT(A437,2)="TQ",LEFT(A437,2)="TR"),"South West",
OR(LEFT(A437,1)="B",LEFT(A437,2)="CV",LEFT(A437,2)="DE",LEFT(A437,2)="LE",LEFT(A437,2)="NG",LEFT(A437,2)="NN",LEFT(A437,2)="ST",LEFT(A437,2)="WS",LEFT(A437,2)="WV"),"Midlands",
OR(LEFT(A437,1)="M",LEFT(A437,1)="L",LEFT(A437,2)="CH",LEFT(A437,2)="WA",LEFT(A437,2)="WN",LEFT(A437,2)="PR",LEFT(A437,2)="FY",LEFT(A437,2)="BB",LEFT(A437,2)="BL",LEFT(A437,2)="OL",LEFT(A437,2)="SK"),"North West",
OR(LEFT(A437,2)="NE",LEFT(A437,2)="DH",LEFT(A437,2)="SR",LEFT(A437,2)="TS",LEFT(A437,2)="DL"),"North East",
OR(LEFT(A437,2)="LS",LEFT(A437,1)="S",LEFT(A437,2)="DN",LEFT(A437,2)="HU",LEFT(A437,2)="BD",LEFT(A437,2)="HX",LEFT(A437,2)="WF",LEFT(A437,2)="HD"),"Yorkshire &amp; Humber",
OR(LEFT(A437,2)="CB",LEFT(A437,2)="CO",LEFT(A437,2)="IP",LEFT(A437,2)="NR",LEFT(A437,2)="PE",LEFT(A437,2)="SG",LEFT(A437,2)="CM"),"East of England",
OR(LEFT(A437,2)="AB",LEFT(A437,2)="DD",LEFT(A437,2)="EH",LEFT(A437,2)="FK",LEFT(A437,1)="G",LEFT(A437,2)="KA",LEFT(A437,2)="KY",LEFT(A437,2)="PA",LEFT(A437,2)="PH",LEFT(A437,2)="DG",LEFT(A437,2)="ML"),"Scotland",
OR(LEFT(A437,2)="CF",LEFT(A437,2)="SA",LEFT(A437,2)="NP",LEFT(A437,2)="LL",LEFT(A437,2)="LD"),"Wales"
)</f>
        <v>South West</v>
      </c>
      <c r="C437" t="s">
        <v>462</v>
      </c>
      <c r="D437" t="s">
        <v>962</v>
      </c>
      <c r="E437" s="1">
        <v>22709</v>
      </c>
      <c r="F437" s="1">
        <v>43141</v>
      </c>
      <c r="G437" s="11">
        <f ca="1">DATEDIF(Table1[[#This Row],[Date_of_Birth]],TODAY(),"Y")-DATEDIF(Table1[[#This Row],[Primary_Diagnosis_Date]],TODAY(),"Y")</f>
        <v>56</v>
      </c>
      <c r="H437" s="11" t="str" cm="1">
        <f t="array" aca="1" ref="H437" ca="1">_xlfn.IFS(Table1[[#This Row],[Age]]&lt;10,"0-9",Table1[[#This Row],[Age]]&lt;20,"10-19",Table1[[#This Row],[Age]]&lt;30,"20-29",Table1[[#This Row],[Age]]&lt;40,"30-39",Table1[[#This Row],[Age]]&lt;50,"40-49",Table1[[#This Row],[Age]]&lt;60,"50-59",Table1[[#This Row],[Age]]&lt;70,"60-69",Table1[[#This Row],[Age]]&lt;80,"70-79",Table1[[#This Row],[Age]]&lt;90,"80-89")</f>
        <v>50-59</v>
      </c>
      <c r="I437" t="s">
        <v>1028</v>
      </c>
      <c r="J437" t="s">
        <v>1464</v>
      </c>
      <c r="K437" t="str">
        <f>LEFT(Table1[[#This Row],[Postcode]],2)</f>
        <v>BA</v>
      </c>
      <c r="L437" t="s">
        <v>1948</v>
      </c>
      <c r="M437" s="1">
        <v>43113</v>
      </c>
      <c r="N437" s="1">
        <v>43122</v>
      </c>
      <c r="O437" s="11" t="str">
        <f ca="1">DATEDIF(Table1[[#This Row],[Referral_Date]],TODAY(),"d")-DATEDIF(Table1[[#This Row],[First_Seen_Date]],TODAY(),"d") &amp;" "&amp;"days"</f>
        <v>9 days</v>
      </c>
      <c r="P437" s="1">
        <v>43126</v>
      </c>
      <c r="Q437" s="1">
        <v>43139</v>
      </c>
      <c r="R437" s="1">
        <v>43143</v>
      </c>
      <c r="S437" s="11">
        <f ca="1">DATEDIF(Table1[[#This Row],[Decision_to_Treat_Date]],TODAY(),"d")-DATEDIF(Table1[[#This Row],[Treatment_Start_Date]],TODAY(),"d")</f>
        <v>4</v>
      </c>
      <c r="T437" s="11" t="str" cm="1">
        <f t="array" aca="1" ref="T437" ca="1">_xlfn.IFS(Table1[[#This Row],[Treatment_Waiting Time]]&lt;10,"Very Short Wait",Table1[[#This Row],[Treatment_Waiting Time]]&lt;20,"Short Wait",Table1[[#This Row],[Treatment_Waiting Time]]&lt;30,"Moderate Delay",Table1[[#This Row],[Treatment_Waiting Time]]&lt;40,"Long Delay")</f>
        <v>Very Short Wait</v>
      </c>
      <c r="U437" t="s">
        <v>2016</v>
      </c>
      <c r="V437" t="s">
        <v>2021</v>
      </c>
      <c r="W437" t="s">
        <v>2026</v>
      </c>
      <c r="X437" t="s">
        <v>2029</v>
      </c>
      <c r="Y437" t="s">
        <v>2035</v>
      </c>
      <c r="Z437" t="s">
        <v>2041</v>
      </c>
      <c r="AA437" t="s">
        <v>2045</v>
      </c>
      <c r="AB437" t="s">
        <v>2046</v>
      </c>
      <c r="AC437" t="s">
        <v>2041</v>
      </c>
      <c r="AD437" t="s">
        <v>2485</v>
      </c>
      <c r="AE437" t="s">
        <v>2041</v>
      </c>
      <c r="AF437" t="b">
        <v>0</v>
      </c>
      <c r="AH437" t="s">
        <v>2555</v>
      </c>
      <c r="AI437" s="1">
        <v>43527</v>
      </c>
    </row>
    <row r="438" spans="1:35">
      <c r="A438" t="str">
        <f>LEFT(Table1[[#This Row],[Postcode]],2)</f>
        <v>DA</v>
      </c>
      <c r="B438" s="13" t="str" cm="1">
        <f t="array" ref="B438">_xlfn.IFS(
OR(LEFT(A438,2)="EC",LEFT(A438,1)="E",LEFT(A438,1)="N",LEFT(A438,2)="NW",LEFT(A438,2)="SE",LEFT(A438,2)="SW",LEFT(A438,1)="W",LEFT(A438,2)="WC"),"London",
OR(LEFT(A438,2)="CR",LEFT(A438,2)="DA",LEFT(A438,2)="GU",LEFT(A438,2)="KT",LEFT(A438,2)="ME",LEFT(A438,2)="PO",LEFT(A438,2)="RG",LEFT(A438,2)="RH",LEFT(A438,2)="SL",LEFT(A438,2)="SO",LEFT(A438,2)="TN"),"South East",
OR(LEFT(A438,2)="BA",LEFT(A438,2)="BS",LEFT(A438,2)="EX",LEFT(A438,2)="GL",LEFT(A438,2)="PL",LEFT(A438,2)="TA",LEFT(A438,2)="TQ",LEFT(A438,2)="TR"),"South West",
OR(LEFT(A438,1)="B",LEFT(A438,2)="CV",LEFT(A438,2)="DE",LEFT(A438,2)="LE",LEFT(A438,2)="NG",LEFT(A438,2)="NN",LEFT(A438,2)="ST",LEFT(A438,2)="WS",LEFT(A438,2)="WV"),"Midlands",
OR(LEFT(A438,1)="M",LEFT(A438,1)="L",LEFT(A438,2)="CH",LEFT(A438,2)="WA",LEFT(A438,2)="WN",LEFT(A438,2)="PR",LEFT(A438,2)="FY",LEFT(A438,2)="BB",LEFT(A438,2)="BL",LEFT(A438,2)="OL",LEFT(A438,2)="SK"),"North West",
OR(LEFT(A438,2)="NE",LEFT(A438,2)="DH",LEFT(A438,2)="SR",LEFT(A438,2)="TS",LEFT(A438,2)="DL"),"North East",
OR(LEFT(A438,2)="LS",LEFT(A438,1)="S",LEFT(A438,2)="DN",LEFT(A438,2)="HU",LEFT(A438,2)="BD",LEFT(A438,2)="HX",LEFT(A438,2)="WF",LEFT(A438,2)="HD"),"Yorkshire &amp; Humber",
OR(LEFT(A438,2)="CB",LEFT(A438,2)="CO",LEFT(A438,2)="IP",LEFT(A438,2)="NR",LEFT(A438,2)="PE",LEFT(A438,2)="SG",LEFT(A438,2)="CM"),"East of England",
OR(LEFT(A438,2)="AB",LEFT(A438,2)="DD",LEFT(A438,2)="EH",LEFT(A438,2)="FK",LEFT(A438,1)="G",LEFT(A438,2)="KA",LEFT(A438,2)="KY",LEFT(A438,2)="PA",LEFT(A438,2)="PH",LEFT(A438,2)="DG",LEFT(A438,2)="ML"),"Scotland",
OR(LEFT(A438,2)="CF",LEFT(A438,2)="SA",LEFT(A438,2)="NP",LEFT(A438,2)="LL",LEFT(A438,2)="LD"),"Wales"
)</f>
        <v>South East</v>
      </c>
      <c r="C438" t="s">
        <v>463</v>
      </c>
      <c r="D438" t="s">
        <v>963</v>
      </c>
      <c r="E438" s="1">
        <v>24911</v>
      </c>
      <c r="F438" s="1">
        <v>44223</v>
      </c>
      <c r="G438" s="11">
        <f ca="1">DATEDIF(Table1[[#This Row],[Date_of_Birth]],TODAY(),"Y")-DATEDIF(Table1[[#This Row],[Primary_Diagnosis_Date]],TODAY(),"Y")</f>
        <v>53</v>
      </c>
      <c r="H438" s="11" t="str" cm="1">
        <f t="array" aca="1" ref="H438" ca="1">_xlfn.IFS(Table1[[#This Row],[Age]]&lt;10,"0-9",Table1[[#This Row],[Age]]&lt;20,"10-19",Table1[[#This Row],[Age]]&lt;30,"20-29",Table1[[#This Row],[Age]]&lt;40,"30-39",Table1[[#This Row],[Age]]&lt;50,"40-49",Table1[[#This Row],[Age]]&lt;60,"50-59",Table1[[#This Row],[Age]]&lt;70,"60-69",Table1[[#This Row],[Age]]&lt;80,"70-79",Table1[[#This Row],[Age]]&lt;90,"80-89")</f>
        <v>50-59</v>
      </c>
      <c r="I438" t="s">
        <v>1028</v>
      </c>
      <c r="J438" t="s">
        <v>1465</v>
      </c>
      <c r="K438" t="str">
        <f>LEFT(Table1[[#This Row],[Postcode]],2)</f>
        <v>DA</v>
      </c>
      <c r="L438" t="s">
        <v>1949</v>
      </c>
      <c r="M438" s="1">
        <v>44208</v>
      </c>
      <c r="N438" s="1">
        <v>44220</v>
      </c>
      <c r="O438" s="11" t="str">
        <f ca="1">DATEDIF(Table1[[#This Row],[Referral_Date]],TODAY(),"d")-DATEDIF(Table1[[#This Row],[First_Seen_Date]],TODAY(),"d") &amp;" "&amp;"days"</f>
        <v>12 days</v>
      </c>
      <c r="P438" s="1">
        <v>44234</v>
      </c>
      <c r="Q438" s="1">
        <v>44242</v>
      </c>
      <c r="R438" s="1">
        <v>44258</v>
      </c>
      <c r="S438" s="11">
        <f ca="1">DATEDIF(Table1[[#This Row],[Decision_to_Treat_Date]],TODAY(),"d")-DATEDIF(Table1[[#This Row],[Treatment_Start_Date]],TODAY(),"d")</f>
        <v>16</v>
      </c>
      <c r="T438" s="11" t="str" cm="1">
        <f t="array" aca="1" ref="T438" ca="1">_xlfn.IFS(Table1[[#This Row],[Treatment_Waiting Time]]&lt;10,"Very Short Wait",Table1[[#This Row],[Treatment_Waiting Time]]&lt;20,"Short Wait",Table1[[#This Row],[Treatment_Waiting Time]]&lt;30,"Moderate Delay",Table1[[#This Row],[Treatment_Waiting Time]]&lt;40,"Long Delay")</f>
        <v>Short Wait</v>
      </c>
      <c r="U438" t="s">
        <v>2013</v>
      </c>
      <c r="V438" t="s">
        <v>2022</v>
      </c>
      <c r="W438" t="s">
        <v>2028</v>
      </c>
      <c r="X438" t="s">
        <v>2032</v>
      </c>
      <c r="Y438" t="s">
        <v>2034</v>
      </c>
      <c r="Z438" t="s">
        <v>2040</v>
      </c>
      <c r="AA438" t="s">
        <v>2043</v>
      </c>
      <c r="AB438" t="s">
        <v>2050</v>
      </c>
      <c r="AC438" t="s">
        <v>2052</v>
      </c>
      <c r="AD438" t="s">
        <v>2486</v>
      </c>
      <c r="AE438" t="s">
        <v>2552</v>
      </c>
      <c r="AF438" t="b">
        <v>1</v>
      </c>
      <c r="AG438" s="1">
        <v>44681</v>
      </c>
      <c r="AH438" t="s">
        <v>2554</v>
      </c>
    </row>
    <row r="439" spans="1:35">
      <c r="A439" t="str">
        <f>LEFT(Table1[[#This Row],[Postcode]],2)</f>
        <v>NR</v>
      </c>
      <c r="B439" s="13" t="str" cm="1">
        <f t="array" ref="B439">_xlfn.IFS(
OR(LEFT(A439,2)="EC",LEFT(A439,1)="E",LEFT(A439,1)="N",LEFT(A439,2)="NW",LEFT(A439,2)="SE",LEFT(A439,2)="SW",LEFT(A439,1)="W",LEFT(A439,2)="WC"),"London",
OR(LEFT(A439,2)="CR",LEFT(A439,2)="DA",LEFT(A439,2)="GU",LEFT(A439,2)="KT",LEFT(A439,2)="ME",LEFT(A439,2)="PO",LEFT(A439,2)="RG",LEFT(A439,2)="RH",LEFT(A439,2)="SL",LEFT(A439,2)="SO",LEFT(A439,2)="TN"),"South East",
OR(LEFT(A439,2)="BA",LEFT(A439,2)="BS",LEFT(A439,2)="EX",LEFT(A439,2)="GL",LEFT(A439,2)="PL",LEFT(A439,2)="TA",LEFT(A439,2)="TQ",LEFT(A439,2)="TR"),"South West",
OR(LEFT(A439,1)="B",LEFT(A439,2)="CV",LEFT(A439,2)="DE",LEFT(A439,2)="LE",LEFT(A439,2)="NG",LEFT(A439,2)="NN",LEFT(A439,2)="ST",LEFT(A439,2)="WS",LEFT(A439,2)="WV"),"Midlands",
OR(LEFT(A439,1)="M",LEFT(A439,1)="L",LEFT(A439,2)="CH",LEFT(A439,2)="WA",LEFT(A439,2)="WN",LEFT(A439,2)="PR",LEFT(A439,2)="FY",LEFT(A439,2)="BB",LEFT(A439,2)="BL",LEFT(A439,2)="OL",LEFT(A439,2)="SK"),"North West",
OR(LEFT(A439,2)="NE",LEFT(A439,2)="DH",LEFT(A439,2)="SR",LEFT(A439,2)="TS",LEFT(A439,2)="DL"),"North East",
OR(LEFT(A439,2)="LS",LEFT(A439,1)="S",LEFT(A439,2)="DN",LEFT(A439,2)="HU",LEFT(A439,2)="BD",LEFT(A439,2)="HX",LEFT(A439,2)="WF",LEFT(A439,2)="HD"),"Yorkshire &amp; Humber",
OR(LEFT(A439,2)="CB",LEFT(A439,2)="CO",LEFT(A439,2)="IP",LEFT(A439,2)="NR",LEFT(A439,2)="PE",LEFT(A439,2)="SG",LEFT(A439,2)="CM"),"East of England",
OR(LEFT(A439,2)="AB",LEFT(A439,2)="DD",LEFT(A439,2)="EH",LEFT(A439,2)="FK",LEFT(A439,1)="G",LEFT(A439,2)="KA",LEFT(A439,2)="KY",LEFT(A439,2)="PA",LEFT(A439,2)="PH",LEFT(A439,2)="DG",LEFT(A439,2)="ML"),"Scotland",
OR(LEFT(A439,2)="CF",LEFT(A439,2)="SA",LEFT(A439,2)="NP",LEFT(A439,2)="LL",LEFT(A439,2)="LD"),"Wales"
)</f>
        <v>London</v>
      </c>
      <c r="C439" t="s">
        <v>464</v>
      </c>
      <c r="D439" t="s">
        <v>964</v>
      </c>
      <c r="E439" s="1">
        <v>16057</v>
      </c>
      <c r="F439" s="1">
        <v>45761</v>
      </c>
      <c r="G439" s="11">
        <f ca="1">DATEDIF(Table1[[#This Row],[Date_of_Birth]],TODAY(),"Y")-DATEDIF(Table1[[#This Row],[Primary_Diagnosis_Date]],TODAY(),"Y")</f>
        <v>81</v>
      </c>
      <c r="H439" s="11" t="str" cm="1">
        <f t="array" aca="1" ref="H439" ca="1">_xlfn.IFS(Table1[[#This Row],[Age]]&lt;10,"0-9",Table1[[#This Row],[Age]]&lt;20,"10-19",Table1[[#This Row],[Age]]&lt;30,"20-29",Table1[[#This Row],[Age]]&lt;40,"30-39",Table1[[#This Row],[Age]]&lt;50,"40-49",Table1[[#This Row],[Age]]&lt;60,"50-59",Table1[[#This Row],[Age]]&lt;70,"60-69",Table1[[#This Row],[Age]]&lt;80,"70-79",Table1[[#This Row],[Age]]&lt;90,"80-89")</f>
        <v>80-89</v>
      </c>
      <c r="I439" t="s">
        <v>1028</v>
      </c>
      <c r="J439" t="s">
        <v>1466</v>
      </c>
      <c r="K439" t="str">
        <f>LEFT(Table1[[#This Row],[Postcode]],2)</f>
        <v>NR</v>
      </c>
      <c r="L439" t="s">
        <v>1950</v>
      </c>
      <c r="M439" s="1">
        <v>45753</v>
      </c>
      <c r="N439" s="1">
        <v>45756</v>
      </c>
      <c r="O439" s="11" t="str">
        <f ca="1">DATEDIF(Table1[[#This Row],[Referral_Date]],TODAY(),"d")-DATEDIF(Table1[[#This Row],[First_Seen_Date]],TODAY(),"d") &amp;" "&amp;"days"</f>
        <v>3 days</v>
      </c>
      <c r="P439" s="1">
        <v>45760</v>
      </c>
      <c r="Q439" s="1">
        <v>45767</v>
      </c>
      <c r="R439" s="1">
        <v>45793</v>
      </c>
      <c r="S439" s="11">
        <f ca="1">DATEDIF(Table1[[#This Row],[Decision_to_Treat_Date]],TODAY(),"d")-DATEDIF(Table1[[#This Row],[Treatment_Start_Date]],TODAY(),"d")</f>
        <v>26</v>
      </c>
      <c r="T439" s="11" t="str" cm="1">
        <f t="array" aca="1" ref="T439" ca="1">_xlfn.IFS(Table1[[#This Row],[Treatment_Waiting Time]]&lt;10,"Very Short Wait",Table1[[#This Row],[Treatment_Waiting Time]]&lt;20,"Short Wait",Table1[[#This Row],[Treatment_Waiting Time]]&lt;30,"Moderate Delay",Table1[[#This Row],[Treatment_Waiting Time]]&lt;40,"Long Delay")</f>
        <v>Moderate Delay</v>
      </c>
      <c r="U439" t="s">
        <v>2011</v>
      </c>
      <c r="V439" t="s">
        <v>2018</v>
      </c>
      <c r="W439" t="s">
        <v>2025</v>
      </c>
      <c r="X439" t="s">
        <v>2031</v>
      </c>
      <c r="Y439" t="s">
        <v>2036</v>
      </c>
      <c r="Z439" t="s">
        <v>2038</v>
      </c>
      <c r="AA439" t="s">
        <v>2044</v>
      </c>
      <c r="AB439" t="s">
        <v>2051</v>
      </c>
      <c r="AC439" t="s">
        <v>2041</v>
      </c>
      <c r="AD439" t="s">
        <v>2487</v>
      </c>
      <c r="AE439" t="s">
        <v>2553</v>
      </c>
      <c r="AF439" t="b">
        <v>1</v>
      </c>
      <c r="AG439" s="1">
        <v>46475</v>
      </c>
      <c r="AH439" t="s">
        <v>2555</v>
      </c>
      <c r="AI439" s="1">
        <v>46224</v>
      </c>
    </row>
    <row r="440" spans="1:35">
      <c r="A440" t="str">
        <f>LEFT(Table1[[#This Row],[Postcode]],2)</f>
        <v>UB</v>
      </c>
      <c r="B440" s="13" t="e" cm="1">
        <f t="array" ref="B440">_xlfn.IFS(
OR(LEFT(A440,2)="EC",LEFT(A440,1)="E",LEFT(A440,1)="N",LEFT(A440,2)="NW",LEFT(A440,2)="SE",LEFT(A440,2)="SW",LEFT(A440,1)="W",LEFT(A440,2)="WC"),"London",
OR(LEFT(A440,2)="CR",LEFT(A440,2)="DA",LEFT(A440,2)="GU",LEFT(A440,2)="KT",LEFT(A440,2)="ME",LEFT(A440,2)="PO",LEFT(A440,2)="RG",LEFT(A440,2)="RH",LEFT(A440,2)="SL",LEFT(A440,2)="SO",LEFT(A440,2)="TN"),"South East",
OR(LEFT(A440,2)="BA",LEFT(A440,2)="BS",LEFT(A440,2)="EX",LEFT(A440,2)="GL",LEFT(A440,2)="PL",LEFT(A440,2)="TA",LEFT(A440,2)="TQ",LEFT(A440,2)="TR"),"South West",
OR(LEFT(A440,1)="B",LEFT(A440,2)="CV",LEFT(A440,2)="DE",LEFT(A440,2)="LE",LEFT(A440,2)="NG",LEFT(A440,2)="NN",LEFT(A440,2)="ST",LEFT(A440,2)="WS",LEFT(A440,2)="WV"),"Midlands",
OR(LEFT(A440,1)="M",LEFT(A440,1)="L",LEFT(A440,2)="CH",LEFT(A440,2)="WA",LEFT(A440,2)="WN",LEFT(A440,2)="PR",LEFT(A440,2)="FY",LEFT(A440,2)="BB",LEFT(A440,2)="BL",LEFT(A440,2)="OL",LEFT(A440,2)="SK"),"North West",
OR(LEFT(A440,2)="NE",LEFT(A440,2)="DH",LEFT(A440,2)="SR",LEFT(A440,2)="TS",LEFT(A440,2)="DL"),"North East",
OR(LEFT(A440,2)="LS",LEFT(A440,1)="S",LEFT(A440,2)="DN",LEFT(A440,2)="HU",LEFT(A440,2)="BD",LEFT(A440,2)="HX",LEFT(A440,2)="WF",LEFT(A440,2)="HD"),"Yorkshire &amp; Humber",
OR(LEFT(A440,2)="CB",LEFT(A440,2)="CO",LEFT(A440,2)="IP",LEFT(A440,2)="NR",LEFT(A440,2)="PE",LEFT(A440,2)="SG",LEFT(A440,2)="CM"),"East of England",
OR(LEFT(A440,2)="AB",LEFT(A440,2)="DD",LEFT(A440,2)="EH",LEFT(A440,2)="FK",LEFT(A440,1)="G",LEFT(A440,2)="KA",LEFT(A440,2)="KY",LEFT(A440,2)="PA",LEFT(A440,2)="PH",LEFT(A440,2)="DG",LEFT(A440,2)="ML"),"Scotland",
OR(LEFT(A440,2)="CF",LEFT(A440,2)="SA",LEFT(A440,2)="NP",LEFT(A440,2)="LL",LEFT(A440,2)="LD"),"Wales"
)</f>
        <v>#N/A</v>
      </c>
      <c r="C440" t="s">
        <v>465</v>
      </c>
      <c r="D440" t="s">
        <v>965</v>
      </c>
      <c r="E440" s="1">
        <v>37758</v>
      </c>
      <c r="F440" s="1">
        <v>43507</v>
      </c>
      <c r="G440" s="11">
        <f ca="1">DATEDIF(Table1[[#This Row],[Date_of_Birth]],TODAY(),"Y")-DATEDIF(Table1[[#This Row],[Primary_Diagnosis_Date]],TODAY(),"Y")</f>
        <v>16</v>
      </c>
      <c r="H440" s="11" t="str" cm="1">
        <f t="array" aca="1" ref="H440" ca="1">_xlfn.IFS(Table1[[#This Row],[Age]]&lt;10,"0-9",Table1[[#This Row],[Age]]&lt;20,"10-19",Table1[[#This Row],[Age]]&lt;30,"20-29",Table1[[#This Row],[Age]]&lt;40,"30-39",Table1[[#This Row],[Age]]&lt;50,"40-49",Table1[[#This Row],[Age]]&lt;60,"50-59",Table1[[#This Row],[Age]]&lt;70,"60-69",Table1[[#This Row],[Age]]&lt;80,"70-79",Table1[[#This Row],[Age]]&lt;90,"80-89")</f>
        <v>10-19</v>
      </c>
      <c r="I440" t="s">
        <v>1028</v>
      </c>
      <c r="J440" t="s">
        <v>1467</v>
      </c>
      <c r="K440" t="str">
        <f>LEFT(Table1[[#This Row],[Postcode]],2)</f>
        <v>UB</v>
      </c>
      <c r="L440" t="s">
        <v>1951</v>
      </c>
      <c r="M440" s="1">
        <v>43481</v>
      </c>
      <c r="N440" s="1">
        <v>43494</v>
      </c>
      <c r="O440" s="11" t="str">
        <f ca="1">DATEDIF(Table1[[#This Row],[Referral_Date]],TODAY(),"d")-DATEDIF(Table1[[#This Row],[First_Seen_Date]],TODAY(),"d") &amp;" "&amp;"days"</f>
        <v>13 days</v>
      </c>
      <c r="P440" s="1">
        <v>43498</v>
      </c>
      <c r="Q440" s="1">
        <v>43498</v>
      </c>
      <c r="R440" s="1">
        <v>43500</v>
      </c>
      <c r="S440" s="11">
        <f ca="1">DATEDIF(Table1[[#This Row],[Decision_to_Treat_Date]],TODAY(),"d")-DATEDIF(Table1[[#This Row],[Treatment_Start_Date]],TODAY(),"d")</f>
        <v>2</v>
      </c>
      <c r="T440" s="11" t="str" cm="1">
        <f t="array" aca="1" ref="T440" ca="1">_xlfn.IFS(Table1[[#This Row],[Treatment_Waiting Time]]&lt;10,"Very Short Wait",Table1[[#This Row],[Treatment_Waiting Time]]&lt;20,"Short Wait",Table1[[#This Row],[Treatment_Waiting Time]]&lt;30,"Moderate Delay",Table1[[#This Row],[Treatment_Waiting Time]]&lt;40,"Long Delay")</f>
        <v>Very Short Wait</v>
      </c>
      <c r="U440" t="s">
        <v>2011</v>
      </c>
      <c r="V440" t="s">
        <v>2018</v>
      </c>
      <c r="W440" t="s">
        <v>2024</v>
      </c>
      <c r="X440" t="s">
        <v>2030</v>
      </c>
      <c r="Y440" t="s">
        <v>2033</v>
      </c>
      <c r="Z440" t="s">
        <v>2041</v>
      </c>
      <c r="AA440" t="s">
        <v>2043</v>
      </c>
      <c r="AB440" t="s">
        <v>2051</v>
      </c>
      <c r="AC440" t="s">
        <v>2053</v>
      </c>
      <c r="AD440" t="s">
        <v>2488</v>
      </c>
      <c r="AE440" t="s">
        <v>2550</v>
      </c>
      <c r="AF440" t="b">
        <v>1</v>
      </c>
      <c r="AG440" s="1">
        <v>44387</v>
      </c>
      <c r="AH440" t="s">
        <v>2554</v>
      </c>
    </row>
    <row r="441" spans="1:35">
      <c r="A441" t="str">
        <f>LEFT(Table1[[#This Row],[Postcode]],2)</f>
        <v>SA</v>
      </c>
      <c r="B441" s="13" t="str" cm="1">
        <f t="array" ref="B441">_xlfn.IFS(
OR(LEFT(A441,2)="EC",LEFT(A441,1)="E",LEFT(A441,1)="N",LEFT(A441,2)="NW",LEFT(A441,2)="SE",LEFT(A441,2)="SW",LEFT(A441,1)="W",LEFT(A441,2)="WC"),"London",
OR(LEFT(A441,2)="CR",LEFT(A441,2)="DA",LEFT(A441,2)="GU",LEFT(A441,2)="KT",LEFT(A441,2)="ME",LEFT(A441,2)="PO",LEFT(A441,2)="RG",LEFT(A441,2)="RH",LEFT(A441,2)="SL",LEFT(A441,2)="SO",LEFT(A441,2)="TN"),"South East",
OR(LEFT(A441,2)="BA",LEFT(A441,2)="BS",LEFT(A441,2)="EX",LEFT(A441,2)="GL",LEFT(A441,2)="PL",LEFT(A441,2)="TA",LEFT(A441,2)="TQ",LEFT(A441,2)="TR"),"South West",
OR(LEFT(A441,1)="B",LEFT(A441,2)="CV",LEFT(A441,2)="DE",LEFT(A441,2)="LE",LEFT(A441,2)="NG",LEFT(A441,2)="NN",LEFT(A441,2)="ST",LEFT(A441,2)="WS",LEFT(A441,2)="WV"),"Midlands",
OR(LEFT(A441,1)="M",LEFT(A441,1)="L",LEFT(A441,2)="CH",LEFT(A441,2)="WA",LEFT(A441,2)="WN",LEFT(A441,2)="PR",LEFT(A441,2)="FY",LEFT(A441,2)="BB",LEFT(A441,2)="BL",LEFT(A441,2)="OL",LEFT(A441,2)="SK"),"North West",
OR(LEFT(A441,2)="NE",LEFT(A441,2)="DH",LEFT(A441,2)="SR",LEFT(A441,2)="TS",LEFT(A441,2)="DL"),"North East",
OR(LEFT(A441,2)="LS",LEFT(A441,1)="S",LEFT(A441,2)="DN",LEFT(A441,2)="HU",LEFT(A441,2)="BD",LEFT(A441,2)="HX",LEFT(A441,2)="WF",LEFT(A441,2)="HD"),"Yorkshire &amp; Humber",
OR(LEFT(A441,2)="CB",LEFT(A441,2)="CO",LEFT(A441,2)="IP",LEFT(A441,2)="NR",LEFT(A441,2)="PE",LEFT(A441,2)="SG",LEFT(A441,2)="CM"),"East of England",
OR(LEFT(A441,2)="AB",LEFT(A441,2)="DD",LEFT(A441,2)="EH",LEFT(A441,2)="FK",LEFT(A441,1)="G",LEFT(A441,2)="KA",LEFT(A441,2)="KY",LEFT(A441,2)="PA",LEFT(A441,2)="PH",LEFT(A441,2)="DG",LEFT(A441,2)="ML"),"Scotland",
OR(LEFT(A441,2)="CF",LEFT(A441,2)="SA",LEFT(A441,2)="NP",LEFT(A441,2)="LL",LEFT(A441,2)="LD"),"Wales"
)</f>
        <v>Yorkshire &amp; Humber</v>
      </c>
      <c r="C441" t="s">
        <v>466</v>
      </c>
      <c r="D441" t="s">
        <v>966</v>
      </c>
      <c r="E441" s="1">
        <v>21606</v>
      </c>
      <c r="F441" s="1">
        <v>43720</v>
      </c>
      <c r="G441" s="11">
        <f ca="1">DATEDIF(Table1[[#This Row],[Date_of_Birth]],TODAY(),"Y")-DATEDIF(Table1[[#This Row],[Primary_Diagnosis_Date]],TODAY(),"Y")</f>
        <v>61</v>
      </c>
      <c r="H441" s="11" t="str" cm="1">
        <f t="array" aca="1" ref="H441" ca="1">_xlfn.IFS(Table1[[#This Row],[Age]]&lt;10,"0-9",Table1[[#This Row],[Age]]&lt;20,"10-19",Table1[[#This Row],[Age]]&lt;30,"20-29",Table1[[#This Row],[Age]]&lt;40,"30-39",Table1[[#This Row],[Age]]&lt;50,"40-49",Table1[[#This Row],[Age]]&lt;60,"50-59",Table1[[#This Row],[Age]]&lt;70,"60-69",Table1[[#This Row],[Age]]&lt;80,"70-79",Table1[[#This Row],[Age]]&lt;90,"80-89")</f>
        <v>60-69</v>
      </c>
      <c r="I441" t="s">
        <v>1028</v>
      </c>
      <c r="J441" t="s">
        <v>1468</v>
      </c>
      <c r="K441" t="str">
        <f>LEFT(Table1[[#This Row],[Postcode]],2)</f>
        <v>SA</v>
      </c>
      <c r="L441" t="s">
        <v>1952</v>
      </c>
      <c r="M441" s="1">
        <v>43711</v>
      </c>
      <c r="N441" s="1">
        <v>43725</v>
      </c>
      <c r="O441" s="11" t="str">
        <f ca="1">DATEDIF(Table1[[#This Row],[Referral_Date]],TODAY(),"d")-DATEDIF(Table1[[#This Row],[First_Seen_Date]],TODAY(),"d") &amp;" "&amp;"days"</f>
        <v>14 days</v>
      </c>
      <c r="P441" s="1">
        <v>43731</v>
      </c>
      <c r="Q441" s="1">
        <v>43745</v>
      </c>
      <c r="R441" s="1">
        <v>43761</v>
      </c>
      <c r="S441" s="11">
        <f ca="1">DATEDIF(Table1[[#This Row],[Decision_to_Treat_Date]],TODAY(),"d")-DATEDIF(Table1[[#This Row],[Treatment_Start_Date]],TODAY(),"d")</f>
        <v>16</v>
      </c>
      <c r="T441" s="11" t="str" cm="1">
        <f t="array" aca="1" ref="T441" ca="1">_xlfn.IFS(Table1[[#This Row],[Treatment_Waiting Time]]&lt;10,"Very Short Wait",Table1[[#This Row],[Treatment_Waiting Time]]&lt;20,"Short Wait",Table1[[#This Row],[Treatment_Waiting Time]]&lt;30,"Moderate Delay",Table1[[#This Row],[Treatment_Waiting Time]]&lt;40,"Long Delay")</f>
        <v>Short Wait</v>
      </c>
      <c r="U441" t="s">
        <v>2015</v>
      </c>
      <c r="V441" t="s">
        <v>2021</v>
      </c>
      <c r="W441" t="s">
        <v>2025</v>
      </c>
      <c r="X441" t="s">
        <v>2030</v>
      </c>
      <c r="Y441" t="s">
        <v>2037</v>
      </c>
      <c r="Z441" t="s">
        <v>2042</v>
      </c>
      <c r="AA441" t="s">
        <v>2044</v>
      </c>
      <c r="AB441" t="s">
        <v>2047</v>
      </c>
      <c r="AC441" t="s">
        <v>2053</v>
      </c>
      <c r="AD441" t="s">
        <v>2489</v>
      </c>
      <c r="AE441" t="s">
        <v>2551</v>
      </c>
      <c r="AF441" t="b">
        <v>1</v>
      </c>
      <c r="AG441" s="1">
        <v>44715</v>
      </c>
      <c r="AH441" t="s">
        <v>2554</v>
      </c>
    </row>
    <row r="442" spans="1:35">
      <c r="A442" t="str">
        <f>LEFT(Table1[[#This Row],[Postcode]],2)</f>
        <v>CW</v>
      </c>
      <c r="B442" s="13" t="e" cm="1">
        <f t="array" ref="B442">_xlfn.IFS(
OR(LEFT(A442,2)="EC",LEFT(A442,1)="E",LEFT(A442,1)="N",LEFT(A442,2)="NW",LEFT(A442,2)="SE",LEFT(A442,2)="SW",LEFT(A442,1)="W",LEFT(A442,2)="WC"),"London",
OR(LEFT(A442,2)="CR",LEFT(A442,2)="DA",LEFT(A442,2)="GU",LEFT(A442,2)="KT",LEFT(A442,2)="ME",LEFT(A442,2)="PO",LEFT(A442,2)="RG",LEFT(A442,2)="RH",LEFT(A442,2)="SL",LEFT(A442,2)="SO",LEFT(A442,2)="TN"),"South East",
OR(LEFT(A442,2)="BA",LEFT(A442,2)="BS",LEFT(A442,2)="EX",LEFT(A442,2)="GL",LEFT(A442,2)="PL",LEFT(A442,2)="TA",LEFT(A442,2)="TQ",LEFT(A442,2)="TR"),"South West",
OR(LEFT(A442,1)="B",LEFT(A442,2)="CV",LEFT(A442,2)="DE",LEFT(A442,2)="LE",LEFT(A442,2)="NG",LEFT(A442,2)="NN",LEFT(A442,2)="ST",LEFT(A442,2)="WS",LEFT(A442,2)="WV"),"Midlands",
OR(LEFT(A442,1)="M",LEFT(A442,1)="L",LEFT(A442,2)="CH",LEFT(A442,2)="WA",LEFT(A442,2)="WN",LEFT(A442,2)="PR",LEFT(A442,2)="FY",LEFT(A442,2)="BB",LEFT(A442,2)="BL",LEFT(A442,2)="OL",LEFT(A442,2)="SK"),"North West",
OR(LEFT(A442,2)="NE",LEFT(A442,2)="DH",LEFT(A442,2)="SR",LEFT(A442,2)="TS",LEFT(A442,2)="DL"),"North East",
OR(LEFT(A442,2)="LS",LEFT(A442,1)="S",LEFT(A442,2)="DN",LEFT(A442,2)="HU",LEFT(A442,2)="BD",LEFT(A442,2)="HX",LEFT(A442,2)="WF",LEFT(A442,2)="HD"),"Yorkshire &amp; Humber",
OR(LEFT(A442,2)="CB",LEFT(A442,2)="CO",LEFT(A442,2)="IP",LEFT(A442,2)="NR",LEFT(A442,2)="PE",LEFT(A442,2)="SG",LEFT(A442,2)="CM"),"East of England",
OR(LEFT(A442,2)="AB",LEFT(A442,2)="DD",LEFT(A442,2)="EH",LEFT(A442,2)="FK",LEFT(A442,1)="G",LEFT(A442,2)="KA",LEFT(A442,2)="KY",LEFT(A442,2)="PA",LEFT(A442,2)="PH",LEFT(A442,2)="DG",LEFT(A442,2)="ML"),"Scotland",
OR(LEFT(A442,2)="CF",LEFT(A442,2)="SA",LEFT(A442,2)="NP",LEFT(A442,2)="LL",LEFT(A442,2)="LD"),"Wales"
)</f>
        <v>#N/A</v>
      </c>
      <c r="C442" t="s">
        <v>467</v>
      </c>
      <c r="D442" t="s">
        <v>967</v>
      </c>
      <c r="E442" s="1">
        <v>27346</v>
      </c>
      <c r="F442" s="1">
        <v>45833</v>
      </c>
      <c r="G442" s="11">
        <f ca="1">DATEDIF(Table1[[#This Row],[Date_of_Birth]],TODAY(),"Y")-DATEDIF(Table1[[#This Row],[Primary_Diagnosis_Date]],TODAY(),"Y")</f>
        <v>51</v>
      </c>
      <c r="H442" s="11" t="str" cm="1">
        <f t="array" aca="1" ref="H442" ca="1">_xlfn.IFS(Table1[[#This Row],[Age]]&lt;10,"0-9",Table1[[#This Row],[Age]]&lt;20,"10-19",Table1[[#This Row],[Age]]&lt;30,"20-29",Table1[[#This Row],[Age]]&lt;40,"30-39",Table1[[#This Row],[Age]]&lt;50,"40-49",Table1[[#This Row],[Age]]&lt;60,"50-59",Table1[[#This Row],[Age]]&lt;70,"60-69",Table1[[#This Row],[Age]]&lt;80,"70-79",Table1[[#This Row],[Age]]&lt;90,"80-89")</f>
        <v>50-59</v>
      </c>
      <c r="I442" t="s">
        <v>1027</v>
      </c>
      <c r="J442" t="s">
        <v>1469</v>
      </c>
      <c r="K442" t="str">
        <f>LEFT(Table1[[#This Row],[Postcode]],2)</f>
        <v>CW</v>
      </c>
      <c r="L442" t="s">
        <v>1953</v>
      </c>
      <c r="M442" s="1">
        <v>45811</v>
      </c>
      <c r="N442" s="1">
        <v>45822</v>
      </c>
      <c r="O442" s="11" t="str">
        <f ca="1">DATEDIF(Table1[[#This Row],[Referral_Date]],TODAY(),"d")-DATEDIF(Table1[[#This Row],[First_Seen_Date]],TODAY(),"d") &amp;" "&amp;"days"</f>
        <v>11 days</v>
      </c>
      <c r="P442" s="1">
        <v>45828</v>
      </c>
      <c r="Q442" s="1">
        <v>45842</v>
      </c>
      <c r="R442" s="1">
        <v>45863</v>
      </c>
      <c r="S442" s="11">
        <f ca="1">DATEDIF(Table1[[#This Row],[Decision_to_Treat_Date]],TODAY(),"d")-DATEDIF(Table1[[#This Row],[Treatment_Start_Date]],TODAY(),"d")</f>
        <v>21</v>
      </c>
      <c r="T442" s="11" t="str" cm="1">
        <f t="array" aca="1" ref="T442" ca="1">_xlfn.IFS(Table1[[#This Row],[Treatment_Waiting Time]]&lt;10,"Very Short Wait",Table1[[#This Row],[Treatment_Waiting Time]]&lt;20,"Short Wait",Table1[[#This Row],[Treatment_Waiting Time]]&lt;30,"Moderate Delay",Table1[[#This Row],[Treatment_Waiting Time]]&lt;40,"Long Delay")</f>
        <v>Moderate Delay</v>
      </c>
      <c r="U442" t="s">
        <v>2012</v>
      </c>
      <c r="V442" t="s">
        <v>2020</v>
      </c>
      <c r="W442" t="s">
        <v>2027</v>
      </c>
      <c r="X442" t="s">
        <v>2029</v>
      </c>
      <c r="Y442" t="s">
        <v>2036</v>
      </c>
      <c r="Z442" t="s">
        <v>2040</v>
      </c>
      <c r="AA442" t="s">
        <v>2044</v>
      </c>
      <c r="AB442" t="s">
        <v>2051</v>
      </c>
      <c r="AC442" t="s">
        <v>2041</v>
      </c>
      <c r="AD442" t="s">
        <v>2490</v>
      </c>
      <c r="AE442" t="s">
        <v>2550</v>
      </c>
      <c r="AF442" t="b">
        <v>0</v>
      </c>
      <c r="AH442" t="s">
        <v>2554</v>
      </c>
    </row>
    <row r="443" spans="1:35">
      <c r="A443" t="str">
        <f>LEFT(Table1[[#This Row],[Postcode]],2)</f>
        <v>CT</v>
      </c>
      <c r="B443" s="13" t="e" cm="1">
        <f t="array" ref="B443">_xlfn.IFS(
OR(LEFT(A443,2)="EC",LEFT(A443,1)="E",LEFT(A443,1)="N",LEFT(A443,2)="NW",LEFT(A443,2)="SE",LEFT(A443,2)="SW",LEFT(A443,1)="W",LEFT(A443,2)="WC"),"London",
OR(LEFT(A443,2)="CR",LEFT(A443,2)="DA",LEFT(A443,2)="GU",LEFT(A443,2)="KT",LEFT(A443,2)="ME",LEFT(A443,2)="PO",LEFT(A443,2)="RG",LEFT(A443,2)="RH",LEFT(A443,2)="SL",LEFT(A443,2)="SO",LEFT(A443,2)="TN"),"South East",
OR(LEFT(A443,2)="BA",LEFT(A443,2)="BS",LEFT(A443,2)="EX",LEFT(A443,2)="GL",LEFT(A443,2)="PL",LEFT(A443,2)="TA",LEFT(A443,2)="TQ",LEFT(A443,2)="TR"),"South West",
OR(LEFT(A443,1)="B",LEFT(A443,2)="CV",LEFT(A443,2)="DE",LEFT(A443,2)="LE",LEFT(A443,2)="NG",LEFT(A443,2)="NN",LEFT(A443,2)="ST",LEFT(A443,2)="WS",LEFT(A443,2)="WV"),"Midlands",
OR(LEFT(A443,1)="M",LEFT(A443,1)="L",LEFT(A443,2)="CH",LEFT(A443,2)="WA",LEFT(A443,2)="WN",LEFT(A443,2)="PR",LEFT(A443,2)="FY",LEFT(A443,2)="BB",LEFT(A443,2)="BL",LEFT(A443,2)="OL",LEFT(A443,2)="SK"),"North West",
OR(LEFT(A443,2)="NE",LEFT(A443,2)="DH",LEFT(A443,2)="SR",LEFT(A443,2)="TS",LEFT(A443,2)="DL"),"North East",
OR(LEFT(A443,2)="LS",LEFT(A443,1)="S",LEFT(A443,2)="DN",LEFT(A443,2)="HU",LEFT(A443,2)="BD",LEFT(A443,2)="HX",LEFT(A443,2)="WF",LEFT(A443,2)="HD"),"Yorkshire &amp; Humber",
OR(LEFT(A443,2)="CB",LEFT(A443,2)="CO",LEFT(A443,2)="IP",LEFT(A443,2)="NR",LEFT(A443,2)="PE",LEFT(A443,2)="SG",LEFT(A443,2)="CM"),"East of England",
OR(LEFT(A443,2)="AB",LEFT(A443,2)="DD",LEFT(A443,2)="EH",LEFT(A443,2)="FK",LEFT(A443,1)="G",LEFT(A443,2)="KA",LEFT(A443,2)="KY",LEFT(A443,2)="PA",LEFT(A443,2)="PH",LEFT(A443,2)="DG",LEFT(A443,2)="ML"),"Scotland",
OR(LEFT(A443,2)="CF",LEFT(A443,2)="SA",LEFT(A443,2)="NP",LEFT(A443,2)="LL",LEFT(A443,2)="LD"),"Wales"
)</f>
        <v>#N/A</v>
      </c>
      <c r="C443" t="s">
        <v>468</v>
      </c>
      <c r="D443" t="s">
        <v>968</v>
      </c>
      <c r="E443" s="1">
        <v>17310</v>
      </c>
      <c r="F443" s="1">
        <v>42926</v>
      </c>
      <c r="G443" s="11">
        <f ca="1">DATEDIF(Table1[[#This Row],[Date_of_Birth]],TODAY(),"Y")-DATEDIF(Table1[[#This Row],[Primary_Diagnosis_Date]],TODAY(),"Y")</f>
        <v>71</v>
      </c>
      <c r="H443" s="11" t="str" cm="1">
        <f t="array" aca="1" ref="H443" ca="1">_xlfn.IFS(Table1[[#This Row],[Age]]&lt;10,"0-9",Table1[[#This Row],[Age]]&lt;20,"10-19",Table1[[#This Row],[Age]]&lt;30,"20-29",Table1[[#This Row],[Age]]&lt;40,"30-39",Table1[[#This Row],[Age]]&lt;50,"40-49",Table1[[#This Row],[Age]]&lt;60,"50-59",Table1[[#This Row],[Age]]&lt;70,"60-69",Table1[[#This Row],[Age]]&lt;80,"70-79",Table1[[#This Row],[Age]]&lt;90,"80-89")</f>
        <v>70-79</v>
      </c>
      <c r="I443" t="s">
        <v>1027</v>
      </c>
      <c r="J443" t="s">
        <v>1470</v>
      </c>
      <c r="K443" t="str">
        <f>LEFT(Table1[[#This Row],[Postcode]],2)</f>
        <v>CT</v>
      </c>
      <c r="L443" t="s">
        <v>1954</v>
      </c>
      <c r="M443" s="1">
        <v>42906</v>
      </c>
      <c r="N443" s="1">
        <v>42918</v>
      </c>
      <c r="O443" s="11" t="str">
        <f ca="1">DATEDIF(Table1[[#This Row],[Referral_Date]],TODAY(),"d")-DATEDIF(Table1[[#This Row],[First_Seen_Date]],TODAY(),"d") &amp;" "&amp;"days"</f>
        <v>12 days</v>
      </c>
      <c r="P443" s="1">
        <v>42918</v>
      </c>
      <c r="Q443" s="1">
        <v>42928</v>
      </c>
      <c r="R443" s="1">
        <v>42939</v>
      </c>
      <c r="S443" s="11">
        <f ca="1">DATEDIF(Table1[[#This Row],[Decision_to_Treat_Date]],TODAY(),"d")-DATEDIF(Table1[[#This Row],[Treatment_Start_Date]],TODAY(),"d")</f>
        <v>11</v>
      </c>
      <c r="T443" s="11" t="str" cm="1">
        <f t="array" aca="1" ref="T443" ca="1">_xlfn.IFS(Table1[[#This Row],[Treatment_Waiting Time]]&lt;10,"Very Short Wait",Table1[[#This Row],[Treatment_Waiting Time]]&lt;20,"Short Wait",Table1[[#This Row],[Treatment_Waiting Time]]&lt;30,"Moderate Delay",Table1[[#This Row],[Treatment_Waiting Time]]&lt;40,"Long Delay")</f>
        <v>Short Wait</v>
      </c>
      <c r="U443" t="s">
        <v>2014</v>
      </c>
      <c r="V443" t="s">
        <v>2021</v>
      </c>
      <c r="W443" t="s">
        <v>2028</v>
      </c>
      <c r="X443" t="s">
        <v>2030</v>
      </c>
      <c r="Y443" t="s">
        <v>2036</v>
      </c>
      <c r="Z443" t="s">
        <v>2041</v>
      </c>
      <c r="AA443" t="s">
        <v>2045</v>
      </c>
      <c r="AB443" t="s">
        <v>2047</v>
      </c>
      <c r="AC443" t="s">
        <v>2052</v>
      </c>
      <c r="AD443" t="s">
        <v>2491</v>
      </c>
      <c r="AE443" t="s">
        <v>2552</v>
      </c>
      <c r="AF443" t="b">
        <v>0</v>
      </c>
      <c r="AH443" t="s">
        <v>2554</v>
      </c>
    </row>
    <row r="444" spans="1:35">
      <c r="A444" t="str">
        <f>LEFT(Table1[[#This Row],[Postcode]],2)</f>
        <v>S4</v>
      </c>
      <c r="B444" s="13" t="str" cm="1">
        <f t="array" ref="B444">_xlfn.IFS(
OR(LEFT(A444,2)="EC",LEFT(A444,1)="E",LEFT(A444,1)="N",LEFT(A444,2)="NW",LEFT(A444,2)="SE",LEFT(A444,2)="SW",LEFT(A444,1)="W",LEFT(A444,2)="WC"),"London",
OR(LEFT(A444,2)="CR",LEFT(A444,2)="DA",LEFT(A444,2)="GU",LEFT(A444,2)="KT",LEFT(A444,2)="ME",LEFT(A444,2)="PO",LEFT(A444,2)="RG",LEFT(A444,2)="RH",LEFT(A444,2)="SL",LEFT(A444,2)="SO",LEFT(A444,2)="TN"),"South East",
OR(LEFT(A444,2)="BA",LEFT(A444,2)="BS",LEFT(A444,2)="EX",LEFT(A444,2)="GL",LEFT(A444,2)="PL",LEFT(A444,2)="TA",LEFT(A444,2)="TQ",LEFT(A444,2)="TR"),"South West",
OR(LEFT(A444,1)="B",LEFT(A444,2)="CV",LEFT(A444,2)="DE",LEFT(A444,2)="LE",LEFT(A444,2)="NG",LEFT(A444,2)="NN",LEFT(A444,2)="ST",LEFT(A444,2)="WS",LEFT(A444,2)="WV"),"Midlands",
OR(LEFT(A444,1)="M",LEFT(A444,1)="L",LEFT(A444,2)="CH",LEFT(A444,2)="WA",LEFT(A444,2)="WN",LEFT(A444,2)="PR",LEFT(A444,2)="FY",LEFT(A444,2)="BB",LEFT(A444,2)="BL",LEFT(A444,2)="OL",LEFT(A444,2)="SK"),"North West",
OR(LEFT(A444,2)="NE",LEFT(A444,2)="DH",LEFT(A444,2)="SR",LEFT(A444,2)="TS",LEFT(A444,2)="DL"),"North East",
OR(LEFT(A444,2)="LS",LEFT(A444,1)="S",LEFT(A444,2)="DN",LEFT(A444,2)="HU",LEFT(A444,2)="BD",LEFT(A444,2)="HX",LEFT(A444,2)="WF",LEFT(A444,2)="HD"),"Yorkshire &amp; Humber",
OR(LEFT(A444,2)="CB",LEFT(A444,2)="CO",LEFT(A444,2)="IP",LEFT(A444,2)="NR",LEFT(A444,2)="PE",LEFT(A444,2)="SG",LEFT(A444,2)="CM"),"East of England",
OR(LEFT(A444,2)="AB",LEFT(A444,2)="DD",LEFT(A444,2)="EH",LEFT(A444,2)="FK",LEFT(A444,1)="G",LEFT(A444,2)="KA",LEFT(A444,2)="KY",LEFT(A444,2)="PA",LEFT(A444,2)="PH",LEFT(A444,2)="DG",LEFT(A444,2)="ML"),"Scotland",
OR(LEFT(A444,2)="CF",LEFT(A444,2)="SA",LEFT(A444,2)="NP",LEFT(A444,2)="LL",LEFT(A444,2)="LD"),"Wales"
)</f>
        <v>Yorkshire &amp; Humber</v>
      </c>
      <c r="C444" t="s">
        <v>469</v>
      </c>
      <c r="D444" t="s">
        <v>969</v>
      </c>
      <c r="E444" s="1">
        <v>26325</v>
      </c>
      <c r="F444" s="1">
        <v>44407</v>
      </c>
      <c r="G444" s="11">
        <f ca="1">DATEDIF(Table1[[#This Row],[Date_of_Birth]],TODAY(),"Y")-DATEDIF(Table1[[#This Row],[Primary_Diagnosis_Date]],TODAY(),"Y")</f>
        <v>50</v>
      </c>
      <c r="H444" s="11" t="str" cm="1">
        <f t="array" aca="1" ref="H444" ca="1">_xlfn.IFS(Table1[[#This Row],[Age]]&lt;10,"0-9",Table1[[#This Row],[Age]]&lt;20,"10-19",Table1[[#This Row],[Age]]&lt;30,"20-29",Table1[[#This Row],[Age]]&lt;40,"30-39",Table1[[#This Row],[Age]]&lt;50,"40-49",Table1[[#This Row],[Age]]&lt;60,"50-59",Table1[[#This Row],[Age]]&lt;70,"60-69",Table1[[#This Row],[Age]]&lt;80,"70-79",Table1[[#This Row],[Age]]&lt;90,"80-89")</f>
        <v>50-59</v>
      </c>
      <c r="I444" t="s">
        <v>1028</v>
      </c>
      <c r="J444" t="s">
        <v>1471</v>
      </c>
      <c r="K444" t="str">
        <f>LEFT(Table1[[#This Row],[Postcode]],2)</f>
        <v>S4</v>
      </c>
      <c r="L444" t="s">
        <v>1955</v>
      </c>
      <c r="M444" s="1">
        <v>44380</v>
      </c>
      <c r="N444" s="1">
        <v>44388</v>
      </c>
      <c r="O444" s="11" t="str">
        <f ca="1">DATEDIF(Table1[[#This Row],[Referral_Date]],TODAY(),"d")-DATEDIF(Table1[[#This Row],[First_Seen_Date]],TODAY(),"d") &amp;" "&amp;"days"</f>
        <v>8 days</v>
      </c>
      <c r="P444" s="1">
        <v>44399</v>
      </c>
      <c r="Q444" s="1">
        <v>44411</v>
      </c>
      <c r="R444" s="1">
        <v>44419</v>
      </c>
      <c r="S444" s="11">
        <f ca="1">DATEDIF(Table1[[#This Row],[Decision_to_Treat_Date]],TODAY(),"d")-DATEDIF(Table1[[#This Row],[Treatment_Start_Date]],TODAY(),"d")</f>
        <v>8</v>
      </c>
      <c r="T444" s="11" t="str" cm="1">
        <f t="array" aca="1" ref="T444" ca="1">_xlfn.IFS(Table1[[#This Row],[Treatment_Waiting Time]]&lt;10,"Very Short Wait",Table1[[#This Row],[Treatment_Waiting Time]]&lt;20,"Short Wait",Table1[[#This Row],[Treatment_Waiting Time]]&lt;30,"Moderate Delay",Table1[[#This Row],[Treatment_Waiting Time]]&lt;40,"Long Delay")</f>
        <v>Very Short Wait</v>
      </c>
      <c r="U444" t="s">
        <v>2016</v>
      </c>
      <c r="V444" t="s">
        <v>2021</v>
      </c>
      <c r="W444" t="s">
        <v>2024</v>
      </c>
      <c r="X444" t="s">
        <v>2031</v>
      </c>
      <c r="Y444" t="s">
        <v>2035</v>
      </c>
      <c r="Z444" t="s">
        <v>2039</v>
      </c>
      <c r="AA444" t="s">
        <v>2044</v>
      </c>
      <c r="AB444" t="s">
        <v>2050</v>
      </c>
      <c r="AC444" t="s">
        <v>2052</v>
      </c>
      <c r="AD444" t="s">
        <v>2492</v>
      </c>
      <c r="AE444" t="s">
        <v>2551</v>
      </c>
      <c r="AF444" t="b">
        <v>0</v>
      </c>
      <c r="AH444" t="s">
        <v>2555</v>
      </c>
      <c r="AI444" s="1">
        <v>45543</v>
      </c>
    </row>
    <row r="445" spans="1:35">
      <c r="A445" t="str">
        <f>LEFT(Table1[[#This Row],[Postcode]],2)</f>
        <v>JE</v>
      </c>
      <c r="B445" s="13" t="e" cm="1">
        <f t="array" ref="B445">_xlfn.IFS(
OR(LEFT(A445,2)="EC",LEFT(A445,1)="E",LEFT(A445,1)="N",LEFT(A445,2)="NW",LEFT(A445,2)="SE",LEFT(A445,2)="SW",LEFT(A445,1)="W",LEFT(A445,2)="WC"),"London",
OR(LEFT(A445,2)="CR",LEFT(A445,2)="DA",LEFT(A445,2)="GU",LEFT(A445,2)="KT",LEFT(A445,2)="ME",LEFT(A445,2)="PO",LEFT(A445,2)="RG",LEFT(A445,2)="RH",LEFT(A445,2)="SL",LEFT(A445,2)="SO",LEFT(A445,2)="TN"),"South East",
OR(LEFT(A445,2)="BA",LEFT(A445,2)="BS",LEFT(A445,2)="EX",LEFT(A445,2)="GL",LEFT(A445,2)="PL",LEFT(A445,2)="TA",LEFT(A445,2)="TQ",LEFT(A445,2)="TR"),"South West",
OR(LEFT(A445,1)="B",LEFT(A445,2)="CV",LEFT(A445,2)="DE",LEFT(A445,2)="LE",LEFT(A445,2)="NG",LEFT(A445,2)="NN",LEFT(A445,2)="ST",LEFT(A445,2)="WS",LEFT(A445,2)="WV"),"Midlands",
OR(LEFT(A445,1)="M",LEFT(A445,1)="L",LEFT(A445,2)="CH",LEFT(A445,2)="WA",LEFT(A445,2)="WN",LEFT(A445,2)="PR",LEFT(A445,2)="FY",LEFT(A445,2)="BB",LEFT(A445,2)="BL",LEFT(A445,2)="OL",LEFT(A445,2)="SK"),"North West",
OR(LEFT(A445,2)="NE",LEFT(A445,2)="DH",LEFT(A445,2)="SR",LEFT(A445,2)="TS",LEFT(A445,2)="DL"),"North East",
OR(LEFT(A445,2)="LS",LEFT(A445,1)="S",LEFT(A445,2)="DN",LEFT(A445,2)="HU",LEFT(A445,2)="BD",LEFT(A445,2)="HX",LEFT(A445,2)="WF",LEFT(A445,2)="HD"),"Yorkshire &amp; Humber",
OR(LEFT(A445,2)="CB",LEFT(A445,2)="CO",LEFT(A445,2)="IP",LEFT(A445,2)="NR",LEFT(A445,2)="PE",LEFT(A445,2)="SG",LEFT(A445,2)="CM"),"East of England",
OR(LEFT(A445,2)="AB",LEFT(A445,2)="DD",LEFT(A445,2)="EH",LEFT(A445,2)="FK",LEFT(A445,1)="G",LEFT(A445,2)="KA",LEFT(A445,2)="KY",LEFT(A445,2)="PA",LEFT(A445,2)="PH",LEFT(A445,2)="DG",LEFT(A445,2)="ML"),"Scotland",
OR(LEFT(A445,2)="CF",LEFT(A445,2)="SA",LEFT(A445,2)="NP",LEFT(A445,2)="LL",LEFT(A445,2)="LD"),"Wales"
)</f>
        <v>#N/A</v>
      </c>
      <c r="C445" t="s">
        <v>470</v>
      </c>
      <c r="D445" t="s">
        <v>970</v>
      </c>
      <c r="E445" s="1">
        <v>33902</v>
      </c>
      <c r="F445" s="1">
        <v>42716</v>
      </c>
      <c r="G445" s="11">
        <f ca="1">DATEDIF(Table1[[#This Row],[Date_of_Birth]],TODAY(),"Y")-DATEDIF(Table1[[#This Row],[Primary_Diagnosis_Date]],TODAY(),"Y")</f>
        <v>24</v>
      </c>
      <c r="H445" s="11" t="str" cm="1">
        <f t="array" aca="1" ref="H445" ca="1">_xlfn.IFS(Table1[[#This Row],[Age]]&lt;10,"0-9",Table1[[#This Row],[Age]]&lt;20,"10-19",Table1[[#This Row],[Age]]&lt;30,"20-29",Table1[[#This Row],[Age]]&lt;40,"30-39",Table1[[#This Row],[Age]]&lt;50,"40-49",Table1[[#This Row],[Age]]&lt;60,"50-59",Table1[[#This Row],[Age]]&lt;70,"60-69",Table1[[#This Row],[Age]]&lt;80,"70-79",Table1[[#This Row],[Age]]&lt;90,"80-89")</f>
        <v>20-29</v>
      </c>
      <c r="I445" t="s">
        <v>1027</v>
      </c>
      <c r="J445" t="s">
        <v>1472</v>
      </c>
      <c r="K445" t="str">
        <f>LEFT(Table1[[#This Row],[Postcode]],2)</f>
        <v>JE</v>
      </c>
      <c r="L445" t="s">
        <v>1956</v>
      </c>
      <c r="M445" s="1">
        <v>42686</v>
      </c>
      <c r="N445" s="1">
        <v>42691</v>
      </c>
      <c r="O445" s="11" t="str">
        <f ca="1">DATEDIF(Table1[[#This Row],[Referral_Date]],TODAY(),"d")-DATEDIF(Table1[[#This Row],[First_Seen_Date]],TODAY(),"d") &amp;" "&amp;"days"</f>
        <v>5 days</v>
      </c>
      <c r="P445" s="1">
        <v>42693</v>
      </c>
      <c r="Q445" s="1">
        <v>42699</v>
      </c>
      <c r="R445" s="1">
        <v>42723</v>
      </c>
      <c r="S445" s="11">
        <f ca="1">DATEDIF(Table1[[#This Row],[Decision_to_Treat_Date]],TODAY(),"d")-DATEDIF(Table1[[#This Row],[Treatment_Start_Date]],TODAY(),"d")</f>
        <v>24</v>
      </c>
      <c r="T445" s="11" t="str" cm="1">
        <f t="array" aca="1" ref="T445" ca="1">_xlfn.IFS(Table1[[#This Row],[Treatment_Waiting Time]]&lt;10,"Very Short Wait",Table1[[#This Row],[Treatment_Waiting Time]]&lt;20,"Short Wait",Table1[[#This Row],[Treatment_Waiting Time]]&lt;30,"Moderate Delay",Table1[[#This Row],[Treatment_Waiting Time]]&lt;40,"Long Delay")</f>
        <v>Moderate Delay</v>
      </c>
      <c r="U445" t="s">
        <v>2017</v>
      </c>
      <c r="V445" t="s">
        <v>2018</v>
      </c>
      <c r="W445" t="s">
        <v>2026</v>
      </c>
      <c r="X445" t="s">
        <v>2030</v>
      </c>
      <c r="Y445" t="s">
        <v>2034</v>
      </c>
      <c r="Z445" t="s">
        <v>2042</v>
      </c>
      <c r="AA445" t="s">
        <v>2041</v>
      </c>
      <c r="AB445" t="s">
        <v>2046</v>
      </c>
      <c r="AC445" t="s">
        <v>2053</v>
      </c>
      <c r="AD445" t="s">
        <v>2493</v>
      </c>
      <c r="AE445" t="s">
        <v>2041</v>
      </c>
      <c r="AF445" t="b">
        <v>1</v>
      </c>
      <c r="AG445" s="1">
        <v>42924</v>
      </c>
      <c r="AH445" t="s">
        <v>2554</v>
      </c>
    </row>
    <row r="446" spans="1:35">
      <c r="A446" t="str">
        <f>LEFT(Table1[[#This Row],[Postcode]],2)</f>
        <v>M5</v>
      </c>
      <c r="B446" s="13" t="str" cm="1">
        <f t="array" ref="B446">_xlfn.IFS(
OR(LEFT(A446,2)="EC",LEFT(A446,1)="E",LEFT(A446,1)="N",LEFT(A446,2)="NW",LEFT(A446,2)="SE",LEFT(A446,2)="SW",LEFT(A446,1)="W",LEFT(A446,2)="WC"),"London",
OR(LEFT(A446,2)="CR",LEFT(A446,2)="DA",LEFT(A446,2)="GU",LEFT(A446,2)="KT",LEFT(A446,2)="ME",LEFT(A446,2)="PO",LEFT(A446,2)="RG",LEFT(A446,2)="RH",LEFT(A446,2)="SL",LEFT(A446,2)="SO",LEFT(A446,2)="TN"),"South East",
OR(LEFT(A446,2)="BA",LEFT(A446,2)="BS",LEFT(A446,2)="EX",LEFT(A446,2)="GL",LEFT(A446,2)="PL",LEFT(A446,2)="TA",LEFT(A446,2)="TQ",LEFT(A446,2)="TR"),"South West",
OR(LEFT(A446,1)="B",LEFT(A446,2)="CV",LEFT(A446,2)="DE",LEFT(A446,2)="LE",LEFT(A446,2)="NG",LEFT(A446,2)="NN",LEFT(A446,2)="ST",LEFT(A446,2)="WS",LEFT(A446,2)="WV"),"Midlands",
OR(LEFT(A446,1)="M",LEFT(A446,1)="L",LEFT(A446,2)="CH",LEFT(A446,2)="WA",LEFT(A446,2)="WN",LEFT(A446,2)="PR",LEFT(A446,2)="FY",LEFT(A446,2)="BB",LEFT(A446,2)="BL",LEFT(A446,2)="OL",LEFT(A446,2)="SK"),"North West",
OR(LEFT(A446,2)="NE",LEFT(A446,2)="DH",LEFT(A446,2)="SR",LEFT(A446,2)="TS",LEFT(A446,2)="DL"),"North East",
OR(LEFT(A446,2)="LS",LEFT(A446,1)="S",LEFT(A446,2)="DN",LEFT(A446,2)="HU",LEFT(A446,2)="BD",LEFT(A446,2)="HX",LEFT(A446,2)="WF",LEFT(A446,2)="HD"),"Yorkshire &amp; Humber",
OR(LEFT(A446,2)="CB",LEFT(A446,2)="CO",LEFT(A446,2)="IP",LEFT(A446,2)="NR",LEFT(A446,2)="PE",LEFT(A446,2)="SG",LEFT(A446,2)="CM"),"East of England",
OR(LEFT(A446,2)="AB",LEFT(A446,2)="DD",LEFT(A446,2)="EH",LEFT(A446,2)="FK",LEFT(A446,1)="G",LEFT(A446,2)="KA",LEFT(A446,2)="KY",LEFT(A446,2)="PA",LEFT(A446,2)="PH",LEFT(A446,2)="DG",LEFT(A446,2)="ML"),"Scotland",
OR(LEFT(A446,2)="CF",LEFT(A446,2)="SA",LEFT(A446,2)="NP",LEFT(A446,2)="LL",LEFT(A446,2)="LD"),"Wales"
)</f>
        <v>North West</v>
      </c>
      <c r="C446" t="s">
        <v>471</v>
      </c>
      <c r="D446" t="s">
        <v>971</v>
      </c>
      <c r="E446" s="1">
        <v>18584</v>
      </c>
      <c r="F446" s="1">
        <v>42740</v>
      </c>
      <c r="G446" s="11">
        <f ca="1">DATEDIF(Table1[[#This Row],[Date_of_Birth]],TODAY(),"Y")-DATEDIF(Table1[[#This Row],[Primary_Diagnosis_Date]],TODAY(),"Y")</f>
        <v>66</v>
      </c>
      <c r="H446" s="11" t="str" cm="1">
        <f t="array" aca="1" ref="H446" ca="1">_xlfn.IFS(Table1[[#This Row],[Age]]&lt;10,"0-9",Table1[[#This Row],[Age]]&lt;20,"10-19",Table1[[#This Row],[Age]]&lt;30,"20-29",Table1[[#This Row],[Age]]&lt;40,"30-39",Table1[[#This Row],[Age]]&lt;50,"40-49",Table1[[#This Row],[Age]]&lt;60,"50-59",Table1[[#This Row],[Age]]&lt;70,"60-69",Table1[[#This Row],[Age]]&lt;80,"70-79",Table1[[#This Row],[Age]]&lt;90,"80-89")</f>
        <v>60-69</v>
      </c>
      <c r="I446" t="s">
        <v>1028</v>
      </c>
      <c r="J446" t="s">
        <v>1473</v>
      </c>
      <c r="K446" t="str">
        <f>LEFT(Table1[[#This Row],[Postcode]],2)</f>
        <v>M5</v>
      </c>
      <c r="L446" t="s">
        <v>1957</v>
      </c>
      <c r="M446" s="1">
        <v>42735</v>
      </c>
      <c r="N446" s="1">
        <v>42739</v>
      </c>
      <c r="O446" s="11" t="str">
        <f ca="1">DATEDIF(Table1[[#This Row],[Referral_Date]],TODAY(),"d")-DATEDIF(Table1[[#This Row],[First_Seen_Date]],TODAY(),"d") &amp;" "&amp;"days"</f>
        <v>4 days</v>
      </c>
      <c r="P446" s="1">
        <v>42741</v>
      </c>
      <c r="Q446" s="1">
        <v>42742</v>
      </c>
      <c r="R446" s="1">
        <v>42765</v>
      </c>
      <c r="S446" s="11">
        <f ca="1">DATEDIF(Table1[[#This Row],[Decision_to_Treat_Date]],TODAY(),"d")-DATEDIF(Table1[[#This Row],[Treatment_Start_Date]],TODAY(),"d")</f>
        <v>23</v>
      </c>
      <c r="T446" s="11" t="str" cm="1">
        <f t="array" aca="1" ref="T446" ca="1">_xlfn.IFS(Table1[[#This Row],[Treatment_Waiting Time]]&lt;10,"Very Short Wait",Table1[[#This Row],[Treatment_Waiting Time]]&lt;20,"Short Wait",Table1[[#This Row],[Treatment_Waiting Time]]&lt;30,"Moderate Delay",Table1[[#This Row],[Treatment_Waiting Time]]&lt;40,"Long Delay")</f>
        <v>Moderate Delay</v>
      </c>
      <c r="U446" t="s">
        <v>2017</v>
      </c>
      <c r="V446" t="s">
        <v>2021</v>
      </c>
      <c r="W446" t="s">
        <v>2028</v>
      </c>
      <c r="X446" t="s">
        <v>2031</v>
      </c>
      <c r="Y446" t="s">
        <v>2034</v>
      </c>
      <c r="Z446" t="s">
        <v>2039</v>
      </c>
      <c r="AA446" t="s">
        <v>2044</v>
      </c>
      <c r="AB446" t="s">
        <v>2048</v>
      </c>
      <c r="AC446" t="s">
        <v>2053</v>
      </c>
      <c r="AD446" t="s">
        <v>2494</v>
      </c>
      <c r="AE446" t="s">
        <v>2551</v>
      </c>
      <c r="AF446" t="b">
        <v>1</v>
      </c>
      <c r="AG446" s="1">
        <v>42959</v>
      </c>
      <c r="AH446" t="s">
        <v>2555</v>
      </c>
      <c r="AI446" s="1">
        <v>43894</v>
      </c>
    </row>
    <row r="447" spans="1:35">
      <c r="A447" t="str">
        <f>LEFT(Table1[[#This Row],[Postcode]],2)</f>
        <v>S8</v>
      </c>
      <c r="B447" s="13" t="str" cm="1">
        <f t="array" ref="B447">_xlfn.IFS(
OR(LEFT(A447,2)="EC",LEFT(A447,1)="E",LEFT(A447,1)="N",LEFT(A447,2)="NW",LEFT(A447,2)="SE",LEFT(A447,2)="SW",LEFT(A447,1)="W",LEFT(A447,2)="WC"),"London",
OR(LEFT(A447,2)="CR",LEFT(A447,2)="DA",LEFT(A447,2)="GU",LEFT(A447,2)="KT",LEFT(A447,2)="ME",LEFT(A447,2)="PO",LEFT(A447,2)="RG",LEFT(A447,2)="RH",LEFT(A447,2)="SL",LEFT(A447,2)="SO",LEFT(A447,2)="TN"),"South East",
OR(LEFT(A447,2)="BA",LEFT(A447,2)="BS",LEFT(A447,2)="EX",LEFT(A447,2)="GL",LEFT(A447,2)="PL",LEFT(A447,2)="TA",LEFT(A447,2)="TQ",LEFT(A447,2)="TR"),"South West",
OR(LEFT(A447,1)="B",LEFT(A447,2)="CV",LEFT(A447,2)="DE",LEFT(A447,2)="LE",LEFT(A447,2)="NG",LEFT(A447,2)="NN",LEFT(A447,2)="ST",LEFT(A447,2)="WS",LEFT(A447,2)="WV"),"Midlands",
OR(LEFT(A447,1)="M",LEFT(A447,1)="L",LEFT(A447,2)="CH",LEFT(A447,2)="WA",LEFT(A447,2)="WN",LEFT(A447,2)="PR",LEFT(A447,2)="FY",LEFT(A447,2)="BB",LEFT(A447,2)="BL",LEFT(A447,2)="OL",LEFT(A447,2)="SK"),"North West",
OR(LEFT(A447,2)="NE",LEFT(A447,2)="DH",LEFT(A447,2)="SR",LEFT(A447,2)="TS",LEFT(A447,2)="DL"),"North East",
OR(LEFT(A447,2)="LS",LEFT(A447,1)="S",LEFT(A447,2)="DN",LEFT(A447,2)="HU",LEFT(A447,2)="BD",LEFT(A447,2)="HX",LEFT(A447,2)="WF",LEFT(A447,2)="HD"),"Yorkshire &amp; Humber",
OR(LEFT(A447,2)="CB",LEFT(A447,2)="CO",LEFT(A447,2)="IP",LEFT(A447,2)="NR",LEFT(A447,2)="PE",LEFT(A447,2)="SG",LEFT(A447,2)="CM"),"East of England",
OR(LEFT(A447,2)="AB",LEFT(A447,2)="DD",LEFT(A447,2)="EH",LEFT(A447,2)="FK",LEFT(A447,1)="G",LEFT(A447,2)="KA",LEFT(A447,2)="KY",LEFT(A447,2)="PA",LEFT(A447,2)="PH",LEFT(A447,2)="DG",LEFT(A447,2)="ML"),"Scotland",
OR(LEFT(A447,2)="CF",LEFT(A447,2)="SA",LEFT(A447,2)="NP",LEFT(A447,2)="LL",LEFT(A447,2)="LD"),"Wales"
)</f>
        <v>Yorkshire &amp; Humber</v>
      </c>
      <c r="C447" t="s">
        <v>472</v>
      </c>
      <c r="D447" t="s">
        <v>972</v>
      </c>
      <c r="E447" s="1">
        <v>36793</v>
      </c>
      <c r="F447" s="1">
        <v>43810</v>
      </c>
      <c r="G447" s="11">
        <f ca="1">DATEDIF(Table1[[#This Row],[Date_of_Birth]],TODAY(),"Y")-DATEDIF(Table1[[#This Row],[Primary_Diagnosis_Date]],TODAY(),"Y")</f>
        <v>19</v>
      </c>
      <c r="H447" s="11" t="str" cm="1">
        <f t="array" aca="1" ref="H447" ca="1">_xlfn.IFS(Table1[[#This Row],[Age]]&lt;10,"0-9",Table1[[#This Row],[Age]]&lt;20,"10-19",Table1[[#This Row],[Age]]&lt;30,"20-29",Table1[[#This Row],[Age]]&lt;40,"30-39",Table1[[#This Row],[Age]]&lt;50,"40-49",Table1[[#This Row],[Age]]&lt;60,"50-59",Table1[[#This Row],[Age]]&lt;70,"60-69",Table1[[#This Row],[Age]]&lt;80,"70-79",Table1[[#This Row],[Age]]&lt;90,"80-89")</f>
        <v>10-19</v>
      </c>
      <c r="I447" t="s">
        <v>1028</v>
      </c>
      <c r="J447" t="s">
        <v>1474</v>
      </c>
      <c r="K447" t="str">
        <f>LEFT(Table1[[#This Row],[Postcode]],2)</f>
        <v>S8</v>
      </c>
      <c r="L447" t="s">
        <v>1958</v>
      </c>
      <c r="M447" s="1">
        <v>43791</v>
      </c>
      <c r="N447" s="1">
        <v>43793</v>
      </c>
      <c r="O447" s="11" t="str">
        <f ca="1">DATEDIF(Table1[[#This Row],[Referral_Date]],TODAY(),"d")-DATEDIF(Table1[[#This Row],[First_Seen_Date]],TODAY(),"d") &amp;" "&amp;"days"</f>
        <v>2 days</v>
      </c>
      <c r="P447" s="1">
        <v>43799</v>
      </c>
      <c r="Q447" s="1">
        <v>43812</v>
      </c>
      <c r="R447" s="1">
        <v>43825</v>
      </c>
      <c r="S447" s="11">
        <f ca="1">DATEDIF(Table1[[#This Row],[Decision_to_Treat_Date]],TODAY(),"d")-DATEDIF(Table1[[#This Row],[Treatment_Start_Date]],TODAY(),"d")</f>
        <v>13</v>
      </c>
      <c r="T447" s="11" t="str" cm="1">
        <f t="array" aca="1" ref="T447" ca="1">_xlfn.IFS(Table1[[#This Row],[Treatment_Waiting Time]]&lt;10,"Very Short Wait",Table1[[#This Row],[Treatment_Waiting Time]]&lt;20,"Short Wait",Table1[[#This Row],[Treatment_Waiting Time]]&lt;30,"Moderate Delay",Table1[[#This Row],[Treatment_Waiting Time]]&lt;40,"Long Delay")</f>
        <v>Short Wait</v>
      </c>
      <c r="U447" t="s">
        <v>2015</v>
      </c>
      <c r="V447" t="s">
        <v>2018</v>
      </c>
      <c r="W447" t="s">
        <v>2026</v>
      </c>
      <c r="X447" t="s">
        <v>2029</v>
      </c>
      <c r="Y447" t="s">
        <v>2036</v>
      </c>
      <c r="Z447" t="s">
        <v>2039</v>
      </c>
      <c r="AA447" t="s">
        <v>2043</v>
      </c>
      <c r="AB447" t="s">
        <v>2046</v>
      </c>
      <c r="AC447" t="s">
        <v>2053</v>
      </c>
      <c r="AD447" t="s">
        <v>2495</v>
      </c>
      <c r="AE447" t="s">
        <v>2552</v>
      </c>
      <c r="AF447" t="b">
        <v>1</v>
      </c>
      <c r="AG447" s="1">
        <v>44294</v>
      </c>
      <c r="AH447" t="s">
        <v>2554</v>
      </c>
    </row>
    <row r="448" spans="1:35">
      <c r="A448" t="str">
        <f>LEFT(Table1[[#This Row],[Postcode]],2)</f>
        <v>M8</v>
      </c>
      <c r="B448" s="13" t="str" cm="1">
        <f t="array" ref="B448">_xlfn.IFS(
OR(LEFT(A448,2)="EC",LEFT(A448,1)="E",LEFT(A448,1)="N",LEFT(A448,2)="NW",LEFT(A448,2)="SE",LEFT(A448,2)="SW",LEFT(A448,1)="W",LEFT(A448,2)="WC"),"London",
OR(LEFT(A448,2)="CR",LEFT(A448,2)="DA",LEFT(A448,2)="GU",LEFT(A448,2)="KT",LEFT(A448,2)="ME",LEFT(A448,2)="PO",LEFT(A448,2)="RG",LEFT(A448,2)="RH",LEFT(A448,2)="SL",LEFT(A448,2)="SO",LEFT(A448,2)="TN"),"South East",
OR(LEFT(A448,2)="BA",LEFT(A448,2)="BS",LEFT(A448,2)="EX",LEFT(A448,2)="GL",LEFT(A448,2)="PL",LEFT(A448,2)="TA",LEFT(A448,2)="TQ",LEFT(A448,2)="TR"),"South West",
OR(LEFT(A448,1)="B",LEFT(A448,2)="CV",LEFT(A448,2)="DE",LEFT(A448,2)="LE",LEFT(A448,2)="NG",LEFT(A448,2)="NN",LEFT(A448,2)="ST",LEFT(A448,2)="WS",LEFT(A448,2)="WV"),"Midlands",
OR(LEFT(A448,1)="M",LEFT(A448,1)="L",LEFT(A448,2)="CH",LEFT(A448,2)="WA",LEFT(A448,2)="WN",LEFT(A448,2)="PR",LEFT(A448,2)="FY",LEFT(A448,2)="BB",LEFT(A448,2)="BL",LEFT(A448,2)="OL",LEFT(A448,2)="SK"),"North West",
OR(LEFT(A448,2)="NE",LEFT(A448,2)="DH",LEFT(A448,2)="SR",LEFT(A448,2)="TS",LEFT(A448,2)="DL"),"North East",
OR(LEFT(A448,2)="LS",LEFT(A448,1)="S",LEFT(A448,2)="DN",LEFT(A448,2)="HU",LEFT(A448,2)="BD",LEFT(A448,2)="HX",LEFT(A448,2)="WF",LEFT(A448,2)="HD"),"Yorkshire &amp; Humber",
OR(LEFT(A448,2)="CB",LEFT(A448,2)="CO",LEFT(A448,2)="IP",LEFT(A448,2)="NR",LEFT(A448,2)="PE",LEFT(A448,2)="SG",LEFT(A448,2)="CM"),"East of England",
OR(LEFT(A448,2)="AB",LEFT(A448,2)="DD",LEFT(A448,2)="EH",LEFT(A448,2)="FK",LEFT(A448,1)="G",LEFT(A448,2)="KA",LEFT(A448,2)="KY",LEFT(A448,2)="PA",LEFT(A448,2)="PH",LEFT(A448,2)="DG",LEFT(A448,2)="ML"),"Scotland",
OR(LEFT(A448,2)="CF",LEFT(A448,2)="SA",LEFT(A448,2)="NP",LEFT(A448,2)="LL",LEFT(A448,2)="LD"),"Wales"
)</f>
        <v>North West</v>
      </c>
      <c r="C448" t="s">
        <v>473</v>
      </c>
      <c r="D448" t="s">
        <v>973</v>
      </c>
      <c r="E448" s="1">
        <v>33645</v>
      </c>
      <c r="F448" s="1">
        <v>42596</v>
      </c>
      <c r="G448" s="11">
        <f ca="1">DATEDIF(Table1[[#This Row],[Date_of_Birth]],TODAY(),"Y")-DATEDIF(Table1[[#This Row],[Primary_Diagnosis_Date]],TODAY(),"Y")</f>
        <v>25</v>
      </c>
      <c r="H448" s="11" t="str" cm="1">
        <f t="array" aca="1" ref="H448" ca="1">_xlfn.IFS(Table1[[#This Row],[Age]]&lt;10,"0-9",Table1[[#This Row],[Age]]&lt;20,"10-19",Table1[[#This Row],[Age]]&lt;30,"20-29",Table1[[#This Row],[Age]]&lt;40,"30-39",Table1[[#This Row],[Age]]&lt;50,"40-49",Table1[[#This Row],[Age]]&lt;60,"50-59",Table1[[#This Row],[Age]]&lt;70,"60-69",Table1[[#This Row],[Age]]&lt;80,"70-79",Table1[[#This Row],[Age]]&lt;90,"80-89")</f>
        <v>20-29</v>
      </c>
      <c r="I448" t="s">
        <v>1028</v>
      </c>
      <c r="J448" t="s">
        <v>1475</v>
      </c>
      <c r="K448" t="str">
        <f>LEFT(Table1[[#This Row],[Postcode]],2)</f>
        <v>M8</v>
      </c>
      <c r="L448" t="s">
        <v>1959</v>
      </c>
      <c r="M448" s="1">
        <v>42594</v>
      </c>
      <c r="N448" s="1">
        <v>42599</v>
      </c>
      <c r="O448" s="11" t="str">
        <f ca="1">DATEDIF(Table1[[#This Row],[Referral_Date]],TODAY(),"d")-DATEDIF(Table1[[#This Row],[First_Seen_Date]],TODAY(),"d") &amp;" "&amp;"days"</f>
        <v>5 days</v>
      </c>
      <c r="P448" s="1">
        <v>42608</v>
      </c>
      <c r="Q448" s="1">
        <v>42618</v>
      </c>
      <c r="R448" s="1">
        <v>42647</v>
      </c>
      <c r="S448" s="11">
        <f ca="1">DATEDIF(Table1[[#This Row],[Decision_to_Treat_Date]],TODAY(),"d")-DATEDIF(Table1[[#This Row],[Treatment_Start_Date]],TODAY(),"d")</f>
        <v>29</v>
      </c>
      <c r="T448" s="11" t="str" cm="1">
        <f t="array" aca="1" ref="T448" ca="1">_xlfn.IFS(Table1[[#This Row],[Treatment_Waiting Time]]&lt;10,"Very Short Wait",Table1[[#This Row],[Treatment_Waiting Time]]&lt;20,"Short Wait",Table1[[#This Row],[Treatment_Waiting Time]]&lt;30,"Moderate Delay",Table1[[#This Row],[Treatment_Waiting Time]]&lt;40,"Long Delay")</f>
        <v>Moderate Delay</v>
      </c>
      <c r="U448" t="s">
        <v>2012</v>
      </c>
      <c r="V448" t="s">
        <v>2018</v>
      </c>
      <c r="W448" t="s">
        <v>2028</v>
      </c>
      <c r="X448" t="s">
        <v>2031</v>
      </c>
      <c r="Y448" t="s">
        <v>2037</v>
      </c>
      <c r="Z448" t="s">
        <v>2040</v>
      </c>
      <c r="AA448" t="s">
        <v>2044</v>
      </c>
      <c r="AB448" t="s">
        <v>2047</v>
      </c>
      <c r="AC448" t="s">
        <v>2052</v>
      </c>
      <c r="AD448" t="s">
        <v>2496</v>
      </c>
      <c r="AE448" t="s">
        <v>2041</v>
      </c>
      <c r="AF448" t="b">
        <v>1</v>
      </c>
      <c r="AG448" s="1">
        <v>43307</v>
      </c>
      <c r="AH448" t="s">
        <v>2554</v>
      </c>
    </row>
    <row r="449" spans="1:35">
      <c r="A449" t="str">
        <f>LEFT(Table1[[#This Row],[Postcode]],2)</f>
        <v>M4</v>
      </c>
      <c r="B449" s="13" t="str" cm="1">
        <f t="array" ref="B449">_xlfn.IFS(
OR(LEFT(A449,2)="EC",LEFT(A449,1)="E",LEFT(A449,1)="N",LEFT(A449,2)="NW",LEFT(A449,2)="SE",LEFT(A449,2)="SW",LEFT(A449,1)="W",LEFT(A449,2)="WC"),"London",
OR(LEFT(A449,2)="CR",LEFT(A449,2)="DA",LEFT(A449,2)="GU",LEFT(A449,2)="KT",LEFT(A449,2)="ME",LEFT(A449,2)="PO",LEFT(A449,2)="RG",LEFT(A449,2)="RH",LEFT(A449,2)="SL",LEFT(A449,2)="SO",LEFT(A449,2)="TN"),"South East",
OR(LEFT(A449,2)="BA",LEFT(A449,2)="BS",LEFT(A449,2)="EX",LEFT(A449,2)="GL",LEFT(A449,2)="PL",LEFT(A449,2)="TA",LEFT(A449,2)="TQ",LEFT(A449,2)="TR"),"South West",
OR(LEFT(A449,1)="B",LEFT(A449,2)="CV",LEFT(A449,2)="DE",LEFT(A449,2)="LE",LEFT(A449,2)="NG",LEFT(A449,2)="NN",LEFT(A449,2)="ST",LEFT(A449,2)="WS",LEFT(A449,2)="WV"),"Midlands",
OR(LEFT(A449,1)="M",LEFT(A449,1)="L",LEFT(A449,2)="CH",LEFT(A449,2)="WA",LEFT(A449,2)="WN",LEFT(A449,2)="PR",LEFT(A449,2)="FY",LEFT(A449,2)="BB",LEFT(A449,2)="BL",LEFT(A449,2)="OL",LEFT(A449,2)="SK"),"North West",
OR(LEFT(A449,2)="NE",LEFT(A449,2)="DH",LEFT(A449,2)="SR",LEFT(A449,2)="TS",LEFT(A449,2)="DL"),"North East",
OR(LEFT(A449,2)="LS",LEFT(A449,1)="S",LEFT(A449,2)="DN",LEFT(A449,2)="HU",LEFT(A449,2)="BD",LEFT(A449,2)="HX",LEFT(A449,2)="WF",LEFT(A449,2)="HD"),"Yorkshire &amp; Humber",
OR(LEFT(A449,2)="CB",LEFT(A449,2)="CO",LEFT(A449,2)="IP",LEFT(A449,2)="NR",LEFT(A449,2)="PE",LEFT(A449,2)="SG",LEFT(A449,2)="CM"),"East of England",
OR(LEFT(A449,2)="AB",LEFT(A449,2)="DD",LEFT(A449,2)="EH",LEFT(A449,2)="FK",LEFT(A449,1)="G",LEFT(A449,2)="KA",LEFT(A449,2)="KY",LEFT(A449,2)="PA",LEFT(A449,2)="PH",LEFT(A449,2)="DG",LEFT(A449,2)="ML"),"Scotland",
OR(LEFT(A449,2)="CF",LEFT(A449,2)="SA",LEFT(A449,2)="NP",LEFT(A449,2)="LL",LEFT(A449,2)="LD"),"Wales"
)</f>
        <v>North West</v>
      </c>
      <c r="C449" t="s">
        <v>474</v>
      </c>
      <c r="D449" t="s">
        <v>974</v>
      </c>
      <c r="E449" s="1">
        <v>35648</v>
      </c>
      <c r="F449" s="1">
        <v>44625</v>
      </c>
      <c r="G449" s="11">
        <f ca="1">DATEDIF(Table1[[#This Row],[Date_of_Birth]],TODAY(),"Y")-DATEDIF(Table1[[#This Row],[Primary_Diagnosis_Date]],TODAY(),"Y")</f>
        <v>24</v>
      </c>
      <c r="H449" s="11" t="str" cm="1">
        <f t="array" aca="1" ref="H449" ca="1">_xlfn.IFS(Table1[[#This Row],[Age]]&lt;10,"0-9",Table1[[#This Row],[Age]]&lt;20,"10-19",Table1[[#This Row],[Age]]&lt;30,"20-29",Table1[[#This Row],[Age]]&lt;40,"30-39",Table1[[#This Row],[Age]]&lt;50,"40-49",Table1[[#This Row],[Age]]&lt;60,"50-59",Table1[[#This Row],[Age]]&lt;70,"60-69",Table1[[#This Row],[Age]]&lt;80,"70-79",Table1[[#This Row],[Age]]&lt;90,"80-89")</f>
        <v>20-29</v>
      </c>
      <c r="I449" t="s">
        <v>1027</v>
      </c>
      <c r="J449" t="s">
        <v>1476</v>
      </c>
      <c r="K449" t="str">
        <f>LEFT(Table1[[#This Row],[Postcode]],2)</f>
        <v>M4</v>
      </c>
      <c r="L449" t="s">
        <v>1960</v>
      </c>
      <c r="M449" s="1">
        <v>44610</v>
      </c>
      <c r="N449" s="1">
        <v>44610</v>
      </c>
      <c r="O449" s="11" t="str">
        <f ca="1">DATEDIF(Table1[[#This Row],[Referral_Date]],TODAY(),"d")-DATEDIF(Table1[[#This Row],[First_Seen_Date]],TODAY(),"d") &amp;" "&amp;"days"</f>
        <v>0 days</v>
      </c>
      <c r="P449" s="1">
        <v>44610</v>
      </c>
      <c r="Q449" s="1">
        <v>44615</v>
      </c>
      <c r="R449" s="1">
        <v>44630</v>
      </c>
      <c r="S449" s="11">
        <f ca="1">DATEDIF(Table1[[#This Row],[Decision_to_Treat_Date]],TODAY(),"d")-DATEDIF(Table1[[#This Row],[Treatment_Start_Date]],TODAY(),"d")</f>
        <v>15</v>
      </c>
      <c r="T449" s="11" t="str" cm="1">
        <f t="array" aca="1" ref="T449" ca="1">_xlfn.IFS(Table1[[#This Row],[Treatment_Waiting Time]]&lt;10,"Very Short Wait",Table1[[#This Row],[Treatment_Waiting Time]]&lt;20,"Short Wait",Table1[[#This Row],[Treatment_Waiting Time]]&lt;30,"Moderate Delay",Table1[[#This Row],[Treatment_Waiting Time]]&lt;40,"Long Delay")</f>
        <v>Short Wait</v>
      </c>
      <c r="U449" t="s">
        <v>2013</v>
      </c>
      <c r="V449" t="s">
        <v>2022</v>
      </c>
      <c r="W449" t="s">
        <v>2027</v>
      </c>
      <c r="X449" t="s">
        <v>2032</v>
      </c>
      <c r="Y449" t="s">
        <v>2036</v>
      </c>
      <c r="Z449" t="s">
        <v>2040</v>
      </c>
      <c r="AA449" t="s">
        <v>2044</v>
      </c>
      <c r="AB449" t="s">
        <v>2050</v>
      </c>
      <c r="AC449" t="s">
        <v>2041</v>
      </c>
      <c r="AD449" t="s">
        <v>2497</v>
      </c>
      <c r="AE449" t="s">
        <v>2550</v>
      </c>
      <c r="AF449" t="b">
        <v>0</v>
      </c>
      <c r="AH449" t="s">
        <v>2554</v>
      </c>
    </row>
    <row r="450" spans="1:35">
      <c r="A450" t="str">
        <f>LEFT(Table1[[#This Row],[Postcode]],2)</f>
        <v>L8</v>
      </c>
      <c r="B450" s="13" t="str" cm="1">
        <f t="array" ref="B450">_xlfn.IFS(
OR(LEFT(A450,2)="EC",LEFT(A450,1)="E",LEFT(A450,1)="N",LEFT(A450,2)="NW",LEFT(A450,2)="SE",LEFT(A450,2)="SW",LEFT(A450,1)="W",LEFT(A450,2)="WC"),"London",
OR(LEFT(A450,2)="CR",LEFT(A450,2)="DA",LEFT(A450,2)="GU",LEFT(A450,2)="KT",LEFT(A450,2)="ME",LEFT(A450,2)="PO",LEFT(A450,2)="RG",LEFT(A450,2)="RH",LEFT(A450,2)="SL",LEFT(A450,2)="SO",LEFT(A450,2)="TN"),"South East",
OR(LEFT(A450,2)="BA",LEFT(A450,2)="BS",LEFT(A450,2)="EX",LEFT(A450,2)="GL",LEFT(A450,2)="PL",LEFT(A450,2)="TA",LEFT(A450,2)="TQ",LEFT(A450,2)="TR"),"South West",
OR(LEFT(A450,1)="B",LEFT(A450,2)="CV",LEFT(A450,2)="DE",LEFT(A450,2)="LE",LEFT(A450,2)="NG",LEFT(A450,2)="NN",LEFT(A450,2)="ST",LEFT(A450,2)="WS",LEFT(A450,2)="WV"),"Midlands",
OR(LEFT(A450,1)="M",LEFT(A450,1)="L",LEFT(A450,2)="CH",LEFT(A450,2)="WA",LEFT(A450,2)="WN",LEFT(A450,2)="PR",LEFT(A450,2)="FY",LEFT(A450,2)="BB",LEFT(A450,2)="BL",LEFT(A450,2)="OL",LEFT(A450,2)="SK"),"North West",
OR(LEFT(A450,2)="NE",LEFT(A450,2)="DH",LEFT(A450,2)="SR",LEFT(A450,2)="TS",LEFT(A450,2)="DL"),"North East",
OR(LEFT(A450,2)="LS",LEFT(A450,1)="S",LEFT(A450,2)="DN",LEFT(A450,2)="HU",LEFT(A450,2)="BD",LEFT(A450,2)="HX",LEFT(A450,2)="WF",LEFT(A450,2)="HD"),"Yorkshire &amp; Humber",
OR(LEFT(A450,2)="CB",LEFT(A450,2)="CO",LEFT(A450,2)="IP",LEFT(A450,2)="NR",LEFT(A450,2)="PE",LEFT(A450,2)="SG",LEFT(A450,2)="CM"),"East of England",
OR(LEFT(A450,2)="AB",LEFT(A450,2)="DD",LEFT(A450,2)="EH",LEFT(A450,2)="FK",LEFT(A450,1)="G",LEFT(A450,2)="KA",LEFT(A450,2)="KY",LEFT(A450,2)="PA",LEFT(A450,2)="PH",LEFT(A450,2)="DG",LEFT(A450,2)="ML"),"Scotland",
OR(LEFT(A450,2)="CF",LEFT(A450,2)="SA",LEFT(A450,2)="NP",LEFT(A450,2)="LL",LEFT(A450,2)="LD"),"Wales"
)</f>
        <v>North West</v>
      </c>
      <c r="C450" t="s">
        <v>475</v>
      </c>
      <c r="D450" t="s">
        <v>975</v>
      </c>
      <c r="E450" s="1">
        <v>37316</v>
      </c>
      <c r="F450" s="1">
        <v>42764</v>
      </c>
      <c r="G450" s="11">
        <f ca="1">DATEDIF(Table1[[#This Row],[Date_of_Birth]],TODAY(),"Y")-DATEDIF(Table1[[#This Row],[Primary_Diagnosis_Date]],TODAY(),"Y")</f>
        <v>15</v>
      </c>
      <c r="H450" s="11" t="str" cm="1">
        <f t="array" aca="1" ref="H450" ca="1">_xlfn.IFS(Table1[[#This Row],[Age]]&lt;10,"0-9",Table1[[#This Row],[Age]]&lt;20,"10-19",Table1[[#This Row],[Age]]&lt;30,"20-29",Table1[[#This Row],[Age]]&lt;40,"30-39",Table1[[#This Row],[Age]]&lt;50,"40-49",Table1[[#This Row],[Age]]&lt;60,"50-59",Table1[[#This Row],[Age]]&lt;70,"60-69",Table1[[#This Row],[Age]]&lt;80,"70-79",Table1[[#This Row],[Age]]&lt;90,"80-89")</f>
        <v>10-19</v>
      </c>
      <c r="I450" t="s">
        <v>1027</v>
      </c>
      <c r="J450" t="s">
        <v>1477</v>
      </c>
      <c r="K450" t="str">
        <f>LEFT(Table1[[#This Row],[Postcode]],2)</f>
        <v>L8</v>
      </c>
      <c r="L450" t="s">
        <v>1961</v>
      </c>
      <c r="M450" s="1">
        <v>42748</v>
      </c>
      <c r="N450" s="1">
        <v>42757</v>
      </c>
      <c r="O450" s="11" t="str">
        <f ca="1">DATEDIF(Table1[[#This Row],[Referral_Date]],TODAY(),"d")-DATEDIF(Table1[[#This Row],[First_Seen_Date]],TODAY(),"d") &amp;" "&amp;"days"</f>
        <v>9 days</v>
      </c>
      <c r="P450" s="1">
        <v>42759</v>
      </c>
      <c r="Q450" s="1">
        <v>42763</v>
      </c>
      <c r="R450" s="1">
        <v>42773</v>
      </c>
      <c r="S450" s="11">
        <f ca="1">DATEDIF(Table1[[#This Row],[Decision_to_Treat_Date]],TODAY(),"d")-DATEDIF(Table1[[#This Row],[Treatment_Start_Date]],TODAY(),"d")</f>
        <v>10</v>
      </c>
      <c r="T450" s="11" t="str" cm="1">
        <f t="array" aca="1" ref="T450" ca="1">_xlfn.IFS(Table1[[#This Row],[Treatment_Waiting Time]]&lt;10,"Very Short Wait",Table1[[#This Row],[Treatment_Waiting Time]]&lt;20,"Short Wait",Table1[[#This Row],[Treatment_Waiting Time]]&lt;30,"Moderate Delay",Table1[[#This Row],[Treatment_Waiting Time]]&lt;40,"Long Delay")</f>
        <v>Short Wait</v>
      </c>
      <c r="U450" t="s">
        <v>2017</v>
      </c>
      <c r="V450" t="s">
        <v>2020</v>
      </c>
      <c r="W450" t="s">
        <v>2028</v>
      </c>
      <c r="X450" t="s">
        <v>2032</v>
      </c>
      <c r="Y450" t="s">
        <v>2034</v>
      </c>
      <c r="Z450" t="s">
        <v>2039</v>
      </c>
      <c r="AA450" t="s">
        <v>2045</v>
      </c>
      <c r="AB450" t="s">
        <v>2049</v>
      </c>
      <c r="AC450" t="s">
        <v>2052</v>
      </c>
      <c r="AD450" t="s">
        <v>2498</v>
      </c>
      <c r="AE450" t="s">
        <v>2552</v>
      </c>
      <c r="AF450" t="b">
        <v>0</v>
      </c>
      <c r="AH450" t="s">
        <v>2555</v>
      </c>
      <c r="AI450" s="1">
        <v>43931</v>
      </c>
    </row>
    <row r="451" spans="1:35">
      <c r="A451" t="str">
        <f>LEFT(Table1[[#This Row],[Postcode]],2)</f>
        <v>N4</v>
      </c>
      <c r="B451" s="13" t="str" cm="1">
        <f t="array" ref="B451">_xlfn.IFS(
OR(LEFT(A451,2)="EC",LEFT(A451,1)="E",LEFT(A451,1)="N",LEFT(A451,2)="NW",LEFT(A451,2)="SE",LEFT(A451,2)="SW",LEFT(A451,1)="W",LEFT(A451,2)="WC"),"London",
OR(LEFT(A451,2)="CR",LEFT(A451,2)="DA",LEFT(A451,2)="GU",LEFT(A451,2)="KT",LEFT(A451,2)="ME",LEFT(A451,2)="PO",LEFT(A451,2)="RG",LEFT(A451,2)="RH",LEFT(A451,2)="SL",LEFT(A451,2)="SO",LEFT(A451,2)="TN"),"South East",
OR(LEFT(A451,2)="BA",LEFT(A451,2)="BS",LEFT(A451,2)="EX",LEFT(A451,2)="GL",LEFT(A451,2)="PL",LEFT(A451,2)="TA",LEFT(A451,2)="TQ",LEFT(A451,2)="TR"),"South West",
OR(LEFT(A451,1)="B",LEFT(A451,2)="CV",LEFT(A451,2)="DE",LEFT(A451,2)="LE",LEFT(A451,2)="NG",LEFT(A451,2)="NN",LEFT(A451,2)="ST",LEFT(A451,2)="WS",LEFT(A451,2)="WV"),"Midlands",
OR(LEFT(A451,1)="M",LEFT(A451,1)="L",LEFT(A451,2)="CH",LEFT(A451,2)="WA",LEFT(A451,2)="WN",LEFT(A451,2)="PR",LEFT(A451,2)="FY",LEFT(A451,2)="BB",LEFT(A451,2)="BL",LEFT(A451,2)="OL",LEFT(A451,2)="SK"),"North West",
OR(LEFT(A451,2)="NE",LEFT(A451,2)="DH",LEFT(A451,2)="SR",LEFT(A451,2)="TS",LEFT(A451,2)="DL"),"North East",
OR(LEFT(A451,2)="LS",LEFT(A451,1)="S",LEFT(A451,2)="DN",LEFT(A451,2)="HU",LEFT(A451,2)="BD",LEFT(A451,2)="HX",LEFT(A451,2)="WF",LEFT(A451,2)="HD"),"Yorkshire &amp; Humber",
OR(LEFT(A451,2)="CB",LEFT(A451,2)="CO",LEFT(A451,2)="IP",LEFT(A451,2)="NR",LEFT(A451,2)="PE",LEFT(A451,2)="SG",LEFT(A451,2)="CM"),"East of England",
OR(LEFT(A451,2)="AB",LEFT(A451,2)="DD",LEFT(A451,2)="EH",LEFT(A451,2)="FK",LEFT(A451,1)="G",LEFT(A451,2)="KA",LEFT(A451,2)="KY",LEFT(A451,2)="PA",LEFT(A451,2)="PH",LEFT(A451,2)="DG",LEFT(A451,2)="ML"),"Scotland",
OR(LEFT(A451,2)="CF",LEFT(A451,2)="SA",LEFT(A451,2)="NP",LEFT(A451,2)="LL",LEFT(A451,2)="LD"),"Wales"
)</f>
        <v>London</v>
      </c>
      <c r="C451" t="s">
        <v>476</v>
      </c>
      <c r="D451" t="s">
        <v>976</v>
      </c>
      <c r="E451" s="1">
        <v>29361</v>
      </c>
      <c r="F451" s="1">
        <v>44525</v>
      </c>
      <c r="G451" s="11">
        <f ca="1">DATEDIF(Table1[[#This Row],[Date_of_Birth]],TODAY(),"Y")-DATEDIF(Table1[[#This Row],[Primary_Diagnosis_Date]],TODAY(),"Y")</f>
        <v>42</v>
      </c>
      <c r="H451" s="11" t="str" cm="1">
        <f t="array" aca="1" ref="H451" ca="1">_xlfn.IFS(Table1[[#This Row],[Age]]&lt;10,"0-9",Table1[[#This Row],[Age]]&lt;20,"10-19",Table1[[#This Row],[Age]]&lt;30,"20-29",Table1[[#This Row],[Age]]&lt;40,"30-39",Table1[[#This Row],[Age]]&lt;50,"40-49",Table1[[#This Row],[Age]]&lt;60,"50-59",Table1[[#This Row],[Age]]&lt;70,"60-69",Table1[[#This Row],[Age]]&lt;80,"70-79",Table1[[#This Row],[Age]]&lt;90,"80-89")</f>
        <v>40-49</v>
      </c>
      <c r="I451" t="s">
        <v>1028</v>
      </c>
      <c r="J451" t="s">
        <v>1478</v>
      </c>
      <c r="K451" t="str">
        <f>LEFT(Table1[[#This Row],[Postcode]],2)</f>
        <v>N4</v>
      </c>
      <c r="L451" t="s">
        <v>1962</v>
      </c>
      <c r="M451" s="1">
        <v>44502</v>
      </c>
      <c r="N451" s="1">
        <v>44509</v>
      </c>
      <c r="O451" s="11" t="str">
        <f ca="1">DATEDIF(Table1[[#This Row],[Referral_Date]],TODAY(),"d")-DATEDIF(Table1[[#This Row],[First_Seen_Date]],TODAY(),"d") &amp;" "&amp;"days"</f>
        <v>7 days</v>
      </c>
      <c r="P451" s="1">
        <v>44522</v>
      </c>
      <c r="Q451" s="1">
        <v>44535</v>
      </c>
      <c r="R451" s="1">
        <v>44552</v>
      </c>
      <c r="S451" s="11">
        <f ca="1">DATEDIF(Table1[[#This Row],[Decision_to_Treat_Date]],TODAY(),"d")-DATEDIF(Table1[[#This Row],[Treatment_Start_Date]],TODAY(),"d")</f>
        <v>17</v>
      </c>
      <c r="T451" s="11" t="str" cm="1">
        <f t="array" aca="1" ref="T451" ca="1">_xlfn.IFS(Table1[[#This Row],[Treatment_Waiting Time]]&lt;10,"Very Short Wait",Table1[[#This Row],[Treatment_Waiting Time]]&lt;20,"Short Wait",Table1[[#This Row],[Treatment_Waiting Time]]&lt;30,"Moderate Delay",Table1[[#This Row],[Treatment_Waiting Time]]&lt;40,"Long Delay")</f>
        <v>Short Wait</v>
      </c>
      <c r="U451" t="s">
        <v>2011</v>
      </c>
      <c r="V451" t="s">
        <v>2020</v>
      </c>
      <c r="W451" t="s">
        <v>2027</v>
      </c>
      <c r="X451" t="s">
        <v>2030</v>
      </c>
      <c r="Y451" t="s">
        <v>2037</v>
      </c>
      <c r="Z451" t="s">
        <v>2038</v>
      </c>
      <c r="AA451" t="s">
        <v>2044</v>
      </c>
      <c r="AB451" t="s">
        <v>2048</v>
      </c>
      <c r="AC451" t="s">
        <v>2053</v>
      </c>
      <c r="AD451" t="s">
        <v>2499</v>
      </c>
      <c r="AE451" t="s">
        <v>2552</v>
      </c>
      <c r="AF451" t="b">
        <v>0</v>
      </c>
      <c r="AH451" t="s">
        <v>2555</v>
      </c>
      <c r="AI451" s="1">
        <v>45331</v>
      </c>
    </row>
    <row r="452" spans="1:35">
      <c r="A452" t="str">
        <f>LEFT(Table1[[#This Row],[Postcode]],2)</f>
        <v>L3</v>
      </c>
      <c r="B452" s="13" t="str" cm="1">
        <f t="array" ref="B452">_xlfn.IFS(
OR(LEFT(A452,2)="EC",LEFT(A452,1)="E",LEFT(A452,1)="N",LEFT(A452,2)="NW",LEFT(A452,2)="SE",LEFT(A452,2)="SW",LEFT(A452,1)="W",LEFT(A452,2)="WC"),"London",
OR(LEFT(A452,2)="CR",LEFT(A452,2)="DA",LEFT(A452,2)="GU",LEFT(A452,2)="KT",LEFT(A452,2)="ME",LEFT(A452,2)="PO",LEFT(A452,2)="RG",LEFT(A452,2)="RH",LEFT(A452,2)="SL",LEFT(A452,2)="SO",LEFT(A452,2)="TN"),"South East",
OR(LEFT(A452,2)="BA",LEFT(A452,2)="BS",LEFT(A452,2)="EX",LEFT(A452,2)="GL",LEFT(A452,2)="PL",LEFT(A452,2)="TA",LEFT(A452,2)="TQ",LEFT(A452,2)="TR"),"South West",
OR(LEFT(A452,1)="B",LEFT(A452,2)="CV",LEFT(A452,2)="DE",LEFT(A452,2)="LE",LEFT(A452,2)="NG",LEFT(A452,2)="NN",LEFT(A452,2)="ST",LEFT(A452,2)="WS",LEFT(A452,2)="WV"),"Midlands",
OR(LEFT(A452,1)="M",LEFT(A452,1)="L",LEFT(A452,2)="CH",LEFT(A452,2)="WA",LEFT(A452,2)="WN",LEFT(A452,2)="PR",LEFT(A452,2)="FY",LEFT(A452,2)="BB",LEFT(A452,2)="BL",LEFT(A452,2)="OL",LEFT(A452,2)="SK"),"North West",
OR(LEFT(A452,2)="NE",LEFT(A452,2)="DH",LEFT(A452,2)="SR",LEFT(A452,2)="TS",LEFT(A452,2)="DL"),"North East",
OR(LEFT(A452,2)="LS",LEFT(A452,1)="S",LEFT(A452,2)="DN",LEFT(A452,2)="HU",LEFT(A452,2)="BD",LEFT(A452,2)="HX",LEFT(A452,2)="WF",LEFT(A452,2)="HD"),"Yorkshire &amp; Humber",
OR(LEFT(A452,2)="CB",LEFT(A452,2)="CO",LEFT(A452,2)="IP",LEFT(A452,2)="NR",LEFT(A452,2)="PE",LEFT(A452,2)="SG",LEFT(A452,2)="CM"),"East of England",
OR(LEFT(A452,2)="AB",LEFT(A452,2)="DD",LEFT(A452,2)="EH",LEFT(A452,2)="FK",LEFT(A452,1)="G",LEFT(A452,2)="KA",LEFT(A452,2)="KY",LEFT(A452,2)="PA",LEFT(A452,2)="PH",LEFT(A452,2)="DG",LEFT(A452,2)="ML"),"Scotland",
OR(LEFT(A452,2)="CF",LEFT(A452,2)="SA",LEFT(A452,2)="NP",LEFT(A452,2)="LL",LEFT(A452,2)="LD"),"Wales"
)</f>
        <v>North West</v>
      </c>
      <c r="C452" t="s">
        <v>477</v>
      </c>
      <c r="D452" t="s">
        <v>977</v>
      </c>
      <c r="E452" s="1">
        <v>24069</v>
      </c>
      <c r="F452" s="1">
        <v>44727</v>
      </c>
      <c r="G452" s="11">
        <f ca="1">DATEDIF(Table1[[#This Row],[Date_of_Birth]],TODAY(),"Y")-DATEDIF(Table1[[#This Row],[Primary_Diagnosis_Date]],TODAY(),"Y")</f>
        <v>56</v>
      </c>
      <c r="H452" s="11" t="str" cm="1">
        <f t="array" aca="1" ref="H452" ca="1">_xlfn.IFS(Table1[[#This Row],[Age]]&lt;10,"0-9",Table1[[#This Row],[Age]]&lt;20,"10-19",Table1[[#This Row],[Age]]&lt;30,"20-29",Table1[[#This Row],[Age]]&lt;40,"30-39",Table1[[#This Row],[Age]]&lt;50,"40-49",Table1[[#This Row],[Age]]&lt;60,"50-59",Table1[[#This Row],[Age]]&lt;70,"60-69",Table1[[#This Row],[Age]]&lt;80,"70-79",Table1[[#This Row],[Age]]&lt;90,"80-89")</f>
        <v>50-59</v>
      </c>
      <c r="I452" t="s">
        <v>1027</v>
      </c>
      <c r="J452" t="s">
        <v>1479</v>
      </c>
      <c r="K452" t="str">
        <f>LEFT(Table1[[#This Row],[Postcode]],2)</f>
        <v>L3</v>
      </c>
      <c r="L452" t="s">
        <v>1963</v>
      </c>
      <c r="M452" s="1">
        <v>44726</v>
      </c>
      <c r="N452" s="1">
        <v>44734</v>
      </c>
      <c r="O452" s="11" t="str">
        <f ca="1">DATEDIF(Table1[[#This Row],[Referral_Date]],TODAY(),"d")-DATEDIF(Table1[[#This Row],[First_Seen_Date]],TODAY(),"d") &amp;" "&amp;"days"</f>
        <v>8 days</v>
      </c>
      <c r="P452" s="1">
        <v>44747</v>
      </c>
      <c r="Q452" s="1">
        <v>44761</v>
      </c>
      <c r="R452" s="1">
        <v>44789</v>
      </c>
      <c r="S452" s="11">
        <f ca="1">DATEDIF(Table1[[#This Row],[Decision_to_Treat_Date]],TODAY(),"d")-DATEDIF(Table1[[#This Row],[Treatment_Start_Date]],TODAY(),"d")</f>
        <v>28</v>
      </c>
      <c r="T452" s="11" t="str" cm="1">
        <f t="array" aca="1" ref="T452" ca="1">_xlfn.IFS(Table1[[#This Row],[Treatment_Waiting Time]]&lt;10,"Very Short Wait",Table1[[#This Row],[Treatment_Waiting Time]]&lt;20,"Short Wait",Table1[[#This Row],[Treatment_Waiting Time]]&lt;30,"Moderate Delay",Table1[[#This Row],[Treatment_Waiting Time]]&lt;40,"Long Delay")</f>
        <v>Moderate Delay</v>
      </c>
      <c r="U452" t="s">
        <v>2015</v>
      </c>
      <c r="V452" t="s">
        <v>2019</v>
      </c>
      <c r="W452" t="s">
        <v>2025</v>
      </c>
      <c r="X452" t="s">
        <v>2030</v>
      </c>
      <c r="Y452" t="s">
        <v>2034</v>
      </c>
      <c r="Z452" t="s">
        <v>2040</v>
      </c>
      <c r="AA452" t="s">
        <v>2041</v>
      </c>
      <c r="AB452" t="s">
        <v>2047</v>
      </c>
      <c r="AC452" t="s">
        <v>2053</v>
      </c>
      <c r="AD452" t="s">
        <v>2500</v>
      </c>
      <c r="AE452" t="s">
        <v>2550</v>
      </c>
      <c r="AF452" t="b">
        <v>1</v>
      </c>
      <c r="AG452" s="1">
        <v>45121</v>
      </c>
      <c r="AH452" t="s">
        <v>2554</v>
      </c>
    </row>
    <row r="453" spans="1:35">
      <c r="A453" t="str">
        <f>LEFT(Table1[[#This Row],[Postcode]],2)</f>
        <v>WV</v>
      </c>
      <c r="B453" s="13" t="str" cm="1">
        <f t="array" ref="B453">_xlfn.IFS(
OR(LEFT(A453,2)="EC",LEFT(A453,1)="E",LEFT(A453,1)="N",LEFT(A453,2)="NW",LEFT(A453,2)="SE",LEFT(A453,2)="SW",LEFT(A453,1)="W",LEFT(A453,2)="WC"),"London",
OR(LEFT(A453,2)="CR",LEFT(A453,2)="DA",LEFT(A453,2)="GU",LEFT(A453,2)="KT",LEFT(A453,2)="ME",LEFT(A453,2)="PO",LEFT(A453,2)="RG",LEFT(A453,2)="RH",LEFT(A453,2)="SL",LEFT(A453,2)="SO",LEFT(A453,2)="TN"),"South East",
OR(LEFT(A453,2)="BA",LEFT(A453,2)="BS",LEFT(A453,2)="EX",LEFT(A453,2)="GL",LEFT(A453,2)="PL",LEFT(A453,2)="TA",LEFT(A453,2)="TQ",LEFT(A453,2)="TR"),"South West",
OR(LEFT(A453,1)="B",LEFT(A453,2)="CV",LEFT(A453,2)="DE",LEFT(A453,2)="LE",LEFT(A453,2)="NG",LEFT(A453,2)="NN",LEFT(A453,2)="ST",LEFT(A453,2)="WS",LEFT(A453,2)="WV"),"Midlands",
OR(LEFT(A453,1)="M",LEFT(A453,1)="L",LEFT(A453,2)="CH",LEFT(A453,2)="WA",LEFT(A453,2)="WN",LEFT(A453,2)="PR",LEFT(A453,2)="FY",LEFT(A453,2)="BB",LEFT(A453,2)="BL",LEFT(A453,2)="OL",LEFT(A453,2)="SK"),"North West",
OR(LEFT(A453,2)="NE",LEFT(A453,2)="DH",LEFT(A453,2)="SR",LEFT(A453,2)="TS",LEFT(A453,2)="DL"),"North East",
OR(LEFT(A453,2)="LS",LEFT(A453,1)="S",LEFT(A453,2)="DN",LEFT(A453,2)="HU",LEFT(A453,2)="BD",LEFT(A453,2)="HX",LEFT(A453,2)="WF",LEFT(A453,2)="HD"),"Yorkshire &amp; Humber",
OR(LEFT(A453,2)="CB",LEFT(A453,2)="CO",LEFT(A453,2)="IP",LEFT(A453,2)="NR",LEFT(A453,2)="PE",LEFT(A453,2)="SG",LEFT(A453,2)="CM"),"East of England",
OR(LEFT(A453,2)="AB",LEFT(A453,2)="DD",LEFT(A453,2)="EH",LEFT(A453,2)="FK",LEFT(A453,1)="G",LEFT(A453,2)="KA",LEFT(A453,2)="KY",LEFT(A453,2)="PA",LEFT(A453,2)="PH",LEFT(A453,2)="DG",LEFT(A453,2)="ML"),"Scotland",
OR(LEFT(A453,2)="CF",LEFT(A453,2)="SA",LEFT(A453,2)="NP",LEFT(A453,2)="LL",LEFT(A453,2)="LD"),"Wales"
)</f>
        <v>London</v>
      </c>
      <c r="C453" t="s">
        <v>478</v>
      </c>
      <c r="D453" t="s">
        <v>978</v>
      </c>
      <c r="E453" s="1">
        <v>35976</v>
      </c>
      <c r="F453" s="1">
        <v>44833</v>
      </c>
      <c r="G453" s="11">
        <f ca="1">DATEDIF(Table1[[#This Row],[Date_of_Birth]],TODAY(),"Y")-DATEDIF(Table1[[#This Row],[Primary_Diagnosis_Date]],TODAY(),"Y")</f>
        <v>24</v>
      </c>
      <c r="H453" s="11" t="str" cm="1">
        <f t="array" aca="1" ref="H453" ca="1">_xlfn.IFS(Table1[[#This Row],[Age]]&lt;10,"0-9",Table1[[#This Row],[Age]]&lt;20,"10-19",Table1[[#This Row],[Age]]&lt;30,"20-29",Table1[[#This Row],[Age]]&lt;40,"30-39",Table1[[#This Row],[Age]]&lt;50,"40-49",Table1[[#This Row],[Age]]&lt;60,"50-59",Table1[[#This Row],[Age]]&lt;70,"60-69",Table1[[#This Row],[Age]]&lt;80,"70-79",Table1[[#This Row],[Age]]&lt;90,"80-89")</f>
        <v>20-29</v>
      </c>
      <c r="I453" t="s">
        <v>1027</v>
      </c>
      <c r="J453" t="s">
        <v>1480</v>
      </c>
      <c r="K453" t="str">
        <f>LEFT(Table1[[#This Row],[Postcode]],2)</f>
        <v>WV</v>
      </c>
      <c r="L453" t="s">
        <v>1964</v>
      </c>
      <c r="M453" s="1">
        <v>44819</v>
      </c>
      <c r="N453" s="1">
        <v>44826</v>
      </c>
      <c r="O453" s="11" t="str">
        <f ca="1">DATEDIF(Table1[[#This Row],[Referral_Date]],TODAY(),"d")-DATEDIF(Table1[[#This Row],[First_Seen_Date]],TODAY(),"d") &amp;" "&amp;"days"</f>
        <v>7 days</v>
      </c>
      <c r="P453" s="1">
        <v>44831</v>
      </c>
      <c r="Q453" s="1">
        <v>44842</v>
      </c>
      <c r="R453" s="1">
        <v>44873</v>
      </c>
      <c r="S453" s="11">
        <f ca="1">DATEDIF(Table1[[#This Row],[Decision_to_Treat_Date]],TODAY(),"d")-DATEDIF(Table1[[#This Row],[Treatment_Start_Date]],TODAY(),"d")</f>
        <v>31</v>
      </c>
      <c r="T453" s="11" t="str" cm="1">
        <f t="array" aca="1" ref="T453" ca="1">_xlfn.IFS(Table1[[#This Row],[Treatment_Waiting Time]]&lt;10,"Very Short Wait",Table1[[#This Row],[Treatment_Waiting Time]]&lt;20,"Short Wait",Table1[[#This Row],[Treatment_Waiting Time]]&lt;30,"Moderate Delay",Table1[[#This Row],[Treatment_Waiting Time]]&lt;40,"Long Delay")</f>
        <v>Long Delay</v>
      </c>
      <c r="U453" t="s">
        <v>2017</v>
      </c>
      <c r="V453" t="s">
        <v>2020</v>
      </c>
      <c r="W453" t="s">
        <v>2023</v>
      </c>
      <c r="X453" t="s">
        <v>2031</v>
      </c>
      <c r="Y453" t="s">
        <v>2036</v>
      </c>
      <c r="Z453" t="s">
        <v>2038</v>
      </c>
      <c r="AA453" t="s">
        <v>2043</v>
      </c>
      <c r="AB453" t="s">
        <v>2048</v>
      </c>
      <c r="AC453" t="s">
        <v>2041</v>
      </c>
      <c r="AD453" t="s">
        <v>2501</v>
      </c>
      <c r="AE453" t="s">
        <v>2553</v>
      </c>
      <c r="AF453" t="b">
        <v>0</v>
      </c>
      <c r="AH453" t="s">
        <v>2554</v>
      </c>
    </row>
    <row r="454" spans="1:35">
      <c r="A454" t="str">
        <f>LEFT(Table1[[#This Row],[Postcode]],2)</f>
        <v>G1</v>
      </c>
      <c r="B454" s="13" t="str" cm="1">
        <f t="array" ref="B454">_xlfn.IFS(
OR(LEFT(A454,2)="EC",LEFT(A454,1)="E",LEFT(A454,1)="N",LEFT(A454,2)="NW",LEFT(A454,2)="SE",LEFT(A454,2)="SW",LEFT(A454,1)="W",LEFT(A454,2)="WC"),"London",
OR(LEFT(A454,2)="CR",LEFT(A454,2)="DA",LEFT(A454,2)="GU",LEFT(A454,2)="KT",LEFT(A454,2)="ME",LEFT(A454,2)="PO",LEFT(A454,2)="RG",LEFT(A454,2)="RH",LEFT(A454,2)="SL",LEFT(A454,2)="SO",LEFT(A454,2)="TN"),"South East",
OR(LEFT(A454,2)="BA",LEFT(A454,2)="BS",LEFT(A454,2)="EX",LEFT(A454,2)="GL",LEFT(A454,2)="PL",LEFT(A454,2)="TA",LEFT(A454,2)="TQ",LEFT(A454,2)="TR"),"South West",
OR(LEFT(A454,1)="B",LEFT(A454,2)="CV",LEFT(A454,2)="DE",LEFT(A454,2)="LE",LEFT(A454,2)="NG",LEFT(A454,2)="NN",LEFT(A454,2)="ST",LEFT(A454,2)="WS",LEFT(A454,2)="WV"),"Midlands",
OR(LEFT(A454,1)="M",LEFT(A454,1)="L",LEFT(A454,2)="CH",LEFT(A454,2)="WA",LEFT(A454,2)="WN",LEFT(A454,2)="PR",LEFT(A454,2)="FY",LEFT(A454,2)="BB",LEFT(A454,2)="BL",LEFT(A454,2)="OL",LEFT(A454,2)="SK"),"North West",
OR(LEFT(A454,2)="NE",LEFT(A454,2)="DH",LEFT(A454,2)="SR",LEFT(A454,2)="TS",LEFT(A454,2)="DL"),"North East",
OR(LEFT(A454,2)="LS",LEFT(A454,1)="S",LEFT(A454,2)="DN",LEFT(A454,2)="HU",LEFT(A454,2)="BD",LEFT(A454,2)="HX",LEFT(A454,2)="WF",LEFT(A454,2)="HD"),"Yorkshire &amp; Humber",
OR(LEFT(A454,2)="CB",LEFT(A454,2)="CO",LEFT(A454,2)="IP",LEFT(A454,2)="NR",LEFT(A454,2)="PE",LEFT(A454,2)="SG",LEFT(A454,2)="CM"),"East of England",
OR(LEFT(A454,2)="AB",LEFT(A454,2)="DD",LEFT(A454,2)="EH",LEFT(A454,2)="FK",LEFT(A454,1)="G",LEFT(A454,2)="KA",LEFT(A454,2)="KY",LEFT(A454,2)="PA",LEFT(A454,2)="PH",LEFT(A454,2)="DG",LEFT(A454,2)="ML"),"Scotland",
OR(LEFT(A454,2)="CF",LEFT(A454,2)="SA",LEFT(A454,2)="NP",LEFT(A454,2)="LL",LEFT(A454,2)="LD"),"Wales"
)</f>
        <v>Scotland</v>
      </c>
      <c r="C454" t="s">
        <v>479</v>
      </c>
      <c r="D454" t="s">
        <v>979</v>
      </c>
      <c r="E454" s="1">
        <v>32530</v>
      </c>
      <c r="F454" s="1">
        <v>43776</v>
      </c>
      <c r="G454" s="11">
        <f ca="1">DATEDIF(Table1[[#This Row],[Date_of_Birth]],TODAY(),"Y")-DATEDIF(Table1[[#This Row],[Primary_Diagnosis_Date]],TODAY(),"Y")</f>
        <v>31</v>
      </c>
      <c r="H454" s="11" t="str" cm="1">
        <f t="array" aca="1" ref="H454" ca="1">_xlfn.IFS(Table1[[#This Row],[Age]]&lt;10,"0-9",Table1[[#This Row],[Age]]&lt;20,"10-19",Table1[[#This Row],[Age]]&lt;30,"20-29",Table1[[#This Row],[Age]]&lt;40,"30-39",Table1[[#This Row],[Age]]&lt;50,"40-49",Table1[[#This Row],[Age]]&lt;60,"50-59",Table1[[#This Row],[Age]]&lt;70,"60-69",Table1[[#This Row],[Age]]&lt;80,"70-79",Table1[[#This Row],[Age]]&lt;90,"80-89")</f>
        <v>30-39</v>
      </c>
      <c r="I454" t="s">
        <v>1028</v>
      </c>
      <c r="J454" t="s">
        <v>1481</v>
      </c>
      <c r="K454" t="str">
        <f>LEFT(Table1[[#This Row],[Postcode]],2)</f>
        <v>G1</v>
      </c>
      <c r="L454" t="s">
        <v>1965</v>
      </c>
      <c r="M454" s="1">
        <v>43758</v>
      </c>
      <c r="N454" s="1">
        <v>43767</v>
      </c>
      <c r="O454" s="11" t="str">
        <f ca="1">DATEDIF(Table1[[#This Row],[Referral_Date]],TODAY(),"d")-DATEDIF(Table1[[#This Row],[First_Seen_Date]],TODAY(),"d") &amp;" "&amp;"days"</f>
        <v>9 days</v>
      </c>
      <c r="P454" s="1">
        <v>43781</v>
      </c>
      <c r="Q454" s="1">
        <v>43791</v>
      </c>
      <c r="R454" s="1">
        <v>43804</v>
      </c>
      <c r="S454" s="11">
        <f ca="1">DATEDIF(Table1[[#This Row],[Decision_to_Treat_Date]],TODAY(),"d")-DATEDIF(Table1[[#This Row],[Treatment_Start_Date]],TODAY(),"d")</f>
        <v>13</v>
      </c>
      <c r="T454" s="11" t="str" cm="1">
        <f t="array" aca="1" ref="T454" ca="1">_xlfn.IFS(Table1[[#This Row],[Treatment_Waiting Time]]&lt;10,"Very Short Wait",Table1[[#This Row],[Treatment_Waiting Time]]&lt;20,"Short Wait",Table1[[#This Row],[Treatment_Waiting Time]]&lt;30,"Moderate Delay",Table1[[#This Row],[Treatment_Waiting Time]]&lt;40,"Long Delay")</f>
        <v>Short Wait</v>
      </c>
      <c r="U454" t="s">
        <v>2017</v>
      </c>
      <c r="V454" t="s">
        <v>2021</v>
      </c>
      <c r="W454" t="s">
        <v>2025</v>
      </c>
      <c r="X454" t="s">
        <v>2029</v>
      </c>
      <c r="Y454" t="s">
        <v>2036</v>
      </c>
      <c r="Z454" t="s">
        <v>2042</v>
      </c>
      <c r="AA454" t="s">
        <v>2044</v>
      </c>
      <c r="AB454" t="s">
        <v>2048</v>
      </c>
      <c r="AC454" t="s">
        <v>2041</v>
      </c>
      <c r="AD454" t="s">
        <v>2502</v>
      </c>
      <c r="AE454" t="s">
        <v>2550</v>
      </c>
      <c r="AF454" t="b">
        <v>1</v>
      </c>
      <c r="AG454" s="1">
        <v>44522</v>
      </c>
      <c r="AH454" t="s">
        <v>2554</v>
      </c>
    </row>
    <row r="455" spans="1:35">
      <c r="A455" t="str">
        <f>LEFT(Table1[[#This Row],[Postcode]],2)</f>
        <v>ME</v>
      </c>
      <c r="B455" s="13" t="str" cm="1">
        <f t="array" ref="B455">_xlfn.IFS(
OR(LEFT(A455,2)="EC",LEFT(A455,1)="E",LEFT(A455,1)="N",LEFT(A455,2)="NW",LEFT(A455,2)="SE",LEFT(A455,2)="SW",LEFT(A455,1)="W",LEFT(A455,2)="WC"),"London",
OR(LEFT(A455,2)="CR",LEFT(A455,2)="DA",LEFT(A455,2)="GU",LEFT(A455,2)="KT",LEFT(A455,2)="ME",LEFT(A455,2)="PO",LEFT(A455,2)="RG",LEFT(A455,2)="RH",LEFT(A455,2)="SL",LEFT(A455,2)="SO",LEFT(A455,2)="TN"),"South East",
OR(LEFT(A455,2)="BA",LEFT(A455,2)="BS",LEFT(A455,2)="EX",LEFT(A455,2)="GL",LEFT(A455,2)="PL",LEFT(A455,2)="TA",LEFT(A455,2)="TQ",LEFT(A455,2)="TR"),"South West",
OR(LEFT(A455,1)="B",LEFT(A455,2)="CV",LEFT(A455,2)="DE",LEFT(A455,2)="LE",LEFT(A455,2)="NG",LEFT(A455,2)="NN",LEFT(A455,2)="ST",LEFT(A455,2)="WS",LEFT(A455,2)="WV"),"Midlands",
OR(LEFT(A455,1)="M",LEFT(A455,1)="L",LEFT(A455,2)="CH",LEFT(A455,2)="WA",LEFT(A455,2)="WN",LEFT(A455,2)="PR",LEFT(A455,2)="FY",LEFT(A455,2)="BB",LEFT(A455,2)="BL",LEFT(A455,2)="OL",LEFT(A455,2)="SK"),"North West",
OR(LEFT(A455,2)="NE",LEFT(A455,2)="DH",LEFT(A455,2)="SR",LEFT(A455,2)="TS",LEFT(A455,2)="DL"),"North East",
OR(LEFT(A455,2)="LS",LEFT(A455,1)="S",LEFT(A455,2)="DN",LEFT(A455,2)="HU",LEFT(A455,2)="BD",LEFT(A455,2)="HX",LEFT(A455,2)="WF",LEFT(A455,2)="HD"),"Yorkshire &amp; Humber",
OR(LEFT(A455,2)="CB",LEFT(A455,2)="CO",LEFT(A455,2)="IP",LEFT(A455,2)="NR",LEFT(A455,2)="PE",LEFT(A455,2)="SG",LEFT(A455,2)="CM"),"East of England",
OR(LEFT(A455,2)="AB",LEFT(A455,2)="DD",LEFT(A455,2)="EH",LEFT(A455,2)="FK",LEFT(A455,1)="G",LEFT(A455,2)="KA",LEFT(A455,2)="KY",LEFT(A455,2)="PA",LEFT(A455,2)="PH",LEFT(A455,2)="DG",LEFT(A455,2)="ML"),"Scotland",
OR(LEFT(A455,2)="CF",LEFT(A455,2)="SA",LEFT(A455,2)="NP",LEFT(A455,2)="LL",LEFT(A455,2)="LD"),"Wales"
)</f>
        <v>South East</v>
      </c>
      <c r="C455" t="s">
        <v>480</v>
      </c>
      <c r="D455" t="s">
        <v>980</v>
      </c>
      <c r="E455" s="1">
        <v>16895</v>
      </c>
      <c r="F455" s="1">
        <v>42773</v>
      </c>
      <c r="G455" s="11">
        <f ca="1">DATEDIF(Table1[[#This Row],[Date_of_Birth]],TODAY(),"Y")-DATEDIF(Table1[[#This Row],[Primary_Diagnosis_Date]],TODAY(),"Y")</f>
        <v>71</v>
      </c>
      <c r="H455" s="11" t="str" cm="1">
        <f t="array" aca="1" ref="H455" ca="1">_xlfn.IFS(Table1[[#This Row],[Age]]&lt;10,"0-9",Table1[[#This Row],[Age]]&lt;20,"10-19",Table1[[#This Row],[Age]]&lt;30,"20-29",Table1[[#This Row],[Age]]&lt;40,"30-39",Table1[[#This Row],[Age]]&lt;50,"40-49",Table1[[#This Row],[Age]]&lt;60,"50-59",Table1[[#This Row],[Age]]&lt;70,"60-69",Table1[[#This Row],[Age]]&lt;80,"70-79",Table1[[#This Row],[Age]]&lt;90,"80-89")</f>
        <v>70-79</v>
      </c>
      <c r="I455" t="s">
        <v>1027</v>
      </c>
      <c r="J455" t="s">
        <v>1482</v>
      </c>
      <c r="K455" t="str">
        <f>LEFT(Table1[[#This Row],[Postcode]],2)</f>
        <v>ME</v>
      </c>
      <c r="L455" t="s">
        <v>1966</v>
      </c>
      <c r="M455" s="1">
        <v>42747</v>
      </c>
      <c r="N455" s="1">
        <v>42753</v>
      </c>
      <c r="O455" s="11" t="str">
        <f ca="1">DATEDIF(Table1[[#This Row],[Referral_Date]],TODAY(),"d")-DATEDIF(Table1[[#This Row],[First_Seen_Date]],TODAY(),"d") &amp;" "&amp;"days"</f>
        <v>6 days</v>
      </c>
      <c r="P455" s="1">
        <v>42758</v>
      </c>
      <c r="Q455" s="1">
        <v>42767</v>
      </c>
      <c r="R455" s="1">
        <v>42773</v>
      </c>
      <c r="S455" s="11">
        <f ca="1">DATEDIF(Table1[[#This Row],[Decision_to_Treat_Date]],TODAY(),"d")-DATEDIF(Table1[[#This Row],[Treatment_Start_Date]],TODAY(),"d")</f>
        <v>6</v>
      </c>
      <c r="T455" s="11" t="str" cm="1">
        <f t="array" aca="1" ref="T455" ca="1">_xlfn.IFS(Table1[[#This Row],[Treatment_Waiting Time]]&lt;10,"Very Short Wait",Table1[[#This Row],[Treatment_Waiting Time]]&lt;20,"Short Wait",Table1[[#This Row],[Treatment_Waiting Time]]&lt;30,"Moderate Delay",Table1[[#This Row],[Treatment_Waiting Time]]&lt;40,"Long Delay")</f>
        <v>Very Short Wait</v>
      </c>
      <c r="U455" t="s">
        <v>2017</v>
      </c>
      <c r="V455" t="s">
        <v>2018</v>
      </c>
      <c r="W455" t="s">
        <v>2028</v>
      </c>
      <c r="X455" t="s">
        <v>2032</v>
      </c>
      <c r="Y455" t="s">
        <v>2037</v>
      </c>
      <c r="Z455" t="s">
        <v>2039</v>
      </c>
      <c r="AA455" t="s">
        <v>2045</v>
      </c>
      <c r="AB455" t="s">
        <v>2049</v>
      </c>
      <c r="AC455" t="s">
        <v>2052</v>
      </c>
      <c r="AD455" t="s">
        <v>2503</v>
      </c>
      <c r="AE455" t="s">
        <v>2041</v>
      </c>
      <c r="AF455" t="b">
        <v>0</v>
      </c>
      <c r="AH455" t="s">
        <v>2554</v>
      </c>
    </row>
    <row r="456" spans="1:35">
      <c r="A456" t="str">
        <f>LEFT(Table1[[#This Row],[Postcode]],2)</f>
        <v>G5</v>
      </c>
      <c r="B456" s="13" t="str" cm="1">
        <f t="array" ref="B456">_xlfn.IFS(
OR(LEFT(A456,2)="EC",LEFT(A456,1)="E",LEFT(A456,1)="N",LEFT(A456,2)="NW",LEFT(A456,2)="SE",LEFT(A456,2)="SW",LEFT(A456,1)="W",LEFT(A456,2)="WC"),"London",
OR(LEFT(A456,2)="CR",LEFT(A456,2)="DA",LEFT(A456,2)="GU",LEFT(A456,2)="KT",LEFT(A456,2)="ME",LEFT(A456,2)="PO",LEFT(A456,2)="RG",LEFT(A456,2)="RH",LEFT(A456,2)="SL",LEFT(A456,2)="SO",LEFT(A456,2)="TN"),"South East",
OR(LEFT(A456,2)="BA",LEFT(A456,2)="BS",LEFT(A456,2)="EX",LEFT(A456,2)="GL",LEFT(A456,2)="PL",LEFT(A456,2)="TA",LEFT(A456,2)="TQ",LEFT(A456,2)="TR"),"South West",
OR(LEFT(A456,1)="B",LEFT(A456,2)="CV",LEFT(A456,2)="DE",LEFT(A456,2)="LE",LEFT(A456,2)="NG",LEFT(A456,2)="NN",LEFT(A456,2)="ST",LEFT(A456,2)="WS",LEFT(A456,2)="WV"),"Midlands",
OR(LEFT(A456,1)="M",LEFT(A456,1)="L",LEFT(A456,2)="CH",LEFT(A456,2)="WA",LEFT(A456,2)="WN",LEFT(A456,2)="PR",LEFT(A456,2)="FY",LEFT(A456,2)="BB",LEFT(A456,2)="BL",LEFT(A456,2)="OL",LEFT(A456,2)="SK"),"North West",
OR(LEFT(A456,2)="NE",LEFT(A456,2)="DH",LEFT(A456,2)="SR",LEFT(A456,2)="TS",LEFT(A456,2)="DL"),"North East",
OR(LEFT(A456,2)="LS",LEFT(A456,1)="S",LEFT(A456,2)="DN",LEFT(A456,2)="HU",LEFT(A456,2)="BD",LEFT(A456,2)="HX",LEFT(A456,2)="WF",LEFT(A456,2)="HD"),"Yorkshire &amp; Humber",
OR(LEFT(A456,2)="CB",LEFT(A456,2)="CO",LEFT(A456,2)="IP",LEFT(A456,2)="NR",LEFT(A456,2)="PE",LEFT(A456,2)="SG",LEFT(A456,2)="CM"),"East of England",
OR(LEFT(A456,2)="AB",LEFT(A456,2)="DD",LEFT(A456,2)="EH",LEFT(A456,2)="FK",LEFT(A456,1)="G",LEFT(A456,2)="KA",LEFT(A456,2)="KY",LEFT(A456,2)="PA",LEFT(A456,2)="PH",LEFT(A456,2)="DG",LEFT(A456,2)="ML"),"Scotland",
OR(LEFT(A456,2)="CF",LEFT(A456,2)="SA",LEFT(A456,2)="NP",LEFT(A456,2)="LL",LEFT(A456,2)="LD"),"Wales"
)</f>
        <v>Scotland</v>
      </c>
      <c r="C456" t="s">
        <v>481</v>
      </c>
      <c r="D456" t="s">
        <v>981</v>
      </c>
      <c r="E456" s="1">
        <v>17274</v>
      </c>
      <c r="F456" s="1">
        <v>45897</v>
      </c>
      <c r="G456" s="11">
        <f ca="1">DATEDIF(Table1[[#This Row],[Date_of_Birth]],TODAY(),"Y")-DATEDIF(Table1[[#This Row],[Primary_Diagnosis_Date]],TODAY(),"Y")</f>
        <v>79</v>
      </c>
      <c r="H456" s="11" t="str" cm="1">
        <f t="array" aca="1" ref="H456" ca="1">_xlfn.IFS(Table1[[#This Row],[Age]]&lt;10,"0-9",Table1[[#This Row],[Age]]&lt;20,"10-19",Table1[[#This Row],[Age]]&lt;30,"20-29",Table1[[#This Row],[Age]]&lt;40,"30-39",Table1[[#This Row],[Age]]&lt;50,"40-49",Table1[[#This Row],[Age]]&lt;60,"50-59",Table1[[#This Row],[Age]]&lt;70,"60-69",Table1[[#This Row],[Age]]&lt;80,"70-79",Table1[[#This Row],[Age]]&lt;90,"80-89")</f>
        <v>70-79</v>
      </c>
      <c r="I456" t="s">
        <v>1027</v>
      </c>
      <c r="J456" t="s">
        <v>1483</v>
      </c>
      <c r="K456" t="str">
        <f>LEFT(Table1[[#This Row],[Postcode]],2)</f>
        <v>G5</v>
      </c>
      <c r="L456" t="s">
        <v>1967</v>
      </c>
      <c r="M456" s="1">
        <v>45891</v>
      </c>
      <c r="N456" s="1">
        <v>45898</v>
      </c>
      <c r="O456" s="11" t="str">
        <f ca="1">DATEDIF(Table1[[#This Row],[Referral_Date]],TODAY(),"d")-DATEDIF(Table1[[#This Row],[First_Seen_Date]],TODAY(),"d") &amp;" "&amp;"days"</f>
        <v>7 days</v>
      </c>
      <c r="P456" s="1">
        <v>45903</v>
      </c>
      <c r="Q456" s="1">
        <v>45914</v>
      </c>
      <c r="R456" s="1">
        <v>45922</v>
      </c>
      <c r="S456" s="11">
        <f ca="1">DATEDIF(Table1[[#This Row],[Decision_to_Treat_Date]],TODAY(),"d")-DATEDIF(Table1[[#This Row],[Treatment_Start_Date]],TODAY(),"d")</f>
        <v>8</v>
      </c>
      <c r="T456" s="11" t="str" cm="1">
        <f t="array" aca="1" ref="T456" ca="1">_xlfn.IFS(Table1[[#This Row],[Treatment_Waiting Time]]&lt;10,"Very Short Wait",Table1[[#This Row],[Treatment_Waiting Time]]&lt;20,"Short Wait",Table1[[#This Row],[Treatment_Waiting Time]]&lt;30,"Moderate Delay",Table1[[#This Row],[Treatment_Waiting Time]]&lt;40,"Long Delay")</f>
        <v>Very Short Wait</v>
      </c>
      <c r="U456" t="s">
        <v>2012</v>
      </c>
      <c r="V456" t="s">
        <v>2019</v>
      </c>
      <c r="W456" t="s">
        <v>2027</v>
      </c>
      <c r="X456" t="s">
        <v>2032</v>
      </c>
      <c r="Y456" t="s">
        <v>2033</v>
      </c>
      <c r="Z456" t="s">
        <v>2040</v>
      </c>
      <c r="AA456" t="s">
        <v>2044</v>
      </c>
      <c r="AB456" t="s">
        <v>2050</v>
      </c>
      <c r="AC456" t="s">
        <v>2052</v>
      </c>
      <c r="AD456" t="s">
        <v>2504</v>
      </c>
      <c r="AE456" t="s">
        <v>2551</v>
      </c>
      <c r="AF456" t="b">
        <v>1</v>
      </c>
      <c r="AG456" s="1">
        <v>46922</v>
      </c>
      <c r="AH456" t="s">
        <v>2555</v>
      </c>
      <c r="AI456" s="1">
        <v>46783</v>
      </c>
    </row>
    <row r="457" spans="1:35">
      <c r="A457" t="str">
        <f>LEFT(Table1[[#This Row],[Postcode]],2)</f>
        <v>L9</v>
      </c>
      <c r="B457" s="13" t="str" cm="1">
        <f t="array" ref="B457">_xlfn.IFS(
OR(LEFT(A457,2)="EC",LEFT(A457,1)="E",LEFT(A457,1)="N",LEFT(A457,2)="NW",LEFT(A457,2)="SE",LEFT(A457,2)="SW",LEFT(A457,1)="W",LEFT(A457,2)="WC"),"London",
OR(LEFT(A457,2)="CR",LEFT(A457,2)="DA",LEFT(A457,2)="GU",LEFT(A457,2)="KT",LEFT(A457,2)="ME",LEFT(A457,2)="PO",LEFT(A457,2)="RG",LEFT(A457,2)="RH",LEFT(A457,2)="SL",LEFT(A457,2)="SO",LEFT(A457,2)="TN"),"South East",
OR(LEFT(A457,2)="BA",LEFT(A457,2)="BS",LEFT(A457,2)="EX",LEFT(A457,2)="GL",LEFT(A457,2)="PL",LEFT(A457,2)="TA",LEFT(A457,2)="TQ",LEFT(A457,2)="TR"),"South West",
OR(LEFT(A457,1)="B",LEFT(A457,2)="CV",LEFT(A457,2)="DE",LEFT(A457,2)="LE",LEFT(A457,2)="NG",LEFT(A457,2)="NN",LEFT(A457,2)="ST",LEFT(A457,2)="WS",LEFT(A457,2)="WV"),"Midlands",
OR(LEFT(A457,1)="M",LEFT(A457,1)="L",LEFT(A457,2)="CH",LEFT(A457,2)="WA",LEFT(A457,2)="WN",LEFT(A457,2)="PR",LEFT(A457,2)="FY",LEFT(A457,2)="BB",LEFT(A457,2)="BL",LEFT(A457,2)="OL",LEFT(A457,2)="SK"),"North West",
OR(LEFT(A457,2)="NE",LEFT(A457,2)="DH",LEFT(A457,2)="SR",LEFT(A457,2)="TS",LEFT(A457,2)="DL"),"North East",
OR(LEFT(A457,2)="LS",LEFT(A457,1)="S",LEFT(A457,2)="DN",LEFT(A457,2)="HU",LEFT(A457,2)="BD",LEFT(A457,2)="HX",LEFT(A457,2)="WF",LEFT(A457,2)="HD"),"Yorkshire &amp; Humber",
OR(LEFT(A457,2)="CB",LEFT(A457,2)="CO",LEFT(A457,2)="IP",LEFT(A457,2)="NR",LEFT(A457,2)="PE",LEFT(A457,2)="SG",LEFT(A457,2)="CM"),"East of England",
OR(LEFT(A457,2)="AB",LEFT(A457,2)="DD",LEFT(A457,2)="EH",LEFT(A457,2)="FK",LEFT(A457,1)="G",LEFT(A457,2)="KA",LEFT(A457,2)="KY",LEFT(A457,2)="PA",LEFT(A457,2)="PH",LEFT(A457,2)="DG",LEFT(A457,2)="ML"),"Scotland",
OR(LEFT(A457,2)="CF",LEFT(A457,2)="SA",LEFT(A457,2)="NP",LEFT(A457,2)="LL",LEFT(A457,2)="LD"),"Wales"
)</f>
        <v>North West</v>
      </c>
      <c r="C457" t="s">
        <v>482</v>
      </c>
      <c r="D457" t="s">
        <v>982</v>
      </c>
      <c r="E457" s="1">
        <v>38582</v>
      </c>
      <c r="F457" s="1">
        <v>42893</v>
      </c>
      <c r="G457" s="11">
        <f ca="1">DATEDIF(Table1[[#This Row],[Date_of_Birth]],TODAY(),"Y")-DATEDIF(Table1[[#This Row],[Primary_Diagnosis_Date]],TODAY(),"Y")</f>
        <v>11</v>
      </c>
      <c r="H457" s="11" t="str" cm="1">
        <f t="array" aca="1" ref="H457" ca="1">_xlfn.IFS(Table1[[#This Row],[Age]]&lt;10,"0-9",Table1[[#This Row],[Age]]&lt;20,"10-19",Table1[[#This Row],[Age]]&lt;30,"20-29",Table1[[#This Row],[Age]]&lt;40,"30-39",Table1[[#This Row],[Age]]&lt;50,"40-49",Table1[[#This Row],[Age]]&lt;60,"50-59",Table1[[#This Row],[Age]]&lt;70,"60-69",Table1[[#This Row],[Age]]&lt;80,"70-79",Table1[[#This Row],[Age]]&lt;90,"80-89")</f>
        <v>10-19</v>
      </c>
      <c r="I457" t="s">
        <v>1027</v>
      </c>
      <c r="J457" t="s">
        <v>1484</v>
      </c>
      <c r="K457" t="str">
        <f>LEFT(Table1[[#This Row],[Postcode]],2)</f>
        <v>L9</v>
      </c>
      <c r="L457" t="s">
        <v>1968</v>
      </c>
      <c r="M457" s="1">
        <v>42888</v>
      </c>
      <c r="N457" s="1">
        <v>42889</v>
      </c>
      <c r="O457" s="11" t="str">
        <f ca="1">DATEDIF(Table1[[#This Row],[Referral_Date]],TODAY(),"d")-DATEDIF(Table1[[#This Row],[First_Seen_Date]],TODAY(),"d") &amp;" "&amp;"days"</f>
        <v>1 days</v>
      </c>
      <c r="P457" s="1">
        <v>42889</v>
      </c>
      <c r="Q457" s="1">
        <v>42902</v>
      </c>
      <c r="R457" s="1">
        <v>42915</v>
      </c>
      <c r="S457" s="11">
        <f ca="1">DATEDIF(Table1[[#This Row],[Decision_to_Treat_Date]],TODAY(),"d")-DATEDIF(Table1[[#This Row],[Treatment_Start_Date]],TODAY(),"d")</f>
        <v>13</v>
      </c>
      <c r="T457" s="11" t="str" cm="1">
        <f t="array" aca="1" ref="T457" ca="1">_xlfn.IFS(Table1[[#This Row],[Treatment_Waiting Time]]&lt;10,"Very Short Wait",Table1[[#This Row],[Treatment_Waiting Time]]&lt;20,"Short Wait",Table1[[#This Row],[Treatment_Waiting Time]]&lt;30,"Moderate Delay",Table1[[#This Row],[Treatment_Waiting Time]]&lt;40,"Long Delay")</f>
        <v>Short Wait</v>
      </c>
      <c r="U457" t="s">
        <v>2017</v>
      </c>
      <c r="V457" t="s">
        <v>2020</v>
      </c>
      <c r="W457" t="s">
        <v>2025</v>
      </c>
      <c r="X457" t="s">
        <v>2032</v>
      </c>
      <c r="Y457" t="s">
        <v>2036</v>
      </c>
      <c r="Z457" t="s">
        <v>2041</v>
      </c>
      <c r="AA457" t="s">
        <v>2043</v>
      </c>
      <c r="AB457" t="s">
        <v>2049</v>
      </c>
      <c r="AC457" t="s">
        <v>2041</v>
      </c>
      <c r="AD457" t="s">
        <v>2505</v>
      </c>
      <c r="AE457" t="s">
        <v>2550</v>
      </c>
      <c r="AF457" t="b">
        <v>0</v>
      </c>
      <c r="AH457" t="s">
        <v>2555</v>
      </c>
      <c r="AI457" s="1">
        <v>43698</v>
      </c>
    </row>
    <row r="458" spans="1:35">
      <c r="A458" t="str">
        <f>LEFT(Table1[[#This Row],[Postcode]],2)</f>
        <v>S4</v>
      </c>
      <c r="B458" s="13" t="str" cm="1">
        <f t="array" ref="B458">_xlfn.IFS(
OR(LEFT(A458,2)="EC",LEFT(A458,1)="E",LEFT(A458,1)="N",LEFT(A458,2)="NW",LEFT(A458,2)="SE",LEFT(A458,2)="SW",LEFT(A458,1)="W",LEFT(A458,2)="WC"),"London",
OR(LEFT(A458,2)="CR",LEFT(A458,2)="DA",LEFT(A458,2)="GU",LEFT(A458,2)="KT",LEFT(A458,2)="ME",LEFT(A458,2)="PO",LEFT(A458,2)="RG",LEFT(A458,2)="RH",LEFT(A458,2)="SL",LEFT(A458,2)="SO",LEFT(A458,2)="TN"),"South East",
OR(LEFT(A458,2)="BA",LEFT(A458,2)="BS",LEFT(A458,2)="EX",LEFT(A458,2)="GL",LEFT(A458,2)="PL",LEFT(A458,2)="TA",LEFT(A458,2)="TQ",LEFT(A458,2)="TR"),"South West",
OR(LEFT(A458,1)="B",LEFT(A458,2)="CV",LEFT(A458,2)="DE",LEFT(A458,2)="LE",LEFT(A458,2)="NG",LEFT(A458,2)="NN",LEFT(A458,2)="ST",LEFT(A458,2)="WS",LEFT(A458,2)="WV"),"Midlands",
OR(LEFT(A458,1)="M",LEFT(A458,1)="L",LEFT(A458,2)="CH",LEFT(A458,2)="WA",LEFT(A458,2)="WN",LEFT(A458,2)="PR",LEFT(A458,2)="FY",LEFT(A458,2)="BB",LEFT(A458,2)="BL",LEFT(A458,2)="OL",LEFT(A458,2)="SK"),"North West",
OR(LEFT(A458,2)="NE",LEFT(A458,2)="DH",LEFT(A458,2)="SR",LEFT(A458,2)="TS",LEFT(A458,2)="DL"),"North East",
OR(LEFT(A458,2)="LS",LEFT(A458,1)="S",LEFT(A458,2)="DN",LEFT(A458,2)="HU",LEFT(A458,2)="BD",LEFT(A458,2)="HX",LEFT(A458,2)="WF",LEFT(A458,2)="HD"),"Yorkshire &amp; Humber",
OR(LEFT(A458,2)="CB",LEFT(A458,2)="CO",LEFT(A458,2)="IP",LEFT(A458,2)="NR",LEFT(A458,2)="PE",LEFT(A458,2)="SG",LEFT(A458,2)="CM"),"East of England",
OR(LEFT(A458,2)="AB",LEFT(A458,2)="DD",LEFT(A458,2)="EH",LEFT(A458,2)="FK",LEFT(A458,1)="G",LEFT(A458,2)="KA",LEFT(A458,2)="KY",LEFT(A458,2)="PA",LEFT(A458,2)="PH",LEFT(A458,2)="DG",LEFT(A458,2)="ML"),"Scotland",
OR(LEFT(A458,2)="CF",LEFT(A458,2)="SA",LEFT(A458,2)="NP",LEFT(A458,2)="LL",LEFT(A458,2)="LD"),"Wales"
)</f>
        <v>Yorkshire &amp; Humber</v>
      </c>
      <c r="C458" t="s">
        <v>483</v>
      </c>
      <c r="D458" t="s">
        <v>983</v>
      </c>
      <c r="E458" s="1">
        <v>31715</v>
      </c>
      <c r="F458" s="1">
        <v>43190</v>
      </c>
      <c r="G458" s="11">
        <f ca="1">DATEDIF(Table1[[#This Row],[Date_of_Birth]],TODAY(),"Y")-DATEDIF(Table1[[#This Row],[Primary_Diagnosis_Date]],TODAY(),"Y")</f>
        <v>31</v>
      </c>
      <c r="H458" s="11" t="str" cm="1">
        <f t="array" aca="1" ref="H458" ca="1">_xlfn.IFS(Table1[[#This Row],[Age]]&lt;10,"0-9",Table1[[#This Row],[Age]]&lt;20,"10-19",Table1[[#This Row],[Age]]&lt;30,"20-29",Table1[[#This Row],[Age]]&lt;40,"30-39",Table1[[#This Row],[Age]]&lt;50,"40-49",Table1[[#This Row],[Age]]&lt;60,"50-59",Table1[[#This Row],[Age]]&lt;70,"60-69",Table1[[#This Row],[Age]]&lt;80,"70-79",Table1[[#This Row],[Age]]&lt;90,"80-89")</f>
        <v>30-39</v>
      </c>
      <c r="I458" t="s">
        <v>1028</v>
      </c>
      <c r="J458" t="s">
        <v>1485</v>
      </c>
      <c r="K458" t="str">
        <f>LEFT(Table1[[#This Row],[Postcode]],2)</f>
        <v>S4</v>
      </c>
      <c r="L458" t="s">
        <v>1969</v>
      </c>
      <c r="M458" s="1">
        <v>43175</v>
      </c>
      <c r="N458" s="1">
        <v>43188</v>
      </c>
      <c r="O458" s="11" t="str">
        <f ca="1">DATEDIF(Table1[[#This Row],[Referral_Date]],TODAY(),"d")-DATEDIF(Table1[[#This Row],[First_Seen_Date]],TODAY(),"d") &amp;" "&amp;"days"</f>
        <v>13 days</v>
      </c>
      <c r="P458" s="1">
        <v>43193</v>
      </c>
      <c r="Q458" s="1">
        <v>43201</v>
      </c>
      <c r="R458" s="1">
        <v>43213</v>
      </c>
      <c r="S458" s="11">
        <f ca="1">DATEDIF(Table1[[#This Row],[Decision_to_Treat_Date]],TODAY(),"d")-DATEDIF(Table1[[#This Row],[Treatment_Start_Date]],TODAY(),"d")</f>
        <v>12</v>
      </c>
      <c r="T458" s="11" t="str" cm="1">
        <f t="array" aca="1" ref="T458" ca="1">_xlfn.IFS(Table1[[#This Row],[Treatment_Waiting Time]]&lt;10,"Very Short Wait",Table1[[#This Row],[Treatment_Waiting Time]]&lt;20,"Short Wait",Table1[[#This Row],[Treatment_Waiting Time]]&lt;30,"Moderate Delay",Table1[[#This Row],[Treatment_Waiting Time]]&lt;40,"Long Delay")</f>
        <v>Short Wait</v>
      </c>
      <c r="U458" t="s">
        <v>2011</v>
      </c>
      <c r="V458" t="s">
        <v>2022</v>
      </c>
      <c r="W458" t="s">
        <v>2025</v>
      </c>
      <c r="X458" t="s">
        <v>2029</v>
      </c>
      <c r="Y458" t="s">
        <v>2037</v>
      </c>
      <c r="Z458" t="s">
        <v>2039</v>
      </c>
      <c r="AA458" t="s">
        <v>2043</v>
      </c>
      <c r="AB458" t="s">
        <v>2051</v>
      </c>
      <c r="AC458" t="s">
        <v>2041</v>
      </c>
      <c r="AD458" t="s">
        <v>2506</v>
      </c>
      <c r="AE458" t="s">
        <v>2551</v>
      </c>
      <c r="AF458" t="b">
        <v>0</v>
      </c>
      <c r="AH458" t="s">
        <v>2555</v>
      </c>
      <c r="AI458" s="1">
        <v>44388</v>
      </c>
    </row>
    <row r="459" spans="1:35">
      <c r="A459" t="str">
        <f>LEFT(Table1[[#This Row],[Postcode]],2)</f>
        <v>B8</v>
      </c>
      <c r="B459" s="13" t="str" cm="1">
        <f t="array" ref="B459">_xlfn.IFS(
OR(LEFT(A459,2)="EC",LEFT(A459,1)="E",LEFT(A459,1)="N",LEFT(A459,2)="NW",LEFT(A459,2)="SE",LEFT(A459,2)="SW",LEFT(A459,1)="W",LEFT(A459,2)="WC"),"London",
OR(LEFT(A459,2)="CR",LEFT(A459,2)="DA",LEFT(A459,2)="GU",LEFT(A459,2)="KT",LEFT(A459,2)="ME",LEFT(A459,2)="PO",LEFT(A459,2)="RG",LEFT(A459,2)="RH",LEFT(A459,2)="SL",LEFT(A459,2)="SO",LEFT(A459,2)="TN"),"South East",
OR(LEFT(A459,2)="BA",LEFT(A459,2)="BS",LEFT(A459,2)="EX",LEFT(A459,2)="GL",LEFT(A459,2)="PL",LEFT(A459,2)="TA",LEFT(A459,2)="TQ",LEFT(A459,2)="TR"),"South West",
OR(LEFT(A459,1)="B",LEFT(A459,2)="CV",LEFT(A459,2)="DE",LEFT(A459,2)="LE",LEFT(A459,2)="NG",LEFT(A459,2)="NN",LEFT(A459,2)="ST",LEFT(A459,2)="WS",LEFT(A459,2)="WV"),"Midlands",
OR(LEFT(A459,1)="M",LEFT(A459,1)="L",LEFT(A459,2)="CH",LEFT(A459,2)="WA",LEFT(A459,2)="WN",LEFT(A459,2)="PR",LEFT(A459,2)="FY",LEFT(A459,2)="BB",LEFT(A459,2)="BL",LEFT(A459,2)="OL",LEFT(A459,2)="SK"),"North West",
OR(LEFT(A459,2)="NE",LEFT(A459,2)="DH",LEFT(A459,2)="SR",LEFT(A459,2)="TS",LEFT(A459,2)="DL"),"North East",
OR(LEFT(A459,2)="LS",LEFT(A459,1)="S",LEFT(A459,2)="DN",LEFT(A459,2)="HU",LEFT(A459,2)="BD",LEFT(A459,2)="HX",LEFT(A459,2)="WF",LEFT(A459,2)="HD"),"Yorkshire &amp; Humber",
OR(LEFT(A459,2)="CB",LEFT(A459,2)="CO",LEFT(A459,2)="IP",LEFT(A459,2)="NR",LEFT(A459,2)="PE",LEFT(A459,2)="SG",LEFT(A459,2)="CM"),"East of England",
OR(LEFT(A459,2)="AB",LEFT(A459,2)="DD",LEFT(A459,2)="EH",LEFT(A459,2)="FK",LEFT(A459,1)="G",LEFT(A459,2)="KA",LEFT(A459,2)="KY",LEFT(A459,2)="PA",LEFT(A459,2)="PH",LEFT(A459,2)="DG",LEFT(A459,2)="ML"),"Scotland",
OR(LEFT(A459,2)="CF",LEFT(A459,2)="SA",LEFT(A459,2)="NP",LEFT(A459,2)="LL",LEFT(A459,2)="LD"),"Wales"
)</f>
        <v>Midlands</v>
      </c>
      <c r="C459" t="s">
        <v>484</v>
      </c>
      <c r="D459" t="s">
        <v>984</v>
      </c>
      <c r="E459" s="1">
        <v>37405</v>
      </c>
      <c r="F459" s="1">
        <v>44564</v>
      </c>
      <c r="G459" s="11">
        <f ca="1">DATEDIF(Table1[[#This Row],[Date_of_Birth]],TODAY(),"Y")-DATEDIF(Table1[[#This Row],[Primary_Diagnosis_Date]],TODAY(),"Y")</f>
        <v>20</v>
      </c>
      <c r="H459" s="11" t="str" cm="1">
        <f t="array" aca="1" ref="H459" ca="1">_xlfn.IFS(Table1[[#This Row],[Age]]&lt;10,"0-9",Table1[[#This Row],[Age]]&lt;20,"10-19",Table1[[#This Row],[Age]]&lt;30,"20-29",Table1[[#This Row],[Age]]&lt;40,"30-39",Table1[[#This Row],[Age]]&lt;50,"40-49",Table1[[#This Row],[Age]]&lt;60,"50-59",Table1[[#This Row],[Age]]&lt;70,"60-69",Table1[[#This Row],[Age]]&lt;80,"70-79",Table1[[#This Row],[Age]]&lt;90,"80-89")</f>
        <v>20-29</v>
      </c>
      <c r="I459" t="s">
        <v>1028</v>
      </c>
      <c r="J459" t="s">
        <v>1486</v>
      </c>
      <c r="K459" t="str">
        <f>LEFT(Table1[[#This Row],[Postcode]],2)</f>
        <v>B8</v>
      </c>
      <c r="L459" t="s">
        <v>1970</v>
      </c>
      <c r="M459" s="1">
        <v>44550</v>
      </c>
      <c r="N459" s="1">
        <v>44551</v>
      </c>
      <c r="O459" s="11" t="str">
        <f ca="1">DATEDIF(Table1[[#This Row],[Referral_Date]],TODAY(),"d")-DATEDIF(Table1[[#This Row],[First_Seen_Date]],TODAY(),"d") &amp;" "&amp;"days"</f>
        <v>1 days</v>
      </c>
      <c r="P459" s="1">
        <v>44551</v>
      </c>
      <c r="Q459" s="1">
        <v>44559</v>
      </c>
      <c r="R459" s="1">
        <v>44580</v>
      </c>
      <c r="S459" s="11">
        <f ca="1">DATEDIF(Table1[[#This Row],[Decision_to_Treat_Date]],TODAY(),"d")-DATEDIF(Table1[[#This Row],[Treatment_Start_Date]],TODAY(),"d")</f>
        <v>21</v>
      </c>
      <c r="T459" s="11" t="str" cm="1">
        <f t="array" aca="1" ref="T459" ca="1">_xlfn.IFS(Table1[[#This Row],[Treatment_Waiting Time]]&lt;10,"Very Short Wait",Table1[[#This Row],[Treatment_Waiting Time]]&lt;20,"Short Wait",Table1[[#This Row],[Treatment_Waiting Time]]&lt;30,"Moderate Delay",Table1[[#This Row],[Treatment_Waiting Time]]&lt;40,"Long Delay")</f>
        <v>Moderate Delay</v>
      </c>
      <c r="U459" t="s">
        <v>2011</v>
      </c>
      <c r="V459" t="s">
        <v>2022</v>
      </c>
      <c r="W459" t="s">
        <v>2023</v>
      </c>
      <c r="X459" t="s">
        <v>2030</v>
      </c>
      <c r="Y459" t="s">
        <v>2037</v>
      </c>
      <c r="Z459" t="s">
        <v>2040</v>
      </c>
      <c r="AA459" t="s">
        <v>2045</v>
      </c>
      <c r="AB459" t="s">
        <v>2051</v>
      </c>
      <c r="AC459" t="s">
        <v>2053</v>
      </c>
      <c r="AD459" t="s">
        <v>2507</v>
      </c>
      <c r="AE459" t="s">
        <v>2552</v>
      </c>
      <c r="AF459" t="b">
        <v>1</v>
      </c>
      <c r="AG459" s="1">
        <v>45423</v>
      </c>
      <c r="AH459" t="s">
        <v>2554</v>
      </c>
    </row>
    <row r="460" spans="1:35">
      <c r="A460" t="str">
        <f>LEFT(Table1[[#This Row],[Postcode]],2)</f>
        <v>LU</v>
      </c>
      <c r="B460" s="13" t="str" cm="1">
        <f t="array" ref="B460">_xlfn.IFS(
OR(LEFT(A460,2)="EC",LEFT(A460,1)="E",LEFT(A460,1)="N",LEFT(A460,2)="NW",LEFT(A460,2)="SE",LEFT(A460,2)="SW",LEFT(A460,1)="W",LEFT(A460,2)="WC"),"London",
OR(LEFT(A460,2)="CR",LEFT(A460,2)="DA",LEFT(A460,2)="GU",LEFT(A460,2)="KT",LEFT(A460,2)="ME",LEFT(A460,2)="PO",LEFT(A460,2)="RG",LEFT(A460,2)="RH",LEFT(A460,2)="SL",LEFT(A460,2)="SO",LEFT(A460,2)="TN"),"South East",
OR(LEFT(A460,2)="BA",LEFT(A460,2)="BS",LEFT(A460,2)="EX",LEFT(A460,2)="GL",LEFT(A460,2)="PL",LEFT(A460,2)="TA",LEFT(A460,2)="TQ",LEFT(A460,2)="TR"),"South West",
OR(LEFT(A460,1)="B",LEFT(A460,2)="CV",LEFT(A460,2)="DE",LEFT(A460,2)="LE",LEFT(A460,2)="NG",LEFT(A460,2)="NN",LEFT(A460,2)="ST",LEFT(A460,2)="WS",LEFT(A460,2)="WV"),"Midlands",
OR(LEFT(A460,1)="M",LEFT(A460,1)="L",LEFT(A460,2)="CH",LEFT(A460,2)="WA",LEFT(A460,2)="WN",LEFT(A460,2)="PR",LEFT(A460,2)="FY",LEFT(A460,2)="BB",LEFT(A460,2)="BL",LEFT(A460,2)="OL",LEFT(A460,2)="SK"),"North West",
OR(LEFT(A460,2)="NE",LEFT(A460,2)="DH",LEFT(A460,2)="SR",LEFT(A460,2)="TS",LEFT(A460,2)="DL"),"North East",
OR(LEFT(A460,2)="LS",LEFT(A460,1)="S",LEFT(A460,2)="DN",LEFT(A460,2)="HU",LEFT(A460,2)="BD",LEFT(A460,2)="HX",LEFT(A460,2)="WF",LEFT(A460,2)="HD"),"Yorkshire &amp; Humber",
OR(LEFT(A460,2)="CB",LEFT(A460,2)="CO",LEFT(A460,2)="IP",LEFT(A460,2)="NR",LEFT(A460,2)="PE",LEFT(A460,2)="SG",LEFT(A460,2)="CM"),"East of England",
OR(LEFT(A460,2)="AB",LEFT(A460,2)="DD",LEFT(A460,2)="EH",LEFT(A460,2)="FK",LEFT(A460,1)="G",LEFT(A460,2)="KA",LEFT(A460,2)="KY",LEFT(A460,2)="PA",LEFT(A460,2)="PH",LEFT(A460,2)="DG",LEFT(A460,2)="ML"),"Scotland",
OR(LEFT(A460,2)="CF",LEFT(A460,2)="SA",LEFT(A460,2)="NP",LEFT(A460,2)="LL",LEFT(A460,2)="LD"),"Wales"
)</f>
        <v>North West</v>
      </c>
      <c r="C460" t="s">
        <v>485</v>
      </c>
      <c r="D460" t="s">
        <v>985</v>
      </c>
      <c r="E460" s="1">
        <v>35603</v>
      </c>
      <c r="F460" s="1">
        <v>45964</v>
      </c>
      <c r="G460" s="11">
        <f ca="1">DATEDIF(Table1[[#This Row],[Date_of_Birth]],TODAY(),"Y")-DATEDIF(Table1[[#This Row],[Primary_Diagnosis_Date]],TODAY(),"Y")</f>
        <v>28</v>
      </c>
      <c r="H460" s="11" t="str" cm="1">
        <f t="array" aca="1" ref="H460" ca="1">_xlfn.IFS(Table1[[#This Row],[Age]]&lt;10,"0-9",Table1[[#This Row],[Age]]&lt;20,"10-19",Table1[[#This Row],[Age]]&lt;30,"20-29",Table1[[#This Row],[Age]]&lt;40,"30-39",Table1[[#This Row],[Age]]&lt;50,"40-49",Table1[[#This Row],[Age]]&lt;60,"50-59",Table1[[#This Row],[Age]]&lt;70,"60-69",Table1[[#This Row],[Age]]&lt;80,"70-79",Table1[[#This Row],[Age]]&lt;90,"80-89")</f>
        <v>20-29</v>
      </c>
      <c r="I460" t="s">
        <v>1027</v>
      </c>
      <c r="J460" t="s">
        <v>1487</v>
      </c>
      <c r="K460" t="str">
        <f>LEFT(Table1[[#This Row],[Postcode]],2)</f>
        <v>LU</v>
      </c>
      <c r="L460" t="s">
        <v>1971</v>
      </c>
      <c r="M460" s="1">
        <v>45938</v>
      </c>
      <c r="N460" s="1">
        <v>45940</v>
      </c>
      <c r="O460" s="11" t="str">
        <f ca="1">DATEDIF(Table1[[#This Row],[Referral_Date]],TODAY(),"d")-DATEDIF(Table1[[#This Row],[First_Seen_Date]],TODAY(),"d") &amp;" "&amp;"days"</f>
        <v>2 days</v>
      </c>
      <c r="P460" s="1">
        <v>45950</v>
      </c>
      <c r="Q460" s="1">
        <v>45964</v>
      </c>
      <c r="R460" s="1">
        <v>45983</v>
      </c>
      <c r="S460" s="11">
        <f ca="1">DATEDIF(Table1[[#This Row],[Decision_to_Treat_Date]],TODAY(),"d")-DATEDIF(Table1[[#This Row],[Treatment_Start_Date]],TODAY(),"d")</f>
        <v>19</v>
      </c>
      <c r="T460" s="11" t="str" cm="1">
        <f t="array" aca="1" ref="T460" ca="1">_xlfn.IFS(Table1[[#This Row],[Treatment_Waiting Time]]&lt;10,"Very Short Wait",Table1[[#This Row],[Treatment_Waiting Time]]&lt;20,"Short Wait",Table1[[#This Row],[Treatment_Waiting Time]]&lt;30,"Moderate Delay",Table1[[#This Row],[Treatment_Waiting Time]]&lt;40,"Long Delay")</f>
        <v>Short Wait</v>
      </c>
      <c r="U460" t="s">
        <v>2011</v>
      </c>
      <c r="V460" t="s">
        <v>2019</v>
      </c>
      <c r="W460" t="s">
        <v>2023</v>
      </c>
      <c r="X460" t="s">
        <v>2029</v>
      </c>
      <c r="Y460" t="s">
        <v>2035</v>
      </c>
      <c r="Z460" t="s">
        <v>2040</v>
      </c>
      <c r="AA460" t="s">
        <v>2041</v>
      </c>
      <c r="AB460" t="s">
        <v>2047</v>
      </c>
      <c r="AC460" t="s">
        <v>2053</v>
      </c>
      <c r="AD460" t="s">
        <v>2508</v>
      </c>
      <c r="AE460" t="s">
        <v>2041</v>
      </c>
      <c r="AF460" t="b">
        <v>1</v>
      </c>
      <c r="AG460" s="1">
        <v>46698</v>
      </c>
      <c r="AH460" t="s">
        <v>2555</v>
      </c>
      <c r="AI460" s="1">
        <v>46788</v>
      </c>
    </row>
    <row r="461" spans="1:35">
      <c r="A461" t="str">
        <f>LEFT(Table1[[#This Row],[Postcode]],2)</f>
        <v>L1</v>
      </c>
      <c r="B461" s="13" t="str" cm="1">
        <f t="array" ref="B461">_xlfn.IFS(
OR(LEFT(A461,2)="EC",LEFT(A461,1)="E",LEFT(A461,1)="N",LEFT(A461,2)="NW",LEFT(A461,2)="SE",LEFT(A461,2)="SW",LEFT(A461,1)="W",LEFT(A461,2)="WC"),"London",
OR(LEFT(A461,2)="CR",LEFT(A461,2)="DA",LEFT(A461,2)="GU",LEFT(A461,2)="KT",LEFT(A461,2)="ME",LEFT(A461,2)="PO",LEFT(A461,2)="RG",LEFT(A461,2)="RH",LEFT(A461,2)="SL",LEFT(A461,2)="SO",LEFT(A461,2)="TN"),"South East",
OR(LEFT(A461,2)="BA",LEFT(A461,2)="BS",LEFT(A461,2)="EX",LEFT(A461,2)="GL",LEFT(A461,2)="PL",LEFT(A461,2)="TA",LEFT(A461,2)="TQ",LEFT(A461,2)="TR"),"South West",
OR(LEFT(A461,1)="B",LEFT(A461,2)="CV",LEFT(A461,2)="DE",LEFT(A461,2)="LE",LEFT(A461,2)="NG",LEFT(A461,2)="NN",LEFT(A461,2)="ST",LEFT(A461,2)="WS",LEFT(A461,2)="WV"),"Midlands",
OR(LEFT(A461,1)="M",LEFT(A461,1)="L",LEFT(A461,2)="CH",LEFT(A461,2)="WA",LEFT(A461,2)="WN",LEFT(A461,2)="PR",LEFT(A461,2)="FY",LEFT(A461,2)="BB",LEFT(A461,2)="BL",LEFT(A461,2)="OL",LEFT(A461,2)="SK"),"North West",
OR(LEFT(A461,2)="NE",LEFT(A461,2)="DH",LEFT(A461,2)="SR",LEFT(A461,2)="TS",LEFT(A461,2)="DL"),"North East",
OR(LEFT(A461,2)="LS",LEFT(A461,1)="S",LEFT(A461,2)="DN",LEFT(A461,2)="HU",LEFT(A461,2)="BD",LEFT(A461,2)="HX",LEFT(A461,2)="WF",LEFT(A461,2)="HD"),"Yorkshire &amp; Humber",
OR(LEFT(A461,2)="CB",LEFT(A461,2)="CO",LEFT(A461,2)="IP",LEFT(A461,2)="NR",LEFT(A461,2)="PE",LEFT(A461,2)="SG",LEFT(A461,2)="CM"),"East of England",
OR(LEFT(A461,2)="AB",LEFT(A461,2)="DD",LEFT(A461,2)="EH",LEFT(A461,2)="FK",LEFT(A461,1)="G",LEFT(A461,2)="KA",LEFT(A461,2)="KY",LEFT(A461,2)="PA",LEFT(A461,2)="PH",LEFT(A461,2)="DG",LEFT(A461,2)="ML"),"Scotland",
OR(LEFT(A461,2)="CF",LEFT(A461,2)="SA",LEFT(A461,2)="NP",LEFT(A461,2)="LL",LEFT(A461,2)="LD"),"Wales"
)</f>
        <v>North West</v>
      </c>
      <c r="C461" t="s">
        <v>486</v>
      </c>
      <c r="D461" t="s">
        <v>986</v>
      </c>
      <c r="E461" s="1">
        <v>31328</v>
      </c>
      <c r="F461" s="1">
        <v>45056</v>
      </c>
      <c r="G461" s="11">
        <f ca="1">DATEDIF(Table1[[#This Row],[Date_of_Birth]],TODAY(),"Y")-DATEDIF(Table1[[#This Row],[Primary_Diagnosis_Date]],TODAY(),"Y")</f>
        <v>37</v>
      </c>
      <c r="H461" s="11" t="str" cm="1">
        <f t="array" aca="1" ref="H461" ca="1">_xlfn.IFS(Table1[[#This Row],[Age]]&lt;10,"0-9",Table1[[#This Row],[Age]]&lt;20,"10-19",Table1[[#This Row],[Age]]&lt;30,"20-29",Table1[[#This Row],[Age]]&lt;40,"30-39",Table1[[#This Row],[Age]]&lt;50,"40-49",Table1[[#This Row],[Age]]&lt;60,"50-59",Table1[[#This Row],[Age]]&lt;70,"60-69",Table1[[#This Row],[Age]]&lt;80,"70-79",Table1[[#This Row],[Age]]&lt;90,"80-89")</f>
        <v>30-39</v>
      </c>
      <c r="I461" t="s">
        <v>1027</v>
      </c>
      <c r="J461" t="s">
        <v>1488</v>
      </c>
      <c r="K461" t="str">
        <f>LEFT(Table1[[#This Row],[Postcode]],2)</f>
        <v>L1</v>
      </c>
      <c r="L461" t="s">
        <v>1972</v>
      </c>
      <c r="M461" s="1">
        <v>45038</v>
      </c>
      <c r="N461" s="1">
        <v>45051</v>
      </c>
      <c r="O461" s="11" t="str">
        <f ca="1">DATEDIF(Table1[[#This Row],[Referral_Date]],TODAY(),"d")-DATEDIF(Table1[[#This Row],[First_Seen_Date]],TODAY(),"d") &amp;" "&amp;"days"</f>
        <v>13 days</v>
      </c>
      <c r="P461" s="1">
        <v>45055</v>
      </c>
      <c r="Q461" s="1">
        <v>45060</v>
      </c>
      <c r="R461" s="1">
        <v>45076</v>
      </c>
      <c r="S461" s="11">
        <f ca="1">DATEDIF(Table1[[#This Row],[Decision_to_Treat_Date]],TODAY(),"d")-DATEDIF(Table1[[#This Row],[Treatment_Start_Date]],TODAY(),"d")</f>
        <v>16</v>
      </c>
      <c r="T461" s="11" t="str" cm="1">
        <f t="array" aca="1" ref="T461" ca="1">_xlfn.IFS(Table1[[#This Row],[Treatment_Waiting Time]]&lt;10,"Very Short Wait",Table1[[#This Row],[Treatment_Waiting Time]]&lt;20,"Short Wait",Table1[[#This Row],[Treatment_Waiting Time]]&lt;30,"Moderate Delay",Table1[[#This Row],[Treatment_Waiting Time]]&lt;40,"Long Delay")</f>
        <v>Short Wait</v>
      </c>
      <c r="U461" t="s">
        <v>2012</v>
      </c>
      <c r="V461" t="s">
        <v>2018</v>
      </c>
      <c r="W461" t="s">
        <v>2026</v>
      </c>
      <c r="X461" t="s">
        <v>2031</v>
      </c>
      <c r="Y461" t="s">
        <v>2037</v>
      </c>
      <c r="Z461" t="s">
        <v>2042</v>
      </c>
      <c r="AA461" t="s">
        <v>2045</v>
      </c>
      <c r="AB461" t="s">
        <v>2051</v>
      </c>
      <c r="AC461" t="s">
        <v>2041</v>
      </c>
      <c r="AD461" t="s">
        <v>2509</v>
      </c>
      <c r="AE461" t="s">
        <v>2553</v>
      </c>
      <c r="AF461" t="b">
        <v>1</v>
      </c>
      <c r="AG461" s="1">
        <v>46043</v>
      </c>
      <c r="AH461" t="s">
        <v>2554</v>
      </c>
    </row>
    <row r="462" spans="1:35">
      <c r="A462" t="str">
        <f>LEFT(Table1[[#This Row],[Postcode]],2)</f>
        <v>W7</v>
      </c>
      <c r="B462" s="13" t="str" cm="1">
        <f t="array" ref="B462">_xlfn.IFS(
OR(LEFT(A462,2)="EC",LEFT(A462,1)="E",LEFT(A462,1)="N",LEFT(A462,2)="NW",LEFT(A462,2)="SE",LEFT(A462,2)="SW",LEFT(A462,1)="W",LEFT(A462,2)="WC"),"London",
OR(LEFT(A462,2)="CR",LEFT(A462,2)="DA",LEFT(A462,2)="GU",LEFT(A462,2)="KT",LEFT(A462,2)="ME",LEFT(A462,2)="PO",LEFT(A462,2)="RG",LEFT(A462,2)="RH",LEFT(A462,2)="SL",LEFT(A462,2)="SO",LEFT(A462,2)="TN"),"South East",
OR(LEFT(A462,2)="BA",LEFT(A462,2)="BS",LEFT(A462,2)="EX",LEFT(A462,2)="GL",LEFT(A462,2)="PL",LEFT(A462,2)="TA",LEFT(A462,2)="TQ",LEFT(A462,2)="TR"),"South West",
OR(LEFT(A462,1)="B",LEFT(A462,2)="CV",LEFT(A462,2)="DE",LEFT(A462,2)="LE",LEFT(A462,2)="NG",LEFT(A462,2)="NN",LEFT(A462,2)="ST",LEFT(A462,2)="WS",LEFT(A462,2)="WV"),"Midlands",
OR(LEFT(A462,1)="M",LEFT(A462,1)="L",LEFT(A462,2)="CH",LEFT(A462,2)="WA",LEFT(A462,2)="WN",LEFT(A462,2)="PR",LEFT(A462,2)="FY",LEFT(A462,2)="BB",LEFT(A462,2)="BL",LEFT(A462,2)="OL",LEFT(A462,2)="SK"),"North West",
OR(LEFT(A462,2)="NE",LEFT(A462,2)="DH",LEFT(A462,2)="SR",LEFT(A462,2)="TS",LEFT(A462,2)="DL"),"North East",
OR(LEFT(A462,2)="LS",LEFT(A462,1)="S",LEFT(A462,2)="DN",LEFT(A462,2)="HU",LEFT(A462,2)="BD",LEFT(A462,2)="HX",LEFT(A462,2)="WF",LEFT(A462,2)="HD"),"Yorkshire &amp; Humber",
OR(LEFT(A462,2)="CB",LEFT(A462,2)="CO",LEFT(A462,2)="IP",LEFT(A462,2)="NR",LEFT(A462,2)="PE",LEFT(A462,2)="SG",LEFT(A462,2)="CM"),"East of England",
OR(LEFT(A462,2)="AB",LEFT(A462,2)="DD",LEFT(A462,2)="EH",LEFT(A462,2)="FK",LEFT(A462,1)="G",LEFT(A462,2)="KA",LEFT(A462,2)="KY",LEFT(A462,2)="PA",LEFT(A462,2)="PH",LEFT(A462,2)="DG",LEFT(A462,2)="ML"),"Scotland",
OR(LEFT(A462,2)="CF",LEFT(A462,2)="SA",LEFT(A462,2)="NP",LEFT(A462,2)="LL",LEFT(A462,2)="LD"),"Wales"
)</f>
        <v>London</v>
      </c>
      <c r="C462" t="s">
        <v>487</v>
      </c>
      <c r="D462" t="s">
        <v>987</v>
      </c>
      <c r="E462" s="1">
        <v>30761</v>
      </c>
      <c r="F462" s="1">
        <v>42964</v>
      </c>
      <c r="G462" s="11">
        <f ca="1">DATEDIF(Table1[[#This Row],[Date_of_Birth]],TODAY(),"Y")-DATEDIF(Table1[[#This Row],[Primary_Diagnosis_Date]],TODAY(),"Y")</f>
        <v>34</v>
      </c>
      <c r="H462" s="11" t="str" cm="1">
        <f t="array" aca="1" ref="H462" ca="1">_xlfn.IFS(Table1[[#This Row],[Age]]&lt;10,"0-9",Table1[[#This Row],[Age]]&lt;20,"10-19",Table1[[#This Row],[Age]]&lt;30,"20-29",Table1[[#This Row],[Age]]&lt;40,"30-39",Table1[[#This Row],[Age]]&lt;50,"40-49",Table1[[#This Row],[Age]]&lt;60,"50-59",Table1[[#This Row],[Age]]&lt;70,"60-69",Table1[[#This Row],[Age]]&lt;80,"70-79",Table1[[#This Row],[Age]]&lt;90,"80-89")</f>
        <v>30-39</v>
      </c>
      <c r="I462" t="s">
        <v>1027</v>
      </c>
      <c r="J462" t="s">
        <v>1489</v>
      </c>
      <c r="K462" t="str">
        <f>LEFT(Table1[[#This Row],[Postcode]],2)</f>
        <v>W7</v>
      </c>
      <c r="L462" t="s">
        <v>1973</v>
      </c>
      <c r="M462" s="1">
        <v>42940</v>
      </c>
      <c r="N462" s="1">
        <v>42945</v>
      </c>
      <c r="O462" s="11" t="str">
        <f ca="1">DATEDIF(Table1[[#This Row],[Referral_Date]],TODAY(),"d")-DATEDIF(Table1[[#This Row],[First_Seen_Date]],TODAY(),"d") &amp;" "&amp;"days"</f>
        <v>5 days</v>
      </c>
      <c r="P462" s="1">
        <v>42954</v>
      </c>
      <c r="Q462" s="1">
        <v>42965</v>
      </c>
      <c r="R462" s="1">
        <v>42994</v>
      </c>
      <c r="S462" s="11">
        <f ca="1">DATEDIF(Table1[[#This Row],[Decision_to_Treat_Date]],TODAY(),"d")-DATEDIF(Table1[[#This Row],[Treatment_Start_Date]],TODAY(),"d")</f>
        <v>29</v>
      </c>
      <c r="T462" s="11" t="str" cm="1">
        <f t="array" aca="1" ref="T462" ca="1">_xlfn.IFS(Table1[[#This Row],[Treatment_Waiting Time]]&lt;10,"Very Short Wait",Table1[[#This Row],[Treatment_Waiting Time]]&lt;20,"Short Wait",Table1[[#This Row],[Treatment_Waiting Time]]&lt;30,"Moderate Delay",Table1[[#This Row],[Treatment_Waiting Time]]&lt;40,"Long Delay")</f>
        <v>Moderate Delay</v>
      </c>
      <c r="U462" t="s">
        <v>2015</v>
      </c>
      <c r="V462" t="s">
        <v>2021</v>
      </c>
      <c r="W462" t="s">
        <v>2023</v>
      </c>
      <c r="X462" t="s">
        <v>2030</v>
      </c>
      <c r="Y462" t="s">
        <v>2033</v>
      </c>
      <c r="Z462" t="s">
        <v>2040</v>
      </c>
      <c r="AA462" t="s">
        <v>2045</v>
      </c>
      <c r="AB462" t="s">
        <v>2047</v>
      </c>
      <c r="AC462" t="s">
        <v>2053</v>
      </c>
      <c r="AD462" t="s">
        <v>2510</v>
      </c>
      <c r="AE462" t="s">
        <v>2550</v>
      </c>
      <c r="AF462" t="b">
        <v>0</v>
      </c>
      <c r="AH462" t="s">
        <v>2555</v>
      </c>
      <c r="AI462" s="1">
        <v>43893</v>
      </c>
    </row>
    <row r="463" spans="1:35">
      <c r="A463" t="str">
        <f>LEFT(Table1[[#This Row],[Postcode]],2)</f>
        <v>W1</v>
      </c>
      <c r="B463" s="13" t="str" cm="1">
        <f t="array" ref="B463">_xlfn.IFS(
OR(LEFT(A463,2)="EC",LEFT(A463,1)="E",LEFT(A463,1)="N",LEFT(A463,2)="NW",LEFT(A463,2)="SE",LEFT(A463,2)="SW",LEFT(A463,1)="W",LEFT(A463,2)="WC"),"London",
OR(LEFT(A463,2)="CR",LEFT(A463,2)="DA",LEFT(A463,2)="GU",LEFT(A463,2)="KT",LEFT(A463,2)="ME",LEFT(A463,2)="PO",LEFT(A463,2)="RG",LEFT(A463,2)="RH",LEFT(A463,2)="SL",LEFT(A463,2)="SO",LEFT(A463,2)="TN"),"South East",
OR(LEFT(A463,2)="BA",LEFT(A463,2)="BS",LEFT(A463,2)="EX",LEFT(A463,2)="GL",LEFT(A463,2)="PL",LEFT(A463,2)="TA",LEFT(A463,2)="TQ",LEFT(A463,2)="TR"),"South West",
OR(LEFT(A463,1)="B",LEFT(A463,2)="CV",LEFT(A463,2)="DE",LEFT(A463,2)="LE",LEFT(A463,2)="NG",LEFT(A463,2)="NN",LEFT(A463,2)="ST",LEFT(A463,2)="WS",LEFT(A463,2)="WV"),"Midlands",
OR(LEFT(A463,1)="M",LEFT(A463,1)="L",LEFT(A463,2)="CH",LEFT(A463,2)="WA",LEFT(A463,2)="WN",LEFT(A463,2)="PR",LEFT(A463,2)="FY",LEFT(A463,2)="BB",LEFT(A463,2)="BL",LEFT(A463,2)="OL",LEFT(A463,2)="SK"),"North West",
OR(LEFT(A463,2)="NE",LEFT(A463,2)="DH",LEFT(A463,2)="SR",LEFT(A463,2)="TS",LEFT(A463,2)="DL"),"North East",
OR(LEFT(A463,2)="LS",LEFT(A463,1)="S",LEFT(A463,2)="DN",LEFT(A463,2)="HU",LEFT(A463,2)="BD",LEFT(A463,2)="HX",LEFT(A463,2)="WF",LEFT(A463,2)="HD"),"Yorkshire &amp; Humber",
OR(LEFT(A463,2)="CB",LEFT(A463,2)="CO",LEFT(A463,2)="IP",LEFT(A463,2)="NR",LEFT(A463,2)="PE",LEFT(A463,2)="SG",LEFT(A463,2)="CM"),"East of England",
OR(LEFT(A463,2)="AB",LEFT(A463,2)="DD",LEFT(A463,2)="EH",LEFT(A463,2)="FK",LEFT(A463,1)="G",LEFT(A463,2)="KA",LEFT(A463,2)="KY",LEFT(A463,2)="PA",LEFT(A463,2)="PH",LEFT(A463,2)="DG",LEFT(A463,2)="ML"),"Scotland",
OR(LEFT(A463,2)="CF",LEFT(A463,2)="SA",LEFT(A463,2)="NP",LEFT(A463,2)="LL",LEFT(A463,2)="LD"),"Wales"
)</f>
        <v>London</v>
      </c>
      <c r="C463" t="s">
        <v>488</v>
      </c>
      <c r="D463" t="s">
        <v>988</v>
      </c>
      <c r="E463" s="1">
        <v>22836</v>
      </c>
      <c r="F463" s="1">
        <v>45900</v>
      </c>
      <c r="G463" s="11">
        <f ca="1">DATEDIF(Table1[[#This Row],[Date_of_Birth]],TODAY(),"Y")-DATEDIF(Table1[[#This Row],[Primary_Diagnosis_Date]],TODAY(),"Y")</f>
        <v>63</v>
      </c>
      <c r="H463" s="11" t="str" cm="1">
        <f t="array" aca="1" ref="H463" ca="1">_xlfn.IFS(Table1[[#This Row],[Age]]&lt;10,"0-9",Table1[[#This Row],[Age]]&lt;20,"10-19",Table1[[#This Row],[Age]]&lt;30,"20-29",Table1[[#This Row],[Age]]&lt;40,"30-39",Table1[[#This Row],[Age]]&lt;50,"40-49",Table1[[#This Row],[Age]]&lt;60,"50-59",Table1[[#This Row],[Age]]&lt;70,"60-69",Table1[[#This Row],[Age]]&lt;80,"70-79",Table1[[#This Row],[Age]]&lt;90,"80-89")</f>
        <v>60-69</v>
      </c>
      <c r="I463" t="s">
        <v>1028</v>
      </c>
      <c r="J463" t="s">
        <v>1490</v>
      </c>
      <c r="K463" t="str">
        <f>LEFT(Table1[[#This Row],[Postcode]],2)</f>
        <v>W1</v>
      </c>
      <c r="L463" t="s">
        <v>1974</v>
      </c>
      <c r="M463" s="1">
        <v>45886</v>
      </c>
      <c r="N463" s="1">
        <v>45886</v>
      </c>
      <c r="O463" s="11" t="str">
        <f ca="1">DATEDIF(Table1[[#This Row],[Referral_Date]],TODAY(),"d")-DATEDIF(Table1[[#This Row],[First_Seen_Date]],TODAY(),"d") &amp;" "&amp;"days"</f>
        <v>0 days</v>
      </c>
      <c r="P463" s="1">
        <v>45888</v>
      </c>
      <c r="Q463" s="1">
        <v>45898</v>
      </c>
      <c r="R463" s="1">
        <v>45928</v>
      </c>
      <c r="S463" s="11">
        <f ca="1">DATEDIF(Table1[[#This Row],[Decision_to_Treat_Date]],TODAY(),"d")-DATEDIF(Table1[[#This Row],[Treatment_Start_Date]],TODAY(),"d")</f>
        <v>30</v>
      </c>
      <c r="T463" s="11" t="str" cm="1">
        <f t="array" aca="1" ref="T463" ca="1">_xlfn.IFS(Table1[[#This Row],[Treatment_Waiting Time]]&lt;10,"Very Short Wait",Table1[[#This Row],[Treatment_Waiting Time]]&lt;20,"Short Wait",Table1[[#This Row],[Treatment_Waiting Time]]&lt;30,"Moderate Delay",Table1[[#This Row],[Treatment_Waiting Time]]&lt;40,"Long Delay")</f>
        <v>Long Delay</v>
      </c>
      <c r="U463" t="s">
        <v>2012</v>
      </c>
      <c r="V463" t="s">
        <v>2018</v>
      </c>
      <c r="W463" t="s">
        <v>2024</v>
      </c>
      <c r="X463" t="s">
        <v>2029</v>
      </c>
      <c r="Y463" t="s">
        <v>2034</v>
      </c>
      <c r="Z463" t="s">
        <v>2038</v>
      </c>
      <c r="AA463" t="s">
        <v>2045</v>
      </c>
      <c r="AB463" t="s">
        <v>2050</v>
      </c>
      <c r="AC463" t="s">
        <v>2052</v>
      </c>
      <c r="AD463" t="s">
        <v>2511</v>
      </c>
      <c r="AE463" t="s">
        <v>2550</v>
      </c>
      <c r="AF463" t="b">
        <v>0</v>
      </c>
      <c r="AH463" t="s">
        <v>2555</v>
      </c>
      <c r="AI463" s="1">
        <v>46748</v>
      </c>
    </row>
    <row r="464" spans="1:35">
      <c r="A464" t="str">
        <f>LEFT(Table1[[#This Row],[Postcode]],2)</f>
        <v>W7</v>
      </c>
      <c r="B464" s="13" t="str" cm="1">
        <f t="array" ref="B464">_xlfn.IFS(
OR(LEFT(A464,2)="EC",LEFT(A464,1)="E",LEFT(A464,1)="N",LEFT(A464,2)="NW",LEFT(A464,2)="SE",LEFT(A464,2)="SW",LEFT(A464,1)="W",LEFT(A464,2)="WC"),"London",
OR(LEFT(A464,2)="CR",LEFT(A464,2)="DA",LEFT(A464,2)="GU",LEFT(A464,2)="KT",LEFT(A464,2)="ME",LEFT(A464,2)="PO",LEFT(A464,2)="RG",LEFT(A464,2)="RH",LEFT(A464,2)="SL",LEFT(A464,2)="SO",LEFT(A464,2)="TN"),"South East",
OR(LEFT(A464,2)="BA",LEFT(A464,2)="BS",LEFT(A464,2)="EX",LEFT(A464,2)="GL",LEFT(A464,2)="PL",LEFT(A464,2)="TA",LEFT(A464,2)="TQ",LEFT(A464,2)="TR"),"South West",
OR(LEFT(A464,1)="B",LEFT(A464,2)="CV",LEFT(A464,2)="DE",LEFT(A464,2)="LE",LEFT(A464,2)="NG",LEFT(A464,2)="NN",LEFT(A464,2)="ST",LEFT(A464,2)="WS",LEFT(A464,2)="WV"),"Midlands",
OR(LEFT(A464,1)="M",LEFT(A464,1)="L",LEFT(A464,2)="CH",LEFT(A464,2)="WA",LEFT(A464,2)="WN",LEFT(A464,2)="PR",LEFT(A464,2)="FY",LEFT(A464,2)="BB",LEFT(A464,2)="BL",LEFT(A464,2)="OL",LEFT(A464,2)="SK"),"North West",
OR(LEFT(A464,2)="NE",LEFT(A464,2)="DH",LEFT(A464,2)="SR",LEFT(A464,2)="TS",LEFT(A464,2)="DL"),"North East",
OR(LEFT(A464,2)="LS",LEFT(A464,1)="S",LEFT(A464,2)="DN",LEFT(A464,2)="HU",LEFT(A464,2)="BD",LEFT(A464,2)="HX",LEFT(A464,2)="WF",LEFT(A464,2)="HD"),"Yorkshire &amp; Humber",
OR(LEFT(A464,2)="CB",LEFT(A464,2)="CO",LEFT(A464,2)="IP",LEFT(A464,2)="NR",LEFT(A464,2)="PE",LEFT(A464,2)="SG",LEFT(A464,2)="CM"),"East of England",
OR(LEFT(A464,2)="AB",LEFT(A464,2)="DD",LEFT(A464,2)="EH",LEFT(A464,2)="FK",LEFT(A464,1)="G",LEFT(A464,2)="KA",LEFT(A464,2)="KY",LEFT(A464,2)="PA",LEFT(A464,2)="PH",LEFT(A464,2)="DG",LEFT(A464,2)="ML"),"Scotland",
OR(LEFT(A464,2)="CF",LEFT(A464,2)="SA",LEFT(A464,2)="NP",LEFT(A464,2)="LL",LEFT(A464,2)="LD"),"Wales"
)</f>
        <v>London</v>
      </c>
      <c r="C464" t="s">
        <v>489</v>
      </c>
      <c r="D464" t="s">
        <v>989</v>
      </c>
      <c r="E464" s="1">
        <v>24855</v>
      </c>
      <c r="F464" s="1">
        <v>45183</v>
      </c>
      <c r="G464" s="11">
        <f ca="1">DATEDIF(Table1[[#This Row],[Date_of_Birth]],TODAY(),"Y")-DATEDIF(Table1[[#This Row],[Primary_Diagnosis_Date]],TODAY(),"Y")</f>
        <v>56</v>
      </c>
      <c r="H464" s="11" t="str" cm="1">
        <f t="array" aca="1" ref="H464" ca="1">_xlfn.IFS(Table1[[#This Row],[Age]]&lt;10,"0-9",Table1[[#This Row],[Age]]&lt;20,"10-19",Table1[[#This Row],[Age]]&lt;30,"20-29",Table1[[#This Row],[Age]]&lt;40,"30-39",Table1[[#This Row],[Age]]&lt;50,"40-49",Table1[[#This Row],[Age]]&lt;60,"50-59",Table1[[#This Row],[Age]]&lt;70,"60-69",Table1[[#This Row],[Age]]&lt;80,"70-79",Table1[[#This Row],[Age]]&lt;90,"80-89")</f>
        <v>50-59</v>
      </c>
      <c r="I464" t="s">
        <v>1027</v>
      </c>
      <c r="J464" t="s">
        <v>1491</v>
      </c>
      <c r="K464" t="str">
        <f>LEFT(Table1[[#This Row],[Postcode]],2)</f>
        <v>W7</v>
      </c>
      <c r="L464" t="s">
        <v>1975</v>
      </c>
      <c r="M464" s="1">
        <v>45177</v>
      </c>
      <c r="N464" s="1">
        <v>45188</v>
      </c>
      <c r="O464" s="11" t="str">
        <f ca="1">DATEDIF(Table1[[#This Row],[Referral_Date]],TODAY(),"d")-DATEDIF(Table1[[#This Row],[First_Seen_Date]],TODAY(),"d") &amp;" "&amp;"days"</f>
        <v>11 days</v>
      </c>
      <c r="P464" s="1">
        <v>45191</v>
      </c>
      <c r="Q464" s="1">
        <v>45204</v>
      </c>
      <c r="R464" s="1">
        <v>45205</v>
      </c>
      <c r="S464" s="11">
        <f ca="1">DATEDIF(Table1[[#This Row],[Decision_to_Treat_Date]],TODAY(),"d")-DATEDIF(Table1[[#This Row],[Treatment_Start_Date]],TODAY(),"d")</f>
        <v>1</v>
      </c>
      <c r="T464" s="11" t="str" cm="1">
        <f t="array" aca="1" ref="T464" ca="1">_xlfn.IFS(Table1[[#This Row],[Treatment_Waiting Time]]&lt;10,"Very Short Wait",Table1[[#This Row],[Treatment_Waiting Time]]&lt;20,"Short Wait",Table1[[#This Row],[Treatment_Waiting Time]]&lt;30,"Moderate Delay",Table1[[#This Row],[Treatment_Waiting Time]]&lt;40,"Long Delay")</f>
        <v>Very Short Wait</v>
      </c>
      <c r="U464" t="s">
        <v>2014</v>
      </c>
      <c r="V464" t="s">
        <v>2022</v>
      </c>
      <c r="W464" t="s">
        <v>2026</v>
      </c>
      <c r="X464" t="s">
        <v>2029</v>
      </c>
      <c r="Y464" t="s">
        <v>2036</v>
      </c>
      <c r="Z464" t="s">
        <v>2040</v>
      </c>
      <c r="AA464" t="s">
        <v>2043</v>
      </c>
      <c r="AB464" t="s">
        <v>2051</v>
      </c>
      <c r="AC464" t="s">
        <v>2053</v>
      </c>
      <c r="AD464" t="s">
        <v>2512</v>
      </c>
      <c r="AE464" t="s">
        <v>2550</v>
      </c>
      <c r="AF464" t="b">
        <v>0</v>
      </c>
      <c r="AH464" t="s">
        <v>2554</v>
      </c>
    </row>
    <row r="465" spans="1:35">
      <c r="A465" t="str">
        <f>LEFT(Table1[[#This Row],[Postcode]],2)</f>
        <v>W0</v>
      </c>
      <c r="B465" s="13" t="str" cm="1">
        <f t="array" ref="B465">_xlfn.IFS(
OR(LEFT(A465,2)="EC",LEFT(A465,1)="E",LEFT(A465,1)="N",LEFT(A465,2)="NW",LEFT(A465,2)="SE",LEFT(A465,2)="SW",LEFT(A465,1)="W",LEFT(A465,2)="WC"),"London",
OR(LEFT(A465,2)="CR",LEFT(A465,2)="DA",LEFT(A465,2)="GU",LEFT(A465,2)="KT",LEFT(A465,2)="ME",LEFT(A465,2)="PO",LEFT(A465,2)="RG",LEFT(A465,2)="RH",LEFT(A465,2)="SL",LEFT(A465,2)="SO",LEFT(A465,2)="TN"),"South East",
OR(LEFT(A465,2)="BA",LEFT(A465,2)="BS",LEFT(A465,2)="EX",LEFT(A465,2)="GL",LEFT(A465,2)="PL",LEFT(A465,2)="TA",LEFT(A465,2)="TQ",LEFT(A465,2)="TR"),"South West",
OR(LEFT(A465,1)="B",LEFT(A465,2)="CV",LEFT(A465,2)="DE",LEFT(A465,2)="LE",LEFT(A465,2)="NG",LEFT(A465,2)="NN",LEFT(A465,2)="ST",LEFT(A465,2)="WS",LEFT(A465,2)="WV"),"Midlands",
OR(LEFT(A465,1)="M",LEFT(A465,1)="L",LEFT(A465,2)="CH",LEFT(A465,2)="WA",LEFT(A465,2)="WN",LEFT(A465,2)="PR",LEFT(A465,2)="FY",LEFT(A465,2)="BB",LEFT(A465,2)="BL",LEFT(A465,2)="OL",LEFT(A465,2)="SK"),"North West",
OR(LEFT(A465,2)="NE",LEFT(A465,2)="DH",LEFT(A465,2)="SR",LEFT(A465,2)="TS",LEFT(A465,2)="DL"),"North East",
OR(LEFT(A465,2)="LS",LEFT(A465,1)="S",LEFT(A465,2)="DN",LEFT(A465,2)="HU",LEFT(A465,2)="BD",LEFT(A465,2)="HX",LEFT(A465,2)="WF",LEFT(A465,2)="HD"),"Yorkshire &amp; Humber",
OR(LEFT(A465,2)="CB",LEFT(A465,2)="CO",LEFT(A465,2)="IP",LEFT(A465,2)="NR",LEFT(A465,2)="PE",LEFT(A465,2)="SG",LEFT(A465,2)="CM"),"East of England",
OR(LEFT(A465,2)="AB",LEFT(A465,2)="DD",LEFT(A465,2)="EH",LEFT(A465,2)="FK",LEFT(A465,1)="G",LEFT(A465,2)="KA",LEFT(A465,2)="KY",LEFT(A465,2)="PA",LEFT(A465,2)="PH",LEFT(A465,2)="DG",LEFT(A465,2)="ML"),"Scotland",
OR(LEFT(A465,2)="CF",LEFT(A465,2)="SA",LEFT(A465,2)="NP",LEFT(A465,2)="LL",LEFT(A465,2)="LD"),"Wales"
)</f>
        <v>London</v>
      </c>
      <c r="C465" t="s">
        <v>490</v>
      </c>
      <c r="D465" t="s">
        <v>990</v>
      </c>
      <c r="E465" s="1">
        <v>34006</v>
      </c>
      <c r="F465" s="1">
        <v>44434</v>
      </c>
      <c r="G465" s="11">
        <f ca="1">DATEDIF(Table1[[#This Row],[Date_of_Birth]],TODAY(),"Y")-DATEDIF(Table1[[#This Row],[Primary_Diagnosis_Date]],TODAY(),"Y")</f>
        <v>29</v>
      </c>
      <c r="H465" s="11" t="str" cm="1">
        <f t="array" aca="1" ref="H465" ca="1">_xlfn.IFS(Table1[[#This Row],[Age]]&lt;10,"0-9",Table1[[#This Row],[Age]]&lt;20,"10-19",Table1[[#This Row],[Age]]&lt;30,"20-29",Table1[[#This Row],[Age]]&lt;40,"30-39",Table1[[#This Row],[Age]]&lt;50,"40-49",Table1[[#This Row],[Age]]&lt;60,"50-59",Table1[[#This Row],[Age]]&lt;70,"60-69",Table1[[#This Row],[Age]]&lt;80,"70-79",Table1[[#This Row],[Age]]&lt;90,"80-89")</f>
        <v>20-29</v>
      </c>
      <c r="I465" t="s">
        <v>1027</v>
      </c>
      <c r="J465" t="s">
        <v>1492</v>
      </c>
      <c r="K465" t="str">
        <f>LEFT(Table1[[#This Row],[Postcode]],2)</f>
        <v>W0</v>
      </c>
      <c r="L465" t="s">
        <v>1976</v>
      </c>
      <c r="M465" s="1">
        <v>44411</v>
      </c>
      <c r="N465" s="1">
        <v>44412</v>
      </c>
      <c r="O465" s="11" t="str">
        <f ca="1">DATEDIF(Table1[[#This Row],[Referral_Date]],TODAY(),"d")-DATEDIF(Table1[[#This Row],[First_Seen_Date]],TODAY(),"d") &amp;" "&amp;"days"</f>
        <v>1 days</v>
      </c>
      <c r="P465" s="1">
        <v>44414</v>
      </c>
      <c r="Q465" s="1">
        <v>44428</v>
      </c>
      <c r="R465" s="1">
        <v>44437</v>
      </c>
      <c r="S465" s="11">
        <f ca="1">DATEDIF(Table1[[#This Row],[Decision_to_Treat_Date]],TODAY(),"d")-DATEDIF(Table1[[#This Row],[Treatment_Start_Date]],TODAY(),"d")</f>
        <v>9</v>
      </c>
      <c r="T465" s="11" t="str" cm="1">
        <f t="array" aca="1" ref="T465" ca="1">_xlfn.IFS(Table1[[#This Row],[Treatment_Waiting Time]]&lt;10,"Very Short Wait",Table1[[#This Row],[Treatment_Waiting Time]]&lt;20,"Short Wait",Table1[[#This Row],[Treatment_Waiting Time]]&lt;30,"Moderate Delay",Table1[[#This Row],[Treatment_Waiting Time]]&lt;40,"Long Delay")</f>
        <v>Very Short Wait</v>
      </c>
      <c r="U465" t="s">
        <v>2016</v>
      </c>
      <c r="V465" t="s">
        <v>2018</v>
      </c>
      <c r="W465" t="s">
        <v>2027</v>
      </c>
      <c r="X465" t="s">
        <v>2031</v>
      </c>
      <c r="Y465" t="s">
        <v>2034</v>
      </c>
      <c r="Z465" t="s">
        <v>2039</v>
      </c>
      <c r="AA465" t="s">
        <v>2041</v>
      </c>
      <c r="AB465" t="s">
        <v>2047</v>
      </c>
      <c r="AC465" t="s">
        <v>2053</v>
      </c>
      <c r="AD465" t="s">
        <v>2513</v>
      </c>
      <c r="AE465" t="s">
        <v>2550</v>
      </c>
      <c r="AF465" t="b">
        <v>0</v>
      </c>
      <c r="AH465" t="s">
        <v>2555</v>
      </c>
      <c r="AI465" s="1">
        <v>45602</v>
      </c>
    </row>
    <row r="466" spans="1:35">
      <c r="A466" t="str">
        <f>LEFT(Table1[[#This Row],[Postcode]],2)</f>
        <v>L1</v>
      </c>
      <c r="B466" s="13" t="str" cm="1">
        <f t="array" ref="B466">_xlfn.IFS(
OR(LEFT(A466,2)="EC",LEFT(A466,1)="E",LEFT(A466,1)="N",LEFT(A466,2)="NW",LEFT(A466,2)="SE",LEFT(A466,2)="SW",LEFT(A466,1)="W",LEFT(A466,2)="WC"),"London",
OR(LEFT(A466,2)="CR",LEFT(A466,2)="DA",LEFT(A466,2)="GU",LEFT(A466,2)="KT",LEFT(A466,2)="ME",LEFT(A466,2)="PO",LEFT(A466,2)="RG",LEFT(A466,2)="RH",LEFT(A466,2)="SL",LEFT(A466,2)="SO",LEFT(A466,2)="TN"),"South East",
OR(LEFT(A466,2)="BA",LEFT(A466,2)="BS",LEFT(A466,2)="EX",LEFT(A466,2)="GL",LEFT(A466,2)="PL",LEFT(A466,2)="TA",LEFT(A466,2)="TQ",LEFT(A466,2)="TR"),"South West",
OR(LEFT(A466,1)="B",LEFT(A466,2)="CV",LEFT(A466,2)="DE",LEFT(A466,2)="LE",LEFT(A466,2)="NG",LEFT(A466,2)="NN",LEFT(A466,2)="ST",LEFT(A466,2)="WS",LEFT(A466,2)="WV"),"Midlands",
OR(LEFT(A466,1)="M",LEFT(A466,1)="L",LEFT(A466,2)="CH",LEFT(A466,2)="WA",LEFT(A466,2)="WN",LEFT(A466,2)="PR",LEFT(A466,2)="FY",LEFT(A466,2)="BB",LEFT(A466,2)="BL",LEFT(A466,2)="OL",LEFT(A466,2)="SK"),"North West",
OR(LEFT(A466,2)="NE",LEFT(A466,2)="DH",LEFT(A466,2)="SR",LEFT(A466,2)="TS",LEFT(A466,2)="DL"),"North East",
OR(LEFT(A466,2)="LS",LEFT(A466,1)="S",LEFT(A466,2)="DN",LEFT(A466,2)="HU",LEFT(A466,2)="BD",LEFT(A466,2)="HX",LEFT(A466,2)="WF",LEFT(A466,2)="HD"),"Yorkshire &amp; Humber",
OR(LEFT(A466,2)="CB",LEFT(A466,2)="CO",LEFT(A466,2)="IP",LEFT(A466,2)="NR",LEFT(A466,2)="PE",LEFT(A466,2)="SG",LEFT(A466,2)="CM"),"East of England",
OR(LEFT(A466,2)="AB",LEFT(A466,2)="DD",LEFT(A466,2)="EH",LEFT(A466,2)="FK",LEFT(A466,1)="G",LEFT(A466,2)="KA",LEFT(A466,2)="KY",LEFT(A466,2)="PA",LEFT(A466,2)="PH",LEFT(A466,2)="DG",LEFT(A466,2)="ML"),"Scotland",
OR(LEFT(A466,2)="CF",LEFT(A466,2)="SA",LEFT(A466,2)="NP",LEFT(A466,2)="LL",LEFT(A466,2)="LD"),"Wales"
)</f>
        <v>North West</v>
      </c>
      <c r="C466" t="s">
        <v>491</v>
      </c>
      <c r="D466" t="s">
        <v>991</v>
      </c>
      <c r="E466" s="1">
        <v>24060</v>
      </c>
      <c r="F466" s="1">
        <v>43679</v>
      </c>
      <c r="G466" s="11">
        <f ca="1">DATEDIF(Table1[[#This Row],[Date_of_Birth]],TODAY(),"Y")-DATEDIF(Table1[[#This Row],[Primary_Diagnosis_Date]],TODAY(),"Y")</f>
        <v>54</v>
      </c>
      <c r="H466" s="11" t="str" cm="1">
        <f t="array" aca="1" ref="H466" ca="1">_xlfn.IFS(Table1[[#This Row],[Age]]&lt;10,"0-9",Table1[[#This Row],[Age]]&lt;20,"10-19",Table1[[#This Row],[Age]]&lt;30,"20-29",Table1[[#This Row],[Age]]&lt;40,"30-39",Table1[[#This Row],[Age]]&lt;50,"40-49",Table1[[#This Row],[Age]]&lt;60,"50-59",Table1[[#This Row],[Age]]&lt;70,"60-69",Table1[[#This Row],[Age]]&lt;80,"70-79",Table1[[#This Row],[Age]]&lt;90,"80-89")</f>
        <v>50-59</v>
      </c>
      <c r="I466" t="s">
        <v>1028</v>
      </c>
      <c r="J466" t="s">
        <v>1493</v>
      </c>
      <c r="K466" t="str">
        <f>LEFT(Table1[[#This Row],[Postcode]],2)</f>
        <v>L1</v>
      </c>
      <c r="L466" t="s">
        <v>1977</v>
      </c>
      <c r="M466" s="1">
        <v>43666</v>
      </c>
      <c r="N466" s="1">
        <v>43667</v>
      </c>
      <c r="O466" s="11" t="str">
        <f ca="1">DATEDIF(Table1[[#This Row],[Referral_Date]],TODAY(),"d")-DATEDIF(Table1[[#This Row],[First_Seen_Date]],TODAY(),"d") &amp;" "&amp;"days"</f>
        <v>1 days</v>
      </c>
      <c r="P466" s="1">
        <v>43677</v>
      </c>
      <c r="Q466" s="1">
        <v>43690</v>
      </c>
      <c r="R466" s="1">
        <v>43717</v>
      </c>
      <c r="S466" s="11">
        <f ca="1">DATEDIF(Table1[[#This Row],[Decision_to_Treat_Date]],TODAY(),"d")-DATEDIF(Table1[[#This Row],[Treatment_Start_Date]],TODAY(),"d")</f>
        <v>27</v>
      </c>
      <c r="T466" s="11" t="str" cm="1">
        <f t="array" aca="1" ref="T466" ca="1">_xlfn.IFS(Table1[[#This Row],[Treatment_Waiting Time]]&lt;10,"Very Short Wait",Table1[[#This Row],[Treatment_Waiting Time]]&lt;20,"Short Wait",Table1[[#This Row],[Treatment_Waiting Time]]&lt;30,"Moderate Delay",Table1[[#This Row],[Treatment_Waiting Time]]&lt;40,"Long Delay")</f>
        <v>Moderate Delay</v>
      </c>
      <c r="U466" t="s">
        <v>2014</v>
      </c>
      <c r="V466" t="s">
        <v>2018</v>
      </c>
      <c r="W466" t="s">
        <v>2027</v>
      </c>
      <c r="X466" t="s">
        <v>2032</v>
      </c>
      <c r="Y466" t="s">
        <v>2034</v>
      </c>
      <c r="Z466" t="s">
        <v>2042</v>
      </c>
      <c r="AA466" t="s">
        <v>2045</v>
      </c>
      <c r="AB466" t="s">
        <v>2051</v>
      </c>
      <c r="AC466" t="s">
        <v>2041</v>
      </c>
      <c r="AD466" t="s">
        <v>2514</v>
      </c>
      <c r="AE466" t="s">
        <v>2553</v>
      </c>
      <c r="AF466" t="b">
        <v>0</v>
      </c>
      <c r="AH466" t="s">
        <v>2555</v>
      </c>
      <c r="AI466" s="1">
        <v>43992</v>
      </c>
    </row>
    <row r="467" spans="1:35">
      <c r="A467" t="str">
        <f>LEFT(Table1[[#This Row],[Postcode]],2)</f>
        <v>OL</v>
      </c>
      <c r="B467" s="13" t="str" cm="1">
        <f t="array" ref="B467">_xlfn.IFS(
OR(LEFT(A467,2)="EC",LEFT(A467,1)="E",LEFT(A467,1)="N",LEFT(A467,2)="NW",LEFT(A467,2)="SE",LEFT(A467,2)="SW",LEFT(A467,1)="W",LEFT(A467,2)="WC"),"London",
OR(LEFT(A467,2)="CR",LEFT(A467,2)="DA",LEFT(A467,2)="GU",LEFT(A467,2)="KT",LEFT(A467,2)="ME",LEFT(A467,2)="PO",LEFT(A467,2)="RG",LEFT(A467,2)="RH",LEFT(A467,2)="SL",LEFT(A467,2)="SO",LEFT(A467,2)="TN"),"South East",
OR(LEFT(A467,2)="BA",LEFT(A467,2)="BS",LEFT(A467,2)="EX",LEFT(A467,2)="GL",LEFT(A467,2)="PL",LEFT(A467,2)="TA",LEFT(A467,2)="TQ",LEFT(A467,2)="TR"),"South West",
OR(LEFT(A467,1)="B",LEFT(A467,2)="CV",LEFT(A467,2)="DE",LEFT(A467,2)="LE",LEFT(A467,2)="NG",LEFT(A467,2)="NN",LEFT(A467,2)="ST",LEFT(A467,2)="WS",LEFT(A467,2)="WV"),"Midlands",
OR(LEFT(A467,1)="M",LEFT(A467,1)="L",LEFT(A467,2)="CH",LEFT(A467,2)="WA",LEFT(A467,2)="WN",LEFT(A467,2)="PR",LEFT(A467,2)="FY",LEFT(A467,2)="BB",LEFT(A467,2)="BL",LEFT(A467,2)="OL",LEFT(A467,2)="SK"),"North West",
OR(LEFT(A467,2)="NE",LEFT(A467,2)="DH",LEFT(A467,2)="SR",LEFT(A467,2)="TS",LEFT(A467,2)="DL"),"North East",
OR(LEFT(A467,2)="LS",LEFT(A467,1)="S",LEFT(A467,2)="DN",LEFT(A467,2)="HU",LEFT(A467,2)="BD",LEFT(A467,2)="HX",LEFT(A467,2)="WF",LEFT(A467,2)="HD"),"Yorkshire &amp; Humber",
OR(LEFT(A467,2)="CB",LEFT(A467,2)="CO",LEFT(A467,2)="IP",LEFT(A467,2)="NR",LEFT(A467,2)="PE",LEFT(A467,2)="SG",LEFT(A467,2)="CM"),"East of England",
OR(LEFT(A467,2)="AB",LEFT(A467,2)="DD",LEFT(A467,2)="EH",LEFT(A467,2)="FK",LEFT(A467,1)="G",LEFT(A467,2)="KA",LEFT(A467,2)="KY",LEFT(A467,2)="PA",LEFT(A467,2)="PH",LEFT(A467,2)="DG",LEFT(A467,2)="ML"),"Scotland",
OR(LEFT(A467,2)="CF",LEFT(A467,2)="SA",LEFT(A467,2)="NP",LEFT(A467,2)="LL",LEFT(A467,2)="LD"),"Wales"
)</f>
        <v>North West</v>
      </c>
      <c r="C467" t="s">
        <v>492</v>
      </c>
      <c r="D467" t="s">
        <v>992</v>
      </c>
      <c r="E467" s="1">
        <v>15328</v>
      </c>
      <c r="F467" s="1">
        <v>44082</v>
      </c>
      <c r="G467" s="11">
        <f ca="1">DATEDIF(Table1[[#This Row],[Date_of_Birth]],TODAY(),"Y")-DATEDIF(Table1[[#This Row],[Primary_Diagnosis_Date]],TODAY(),"Y")</f>
        <v>79</v>
      </c>
      <c r="H467" s="11" t="str" cm="1">
        <f t="array" aca="1" ref="H467" ca="1">_xlfn.IFS(Table1[[#This Row],[Age]]&lt;10,"0-9",Table1[[#This Row],[Age]]&lt;20,"10-19",Table1[[#This Row],[Age]]&lt;30,"20-29",Table1[[#This Row],[Age]]&lt;40,"30-39",Table1[[#This Row],[Age]]&lt;50,"40-49",Table1[[#This Row],[Age]]&lt;60,"50-59",Table1[[#This Row],[Age]]&lt;70,"60-69",Table1[[#This Row],[Age]]&lt;80,"70-79",Table1[[#This Row],[Age]]&lt;90,"80-89")</f>
        <v>70-79</v>
      </c>
      <c r="I467" t="s">
        <v>1028</v>
      </c>
      <c r="J467" t="s">
        <v>1494</v>
      </c>
      <c r="K467" t="str">
        <f>LEFT(Table1[[#This Row],[Postcode]],2)</f>
        <v>OL</v>
      </c>
      <c r="L467" t="s">
        <v>1978</v>
      </c>
      <c r="M467" s="1">
        <v>44054</v>
      </c>
      <c r="N467" s="1">
        <v>44062</v>
      </c>
      <c r="O467" s="11" t="str">
        <f ca="1">DATEDIF(Table1[[#This Row],[Referral_Date]],TODAY(),"d")-DATEDIF(Table1[[#This Row],[First_Seen_Date]],TODAY(),"d") &amp;" "&amp;"days"</f>
        <v>8 days</v>
      </c>
      <c r="P467" s="1">
        <v>44063</v>
      </c>
      <c r="Q467" s="1">
        <v>44067</v>
      </c>
      <c r="R467" s="1">
        <v>44093</v>
      </c>
      <c r="S467" s="11">
        <f ca="1">DATEDIF(Table1[[#This Row],[Decision_to_Treat_Date]],TODAY(),"d")-DATEDIF(Table1[[#This Row],[Treatment_Start_Date]],TODAY(),"d")</f>
        <v>26</v>
      </c>
      <c r="T467" s="11" t="str" cm="1">
        <f t="array" aca="1" ref="T467" ca="1">_xlfn.IFS(Table1[[#This Row],[Treatment_Waiting Time]]&lt;10,"Very Short Wait",Table1[[#This Row],[Treatment_Waiting Time]]&lt;20,"Short Wait",Table1[[#This Row],[Treatment_Waiting Time]]&lt;30,"Moderate Delay",Table1[[#This Row],[Treatment_Waiting Time]]&lt;40,"Long Delay")</f>
        <v>Moderate Delay</v>
      </c>
      <c r="U467" t="s">
        <v>2011</v>
      </c>
      <c r="V467" t="s">
        <v>2020</v>
      </c>
      <c r="W467" t="s">
        <v>2025</v>
      </c>
      <c r="X467" t="s">
        <v>2032</v>
      </c>
      <c r="Y467" t="s">
        <v>2033</v>
      </c>
      <c r="Z467" t="s">
        <v>2038</v>
      </c>
      <c r="AA467" t="s">
        <v>2044</v>
      </c>
      <c r="AB467" t="s">
        <v>2048</v>
      </c>
      <c r="AC467" t="s">
        <v>2052</v>
      </c>
      <c r="AD467" t="s">
        <v>2515</v>
      </c>
      <c r="AE467" t="s">
        <v>2551</v>
      </c>
      <c r="AF467" t="b">
        <v>0</v>
      </c>
      <c r="AH467" t="s">
        <v>2554</v>
      </c>
    </row>
    <row r="468" spans="1:35">
      <c r="A468" t="str">
        <f>LEFT(Table1[[#This Row],[Postcode]],2)</f>
        <v>LA</v>
      </c>
      <c r="B468" s="13" t="str" cm="1">
        <f t="array" ref="B468">_xlfn.IFS(
OR(LEFT(A468,2)="EC",LEFT(A468,1)="E",LEFT(A468,1)="N",LEFT(A468,2)="NW",LEFT(A468,2)="SE",LEFT(A468,2)="SW",LEFT(A468,1)="W",LEFT(A468,2)="WC"),"London",
OR(LEFT(A468,2)="CR",LEFT(A468,2)="DA",LEFT(A468,2)="GU",LEFT(A468,2)="KT",LEFT(A468,2)="ME",LEFT(A468,2)="PO",LEFT(A468,2)="RG",LEFT(A468,2)="RH",LEFT(A468,2)="SL",LEFT(A468,2)="SO",LEFT(A468,2)="TN"),"South East",
OR(LEFT(A468,2)="BA",LEFT(A468,2)="BS",LEFT(A468,2)="EX",LEFT(A468,2)="GL",LEFT(A468,2)="PL",LEFT(A468,2)="TA",LEFT(A468,2)="TQ",LEFT(A468,2)="TR"),"South West",
OR(LEFT(A468,1)="B",LEFT(A468,2)="CV",LEFT(A468,2)="DE",LEFT(A468,2)="LE",LEFT(A468,2)="NG",LEFT(A468,2)="NN",LEFT(A468,2)="ST",LEFT(A468,2)="WS",LEFT(A468,2)="WV"),"Midlands",
OR(LEFT(A468,1)="M",LEFT(A468,1)="L",LEFT(A468,2)="CH",LEFT(A468,2)="WA",LEFT(A468,2)="WN",LEFT(A468,2)="PR",LEFT(A468,2)="FY",LEFT(A468,2)="BB",LEFT(A468,2)="BL",LEFT(A468,2)="OL",LEFT(A468,2)="SK"),"North West",
OR(LEFT(A468,2)="NE",LEFT(A468,2)="DH",LEFT(A468,2)="SR",LEFT(A468,2)="TS",LEFT(A468,2)="DL"),"North East",
OR(LEFT(A468,2)="LS",LEFT(A468,1)="S",LEFT(A468,2)="DN",LEFT(A468,2)="HU",LEFT(A468,2)="BD",LEFT(A468,2)="HX",LEFT(A468,2)="WF",LEFT(A468,2)="HD"),"Yorkshire &amp; Humber",
OR(LEFT(A468,2)="CB",LEFT(A468,2)="CO",LEFT(A468,2)="IP",LEFT(A468,2)="NR",LEFT(A468,2)="PE",LEFT(A468,2)="SG",LEFT(A468,2)="CM"),"East of England",
OR(LEFT(A468,2)="AB",LEFT(A468,2)="DD",LEFT(A468,2)="EH",LEFT(A468,2)="FK",LEFT(A468,1)="G",LEFT(A468,2)="KA",LEFT(A468,2)="KY",LEFT(A468,2)="PA",LEFT(A468,2)="PH",LEFT(A468,2)="DG",LEFT(A468,2)="ML"),"Scotland",
OR(LEFT(A468,2)="CF",LEFT(A468,2)="SA",LEFT(A468,2)="NP",LEFT(A468,2)="LL",LEFT(A468,2)="LD"),"Wales"
)</f>
        <v>North West</v>
      </c>
      <c r="C468" t="s">
        <v>493</v>
      </c>
      <c r="D468" t="s">
        <v>993</v>
      </c>
      <c r="E468" s="1">
        <v>24777</v>
      </c>
      <c r="F468" s="1">
        <v>44128</v>
      </c>
      <c r="G468" s="11">
        <f ca="1">DATEDIF(Table1[[#This Row],[Date_of_Birth]],TODAY(),"Y")-DATEDIF(Table1[[#This Row],[Primary_Diagnosis_Date]],TODAY(),"Y")</f>
        <v>53</v>
      </c>
      <c r="H468" s="11" t="str" cm="1">
        <f t="array" aca="1" ref="H468" ca="1">_xlfn.IFS(Table1[[#This Row],[Age]]&lt;10,"0-9",Table1[[#This Row],[Age]]&lt;20,"10-19",Table1[[#This Row],[Age]]&lt;30,"20-29",Table1[[#This Row],[Age]]&lt;40,"30-39",Table1[[#This Row],[Age]]&lt;50,"40-49",Table1[[#This Row],[Age]]&lt;60,"50-59",Table1[[#This Row],[Age]]&lt;70,"60-69",Table1[[#This Row],[Age]]&lt;80,"70-79",Table1[[#This Row],[Age]]&lt;90,"80-89")</f>
        <v>50-59</v>
      </c>
      <c r="I468" t="s">
        <v>1028</v>
      </c>
      <c r="J468" t="s">
        <v>1495</v>
      </c>
      <c r="K468" t="str">
        <f>LEFT(Table1[[#This Row],[Postcode]],2)</f>
        <v>LA</v>
      </c>
      <c r="L468" t="s">
        <v>1979</v>
      </c>
      <c r="M468" s="1">
        <v>44110</v>
      </c>
      <c r="N468" s="1">
        <v>44115</v>
      </c>
      <c r="O468" s="11" t="str">
        <f ca="1">DATEDIF(Table1[[#This Row],[Referral_Date]],TODAY(),"d")-DATEDIF(Table1[[#This Row],[First_Seen_Date]],TODAY(),"d") &amp;" "&amp;"days"</f>
        <v>5 days</v>
      </c>
      <c r="P468" s="1">
        <v>44122</v>
      </c>
      <c r="Q468" s="1">
        <v>44125</v>
      </c>
      <c r="R468" s="1">
        <v>44139</v>
      </c>
      <c r="S468" s="11">
        <f ca="1">DATEDIF(Table1[[#This Row],[Decision_to_Treat_Date]],TODAY(),"d")-DATEDIF(Table1[[#This Row],[Treatment_Start_Date]],TODAY(),"d")</f>
        <v>14</v>
      </c>
      <c r="T468" s="11" t="str" cm="1">
        <f t="array" aca="1" ref="T468" ca="1">_xlfn.IFS(Table1[[#This Row],[Treatment_Waiting Time]]&lt;10,"Very Short Wait",Table1[[#This Row],[Treatment_Waiting Time]]&lt;20,"Short Wait",Table1[[#This Row],[Treatment_Waiting Time]]&lt;30,"Moderate Delay",Table1[[#This Row],[Treatment_Waiting Time]]&lt;40,"Long Delay")</f>
        <v>Short Wait</v>
      </c>
      <c r="U468" t="s">
        <v>2012</v>
      </c>
      <c r="V468" t="s">
        <v>2018</v>
      </c>
      <c r="W468" t="s">
        <v>2025</v>
      </c>
      <c r="X468" t="s">
        <v>2030</v>
      </c>
      <c r="Y468" t="s">
        <v>2037</v>
      </c>
      <c r="Z468" t="s">
        <v>2038</v>
      </c>
      <c r="AA468" t="s">
        <v>2043</v>
      </c>
      <c r="AB468" t="s">
        <v>2049</v>
      </c>
      <c r="AC468" t="s">
        <v>2041</v>
      </c>
      <c r="AD468" t="s">
        <v>2516</v>
      </c>
      <c r="AE468" t="s">
        <v>2550</v>
      </c>
      <c r="AF468" t="b">
        <v>0</v>
      </c>
      <c r="AH468" t="s">
        <v>2555</v>
      </c>
      <c r="AI468" s="1">
        <v>44607</v>
      </c>
    </row>
    <row r="469" spans="1:35">
      <c r="A469" t="str">
        <f>LEFT(Table1[[#This Row],[Postcode]],2)</f>
        <v>WR</v>
      </c>
      <c r="B469" s="13" t="str" cm="1">
        <f t="array" ref="B469">_xlfn.IFS(
OR(LEFT(A469,2)="EC",LEFT(A469,1)="E",LEFT(A469,1)="N",LEFT(A469,2)="NW",LEFT(A469,2)="SE",LEFT(A469,2)="SW",LEFT(A469,1)="W",LEFT(A469,2)="WC"),"London",
OR(LEFT(A469,2)="CR",LEFT(A469,2)="DA",LEFT(A469,2)="GU",LEFT(A469,2)="KT",LEFT(A469,2)="ME",LEFT(A469,2)="PO",LEFT(A469,2)="RG",LEFT(A469,2)="RH",LEFT(A469,2)="SL",LEFT(A469,2)="SO",LEFT(A469,2)="TN"),"South East",
OR(LEFT(A469,2)="BA",LEFT(A469,2)="BS",LEFT(A469,2)="EX",LEFT(A469,2)="GL",LEFT(A469,2)="PL",LEFT(A469,2)="TA",LEFT(A469,2)="TQ",LEFT(A469,2)="TR"),"South West",
OR(LEFT(A469,1)="B",LEFT(A469,2)="CV",LEFT(A469,2)="DE",LEFT(A469,2)="LE",LEFT(A469,2)="NG",LEFT(A469,2)="NN",LEFT(A469,2)="ST",LEFT(A469,2)="WS",LEFT(A469,2)="WV"),"Midlands",
OR(LEFT(A469,1)="M",LEFT(A469,1)="L",LEFT(A469,2)="CH",LEFT(A469,2)="WA",LEFT(A469,2)="WN",LEFT(A469,2)="PR",LEFT(A469,2)="FY",LEFT(A469,2)="BB",LEFT(A469,2)="BL",LEFT(A469,2)="OL",LEFT(A469,2)="SK"),"North West",
OR(LEFT(A469,2)="NE",LEFT(A469,2)="DH",LEFT(A469,2)="SR",LEFT(A469,2)="TS",LEFT(A469,2)="DL"),"North East",
OR(LEFT(A469,2)="LS",LEFT(A469,1)="S",LEFT(A469,2)="DN",LEFT(A469,2)="HU",LEFT(A469,2)="BD",LEFT(A469,2)="HX",LEFT(A469,2)="WF",LEFT(A469,2)="HD"),"Yorkshire &amp; Humber",
OR(LEFT(A469,2)="CB",LEFT(A469,2)="CO",LEFT(A469,2)="IP",LEFT(A469,2)="NR",LEFT(A469,2)="PE",LEFT(A469,2)="SG",LEFT(A469,2)="CM"),"East of England",
OR(LEFT(A469,2)="AB",LEFT(A469,2)="DD",LEFT(A469,2)="EH",LEFT(A469,2)="FK",LEFT(A469,1)="G",LEFT(A469,2)="KA",LEFT(A469,2)="KY",LEFT(A469,2)="PA",LEFT(A469,2)="PH",LEFT(A469,2)="DG",LEFT(A469,2)="ML"),"Scotland",
OR(LEFT(A469,2)="CF",LEFT(A469,2)="SA",LEFT(A469,2)="NP",LEFT(A469,2)="LL",LEFT(A469,2)="LD"),"Wales"
)</f>
        <v>London</v>
      </c>
      <c r="C469" t="s">
        <v>494</v>
      </c>
      <c r="D469" t="s">
        <v>994</v>
      </c>
      <c r="E469" s="1">
        <v>17729</v>
      </c>
      <c r="F469" s="1">
        <v>44008</v>
      </c>
      <c r="G469" s="11">
        <f ca="1">DATEDIF(Table1[[#This Row],[Date_of_Birth]],TODAY(),"Y")-DATEDIF(Table1[[#This Row],[Primary_Diagnosis_Date]],TODAY(),"Y")</f>
        <v>72</v>
      </c>
      <c r="H469" s="11" t="str" cm="1">
        <f t="array" aca="1" ref="H469" ca="1">_xlfn.IFS(Table1[[#This Row],[Age]]&lt;10,"0-9",Table1[[#This Row],[Age]]&lt;20,"10-19",Table1[[#This Row],[Age]]&lt;30,"20-29",Table1[[#This Row],[Age]]&lt;40,"30-39",Table1[[#This Row],[Age]]&lt;50,"40-49",Table1[[#This Row],[Age]]&lt;60,"50-59",Table1[[#This Row],[Age]]&lt;70,"60-69",Table1[[#This Row],[Age]]&lt;80,"70-79",Table1[[#This Row],[Age]]&lt;90,"80-89")</f>
        <v>70-79</v>
      </c>
      <c r="I469" t="s">
        <v>1028</v>
      </c>
      <c r="J469" t="s">
        <v>1496</v>
      </c>
      <c r="K469" t="str">
        <f>LEFT(Table1[[#This Row],[Postcode]],2)</f>
        <v>WR</v>
      </c>
      <c r="L469" t="s">
        <v>1980</v>
      </c>
      <c r="M469" s="1">
        <v>44002</v>
      </c>
      <c r="N469" s="1">
        <v>44012</v>
      </c>
      <c r="O469" s="11" t="str">
        <f ca="1">DATEDIF(Table1[[#This Row],[Referral_Date]],TODAY(),"d")-DATEDIF(Table1[[#This Row],[First_Seen_Date]],TODAY(),"d") &amp;" "&amp;"days"</f>
        <v>10 days</v>
      </c>
      <c r="P469" s="1">
        <v>44019</v>
      </c>
      <c r="Q469" s="1">
        <v>44021</v>
      </c>
      <c r="R469" s="1">
        <v>44032</v>
      </c>
      <c r="S469" s="11">
        <f ca="1">DATEDIF(Table1[[#This Row],[Decision_to_Treat_Date]],TODAY(),"d")-DATEDIF(Table1[[#This Row],[Treatment_Start_Date]],TODAY(),"d")</f>
        <v>11</v>
      </c>
      <c r="T469" s="11" t="str" cm="1">
        <f t="array" aca="1" ref="T469" ca="1">_xlfn.IFS(Table1[[#This Row],[Treatment_Waiting Time]]&lt;10,"Very Short Wait",Table1[[#This Row],[Treatment_Waiting Time]]&lt;20,"Short Wait",Table1[[#This Row],[Treatment_Waiting Time]]&lt;30,"Moderate Delay",Table1[[#This Row],[Treatment_Waiting Time]]&lt;40,"Long Delay")</f>
        <v>Short Wait</v>
      </c>
      <c r="U469" t="s">
        <v>2014</v>
      </c>
      <c r="V469" t="s">
        <v>2020</v>
      </c>
      <c r="W469" t="s">
        <v>2026</v>
      </c>
      <c r="X469" t="s">
        <v>2031</v>
      </c>
      <c r="Y469" t="s">
        <v>2035</v>
      </c>
      <c r="Z469" t="s">
        <v>2042</v>
      </c>
      <c r="AA469" t="s">
        <v>2045</v>
      </c>
      <c r="AB469" t="s">
        <v>2049</v>
      </c>
      <c r="AC469" t="s">
        <v>2053</v>
      </c>
      <c r="AD469" t="s">
        <v>2517</v>
      </c>
      <c r="AE469" t="s">
        <v>2553</v>
      </c>
      <c r="AF469" t="b">
        <v>1</v>
      </c>
      <c r="AG469" s="1">
        <v>44832</v>
      </c>
      <c r="AH469" t="s">
        <v>2555</v>
      </c>
      <c r="AI469" s="1">
        <v>44438</v>
      </c>
    </row>
    <row r="470" spans="1:35">
      <c r="A470" t="str">
        <f>LEFT(Table1[[#This Row],[Postcode]],2)</f>
        <v>W1</v>
      </c>
      <c r="B470" s="13" t="str" cm="1">
        <f t="array" ref="B470">_xlfn.IFS(
OR(LEFT(A470,2)="EC",LEFT(A470,1)="E",LEFT(A470,1)="N",LEFT(A470,2)="NW",LEFT(A470,2)="SE",LEFT(A470,2)="SW",LEFT(A470,1)="W",LEFT(A470,2)="WC"),"London",
OR(LEFT(A470,2)="CR",LEFT(A470,2)="DA",LEFT(A470,2)="GU",LEFT(A470,2)="KT",LEFT(A470,2)="ME",LEFT(A470,2)="PO",LEFT(A470,2)="RG",LEFT(A470,2)="RH",LEFT(A470,2)="SL",LEFT(A470,2)="SO",LEFT(A470,2)="TN"),"South East",
OR(LEFT(A470,2)="BA",LEFT(A470,2)="BS",LEFT(A470,2)="EX",LEFT(A470,2)="GL",LEFT(A470,2)="PL",LEFT(A470,2)="TA",LEFT(A470,2)="TQ",LEFT(A470,2)="TR"),"South West",
OR(LEFT(A470,1)="B",LEFT(A470,2)="CV",LEFT(A470,2)="DE",LEFT(A470,2)="LE",LEFT(A470,2)="NG",LEFT(A470,2)="NN",LEFT(A470,2)="ST",LEFT(A470,2)="WS",LEFT(A470,2)="WV"),"Midlands",
OR(LEFT(A470,1)="M",LEFT(A470,1)="L",LEFT(A470,2)="CH",LEFT(A470,2)="WA",LEFT(A470,2)="WN",LEFT(A470,2)="PR",LEFT(A470,2)="FY",LEFT(A470,2)="BB",LEFT(A470,2)="BL",LEFT(A470,2)="OL",LEFT(A470,2)="SK"),"North West",
OR(LEFT(A470,2)="NE",LEFT(A470,2)="DH",LEFT(A470,2)="SR",LEFT(A470,2)="TS",LEFT(A470,2)="DL"),"North East",
OR(LEFT(A470,2)="LS",LEFT(A470,1)="S",LEFT(A470,2)="DN",LEFT(A470,2)="HU",LEFT(A470,2)="BD",LEFT(A470,2)="HX",LEFT(A470,2)="WF",LEFT(A470,2)="HD"),"Yorkshire &amp; Humber",
OR(LEFT(A470,2)="CB",LEFT(A470,2)="CO",LEFT(A470,2)="IP",LEFT(A470,2)="NR",LEFT(A470,2)="PE",LEFT(A470,2)="SG",LEFT(A470,2)="CM"),"East of England",
OR(LEFT(A470,2)="AB",LEFT(A470,2)="DD",LEFT(A470,2)="EH",LEFT(A470,2)="FK",LEFT(A470,1)="G",LEFT(A470,2)="KA",LEFT(A470,2)="KY",LEFT(A470,2)="PA",LEFT(A470,2)="PH",LEFT(A470,2)="DG",LEFT(A470,2)="ML"),"Scotland",
OR(LEFT(A470,2)="CF",LEFT(A470,2)="SA",LEFT(A470,2)="NP",LEFT(A470,2)="LL",LEFT(A470,2)="LD"),"Wales"
)</f>
        <v>London</v>
      </c>
      <c r="C470" t="s">
        <v>495</v>
      </c>
      <c r="D470" t="s">
        <v>995</v>
      </c>
      <c r="E470" s="1">
        <v>28393</v>
      </c>
      <c r="F470" s="1">
        <v>43428</v>
      </c>
      <c r="G470" s="11">
        <f ca="1">DATEDIF(Table1[[#This Row],[Date_of_Birth]],TODAY(),"Y")-DATEDIF(Table1[[#This Row],[Primary_Diagnosis_Date]],TODAY(),"Y")</f>
        <v>41</v>
      </c>
      <c r="H470" s="11" t="str" cm="1">
        <f t="array" aca="1" ref="H470" ca="1">_xlfn.IFS(Table1[[#This Row],[Age]]&lt;10,"0-9",Table1[[#This Row],[Age]]&lt;20,"10-19",Table1[[#This Row],[Age]]&lt;30,"20-29",Table1[[#This Row],[Age]]&lt;40,"30-39",Table1[[#This Row],[Age]]&lt;50,"40-49",Table1[[#This Row],[Age]]&lt;60,"50-59",Table1[[#This Row],[Age]]&lt;70,"60-69",Table1[[#This Row],[Age]]&lt;80,"70-79",Table1[[#This Row],[Age]]&lt;90,"80-89")</f>
        <v>40-49</v>
      </c>
      <c r="I470" t="s">
        <v>1027</v>
      </c>
      <c r="J470" t="s">
        <v>1497</v>
      </c>
      <c r="K470" t="str">
        <f>LEFT(Table1[[#This Row],[Postcode]],2)</f>
        <v>W1</v>
      </c>
      <c r="L470" t="s">
        <v>1981</v>
      </c>
      <c r="M470" s="1">
        <v>43403</v>
      </c>
      <c r="N470" s="1">
        <v>43413</v>
      </c>
      <c r="O470" s="11" t="str">
        <f ca="1">DATEDIF(Table1[[#This Row],[Referral_Date]],TODAY(),"d")-DATEDIF(Table1[[#This Row],[First_Seen_Date]],TODAY(),"d") &amp;" "&amp;"days"</f>
        <v>10 days</v>
      </c>
      <c r="P470" s="1">
        <v>43415</v>
      </c>
      <c r="Q470" s="1">
        <v>43417</v>
      </c>
      <c r="R470" s="1">
        <v>43419</v>
      </c>
      <c r="S470" s="11">
        <f ca="1">DATEDIF(Table1[[#This Row],[Decision_to_Treat_Date]],TODAY(),"d")-DATEDIF(Table1[[#This Row],[Treatment_Start_Date]],TODAY(),"d")</f>
        <v>2</v>
      </c>
      <c r="T470" s="11" t="str" cm="1">
        <f t="array" aca="1" ref="T470" ca="1">_xlfn.IFS(Table1[[#This Row],[Treatment_Waiting Time]]&lt;10,"Very Short Wait",Table1[[#This Row],[Treatment_Waiting Time]]&lt;20,"Short Wait",Table1[[#This Row],[Treatment_Waiting Time]]&lt;30,"Moderate Delay",Table1[[#This Row],[Treatment_Waiting Time]]&lt;40,"Long Delay")</f>
        <v>Very Short Wait</v>
      </c>
      <c r="U470" t="s">
        <v>2017</v>
      </c>
      <c r="V470" t="s">
        <v>2022</v>
      </c>
      <c r="W470" t="s">
        <v>2026</v>
      </c>
      <c r="X470" t="s">
        <v>2032</v>
      </c>
      <c r="Y470" t="s">
        <v>2036</v>
      </c>
      <c r="Z470" t="s">
        <v>2039</v>
      </c>
      <c r="AA470" t="s">
        <v>2044</v>
      </c>
      <c r="AB470" t="s">
        <v>2047</v>
      </c>
      <c r="AC470" t="s">
        <v>2041</v>
      </c>
      <c r="AD470" t="s">
        <v>2518</v>
      </c>
      <c r="AE470" t="s">
        <v>2553</v>
      </c>
      <c r="AF470" t="b">
        <v>1</v>
      </c>
      <c r="AG470" s="1">
        <v>43944</v>
      </c>
      <c r="AH470" t="s">
        <v>2555</v>
      </c>
      <c r="AI470" s="1">
        <v>43852</v>
      </c>
    </row>
    <row r="471" spans="1:35">
      <c r="A471" t="str">
        <f>LEFT(Table1[[#This Row],[Postcode]],2)</f>
        <v>PE</v>
      </c>
      <c r="B471" s="13" t="str" cm="1">
        <f t="array" ref="B471">_xlfn.IFS(
OR(LEFT(A471,2)="EC",LEFT(A471,1)="E",LEFT(A471,1)="N",LEFT(A471,2)="NW",LEFT(A471,2)="SE",LEFT(A471,2)="SW",LEFT(A471,1)="W",LEFT(A471,2)="WC"),"London",
OR(LEFT(A471,2)="CR",LEFT(A471,2)="DA",LEFT(A471,2)="GU",LEFT(A471,2)="KT",LEFT(A471,2)="ME",LEFT(A471,2)="PO",LEFT(A471,2)="RG",LEFT(A471,2)="RH",LEFT(A471,2)="SL",LEFT(A471,2)="SO",LEFT(A471,2)="TN"),"South East",
OR(LEFT(A471,2)="BA",LEFT(A471,2)="BS",LEFT(A471,2)="EX",LEFT(A471,2)="GL",LEFT(A471,2)="PL",LEFT(A471,2)="TA",LEFT(A471,2)="TQ",LEFT(A471,2)="TR"),"South West",
OR(LEFT(A471,1)="B",LEFT(A471,2)="CV",LEFT(A471,2)="DE",LEFT(A471,2)="LE",LEFT(A471,2)="NG",LEFT(A471,2)="NN",LEFT(A471,2)="ST",LEFT(A471,2)="WS",LEFT(A471,2)="WV"),"Midlands",
OR(LEFT(A471,1)="M",LEFT(A471,1)="L",LEFT(A471,2)="CH",LEFT(A471,2)="WA",LEFT(A471,2)="WN",LEFT(A471,2)="PR",LEFT(A471,2)="FY",LEFT(A471,2)="BB",LEFT(A471,2)="BL",LEFT(A471,2)="OL",LEFT(A471,2)="SK"),"North West",
OR(LEFT(A471,2)="NE",LEFT(A471,2)="DH",LEFT(A471,2)="SR",LEFT(A471,2)="TS",LEFT(A471,2)="DL"),"North East",
OR(LEFT(A471,2)="LS",LEFT(A471,1)="S",LEFT(A471,2)="DN",LEFT(A471,2)="HU",LEFT(A471,2)="BD",LEFT(A471,2)="HX",LEFT(A471,2)="WF",LEFT(A471,2)="HD"),"Yorkshire &amp; Humber",
OR(LEFT(A471,2)="CB",LEFT(A471,2)="CO",LEFT(A471,2)="IP",LEFT(A471,2)="NR",LEFT(A471,2)="PE",LEFT(A471,2)="SG",LEFT(A471,2)="CM"),"East of England",
OR(LEFT(A471,2)="AB",LEFT(A471,2)="DD",LEFT(A471,2)="EH",LEFT(A471,2)="FK",LEFT(A471,1)="G",LEFT(A471,2)="KA",LEFT(A471,2)="KY",LEFT(A471,2)="PA",LEFT(A471,2)="PH",LEFT(A471,2)="DG",LEFT(A471,2)="ML"),"Scotland",
OR(LEFT(A471,2)="CF",LEFT(A471,2)="SA",LEFT(A471,2)="NP",LEFT(A471,2)="LL",LEFT(A471,2)="LD"),"Wales"
)</f>
        <v>East of England</v>
      </c>
      <c r="C471" t="s">
        <v>496</v>
      </c>
      <c r="D471" t="s">
        <v>996</v>
      </c>
      <c r="E471" s="1">
        <v>27576</v>
      </c>
      <c r="F471" s="1">
        <v>43371</v>
      </c>
      <c r="G471" s="11">
        <f ca="1">DATEDIF(Table1[[#This Row],[Date_of_Birth]],TODAY(),"Y")-DATEDIF(Table1[[#This Row],[Primary_Diagnosis_Date]],TODAY(),"Y")</f>
        <v>43</v>
      </c>
      <c r="H471" s="11" t="str" cm="1">
        <f t="array" aca="1" ref="H471" ca="1">_xlfn.IFS(Table1[[#This Row],[Age]]&lt;10,"0-9",Table1[[#This Row],[Age]]&lt;20,"10-19",Table1[[#This Row],[Age]]&lt;30,"20-29",Table1[[#This Row],[Age]]&lt;40,"30-39",Table1[[#This Row],[Age]]&lt;50,"40-49",Table1[[#This Row],[Age]]&lt;60,"50-59",Table1[[#This Row],[Age]]&lt;70,"60-69",Table1[[#This Row],[Age]]&lt;80,"70-79",Table1[[#This Row],[Age]]&lt;90,"80-89")</f>
        <v>40-49</v>
      </c>
      <c r="I471" t="s">
        <v>1027</v>
      </c>
      <c r="J471" t="s">
        <v>1498</v>
      </c>
      <c r="K471" t="str">
        <f>LEFT(Table1[[#This Row],[Postcode]],2)</f>
        <v>PE</v>
      </c>
      <c r="L471" t="s">
        <v>1982</v>
      </c>
      <c r="M471" s="1">
        <v>43349</v>
      </c>
      <c r="N471" s="1">
        <v>43363</v>
      </c>
      <c r="O471" s="11" t="str">
        <f ca="1">DATEDIF(Table1[[#This Row],[Referral_Date]],TODAY(),"d")-DATEDIF(Table1[[#This Row],[First_Seen_Date]],TODAY(),"d") &amp;" "&amp;"days"</f>
        <v>14 days</v>
      </c>
      <c r="P471" s="1">
        <v>43365</v>
      </c>
      <c r="Q471" s="1">
        <v>43378</v>
      </c>
      <c r="R471" s="1">
        <v>43384</v>
      </c>
      <c r="S471" s="11">
        <f ca="1">DATEDIF(Table1[[#This Row],[Decision_to_Treat_Date]],TODAY(),"d")-DATEDIF(Table1[[#This Row],[Treatment_Start_Date]],TODAY(),"d")</f>
        <v>6</v>
      </c>
      <c r="T471" s="11" t="str" cm="1">
        <f t="array" aca="1" ref="T471" ca="1">_xlfn.IFS(Table1[[#This Row],[Treatment_Waiting Time]]&lt;10,"Very Short Wait",Table1[[#This Row],[Treatment_Waiting Time]]&lt;20,"Short Wait",Table1[[#This Row],[Treatment_Waiting Time]]&lt;30,"Moderate Delay",Table1[[#This Row],[Treatment_Waiting Time]]&lt;40,"Long Delay")</f>
        <v>Very Short Wait</v>
      </c>
      <c r="U471" t="s">
        <v>2016</v>
      </c>
      <c r="V471" t="s">
        <v>2022</v>
      </c>
      <c r="W471" t="s">
        <v>2027</v>
      </c>
      <c r="X471" t="s">
        <v>2029</v>
      </c>
      <c r="Y471" t="s">
        <v>2035</v>
      </c>
      <c r="Z471" t="s">
        <v>2042</v>
      </c>
      <c r="AA471" t="s">
        <v>2045</v>
      </c>
      <c r="AB471" t="s">
        <v>2050</v>
      </c>
      <c r="AC471" t="s">
        <v>2041</v>
      </c>
      <c r="AD471" t="s">
        <v>2519</v>
      </c>
      <c r="AE471" t="s">
        <v>2550</v>
      </c>
      <c r="AF471" t="b">
        <v>1</v>
      </c>
      <c r="AG471" s="1">
        <v>44012</v>
      </c>
      <c r="AH471" t="s">
        <v>2555</v>
      </c>
      <c r="AI471" s="1">
        <v>43811</v>
      </c>
    </row>
    <row r="472" spans="1:35">
      <c r="A472" t="str">
        <f>LEFT(Table1[[#This Row],[Postcode]],2)</f>
        <v>G3</v>
      </c>
      <c r="B472" s="13" t="str" cm="1">
        <f t="array" ref="B472">_xlfn.IFS(
OR(LEFT(A472,2)="EC",LEFT(A472,1)="E",LEFT(A472,1)="N",LEFT(A472,2)="NW",LEFT(A472,2)="SE",LEFT(A472,2)="SW",LEFT(A472,1)="W",LEFT(A472,2)="WC"),"London",
OR(LEFT(A472,2)="CR",LEFT(A472,2)="DA",LEFT(A472,2)="GU",LEFT(A472,2)="KT",LEFT(A472,2)="ME",LEFT(A472,2)="PO",LEFT(A472,2)="RG",LEFT(A472,2)="RH",LEFT(A472,2)="SL",LEFT(A472,2)="SO",LEFT(A472,2)="TN"),"South East",
OR(LEFT(A472,2)="BA",LEFT(A472,2)="BS",LEFT(A472,2)="EX",LEFT(A472,2)="GL",LEFT(A472,2)="PL",LEFT(A472,2)="TA",LEFT(A472,2)="TQ",LEFT(A472,2)="TR"),"South West",
OR(LEFT(A472,1)="B",LEFT(A472,2)="CV",LEFT(A472,2)="DE",LEFT(A472,2)="LE",LEFT(A472,2)="NG",LEFT(A472,2)="NN",LEFT(A472,2)="ST",LEFT(A472,2)="WS",LEFT(A472,2)="WV"),"Midlands",
OR(LEFT(A472,1)="M",LEFT(A472,1)="L",LEFT(A472,2)="CH",LEFT(A472,2)="WA",LEFT(A472,2)="WN",LEFT(A472,2)="PR",LEFT(A472,2)="FY",LEFT(A472,2)="BB",LEFT(A472,2)="BL",LEFT(A472,2)="OL",LEFT(A472,2)="SK"),"North West",
OR(LEFT(A472,2)="NE",LEFT(A472,2)="DH",LEFT(A472,2)="SR",LEFT(A472,2)="TS",LEFT(A472,2)="DL"),"North East",
OR(LEFT(A472,2)="LS",LEFT(A472,1)="S",LEFT(A472,2)="DN",LEFT(A472,2)="HU",LEFT(A472,2)="BD",LEFT(A472,2)="HX",LEFT(A472,2)="WF",LEFT(A472,2)="HD"),"Yorkshire &amp; Humber",
OR(LEFT(A472,2)="CB",LEFT(A472,2)="CO",LEFT(A472,2)="IP",LEFT(A472,2)="NR",LEFT(A472,2)="PE",LEFT(A472,2)="SG",LEFT(A472,2)="CM"),"East of England",
OR(LEFT(A472,2)="AB",LEFT(A472,2)="DD",LEFT(A472,2)="EH",LEFT(A472,2)="FK",LEFT(A472,1)="G",LEFT(A472,2)="KA",LEFT(A472,2)="KY",LEFT(A472,2)="PA",LEFT(A472,2)="PH",LEFT(A472,2)="DG",LEFT(A472,2)="ML"),"Scotland",
OR(LEFT(A472,2)="CF",LEFT(A472,2)="SA",LEFT(A472,2)="NP",LEFT(A472,2)="LL",LEFT(A472,2)="LD"),"Wales"
)</f>
        <v>Scotland</v>
      </c>
      <c r="C472" t="s">
        <v>497</v>
      </c>
      <c r="D472" t="s">
        <v>997</v>
      </c>
      <c r="E472" s="1">
        <v>17830</v>
      </c>
      <c r="F472" s="1">
        <v>42652</v>
      </c>
      <c r="G472" s="11">
        <f ca="1">DATEDIF(Table1[[#This Row],[Date_of_Birth]],TODAY(),"Y")-DATEDIF(Table1[[#This Row],[Primary_Diagnosis_Date]],TODAY(),"Y")</f>
        <v>68</v>
      </c>
      <c r="H472" s="11" t="str" cm="1">
        <f t="array" aca="1" ref="H472" ca="1">_xlfn.IFS(Table1[[#This Row],[Age]]&lt;10,"0-9",Table1[[#This Row],[Age]]&lt;20,"10-19",Table1[[#This Row],[Age]]&lt;30,"20-29",Table1[[#This Row],[Age]]&lt;40,"30-39",Table1[[#This Row],[Age]]&lt;50,"40-49",Table1[[#This Row],[Age]]&lt;60,"50-59",Table1[[#This Row],[Age]]&lt;70,"60-69",Table1[[#This Row],[Age]]&lt;80,"70-79",Table1[[#This Row],[Age]]&lt;90,"80-89")</f>
        <v>60-69</v>
      </c>
      <c r="I472" t="s">
        <v>1028</v>
      </c>
      <c r="J472" t="s">
        <v>1499</v>
      </c>
      <c r="K472" t="str">
        <f>LEFT(Table1[[#This Row],[Postcode]],2)</f>
        <v>G3</v>
      </c>
      <c r="L472" t="s">
        <v>1983</v>
      </c>
      <c r="M472" s="1">
        <v>42647</v>
      </c>
      <c r="N472" s="1">
        <v>42660</v>
      </c>
      <c r="O472" s="11" t="str">
        <f ca="1">DATEDIF(Table1[[#This Row],[Referral_Date]],TODAY(),"d")-DATEDIF(Table1[[#This Row],[First_Seen_Date]],TODAY(),"d") &amp;" "&amp;"days"</f>
        <v>13 days</v>
      </c>
      <c r="P472" s="1">
        <v>42663</v>
      </c>
      <c r="Q472" s="1">
        <v>42677</v>
      </c>
      <c r="R472" s="1">
        <v>42700</v>
      </c>
      <c r="S472" s="11">
        <f ca="1">DATEDIF(Table1[[#This Row],[Decision_to_Treat_Date]],TODAY(),"d")-DATEDIF(Table1[[#This Row],[Treatment_Start_Date]],TODAY(),"d")</f>
        <v>23</v>
      </c>
      <c r="T472" s="11" t="str" cm="1">
        <f t="array" aca="1" ref="T472" ca="1">_xlfn.IFS(Table1[[#This Row],[Treatment_Waiting Time]]&lt;10,"Very Short Wait",Table1[[#This Row],[Treatment_Waiting Time]]&lt;20,"Short Wait",Table1[[#This Row],[Treatment_Waiting Time]]&lt;30,"Moderate Delay",Table1[[#This Row],[Treatment_Waiting Time]]&lt;40,"Long Delay")</f>
        <v>Moderate Delay</v>
      </c>
      <c r="U472" t="s">
        <v>2012</v>
      </c>
      <c r="V472" t="s">
        <v>2019</v>
      </c>
      <c r="W472" t="s">
        <v>2026</v>
      </c>
      <c r="X472" t="s">
        <v>2030</v>
      </c>
      <c r="Y472" t="s">
        <v>2036</v>
      </c>
      <c r="Z472" t="s">
        <v>2038</v>
      </c>
      <c r="AA472" t="s">
        <v>2045</v>
      </c>
      <c r="AB472" t="s">
        <v>2050</v>
      </c>
      <c r="AC472" t="s">
        <v>2053</v>
      </c>
      <c r="AD472" t="s">
        <v>2520</v>
      </c>
      <c r="AE472" t="s">
        <v>2551</v>
      </c>
      <c r="AF472" t="b">
        <v>0</v>
      </c>
      <c r="AH472" t="s">
        <v>2555</v>
      </c>
      <c r="AI472" s="1">
        <v>43936</v>
      </c>
    </row>
    <row r="473" spans="1:35">
      <c r="A473" t="str">
        <f>LEFT(Table1[[#This Row],[Postcode]],2)</f>
        <v>N0</v>
      </c>
      <c r="B473" s="13" t="str" cm="1">
        <f t="array" ref="B473">_xlfn.IFS(
OR(LEFT(A473,2)="EC",LEFT(A473,1)="E",LEFT(A473,1)="N",LEFT(A473,2)="NW",LEFT(A473,2)="SE",LEFT(A473,2)="SW",LEFT(A473,1)="W",LEFT(A473,2)="WC"),"London",
OR(LEFT(A473,2)="CR",LEFT(A473,2)="DA",LEFT(A473,2)="GU",LEFT(A473,2)="KT",LEFT(A473,2)="ME",LEFT(A473,2)="PO",LEFT(A473,2)="RG",LEFT(A473,2)="RH",LEFT(A473,2)="SL",LEFT(A473,2)="SO",LEFT(A473,2)="TN"),"South East",
OR(LEFT(A473,2)="BA",LEFT(A473,2)="BS",LEFT(A473,2)="EX",LEFT(A473,2)="GL",LEFT(A473,2)="PL",LEFT(A473,2)="TA",LEFT(A473,2)="TQ",LEFT(A473,2)="TR"),"South West",
OR(LEFT(A473,1)="B",LEFT(A473,2)="CV",LEFT(A473,2)="DE",LEFT(A473,2)="LE",LEFT(A473,2)="NG",LEFT(A473,2)="NN",LEFT(A473,2)="ST",LEFT(A473,2)="WS",LEFT(A473,2)="WV"),"Midlands",
OR(LEFT(A473,1)="M",LEFT(A473,1)="L",LEFT(A473,2)="CH",LEFT(A473,2)="WA",LEFT(A473,2)="WN",LEFT(A473,2)="PR",LEFT(A473,2)="FY",LEFT(A473,2)="BB",LEFT(A473,2)="BL",LEFT(A473,2)="OL",LEFT(A473,2)="SK"),"North West",
OR(LEFT(A473,2)="NE",LEFT(A473,2)="DH",LEFT(A473,2)="SR",LEFT(A473,2)="TS",LEFT(A473,2)="DL"),"North East",
OR(LEFT(A473,2)="LS",LEFT(A473,1)="S",LEFT(A473,2)="DN",LEFT(A473,2)="HU",LEFT(A473,2)="BD",LEFT(A473,2)="HX",LEFT(A473,2)="WF",LEFT(A473,2)="HD"),"Yorkshire &amp; Humber",
OR(LEFT(A473,2)="CB",LEFT(A473,2)="CO",LEFT(A473,2)="IP",LEFT(A473,2)="NR",LEFT(A473,2)="PE",LEFT(A473,2)="SG",LEFT(A473,2)="CM"),"East of England",
OR(LEFT(A473,2)="AB",LEFT(A473,2)="DD",LEFT(A473,2)="EH",LEFT(A473,2)="FK",LEFT(A473,1)="G",LEFT(A473,2)="KA",LEFT(A473,2)="KY",LEFT(A473,2)="PA",LEFT(A473,2)="PH",LEFT(A473,2)="DG",LEFT(A473,2)="ML"),"Scotland",
OR(LEFT(A473,2)="CF",LEFT(A473,2)="SA",LEFT(A473,2)="NP",LEFT(A473,2)="LL",LEFT(A473,2)="LD"),"Wales"
)</f>
        <v>London</v>
      </c>
      <c r="C473" t="s">
        <v>498</v>
      </c>
      <c r="D473" t="s">
        <v>998</v>
      </c>
      <c r="E473" s="1">
        <v>24292</v>
      </c>
      <c r="F473" s="1">
        <v>45408</v>
      </c>
      <c r="G473" s="11">
        <f ca="1">DATEDIF(Table1[[#This Row],[Date_of_Birth]],TODAY(),"Y")-DATEDIF(Table1[[#This Row],[Primary_Diagnosis_Date]],TODAY(),"Y")</f>
        <v>57</v>
      </c>
      <c r="H473" s="11" t="str" cm="1">
        <f t="array" aca="1" ref="H473" ca="1">_xlfn.IFS(Table1[[#This Row],[Age]]&lt;10,"0-9",Table1[[#This Row],[Age]]&lt;20,"10-19",Table1[[#This Row],[Age]]&lt;30,"20-29",Table1[[#This Row],[Age]]&lt;40,"30-39",Table1[[#This Row],[Age]]&lt;50,"40-49",Table1[[#This Row],[Age]]&lt;60,"50-59",Table1[[#This Row],[Age]]&lt;70,"60-69",Table1[[#This Row],[Age]]&lt;80,"70-79",Table1[[#This Row],[Age]]&lt;90,"80-89")</f>
        <v>50-59</v>
      </c>
      <c r="I473" t="s">
        <v>1027</v>
      </c>
      <c r="J473" t="s">
        <v>1500</v>
      </c>
      <c r="K473" t="str">
        <f>LEFT(Table1[[#This Row],[Postcode]],2)</f>
        <v>N0</v>
      </c>
      <c r="L473" t="s">
        <v>1984</v>
      </c>
      <c r="M473" s="1">
        <v>45382</v>
      </c>
      <c r="N473" s="1">
        <v>45394</v>
      </c>
      <c r="O473" s="11" t="str">
        <f ca="1">DATEDIF(Table1[[#This Row],[Referral_Date]],TODAY(),"d")-DATEDIF(Table1[[#This Row],[First_Seen_Date]],TODAY(),"d") &amp;" "&amp;"days"</f>
        <v>12 days</v>
      </c>
      <c r="P473" s="1">
        <v>45406</v>
      </c>
      <c r="Q473" s="1">
        <v>45406</v>
      </c>
      <c r="R473" s="1">
        <v>45421</v>
      </c>
      <c r="S473" s="11">
        <f ca="1">DATEDIF(Table1[[#This Row],[Decision_to_Treat_Date]],TODAY(),"d")-DATEDIF(Table1[[#This Row],[Treatment_Start_Date]],TODAY(),"d")</f>
        <v>15</v>
      </c>
      <c r="T473" s="11" t="str" cm="1">
        <f t="array" aca="1" ref="T473" ca="1">_xlfn.IFS(Table1[[#This Row],[Treatment_Waiting Time]]&lt;10,"Very Short Wait",Table1[[#This Row],[Treatment_Waiting Time]]&lt;20,"Short Wait",Table1[[#This Row],[Treatment_Waiting Time]]&lt;30,"Moderate Delay",Table1[[#This Row],[Treatment_Waiting Time]]&lt;40,"Long Delay")</f>
        <v>Short Wait</v>
      </c>
      <c r="U473" t="s">
        <v>2017</v>
      </c>
      <c r="V473" t="s">
        <v>2020</v>
      </c>
      <c r="W473" t="s">
        <v>2024</v>
      </c>
      <c r="X473" t="s">
        <v>2032</v>
      </c>
      <c r="Y473" t="s">
        <v>2036</v>
      </c>
      <c r="Z473" t="s">
        <v>2038</v>
      </c>
      <c r="AA473" t="s">
        <v>2043</v>
      </c>
      <c r="AB473" t="s">
        <v>2046</v>
      </c>
      <c r="AC473" t="s">
        <v>2053</v>
      </c>
      <c r="AD473" t="s">
        <v>2521</v>
      </c>
      <c r="AE473" t="s">
        <v>2552</v>
      </c>
      <c r="AF473" t="b">
        <v>0</v>
      </c>
      <c r="AH473" t="s">
        <v>2555</v>
      </c>
      <c r="AI473" s="1">
        <v>46208</v>
      </c>
    </row>
    <row r="474" spans="1:35">
      <c r="A474" t="str">
        <f>LEFT(Table1[[#This Row],[Postcode]],2)</f>
        <v>B7</v>
      </c>
      <c r="B474" s="13" t="str" cm="1">
        <f t="array" ref="B474">_xlfn.IFS(
OR(LEFT(A474,2)="EC",LEFT(A474,1)="E",LEFT(A474,1)="N",LEFT(A474,2)="NW",LEFT(A474,2)="SE",LEFT(A474,2)="SW",LEFT(A474,1)="W",LEFT(A474,2)="WC"),"London",
OR(LEFT(A474,2)="CR",LEFT(A474,2)="DA",LEFT(A474,2)="GU",LEFT(A474,2)="KT",LEFT(A474,2)="ME",LEFT(A474,2)="PO",LEFT(A474,2)="RG",LEFT(A474,2)="RH",LEFT(A474,2)="SL",LEFT(A474,2)="SO",LEFT(A474,2)="TN"),"South East",
OR(LEFT(A474,2)="BA",LEFT(A474,2)="BS",LEFT(A474,2)="EX",LEFT(A474,2)="GL",LEFT(A474,2)="PL",LEFT(A474,2)="TA",LEFT(A474,2)="TQ",LEFT(A474,2)="TR"),"South West",
OR(LEFT(A474,1)="B",LEFT(A474,2)="CV",LEFT(A474,2)="DE",LEFT(A474,2)="LE",LEFT(A474,2)="NG",LEFT(A474,2)="NN",LEFT(A474,2)="ST",LEFT(A474,2)="WS",LEFT(A474,2)="WV"),"Midlands",
OR(LEFT(A474,1)="M",LEFT(A474,1)="L",LEFT(A474,2)="CH",LEFT(A474,2)="WA",LEFT(A474,2)="WN",LEFT(A474,2)="PR",LEFT(A474,2)="FY",LEFT(A474,2)="BB",LEFT(A474,2)="BL",LEFT(A474,2)="OL",LEFT(A474,2)="SK"),"North West",
OR(LEFT(A474,2)="NE",LEFT(A474,2)="DH",LEFT(A474,2)="SR",LEFT(A474,2)="TS",LEFT(A474,2)="DL"),"North East",
OR(LEFT(A474,2)="LS",LEFT(A474,1)="S",LEFT(A474,2)="DN",LEFT(A474,2)="HU",LEFT(A474,2)="BD",LEFT(A474,2)="HX",LEFT(A474,2)="WF",LEFT(A474,2)="HD"),"Yorkshire &amp; Humber",
OR(LEFT(A474,2)="CB",LEFT(A474,2)="CO",LEFT(A474,2)="IP",LEFT(A474,2)="NR",LEFT(A474,2)="PE",LEFT(A474,2)="SG",LEFT(A474,2)="CM"),"East of England",
OR(LEFT(A474,2)="AB",LEFT(A474,2)="DD",LEFT(A474,2)="EH",LEFT(A474,2)="FK",LEFT(A474,1)="G",LEFT(A474,2)="KA",LEFT(A474,2)="KY",LEFT(A474,2)="PA",LEFT(A474,2)="PH",LEFT(A474,2)="DG",LEFT(A474,2)="ML"),"Scotland",
OR(LEFT(A474,2)="CF",LEFT(A474,2)="SA",LEFT(A474,2)="NP",LEFT(A474,2)="LL",LEFT(A474,2)="LD"),"Wales"
)</f>
        <v>Midlands</v>
      </c>
      <c r="C474" t="s">
        <v>499</v>
      </c>
      <c r="D474" t="s">
        <v>999</v>
      </c>
      <c r="E474" s="1">
        <v>26590</v>
      </c>
      <c r="F474" s="1">
        <v>46085</v>
      </c>
      <c r="G474" s="11">
        <f ca="1">DATEDIF(Table1[[#This Row],[Date_of_Birth]],TODAY(),"Y")-DATEDIF(Table1[[#This Row],[Primary_Diagnosis_Date]],TODAY(),"Y")</f>
        <v>53</v>
      </c>
      <c r="H474" s="11" t="str" cm="1">
        <f t="array" aca="1" ref="H474" ca="1">_xlfn.IFS(Table1[[#This Row],[Age]]&lt;10,"0-9",Table1[[#This Row],[Age]]&lt;20,"10-19",Table1[[#This Row],[Age]]&lt;30,"20-29",Table1[[#This Row],[Age]]&lt;40,"30-39",Table1[[#This Row],[Age]]&lt;50,"40-49",Table1[[#This Row],[Age]]&lt;60,"50-59",Table1[[#This Row],[Age]]&lt;70,"60-69",Table1[[#This Row],[Age]]&lt;80,"70-79",Table1[[#This Row],[Age]]&lt;90,"80-89")</f>
        <v>50-59</v>
      </c>
      <c r="I474" t="s">
        <v>1028</v>
      </c>
      <c r="J474" t="s">
        <v>1501</v>
      </c>
      <c r="K474" t="str">
        <f>LEFT(Table1[[#This Row],[Postcode]],2)</f>
        <v>B7</v>
      </c>
      <c r="L474" t="s">
        <v>1985</v>
      </c>
      <c r="M474" s="1">
        <v>46056</v>
      </c>
      <c r="N474" s="1">
        <v>46058</v>
      </c>
      <c r="O474" s="11" t="str">
        <f ca="1">DATEDIF(Table1[[#This Row],[Referral_Date]],TODAY(),"d")-DATEDIF(Table1[[#This Row],[First_Seen_Date]],TODAY(),"d") &amp;" "&amp;"days"</f>
        <v>2 days</v>
      </c>
      <c r="P474" s="1">
        <v>46070</v>
      </c>
      <c r="Q474" s="1">
        <v>46076</v>
      </c>
      <c r="R474" s="1">
        <v>46102</v>
      </c>
      <c r="S474" s="11">
        <f ca="1">DATEDIF(Table1[[#This Row],[Decision_to_Treat_Date]],TODAY(),"d")-DATEDIF(Table1[[#This Row],[Treatment_Start_Date]],TODAY(),"d")</f>
        <v>26</v>
      </c>
      <c r="T474" s="11" t="str" cm="1">
        <f t="array" aca="1" ref="T474" ca="1">_xlfn.IFS(Table1[[#This Row],[Treatment_Waiting Time]]&lt;10,"Very Short Wait",Table1[[#This Row],[Treatment_Waiting Time]]&lt;20,"Short Wait",Table1[[#This Row],[Treatment_Waiting Time]]&lt;30,"Moderate Delay",Table1[[#This Row],[Treatment_Waiting Time]]&lt;40,"Long Delay")</f>
        <v>Moderate Delay</v>
      </c>
      <c r="U474" t="s">
        <v>2017</v>
      </c>
      <c r="V474" t="s">
        <v>2018</v>
      </c>
      <c r="W474" t="s">
        <v>2026</v>
      </c>
      <c r="X474" t="s">
        <v>2029</v>
      </c>
      <c r="Y474" t="s">
        <v>2035</v>
      </c>
      <c r="Z474" t="s">
        <v>2042</v>
      </c>
      <c r="AA474" t="s">
        <v>2045</v>
      </c>
      <c r="AB474" t="s">
        <v>2049</v>
      </c>
      <c r="AC474" t="s">
        <v>2053</v>
      </c>
      <c r="AD474" t="s">
        <v>2522</v>
      </c>
      <c r="AE474" t="s">
        <v>2551</v>
      </c>
      <c r="AF474" t="b">
        <v>0</v>
      </c>
      <c r="AH474" t="s">
        <v>2555</v>
      </c>
      <c r="AI474" s="1">
        <v>47359</v>
      </c>
    </row>
    <row r="475" spans="1:35">
      <c r="A475" t="str">
        <f>LEFT(Table1[[#This Row],[Postcode]],2)</f>
        <v>W9</v>
      </c>
      <c r="B475" s="13" t="str" cm="1">
        <f t="array" ref="B475">_xlfn.IFS(
OR(LEFT(A475,2)="EC",LEFT(A475,1)="E",LEFT(A475,1)="N",LEFT(A475,2)="NW",LEFT(A475,2)="SE",LEFT(A475,2)="SW",LEFT(A475,1)="W",LEFT(A475,2)="WC"),"London",
OR(LEFT(A475,2)="CR",LEFT(A475,2)="DA",LEFT(A475,2)="GU",LEFT(A475,2)="KT",LEFT(A475,2)="ME",LEFT(A475,2)="PO",LEFT(A475,2)="RG",LEFT(A475,2)="RH",LEFT(A475,2)="SL",LEFT(A475,2)="SO",LEFT(A475,2)="TN"),"South East",
OR(LEFT(A475,2)="BA",LEFT(A475,2)="BS",LEFT(A475,2)="EX",LEFT(A475,2)="GL",LEFT(A475,2)="PL",LEFT(A475,2)="TA",LEFT(A475,2)="TQ",LEFT(A475,2)="TR"),"South West",
OR(LEFT(A475,1)="B",LEFT(A475,2)="CV",LEFT(A475,2)="DE",LEFT(A475,2)="LE",LEFT(A475,2)="NG",LEFT(A475,2)="NN",LEFT(A475,2)="ST",LEFT(A475,2)="WS",LEFT(A475,2)="WV"),"Midlands",
OR(LEFT(A475,1)="M",LEFT(A475,1)="L",LEFT(A475,2)="CH",LEFT(A475,2)="WA",LEFT(A475,2)="WN",LEFT(A475,2)="PR",LEFT(A475,2)="FY",LEFT(A475,2)="BB",LEFT(A475,2)="BL",LEFT(A475,2)="OL",LEFT(A475,2)="SK"),"North West",
OR(LEFT(A475,2)="NE",LEFT(A475,2)="DH",LEFT(A475,2)="SR",LEFT(A475,2)="TS",LEFT(A475,2)="DL"),"North East",
OR(LEFT(A475,2)="LS",LEFT(A475,1)="S",LEFT(A475,2)="DN",LEFT(A475,2)="HU",LEFT(A475,2)="BD",LEFT(A475,2)="HX",LEFT(A475,2)="WF",LEFT(A475,2)="HD"),"Yorkshire &amp; Humber",
OR(LEFT(A475,2)="CB",LEFT(A475,2)="CO",LEFT(A475,2)="IP",LEFT(A475,2)="NR",LEFT(A475,2)="PE",LEFT(A475,2)="SG",LEFT(A475,2)="CM"),"East of England",
OR(LEFT(A475,2)="AB",LEFT(A475,2)="DD",LEFT(A475,2)="EH",LEFT(A475,2)="FK",LEFT(A475,1)="G",LEFT(A475,2)="KA",LEFT(A475,2)="KY",LEFT(A475,2)="PA",LEFT(A475,2)="PH",LEFT(A475,2)="DG",LEFT(A475,2)="ML"),"Scotland",
OR(LEFT(A475,2)="CF",LEFT(A475,2)="SA",LEFT(A475,2)="NP",LEFT(A475,2)="LL",LEFT(A475,2)="LD"),"Wales"
)</f>
        <v>London</v>
      </c>
      <c r="C475" t="s">
        <v>500</v>
      </c>
      <c r="D475" t="s">
        <v>1000</v>
      </c>
      <c r="E475" s="1">
        <v>33144</v>
      </c>
      <c r="F475" s="1">
        <v>43232</v>
      </c>
      <c r="G475" s="11">
        <f ca="1">DATEDIF(Table1[[#This Row],[Date_of_Birth]],TODAY(),"Y")-DATEDIF(Table1[[#This Row],[Primary_Diagnosis_Date]],TODAY(),"Y")</f>
        <v>27</v>
      </c>
      <c r="H475" s="11" t="str" cm="1">
        <f t="array" aca="1" ref="H475" ca="1">_xlfn.IFS(Table1[[#This Row],[Age]]&lt;10,"0-9",Table1[[#This Row],[Age]]&lt;20,"10-19",Table1[[#This Row],[Age]]&lt;30,"20-29",Table1[[#This Row],[Age]]&lt;40,"30-39",Table1[[#This Row],[Age]]&lt;50,"40-49",Table1[[#This Row],[Age]]&lt;60,"50-59",Table1[[#This Row],[Age]]&lt;70,"60-69",Table1[[#This Row],[Age]]&lt;80,"70-79",Table1[[#This Row],[Age]]&lt;90,"80-89")</f>
        <v>20-29</v>
      </c>
      <c r="I475" t="s">
        <v>1027</v>
      </c>
      <c r="J475" t="s">
        <v>1502</v>
      </c>
      <c r="K475" t="str">
        <f>LEFT(Table1[[#This Row],[Postcode]],2)</f>
        <v>W9</v>
      </c>
      <c r="L475" t="s">
        <v>1986</v>
      </c>
      <c r="M475" s="1">
        <v>43220</v>
      </c>
      <c r="N475" s="1">
        <v>43232</v>
      </c>
      <c r="O475" s="11" t="str">
        <f ca="1">DATEDIF(Table1[[#This Row],[Referral_Date]],TODAY(),"d")-DATEDIF(Table1[[#This Row],[First_Seen_Date]],TODAY(),"d") &amp;" "&amp;"days"</f>
        <v>12 days</v>
      </c>
      <c r="P475" s="1">
        <v>43234</v>
      </c>
      <c r="Q475" s="1">
        <v>43240</v>
      </c>
      <c r="R475" s="1">
        <v>43243</v>
      </c>
      <c r="S475" s="11">
        <f ca="1">DATEDIF(Table1[[#This Row],[Decision_to_Treat_Date]],TODAY(),"d")-DATEDIF(Table1[[#This Row],[Treatment_Start_Date]],TODAY(),"d")</f>
        <v>3</v>
      </c>
      <c r="T475" s="11" t="str" cm="1">
        <f t="array" aca="1" ref="T475" ca="1">_xlfn.IFS(Table1[[#This Row],[Treatment_Waiting Time]]&lt;10,"Very Short Wait",Table1[[#This Row],[Treatment_Waiting Time]]&lt;20,"Short Wait",Table1[[#This Row],[Treatment_Waiting Time]]&lt;30,"Moderate Delay",Table1[[#This Row],[Treatment_Waiting Time]]&lt;40,"Long Delay")</f>
        <v>Very Short Wait</v>
      </c>
      <c r="U475" t="s">
        <v>2012</v>
      </c>
      <c r="V475" t="s">
        <v>2022</v>
      </c>
      <c r="W475" t="s">
        <v>2024</v>
      </c>
      <c r="X475" t="s">
        <v>2032</v>
      </c>
      <c r="Y475" t="s">
        <v>2037</v>
      </c>
      <c r="Z475" t="s">
        <v>2041</v>
      </c>
      <c r="AA475" t="s">
        <v>2044</v>
      </c>
      <c r="AB475" t="s">
        <v>2048</v>
      </c>
      <c r="AC475" t="s">
        <v>2041</v>
      </c>
      <c r="AD475" t="s">
        <v>2523</v>
      </c>
      <c r="AE475" t="s">
        <v>2553</v>
      </c>
      <c r="AF475" t="b">
        <v>1</v>
      </c>
      <c r="AG475" s="1">
        <v>44099</v>
      </c>
      <c r="AH475" t="s">
        <v>2554</v>
      </c>
    </row>
    <row r="476" spans="1:35">
      <c r="A476" t="str">
        <f>LEFT(Table1[[#This Row],[Postcode]],2)</f>
        <v>TD</v>
      </c>
      <c r="B476" s="13" t="e" cm="1">
        <f t="array" ref="B476">_xlfn.IFS(
OR(LEFT(A476,2)="EC",LEFT(A476,1)="E",LEFT(A476,1)="N",LEFT(A476,2)="NW",LEFT(A476,2)="SE",LEFT(A476,2)="SW",LEFT(A476,1)="W",LEFT(A476,2)="WC"),"London",
OR(LEFT(A476,2)="CR",LEFT(A476,2)="DA",LEFT(A476,2)="GU",LEFT(A476,2)="KT",LEFT(A476,2)="ME",LEFT(A476,2)="PO",LEFT(A476,2)="RG",LEFT(A476,2)="RH",LEFT(A476,2)="SL",LEFT(A476,2)="SO",LEFT(A476,2)="TN"),"South East",
OR(LEFT(A476,2)="BA",LEFT(A476,2)="BS",LEFT(A476,2)="EX",LEFT(A476,2)="GL",LEFT(A476,2)="PL",LEFT(A476,2)="TA",LEFT(A476,2)="TQ",LEFT(A476,2)="TR"),"South West",
OR(LEFT(A476,1)="B",LEFT(A476,2)="CV",LEFT(A476,2)="DE",LEFT(A476,2)="LE",LEFT(A476,2)="NG",LEFT(A476,2)="NN",LEFT(A476,2)="ST",LEFT(A476,2)="WS",LEFT(A476,2)="WV"),"Midlands",
OR(LEFT(A476,1)="M",LEFT(A476,1)="L",LEFT(A476,2)="CH",LEFT(A476,2)="WA",LEFT(A476,2)="WN",LEFT(A476,2)="PR",LEFT(A476,2)="FY",LEFT(A476,2)="BB",LEFT(A476,2)="BL",LEFT(A476,2)="OL",LEFT(A476,2)="SK"),"North West",
OR(LEFT(A476,2)="NE",LEFT(A476,2)="DH",LEFT(A476,2)="SR",LEFT(A476,2)="TS",LEFT(A476,2)="DL"),"North East",
OR(LEFT(A476,2)="LS",LEFT(A476,1)="S",LEFT(A476,2)="DN",LEFT(A476,2)="HU",LEFT(A476,2)="BD",LEFT(A476,2)="HX",LEFT(A476,2)="WF",LEFT(A476,2)="HD"),"Yorkshire &amp; Humber",
OR(LEFT(A476,2)="CB",LEFT(A476,2)="CO",LEFT(A476,2)="IP",LEFT(A476,2)="NR",LEFT(A476,2)="PE",LEFT(A476,2)="SG",LEFT(A476,2)="CM"),"East of England",
OR(LEFT(A476,2)="AB",LEFT(A476,2)="DD",LEFT(A476,2)="EH",LEFT(A476,2)="FK",LEFT(A476,1)="G",LEFT(A476,2)="KA",LEFT(A476,2)="KY",LEFT(A476,2)="PA",LEFT(A476,2)="PH",LEFT(A476,2)="DG",LEFT(A476,2)="ML"),"Scotland",
OR(LEFT(A476,2)="CF",LEFT(A476,2)="SA",LEFT(A476,2)="NP",LEFT(A476,2)="LL",LEFT(A476,2)="LD"),"Wales"
)</f>
        <v>#N/A</v>
      </c>
      <c r="C476" t="s">
        <v>501</v>
      </c>
      <c r="D476" t="s">
        <v>1001</v>
      </c>
      <c r="E476" s="1">
        <v>23002</v>
      </c>
      <c r="F476" s="1">
        <v>45321</v>
      </c>
      <c r="G476" s="11">
        <f ca="1">DATEDIF(Table1[[#This Row],[Date_of_Birth]],TODAY(),"Y")-DATEDIF(Table1[[#This Row],[Primary_Diagnosis_Date]],TODAY(),"Y")</f>
        <v>61</v>
      </c>
      <c r="H476" s="11" t="str" cm="1">
        <f t="array" aca="1" ref="H476" ca="1">_xlfn.IFS(Table1[[#This Row],[Age]]&lt;10,"0-9",Table1[[#This Row],[Age]]&lt;20,"10-19",Table1[[#This Row],[Age]]&lt;30,"20-29",Table1[[#This Row],[Age]]&lt;40,"30-39",Table1[[#This Row],[Age]]&lt;50,"40-49",Table1[[#This Row],[Age]]&lt;60,"50-59",Table1[[#This Row],[Age]]&lt;70,"60-69",Table1[[#This Row],[Age]]&lt;80,"70-79",Table1[[#This Row],[Age]]&lt;90,"80-89")</f>
        <v>60-69</v>
      </c>
      <c r="I476" t="s">
        <v>1027</v>
      </c>
      <c r="J476" t="s">
        <v>1503</v>
      </c>
      <c r="K476" t="str">
        <f>LEFT(Table1[[#This Row],[Postcode]],2)</f>
        <v>TD</v>
      </c>
      <c r="L476" t="s">
        <v>1591</v>
      </c>
      <c r="M476" s="1">
        <v>45293</v>
      </c>
      <c r="N476" s="1">
        <v>45307</v>
      </c>
      <c r="O476" s="11" t="str">
        <f ca="1">DATEDIF(Table1[[#This Row],[Referral_Date]],TODAY(),"d")-DATEDIF(Table1[[#This Row],[First_Seen_Date]],TODAY(),"d") &amp;" "&amp;"days"</f>
        <v>14 days</v>
      </c>
      <c r="P476" s="1">
        <v>45312</v>
      </c>
      <c r="Q476" s="1">
        <v>45312</v>
      </c>
      <c r="R476" s="1">
        <v>45329</v>
      </c>
      <c r="S476" s="11">
        <f ca="1">DATEDIF(Table1[[#This Row],[Decision_to_Treat_Date]],TODAY(),"d")-DATEDIF(Table1[[#This Row],[Treatment_Start_Date]],TODAY(),"d")</f>
        <v>17</v>
      </c>
      <c r="T476" s="11" t="str" cm="1">
        <f t="array" aca="1" ref="T476" ca="1">_xlfn.IFS(Table1[[#This Row],[Treatment_Waiting Time]]&lt;10,"Very Short Wait",Table1[[#This Row],[Treatment_Waiting Time]]&lt;20,"Short Wait",Table1[[#This Row],[Treatment_Waiting Time]]&lt;30,"Moderate Delay",Table1[[#This Row],[Treatment_Waiting Time]]&lt;40,"Long Delay")</f>
        <v>Short Wait</v>
      </c>
      <c r="U476" t="s">
        <v>2011</v>
      </c>
      <c r="V476" t="s">
        <v>2022</v>
      </c>
      <c r="W476" t="s">
        <v>2027</v>
      </c>
      <c r="X476" t="s">
        <v>2032</v>
      </c>
      <c r="Y476" t="s">
        <v>2036</v>
      </c>
      <c r="Z476" t="s">
        <v>2040</v>
      </c>
      <c r="AA476" t="s">
        <v>2043</v>
      </c>
      <c r="AB476" t="s">
        <v>2049</v>
      </c>
      <c r="AC476" t="s">
        <v>2052</v>
      </c>
      <c r="AD476" t="s">
        <v>2524</v>
      </c>
      <c r="AE476" t="s">
        <v>2550</v>
      </c>
      <c r="AF476" t="b">
        <v>1</v>
      </c>
      <c r="AG476" s="1">
        <v>46226</v>
      </c>
      <c r="AH476" t="s">
        <v>2555</v>
      </c>
      <c r="AI476" s="1">
        <v>46442</v>
      </c>
    </row>
    <row r="477" spans="1:35">
      <c r="A477" t="str">
        <f>LEFT(Table1[[#This Row],[Postcode]],2)</f>
        <v>N9</v>
      </c>
      <c r="B477" s="13" t="str" cm="1">
        <f t="array" ref="B477">_xlfn.IFS(
OR(LEFT(A477,2)="EC",LEFT(A477,1)="E",LEFT(A477,1)="N",LEFT(A477,2)="NW",LEFT(A477,2)="SE",LEFT(A477,2)="SW",LEFT(A477,1)="W",LEFT(A477,2)="WC"),"London",
OR(LEFT(A477,2)="CR",LEFT(A477,2)="DA",LEFT(A477,2)="GU",LEFT(A477,2)="KT",LEFT(A477,2)="ME",LEFT(A477,2)="PO",LEFT(A477,2)="RG",LEFT(A477,2)="RH",LEFT(A477,2)="SL",LEFT(A477,2)="SO",LEFT(A477,2)="TN"),"South East",
OR(LEFT(A477,2)="BA",LEFT(A477,2)="BS",LEFT(A477,2)="EX",LEFT(A477,2)="GL",LEFT(A477,2)="PL",LEFT(A477,2)="TA",LEFT(A477,2)="TQ",LEFT(A477,2)="TR"),"South West",
OR(LEFT(A477,1)="B",LEFT(A477,2)="CV",LEFT(A477,2)="DE",LEFT(A477,2)="LE",LEFT(A477,2)="NG",LEFT(A477,2)="NN",LEFT(A477,2)="ST",LEFT(A477,2)="WS",LEFT(A477,2)="WV"),"Midlands",
OR(LEFT(A477,1)="M",LEFT(A477,1)="L",LEFT(A477,2)="CH",LEFT(A477,2)="WA",LEFT(A477,2)="WN",LEFT(A477,2)="PR",LEFT(A477,2)="FY",LEFT(A477,2)="BB",LEFT(A477,2)="BL",LEFT(A477,2)="OL",LEFT(A477,2)="SK"),"North West",
OR(LEFT(A477,2)="NE",LEFT(A477,2)="DH",LEFT(A477,2)="SR",LEFT(A477,2)="TS",LEFT(A477,2)="DL"),"North East",
OR(LEFT(A477,2)="LS",LEFT(A477,1)="S",LEFT(A477,2)="DN",LEFT(A477,2)="HU",LEFT(A477,2)="BD",LEFT(A477,2)="HX",LEFT(A477,2)="WF",LEFT(A477,2)="HD"),"Yorkshire &amp; Humber",
OR(LEFT(A477,2)="CB",LEFT(A477,2)="CO",LEFT(A477,2)="IP",LEFT(A477,2)="NR",LEFT(A477,2)="PE",LEFT(A477,2)="SG",LEFT(A477,2)="CM"),"East of England",
OR(LEFT(A477,2)="AB",LEFT(A477,2)="DD",LEFT(A477,2)="EH",LEFT(A477,2)="FK",LEFT(A477,1)="G",LEFT(A477,2)="KA",LEFT(A477,2)="KY",LEFT(A477,2)="PA",LEFT(A477,2)="PH",LEFT(A477,2)="DG",LEFT(A477,2)="ML"),"Scotland",
OR(LEFT(A477,2)="CF",LEFT(A477,2)="SA",LEFT(A477,2)="NP",LEFT(A477,2)="LL",LEFT(A477,2)="LD"),"Wales"
)</f>
        <v>London</v>
      </c>
      <c r="C477" t="s">
        <v>502</v>
      </c>
      <c r="D477" t="s">
        <v>1002</v>
      </c>
      <c r="E477" s="1">
        <v>28461</v>
      </c>
      <c r="F477" s="1">
        <v>43703</v>
      </c>
      <c r="G477" s="11">
        <f ca="1">DATEDIF(Table1[[#This Row],[Date_of_Birth]],TODAY(),"Y")-DATEDIF(Table1[[#This Row],[Primary_Diagnosis_Date]],TODAY(),"Y")</f>
        <v>42</v>
      </c>
      <c r="H477" s="11" t="str" cm="1">
        <f t="array" aca="1" ref="H477" ca="1">_xlfn.IFS(Table1[[#This Row],[Age]]&lt;10,"0-9",Table1[[#This Row],[Age]]&lt;20,"10-19",Table1[[#This Row],[Age]]&lt;30,"20-29",Table1[[#This Row],[Age]]&lt;40,"30-39",Table1[[#This Row],[Age]]&lt;50,"40-49",Table1[[#This Row],[Age]]&lt;60,"50-59",Table1[[#This Row],[Age]]&lt;70,"60-69",Table1[[#This Row],[Age]]&lt;80,"70-79",Table1[[#This Row],[Age]]&lt;90,"80-89")</f>
        <v>40-49</v>
      </c>
      <c r="I477" t="s">
        <v>1027</v>
      </c>
      <c r="J477" t="s">
        <v>1504</v>
      </c>
      <c r="K477" t="str">
        <f>LEFT(Table1[[#This Row],[Postcode]],2)</f>
        <v>N9</v>
      </c>
      <c r="L477" t="s">
        <v>1987</v>
      </c>
      <c r="M477" s="1">
        <v>43687</v>
      </c>
      <c r="N477" s="1">
        <v>43695</v>
      </c>
      <c r="O477" s="11" t="str">
        <f ca="1">DATEDIF(Table1[[#This Row],[Referral_Date]],TODAY(),"d")-DATEDIF(Table1[[#This Row],[First_Seen_Date]],TODAY(),"d") &amp;" "&amp;"days"</f>
        <v>8 days</v>
      </c>
      <c r="P477" s="1">
        <v>43700</v>
      </c>
      <c r="Q477" s="1">
        <v>43706</v>
      </c>
      <c r="R477" s="1">
        <v>43714</v>
      </c>
      <c r="S477" s="11">
        <f ca="1">DATEDIF(Table1[[#This Row],[Decision_to_Treat_Date]],TODAY(),"d")-DATEDIF(Table1[[#This Row],[Treatment_Start_Date]],TODAY(),"d")</f>
        <v>8</v>
      </c>
      <c r="T477" s="11" t="str" cm="1">
        <f t="array" aca="1" ref="T477" ca="1">_xlfn.IFS(Table1[[#This Row],[Treatment_Waiting Time]]&lt;10,"Very Short Wait",Table1[[#This Row],[Treatment_Waiting Time]]&lt;20,"Short Wait",Table1[[#This Row],[Treatment_Waiting Time]]&lt;30,"Moderate Delay",Table1[[#This Row],[Treatment_Waiting Time]]&lt;40,"Long Delay")</f>
        <v>Very Short Wait</v>
      </c>
      <c r="U477" t="s">
        <v>2011</v>
      </c>
      <c r="V477" t="s">
        <v>2022</v>
      </c>
      <c r="W477" t="s">
        <v>2024</v>
      </c>
      <c r="X477" t="s">
        <v>2030</v>
      </c>
      <c r="Y477" t="s">
        <v>2034</v>
      </c>
      <c r="Z477" t="s">
        <v>2042</v>
      </c>
      <c r="AA477" t="s">
        <v>2045</v>
      </c>
      <c r="AB477" t="s">
        <v>2046</v>
      </c>
      <c r="AC477" t="s">
        <v>2041</v>
      </c>
      <c r="AD477" t="s">
        <v>2525</v>
      </c>
      <c r="AE477" t="s">
        <v>2553</v>
      </c>
      <c r="AF477" t="b">
        <v>0</v>
      </c>
      <c r="AH477" t="s">
        <v>2554</v>
      </c>
    </row>
    <row r="478" spans="1:35">
      <c r="A478" t="str">
        <f>LEFT(Table1[[#This Row],[Postcode]],2)</f>
        <v>HA</v>
      </c>
      <c r="B478" s="13" t="e" cm="1">
        <f t="array" ref="B478">_xlfn.IFS(
OR(LEFT(A478,2)="EC",LEFT(A478,1)="E",LEFT(A478,1)="N",LEFT(A478,2)="NW",LEFT(A478,2)="SE",LEFT(A478,2)="SW",LEFT(A478,1)="W",LEFT(A478,2)="WC"),"London",
OR(LEFT(A478,2)="CR",LEFT(A478,2)="DA",LEFT(A478,2)="GU",LEFT(A478,2)="KT",LEFT(A478,2)="ME",LEFT(A478,2)="PO",LEFT(A478,2)="RG",LEFT(A478,2)="RH",LEFT(A478,2)="SL",LEFT(A478,2)="SO",LEFT(A478,2)="TN"),"South East",
OR(LEFT(A478,2)="BA",LEFT(A478,2)="BS",LEFT(A478,2)="EX",LEFT(A478,2)="GL",LEFT(A478,2)="PL",LEFT(A478,2)="TA",LEFT(A478,2)="TQ",LEFT(A478,2)="TR"),"South West",
OR(LEFT(A478,1)="B",LEFT(A478,2)="CV",LEFT(A478,2)="DE",LEFT(A478,2)="LE",LEFT(A478,2)="NG",LEFT(A478,2)="NN",LEFT(A478,2)="ST",LEFT(A478,2)="WS",LEFT(A478,2)="WV"),"Midlands",
OR(LEFT(A478,1)="M",LEFT(A478,1)="L",LEFT(A478,2)="CH",LEFT(A478,2)="WA",LEFT(A478,2)="WN",LEFT(A478,2)="PR",LEFT(A478,2)="FY",LEFT(A478,2)="BB",LEFT(A478,2)="BL",LEFT(A478,2)="OL",LEFT(A478,2)="SK"),"North West",
OR(LEFT(A478,2)="NE",LEFT(A478,2)="DH",LEFT(A478,2)="SR",LEFT(A478,2)="TS",LEFT(A478,2)="DL"),"North East",
OR(LEFT(A478,2)="LS",LEFT(A478,1)="S",LEFT(A478,2)="DN",LEFT(A478,2)="HU",LEFT(A478,2)="BD",LEFT(A478,2)="HX",LEFT(A478,2)="WF",LEFT(A478,2)="HD"),"Yorkshire &amp; Humber",
OR(LEFT(A478,2)="CB",LEFT(A478,2)="CO",LEFT(A478,2)="IP",LEFT(A478,2)="NR",LEFT(A478,2)="PE",LEFT(A478,2)="SG",LEFT(A478,2)="CM"),"East of England",
OR(LEFT(A478,2)="AB",LEFT(A478,2)="DD",LEFT(A478,2)="EH",LEFT(A478,2)="FK",LEFT(A478,1)="G",LEFT(A478,2)="KA",LEFT(A478,2)="KY",LEFT(A478,2)="PA",LEFT(A478,2)="PH",LEFT(A478,2)="DG",LEFT(A478,2)="ML"),"Scotland",
OR(LEFT(A478,2)="CF",LEFT(A478,2)="SA",LEFT(A478,2)="NP",LEFT(A478,2)="LL",LEFT(A478,2)="LD"),"Wales"
)</f>
        <v>#N/A</v>
      </c>
      <c r="C478" t="s">
        <v>503</v>
      </c>
      <c r="D478" t="s">
        <v>1003</v>
      </c>
      <c r="E478" s="1">
        <v>36158</v>
      </c>
      <c r="F478" s="1">
        <v>45447</v>
      </c>
      <c r="G478" s="11">
        <f ca="1">DATEDIF(Table1[[#This Row],[Date_of_Birth]],TODAY(),"Y")-DATEDIF(Table1[[#This Row],[Primary_Diagnosis_Date]],TODAY(),"Y")</f>
        <v>25</v>
      </c>
      <c r="H478" s="11" t="str" cm="1">
        <f t="array" aca="1" ref="H478" ca="1">_xlfn.IFS(Table1[[#This Row],[Age]]&lt;10,"0-9",Table1[[#This Row],[Age]]&lt;20,"10-19",Table1[[#This Row],[Age]]&lt;30,"20-29",Table1[[#This Row],[Age]]&lt;40,"30-39",Table1[[#This Row],[Age]]&lt;50,"40-49",Table1[[#This Row],[Age]]&lt;60,"50-59",Table1[[#This Row],[Age]]&lt;70,"60-69",Table1[[#This Row],[Age]]&lt;80,"70-79",Table1[[#This Row],[Age]]&lt;90,"80-89")</f>
        <v>20-29</v>
      </c>
      <c r="I478" t="s">
        <v>1027</v>
      </c>
      <c r="J478" t="s">
        <v>1505</v>
      </c>
      <c r="K478" t="str">
        <f>LEFT(Table1[[#This Row],[Postcode]],2)</f>
        <v>HA</v>
      </c>
      <c r="L478" t="s">
        <v>1988</v>
      </c>
      <c r="M478" s="1">
        <v>45424</v>
      </c>
      <c r="N478" s="1">
        <v>45427</v>
      </c>
      <c r="O478" s="11" t="str">
        <f ca="1">DATEDIF(Table1[[#This Row],[Referral_Date]],TODAY(),"d")-DATEDIF(Table1[[#This Row],[First_Seen_Date]],TODAY(),"d") &amp;" "&amp;"days"</f>
        <v>3 days</v>
      </c>
      <c r="P478" s="1">
        <v>45440</v>
      </c>
      <c r="Q478" s="1">
        <v>45452</v>
      </c>
      <c r="R478" s="1">
        <v>45471</v>
      </c>
      <c r="S478" s="11">
        <f ca="1">DATEDIF(Table1[[#This Row],[Decision_to_Treat_Date]],TODAY(),"d")-DATEDIF(Table1[[#This Row],[Treatment_Start_Date]],TODAY(),"d")</f>
        <v>19</v>
      </c>
      <c r="T478" s="11" t="str" cm="1">
        <f t="array" aca="1" ref="T478" ca="1">_xlfn.IFS(Table1[[#This Row],[Treatment_Waiting Time]]&lt;10,"Very Short Wait",Table1[[#This Row],[Treatment_Waiting Time]]&lt;20,"Short Wait",Table1[[#This Row],[Treatment_Waiting Time]]&lt;30,"Moderate Delay",Table1[[#This Row],[Treatment_Waiting Time]]&lt;40,"Long Delay")</f>
        <v>Short Wait</v>
      </c>
      <c r="U478" t="s">
        <v>2016</v>
      </c>
      <c r="V478" t="s">
        <v>2020</v>
      </c>
      <c r="W478" t="s">
        <v>2024</v>
      </c>
      <c r="X478" t="s">
        <v>2030</v>
      </c>
      <c r="Y478" t="s">
        <v>2033</v>
      </c>
      <c r="Z478" t="s">
        <v>2042</v>
      </c>
      <c r="AA478" t="s">
        <v>2045</v>
      </c>
      <c r="AB478" t="s">
        <v>2051</v>
      </c>
      <c r="AC478" t="s">
        <v>2053</v>
      </c>
      <c r="AD478" t="s">
        <v>2526</v>
      </c>
      <c r="AE478" t="s">
        <v>2041</v>
      </c>
      <c r="AF478" t="b">
        <v>0</v>
      </c>
      <c r="AH478" t="s">
        <v>2554</v>
      </c>
    </row>
    <row r="479" spans="1:35">
      <c r="A479" t="str">
        <f>LEFT(Table1[[#This Row],[Postcode]],2)</f>
        <v>S8</v>
      </c>
      <c r="B479" s="13" t="str" cm="1">
        <f t="array" ref="B479">_xlfn.IFS(
OR(LEFT(A479,2)="EC",LEFT(A479,1)="E",LEFT(A479,1)="N",LEFT(A479,2)="NW",LEFT(A479,2)="SE",LEFT(A479,2)="SW",LEFT(A479,1)="W",LEFT(A479,2)="WC"),"London",
OR(LEFT(A479,2)="CR",LEFT(A479,2)="DA",LEFT(A479,2)="GU",LEFT(A479,2)="KT",LEFT(A479,2)="ME",LEFT(A479,2)="PO",LEFT(A479,2)="RG",LEFT(A479,2)="RH",LEFT(A479,2)="SL",LEFT(A479,2)="SO",LEFT(A479,2)="TN"),"South East",
OR(LEFT(A479,2)="BA",LEFT(A479,2)="BS",LEFT(A479,2)="EX",LEFT(A479,2)="GL",LEFT(A479,2)="PL",LEFT(A479,2)="TA",LEFT(A479,2)="TQ",LEFT(A479,2)="TR"),"South West",
OR(LEFT(A479,1)="B",LEFT(A479,2)="CV",LEFT(A479,2)="DE",LEFT(A479,2)="LE",LEFT(A479,2)="NG",LEFT(A479,2)="NN",LEFT(A479,2)="ST",LEFT(A479,2)="WS",LEFT(A479,2)="WV"),"Midlands",
OR(LEFT(A479,1)="M",LEFT(A479,1)="L",LEFT(A479,2)="CH",LEFT(A479,2)="WA",LEFT(A479,2)="WN",LEFT(A479,2)="PR",LEFT(A479,2)="FY",LEFT(A479,2)="BB",LEFT(A479,2)="BL",LEFT(A479,2)="OL",LEFT(A479,2)="SK"),"North West",
OR(LEFT(A479,2)="NE",LEFT(A479,2)="DH",LEFT(A479,2)="SR",LEFT(A479,2)="TS",LEFT(A479,2)="DL"),"North East",
OR(LEFT(A479,2)="LS",LEFT(A479,1)="S",LEFT(A479,2)="DN",LEFT(A479,2)="HU",LEFT(A479,2)="BD",LEFT(A479,2)="HX",LEFT(A479,2)="WF",LEFT(A479,2)="HD"),"Yorkshire &amp; Humber",
OR(LEFT(A479,2)="CB",LEFT(A479,2)="CO",LEFT(A479,2)="IP",LEFT(A479,2)="NR",LEFT(A479,2)="PE",LEFT(A479,2)="SG",LEFT(A479,2)="CM"),"East of England",
OR(LEFT(A479,2)="AB",LEFT(A479,2)="DD",LEFT(A479,2)="EH",LEFT(A479,2)="FK",LEFT(A479,1)="G",LEFT(A479,2)="KA",LEFT(A479,2)="KY",LEFT(A479,2)="PA",LEFT(A479,2)="PH",LEFT(A479,2)="DG",LEFT(A479,2)="ML"),"Scotland",
OR(LEFT(A479,2)="CF",LEFT(A479,2)="SA",LEFT(A479,2)="NP",LEFT(A479,2)="LL",LEFT(A479,2)="LD"),"Wales"
)</f>
        <v>Yorkshire &amp; Humber</v>
      </c>
      <c r="C479" t="s">
        <v>504</v>
      </c>
      <c r="D479" t="s">
        <v>1004</v>
      </c>
      <c r="E479" s="1">
        <v>26700</v>
      </c>
      <c r="F479" s="1">
        <v>44050</v>
      </c>
      <c r="G479" s="11">
        <f ca="1">DATEDIF(Table1[[#This Row],[Date_of_Birth]],TODAY(),"Y")-DATEDIF(Table1[[#This Row],[Primary_Diagnosis_Date]],TODAY(),"Y")</f>
        <v>48</v>
      </c>
      <c r="H479" s="11" t="str" cm="1">
        <f t="array" aca="1" ref="H479" ca="1">_xlfn.IFS(Table1[[#This Row],[Age]]&lt;10,"0-9",Table1[[#This Row],[Age]]&lt;20,"10-19",Table1[[#This Row],[Age]]&lt;30,"20-29",Table1[[#This Row],[Age]]&lt;40,"30-39",Table1[[#This Row],[Age]]&lt;50,"40-49",Table1[[#This Row],[Age]]&lt;60,"50-59",Table1[[#This Row],[Age]]&lt;70,"60-69",Table1[[#This Row],[Age]]&lt;80,"70-79",Table1[[#This Row],[Age]]&lt;90,"80-89")</f>
        <v>40-49</v>
      </c>
      <c r="I479" t="s">
        <v>1027</v>
      </c>
      <c r="J479" t="s">
        <v>1506</v>
      </c>
      <c r="K479" t="str">
        <f>LEFT(Table1[[#This Row],[Postcode]],2)</f>
        <v>S8</v>
      </c>
      <c r="L479" t="s">
        <v>1989</v>
      </c>
      <c r="M479" s="1">
        <v>44043</v>
      </c>
      <c r="N479" s="1">
        <v>44054</v>
      </c>
      <c r="O479" s="11" t="str">
        <f ca="1">DATEDIF(Table1[[#This Row],[Referral_Date]],TODAY(),"d")-DATEDIF(Table1[[#This Row],[First_Seen_Date]],TODAY(),"d") &amp;" "&amp;"days"</f>
        <v>11 days</v>
      </c>
      <c r="P479" s="1">
        <v>44054</v>
      </c>
      <c r="Q479" s="1">
        <v>44061</v>
      </c>
      <c r="R479" s="1">
        <v>44082</v>
      </c>
      <c r="S479" s="11">
        <f ca="1">DATEDIF(Table1[[#This Row],[Decision_to_Treat_Date]],TODAY(),"d")-DATEDIF(Table1[[#This Row],[Treatment_Start_Date]],TODAY(),"d")</f>
        <v>21</v>
      </c>
      <c r="T479" s="11" t="str" cm="1">
        <f t="array" aca="1" ref="T479" ca="1">_xlfn.IFS(Table1[[#This Row],[Treatment_Waiting Time]]&lt;10,"Very Short Wait",Table1[[#This Row],[Treatment_Waiting Time]]&lt;20,"Short Wait",Table1[[#This Row],[Treatment_Waiting Time]]&lt;30,"Moderate Delay",Table1[[#This Row],[Treatment_Waiting Time]]&lt;40,"Long Delay")</f>
        <v>Moderate Delay</v>
      </c>
      <c r="U479" t="s">
        <v>2012</v>
      </c>
      <c r="V479" t="s">
        <v>2018</v>
      </c>
      <c r="W479" t="s">
        <v>2027</v>
      </c>
      <c r="X479" t="s">
        <v>2031</v>
      </c>
      <c r="Y479" t="s">
        <v>2033</v>
      </c>
      <c r="Z479" t="s">
        <v>2039</v>
      </c>
      <c r="AA479" t="s">
        <v>2043</v>
      </c>
      <c r="AB479" t="s">
        <v>2049</v>
      </c>
      <c r="AC479" t="s">
        <v>2053</v>
      </c>
      <c r="AD479" t="s">
        <v>2527</v>
      </c>
      <c r="AE479" t="s">
        <v>2550</v>
      </c>
      <c r="AF479" t="b">
        <v>1</v>
      </c>
      <c r="AG479" s="1">
        <v>44620</v>
      </c>
      <c r="AH479" t="s">
        <v>2555</v>
      </c>
      <c r="AI479" s="1">
        <v>44864</v>
      </c>
    </row>
    <row r="480" spans="1:35">
      <c r="A480" t="str">
        <f>LEFT(Table1[[#This Row],[Postcode]],2)</f>
        <v>DG</v>
      </c>
      <c r="B480" s="13" t="str" cm="1">
        <f t="array" ref="B480">_xlfn.IFS(
OR(LEFT(A480,2)="EC",LEFT(A480,1)="E",LEFT(A480,1)="N",LEFT(A480,2)="NW",LEFT(A480,2)="SE",LEFT(A480,2)="SW",LEFT(A480,1)="W",LEFT(A480,2)="WC"),"London",
OR(LEFT(A480,2)="CR",LEFT(A480,2)="DA",LEFT(A480,2)="GU",LEFT(A480,2)="KT",LEFT(A480,2)="ME",LEFT(A480,2)="PO",LEFT(A480,2)="RG",LEFT(A480,2)="RH",LEFT(A480,2)="SL",LEFT(A480,2)="SO",LEFT(A480,2)="TN"),"South East",
OR(LEFT(A480,2)="BA",LEFT(A480,2)="BS",LEFT(A480,2)="EX",LEFT(A480,2)="GL",LEFT(A480,2)="PL",LEFT(A480,2)="TA",LEFT(A480,2)="TQ",LEFT(A480,2)="TR"),"South West",
OR(LEFT(A480,1)="B",LEFT(A480,2)="CV",LEFT(A480,2)="DE",LEFT(A480,2)="LE",LEFT(A480,2)="NG",LEFT(A480,2)="NN",LEFT(A480,2)="ST",LEFT(A480,2)="WS",LEFT(A480,2)="WV"),"Midlands",
OR(LEFT(A480,1)="M",LEFT(A480,1)="L",LEFT(A480,2)="CH",LEFT(A480,2)="WA",LEFT(A480,2)="WN",LEFT(A480,2)="PR",LEFT(A480,2)="FY",LEFT(A480,2)="BB",LEFT(A480,2)="BL",LEFT(A480,2)="OL",LEFT(A480,2)="SK"),"North West",
OR(LEFT(A480,2)="NE",LEFT(A480,2)="DH",LEFT(A480,2)="SR",LEFT(A480,2)="TS",LEFT(A480,2)="DL"),"North East",
OR(LEFT(A480,2)="LS",LEFT(A480,1)="S",LEFT(A480,2)="DN",LEFT(A480,2)="HU",LEFT(A480,2)="BD",LEFT(A480,2)="HX",LEFT(A480,2)="WF",LEFT(A480,2)="HD"),"Yorkshire &amp; Humber",
OR(LEFT(A480,2)="CB",LEFT(A480,2)="CO",LEFT(A480,2)="IP",LEFT(A480,2)="NR",LEFT(A480,2)="PE",LEFT(A480,2)="SG",LEFT(A480,2)="CM"),"East of England",
OR(LEFT(A480,2)="AB",LEFT(A480,2)="DD",LEFT(A480,2)="EH",LEFT(A480,2)="FK",LEFT(A480,1)="G",LEFT(A480,2)="KA",LEFT(A480,2)="KY",LEFT(A480,2)="PA",LEFT(A480,2)="PH",LEFT(A480,2)="DG",LEFT(A480,2)="ML"),"Scotland",
OR(LEFT(A480,2)="CF",LEFT(A480,2)="SA",LEFT(A480,2)="NP",LEFT(A480,2)="LL",LEFT(A480,2)="LD"),"Wales"
)</f>
        <v>Scotland</v>
      </c>
      <c r="C480" t="s">
        <v>505</v>
      </c>
      <c r="D480" t="s">
        <v>1005</v>
      </c>
      <c r="E480" s="1">
        <v>33485</v>
      </c>
      <c r="F480" s="1">
        <v>44944</v>
      </c>
      <c r="G480" s="11">
        <f ca="1">DATEDIF(Table1[[#This Row],[Date_of_Birth]],TODAY(),"Y")-DATEDIF(Table1[[#This Row],[Primary_Diagnosis_Date]],TODAY(),"Y")</f>
        <v>31</v>
      </c>
      <c r="H480" s="11" t="str" cm="1">
        <f t="array" aca="1" ref="H480" ca="1">_xlfn.IFS(Table1[[#This Row],[Age]]&lt;10,"0-9",Table1[[#This Row],[Age]]&lt;20,"10-19",Table1[[#This Row],[Age]]&lt;30,"20-29",Table1[[#This Row],[Age]]&lt;40,"30-39",Table1[[#This Row],[Age]]&lt;50,"40-49",Table1[[#This Row],[Age]]&lt;60,"50-59",Table1[[#This Row],[Age]]&lt;70,"60-69",Table1[[#This Row],[Age]]&lt;80,"70-79",Table1[[#This Row],[Age]]&lt;90,"80-89")</f>
        <v>30-39</v>
      </c>
      <c r="I480" t="s">
        <v>1028</v>
      </c>
      <c r="J480" t="s">
        <v>1507</v>
      </c>
      <c r="K480" t="str">
        <f>LEFT(Table1[[#This Row],[Postcode]],2)</f>
        <v>DG</v>
      </c>
      <c r="L480" t="s">
        <v>1990</v>
      </c>
      <c r="M480" s="1">
        <v>44942</v>
      </c>
      <c r="N480" s="1">
        <v>44944</v>
      </c>
      <c r="O480" s="11" t="str">
        <f ca="1">DATEDIF(Table1[[#This Row],[Referral_Date]],TODAY(),"d")-DATEDIF(Table1[[#This Row],[First_Seen_Date]],TODAY(),"d") &amp;" "&amp;"days"</f>
        <v>2 days</v>
      </c>
      <c r="P480" s="1">
        <v>44955</v>
      </c>
      <c r="Q480" s="1">
        <v>44961</v>
      </c>
      <c r="R480" s="1">
        <v>44987</v>
      </c>
      <c r="S480" s="11">
        <f ca="1">DATEDIF(Table1[[#This Row],[Decision_to_Treat_Date]],TODAY(),"d")-DATEDIF(Table1[[#This Row],[Treatment_Start_Date]],TODAY(),"d")</f>
        <v>26</v>
      </c>
      <c r="T480" s="11" t="str" cm="1">
        <f t="array" aca="1" ref="T480" ca="1">_xlfn.IFS(Table1[[#This Row],[Treatment_Waiting Time]]&lt;10,"Very Short Wait",Table1[[#This Row],[Treatment_Waiting Time]]&lt;20,"Short Wait",Table1[[#This Row],[Treatment_Waiting Time]]&lt;30,"Moderate Delay",Table1[[#This Row],[Treatment_Waiting Time]]&lt;40,"Long Delay")</f>
        <v>Moderate Delay</v>
      </c>
      <c r="U480" t="s">
        <v>2015</v>
      </c>
      <c r="V480" t="s">
        <v>2018</v>
      </c>
      <c r="W480" t="s">
        <v>2023</v>
      </c>
      <c r="X480" t="s">
        <v>2030</v>
      </c>
      <c r="Y480" t="s">
        <v>2035</v>
      </c>
      <c r="Z480" t="s">
        <v>2040</v>
      </c>
      <c r="AA480" t="s">
        <v>2041</v>
      </c>
      <c r="AB480" t="s">
        <v>2049</v>
      </c>
      <c r="AC480" t="s">
        <v>2041</v>
      </c>
      <c r="AD480" t="s">
        <v>2528</v>
      </c>
      <c r="AE480" t="s">
        <v>2551</v>
      </c>
      <c r="AF480" t="b">
        <v>1</v>
      </c>
      <c r="AG480" s="1">
        <v>45230</v>
      </c>
      <c r="AH480" t="s">
        <v>2555</v>
      </c>
      <c r="AI480" s="1">
        <v>45453</v>
      </c>
    </row>
    <row r="481" spans="1:35">
      <c r="A481" t="str">
        <f>LEFT(Table1[[#This Row],[Postcode]],2)</f>
        <v>G4</v>
      </c>
      <c r="B481" s="13" t="str" cm="1">
        <f t="array" ref="B481">_xlfn.IFS(
OR(LEFT(A481,2)="EC",LEFT(A481,1)="E",LEFT(A481,1)="N",LEFT(A481,2)="NW",LEFT(A481,2)="SE",LEFT(A481,2)="SW",LEFT(A481,1)="W",LEFT(A481,2)="WC"),"London",
OR(LEFT(A481,2)="CR",LEFT(A481,2)="DA",LEFT(A481,2)="GU",LEFT(A481,2)="KT",LEFT(A481,2)="ME",LEFT(A481,2)="PO",LEFT(A481,2)="RG",LEFT(A481,2)="RH",LEFT(A481,2)="SL",LEFT(A481,2)="SO",LEFT(A481,2)="TN"),"South East",
OR(LEFT(A481,2)="BA",LEFT(A481,2)="BS",LEFT(A481,2)="EX",LEFT(A481,2)="GL",LEFT(A481,2)="PL",LEFT(A481,2)="TA",LEFT(A481,2)="TQ",LEFT(A481,2)="TR"),"South West",
OR(LEFT(A481,1)="B",LEFT(A481,2)="CV",LEFT(A481,2)="DE",LEFT(A481,2)="LE",LEFT(A481,2)="NG",LEFT(A481,2)="NN",LEFT(A481,2)="ST",LEFT(A481,2)="WS",LEFT(A481,2)="WV"),"Midlands",
OR(LEFT(A481,1)="M",LEFT(A481,1)="L",LEFT(A481,2)="CH",LEFT(A481,2)="WA",LEFT(A481,2)="WN",LEFT(A481,2)="PR",LEFT(A481,2)="FY",LEFT(A481,2)="BB",LEFT(A481,2)="BL",LEFT(A481,2)="OL",LEFT(A481,2)="SK"),"North West",
OR(LEFT(A481,2)="NE",LEFT(A481,2)="DH",LEFT(A481,2)="SR",LEFT(A481,2)="TS",LEFT(A481,2)="DL"),"North East",
OR(LEFT(A481,2)="LS",LEFT(A481,1)="S",LEFT(A481,2)="DN",LEFT(A481,2)="HU",LEFT(A481,2)="BD",LEFT(A481,2)="HX",LEFT(A481,2)="WF",LEFT(A481,2)="HD"),"Yorkshire &amp; Humber",
OR(LEFT(A481,2)="CB",LEFT(A481,2)="CO",LEFT(A481,2)="IP",LEFT(A481,2)="NR",LEFT(A481,2)="PE",LEFT(A481,2)="SG",LEFT(A481,2)="CM"),"East of England",
OR(LEFT(A481,2)="AB",LEFT(A481,2)="DD",LEFT(A481,2)="EH",LEFT(A481,2)="FK",LEFT(A481,1)="G",LEFT(A481,2)="KA",LEFT(A481,2)="KY",LEFT(A481,2)="PA",LEFT(A481,2)="PH",LEFT(A481,2)="DG",LEFT(A481,2)="ML"),"Scotland",
OR(LEFT(A481,2)="CF",LEFT(A481,2)="SA",LEFT(A481,2)="NP",LEFT(A481,2)="LL",LEFT(A481,2)="LD"),"Wales"
)</f>
        <v>Scotland</v>
      </c>
      <c r="C481" t="s">
        <v>506</v>
      </c>
      <c r="D481" t="s">
        <v>1006</v>
      </c>
      <c r="E481" s="1">
        <v>17833</v>
      </c>
      <c r="F481" s="1">
        <v>42957</v>
      </c>
      <c r="G481" s="11">
        <f ca="1">DATEDIF(Table1[[#This Row],[Date_of_Birth]],TODAY(),"Y")-DATEDIF(Table1[[#This Row],[Primary_Diagnosis_Date]],TODAY(),"Y")</f>
        <v>69</v>
      </c>
      <c r="H481" s="11" t="str" cm="1">
        <f t="array" aca="1" ref="H481" ca="1">_xlfn.IFS(Table1[[#This Row],[Age]]&lt;10,"0-9",Table1[[#This Row],[Age]]&lt;20,"10-19",Table1[[#This Row],[Age]]&lt;30,"20-29",Table1[[#This Row],[Age]]&lt;40,"30-39",Table1[[#This Row],[Age]]&lt;50,"40-49",Table1[[#This Row],[Age]]&lt;60,"50-59",Table1[[#This Row],[Age]]&lt;70,"60-69",Table1[[#This Row],[Age]]&lt;80,"70-79",Table1[[#This Row],[Age]]&lt;90,"80-89")</f>
        <v>60-69</v>
      </c>
      <c r="I481" t="s">
        <v>1027</v>
      </c>
      <c r="J481" t="s">
        <v>1508</v>
      </c>
      <c r="K481" t="str">
        <f>LEFT(Table1[[#This Row],[Postcode]],2)</f>
        <v>G4</v>
      </c>
      <c r="L481" t="s">
        <v>1991</v>
      </c>
      <c r="M481" s="1">
        <v>42934</v>
      </c>
      <c r="N481" s="1">
        <v>42944</v>
      </c>
      <c r="O481" s="11" t="str">
        <f ca="1">DATEDIF(Table1[[#This Row],[Referral_Date]],TODAY(),"d")-DATEDIF(Table1[[#This Row],[First_Seen_Date]],TODAY(),"d") &amp;" "&amp;"days"</f>
        <v>10 days</v>
      </c>
      <c r="P481" s="1">
        <v>42950</v>
      </c>
      <c r="Q481" s="1">
        <v>42957</v>
      </c>
      <c r="R481" s="1">
        <v>42988</v>
      </c>
      <c r="S481" s="11">
        <f ca="1">DATEDIF(Table1[[#This Row],[Decision_to_Treat_Date]],TODAY(),"d")-DATEDIF(Table1[[#This Row],[Treatment_Start_Date]],TODAY(),"d")</f>
        <v>31</v>
      </c>
      <c r="T481" s="11" t="str" cm="1">
        <f t="array" aca="1" ref="T481" ca="1">_xlfn.IFS(Table1[[#This Row],[Treatment_Waiting Time]]&lt;10,"Very Short Wait",Table1[[#This Row],[Treatment_Waiting Time]]&lt;20,"Short Wait",Table1[[#This Row],[Treatment_Waiting Time]]&lt;30,"Moderate Delay",Table1[[#This Row],[Treatment_Waiting Time]]&lt;40,"Long Delay")</f>
        <v>Long Delay</v>
      </c>
      <c r="U481" t="s">
        <v>2011</v>
      </c>
      <c r="V481" t="s">
        <v>2021</v>
      </c>
      <c r="W481" t="s">
        <v>2025</v>
      </c>
      <c r="X481" t="s">
        <v>2032</v>
      </c>
      <c r="Y481" t="s">
        <v>2034</v>
      </c>
      <c r="Z481" t="s">
        <v>2041</v>
      </c>
      <c r="AA481" t="s">
        <v>2045</v>
      </c>
      <c r="AB481" t="s">
        <v>2048</v>
      </c>
      <c r="AC481" t="s">
        <v>2052</v>
      </c>
      <c r="AD481" t="s">
        <v>2529</v>
      </c>
      <c r="AE481" t="s">
        <v>2551</v>
      </c>
      <c r="AF481" t="b">
        <v>0</v>
      </c>
      <c r="AH481" t="s">
        <v>2554</v>
      </c>
    </row>
    <row r="482" spans="1:35">
      <c r="A482" t="str">
        <f>LEFT(Table1[[#This Row],[Postcode]],2)</f>
        <v>PH</v>
      </c>
      <c r="B482" s="13" t="str" cm="1">
        <f t="array" ref="B482">_xlfn.IFS(
OR(LEFT(A482,2)="EC",LEFT(A482,1)="E",LEFT(A482,1)="N",LEFT(A482,2)="NW",LEFT(A482,2)="SE",LEFT(A482,2)="SW",LEFT(A482,1)="W",LEFT(A482,2)="WC"),"London",
OR(LEFT(A482,2)="CR",LEFT(A482,2)="DA",LEFT(A482,2)="GU",LEFT(A482,2)="KT",LEFT(A482,2)="ME",LEFT(A482,2)="PO",LEFT(A482,2)="RG",LEFT(A482,2)="RH",LEFT(A482,2)="SL",LEFT(A482,2)="SO",LEFT(A482,2)="TN"),"South East",
OR(LEFT(A482,2)="BA",LEFT(A482,2)="BS",LEFT(A482,2)="EX",LEFT(A482,2)="GL",LEFT(A482,2)="PL",LEFT(A482,2)="TA",LEFT(A482,2)="TQ",LEFT(A482,2)="TR"),"South West",
OR(LEFT(A482,1)="B",LEFT(A482,2)="CV",LEFT(A482,2)="DE",LEFT(A482,2)="LE",LEFT(A482,2)="NG",LEFT(A482,2)="NN",LEFT(A482,2)="ST",LEFT(A482,2)="WS",LEFT(A482,2)="WV"),"Midlands",
OR(LEFT(A482,1)="M",LEFT(A482,1)="L",LEFT(A482,2)="CH",LEFT(A482,2)="WA",LEFT(A482,2)="WN",LEFT(A482,2)="PR",LEFT(A482,2)="FY",LEFT(A482,2)="BB",LEFT(A482,2)="BL",LEFT(A482,2)="OL",LEFT(A482,2)="SK"),"North West",
OR(LEFT(A482,2)="NE",LEFT(A482,2)="DH",LEFT(A482,2)="SR",LEFT(A482,2)="TS",LEFT(A482,2)="DL"),"North East",
OR(LEFT(A482,2)="LS",LEFT(A482,1)="S",LEFT(A482,2)="DN",LEFT(A482,2)="HU",LEFT(A482,2)="BD",LEFT(A482,2)="HX",LEFT(A482,2)="WF",LEFT(A482,2)="HD"),"Yorkshire &amp; Humber",
OR(LEFT(A482,2)="CB",LEFT(A482,2)="CO",LEFT(A482,2)="IP",LEFT(A482,2)="NR",LEFT(A482,2)="PE",LEFT(A482,2)="SG",LEFT(A482,2)="CM"),"East of England",
OR(LEFT(A482,2)="AB",LEFT(A482,2)="DD",LEFT(A482,2)="EH",LEFT(A482,2)="FK",LEFT(A482,1)="G",LEFT(A482,2)="KA",LEFT(A482,2)="KY",LEFT(A482,2)="PA",LEFT(A482,2)="PH",LEFT(A482,2)="DG",LEFT(A482,2)="ML"),"Scotland",
OR(LEFT(A482,2)="CF",LEFT(A482,2)="SA",LEFT(A482,2)="NP",LEFT(A482,2)="LL",LEFT(A482,2)="LD"),"Wales"
)</f>
        <v>Scotland</v>
      </c>
      <c r="C482" t="s">
        <v>507</v>
      </c>
      <c r="D482" t="s">
        <v>1007</v>
      </c>
      <c r="E482" s="1">
        <v>26002</v>
      </c>
      <c r="F482" s="1">
        <v>45611</v>
      </c>
      <c r="G482" s="11">
        <f ca="1">DATEDIF(Table1[[#This Row],[Date_of_Birth]],TODAY(),"Y")-DATEDIF(Table1[[#This Row],[Primary_Diagnosis_Date]],TODAY(),"Y")</f>
        <v>54</v>
      </c>
      <c r="H482" s="11" t="str" cm="1">
        <f t="array" aca="1" ref="H482" ca="1">_xlfn.IFS(Table1[[#This Row],[Age]]&lt;10,"0-9",Table1[[#This Row],[Age]]&lt;20,"10-19",Table1[[#This Row],[Age]]&lt;30,"20-29",Table1[[#This Row],[Age]]&lt;40,"30-39",Table1[[#This Row],[Age]]&lt;50,"40-49",Table1[[#This Row],[Age]]&lt;60,"50-59",Table1[[#This Row],[Age]]&lt;70,"60-69",Table1[[#This Row],[Age]]&lt;80,"70-79",Table1[[#This Row],[Age]]&lt;90,"80-89")</f>
        <v>50-59</v>
      </c>
      <c r="I482" t="s">
        <v>1028</v>
      </c>
      <c r="J482" t="s">
        <v>1509</v>
      </c>
      <c r="K482" t="str">
        <f>LEFT(Table1[[#This Row],[Postcode]],2)</f>
        <v>PH</v>
      </c>
      <c r="L482" t="s">
        <v>1992</v>
      </c>
      <c r="M482" s="1">
        <v>45581</v>
      </c>
      <c r="N482" s="1">
        <v>45588</v>
      </c>
      <c r="O482" s="11" t="str">
        <f ca="1">DATEDIF(Table1[[#This Row],[Referral_Date]],TODAY(),"d")-DATEDIF(Table1[[#This Row],[First_Seen_Date]],TODAY(),"d") &amp;" "&amp;"days"</f>
        <v>7 days</v>
      </c>
      <c r="P482" s="1">
        <v>45588</v>
      </c>
      <c r="Q482" s="1">
        <v>45599</v>
      </c>
      <c r="R482" s="1">
        <v>45609</v>
      </c>
      <c r="S482" s="11">
        <f ca="1">DATEDIF(Table1[[#This Row],[Decision_to_Treat_Date]],TODAY(),"d")-DATEDIF(Table1[[#This Row],[Treatment_Start_Date]],TODAY(),"d")</f>
        <v>10</v>
      </c>
      <c r="T482" s="11" t="str" cm="1">
        <f t="array" aca="1" ref="T482" ca="1">_xlfn.IFS(Table1[[#This Row],[Treatment_Waiting Time]]&lt;10,"Very Short Wait",Table1[[#This Row],[Treatment_Waiting Time]]&lt;20,"Short Wait",Table1[[#This Row],[Treatment_Waiting Time]]&lt;30,"Moderate Delay",Table1[[#This Row],[Treatment_Waiting Time]]&lt;40,"Long Delay")</f>
        <v>Short Wait</v>
      </c>
      <c r="U482" t="s">
        <v>2017</v>
      </c>
      <c r="V482" t="s">
        <v>2019</v>
      </c>
      <c r="W482" t="s">
        <v>2024</v>
      </c>
      <c r="X482" t="s">
        <v>2030</v>
      </c>
      <c r="Y482" t="s">
        <v>2033</v>
      </c>
      <c r="Z482" t="s">
        <v>2041</v>
      </c>
      <c r="AA482" t="s">
        <v>2043</v>
      </c>
      <c r="AB482" t="s">
        <v>2047</v>
      </c>
      <c r="AC482" t="s">
        <v>2053</v>
      </c>
      <c r="AD482" t="s">
        <v>2530</v>
      </c>
      <c r="AE482" t="s">
        <v>2553</v>
      </c>
      <c r="AF482" t="b">
        <v>0</v>
      </c>
      <c r="AH482" t="s">
        <v>2554</v>
      </c>
    </row>
    <row r="483" spans="1:35">
      <c r="A483" t="str">
        <f>LEFT(Table1[[#This Row],[Postcode]],2)</f>
        <v>G8</v>
      </c>
      <c r="B483" s="13" t="str" cm="1">
        <f t="array" ref="B483">_xlfn.IFS(
OR(LEFT(A483,2)="EC",LEFT(A483,1)="E",LEFT(A483,1)="N",LEFT(A483,2)="NW",LEFT(A483,2)="SE",LEFT(A483,2)="SW",LEFT(A483,1)="W",LEFT(A483,2)="WC"),"London",
OR(LEFT(A483,2)="CR",LEFT(A483,2)="DA",LEFT(A483,2)="GU",LEFT(A483,2)="KT",LEFT(A483,2)="ME",LEFT(A483,2)="PO",LEFT(A483,2)="RG",LEFT(A483,2)="RH",LEFT(A483,2)="SL",LEFT(A483,2)="SO",LEFT(A483,2)="TN"),"South East",
OR(LEFT(A483,2)="BA",LEFT(A483,2)="BS",LEFT(A483,2)="EX",LEFT(A483,2)="GL",LEFT(A483,2)="PL",LEFT(A483,2)="TA",LEFT(A483,2)="TQ",LEFT(A483,2)="TR"),"South West",
OR(LEFT(A483,1)="B",LEFT(A483,2)="CV",LEFT(A483,2)="DE",LEFT(A483,2)="LE",LEFT(A483,2)="NG",LEFT(A483,2)="NN",LEFT(A483,2)="ST",LEFT(A483,2)="WS",LEFT(A483,2)="WV"),"Midlands",
OR(LEFT(A483,1)="M",LEFT(A483,1)="L",LEFT(A483,2)="CH",LEFT(A483,2)="WA",LEFT(A483,2)="WN",LEFT(A483,2)="PR",LEFT(A483,2)="FY",LEFT(A483,2)="BB",LEFT(A483,2)="BL",LEFT(A483,2)="OL",LEFT(A483,2)="SK"),"North West",
OR(LEFT(A483,2)="NE",LEFT(A483,2)="DH",LEFT(A483,2)="SR",LEFT(A483,2)="TS",LEFT(A483,2)="DL"),"North East",
OR(LEFT(A483,2)="LS",LEFT(A483,1)="S",LEFT(A483,2)="DN",LEFT(A483,2)="HU",LEFT(A483,2)="BD",LEFT(A483,2)="HX",LEFT(A483,2)="WF",LEFT(A483,2)="HD"),"Yorkshire &amp; Humber",
OR(LEFT(A483,2)="CB",LEFT(A483,2)="CO",LEFT(A483,2)="IP",LEFT(A483,2)="NR",LEFT(A483,2)="PE",LEFT(A483,2)="SG",LEFT(A483,2)="CM"),"East of England",
OR(LEFT(A483,2)="AB",LEFT(A483,2)="DD",LEFT(A483,2)="EH",LEFT(A483,2)="FK",LEFT(A483,1)="G",LEFT(A483,2)="KA",LEFT(A483,2)="KY",LEFT(A483,2)="PA",LEFT(A483,2)="PH",LEFT(A483,2)="DG",LEFT(A483,2)="ML"),"Scotland",
OR(LEFT(A483,2)="CF",LEFT(A483,2)="SA",LEFT(A483,2)="NP",LEFT(A483,2)="LL",LEFT(A483,2)="LD"),"Wales"
)</f>
        <v>Scotland</v>
      </c>
      <c r="C483" t="s">
        <v>508</v>
      </c>
      <c r="D483" t="s">
        <v>1008</v>
      </c>
      <c r="E483" s="1">
        <v>32865</v>
      </c>
      <c r="F483" s="1">
        <v>44780</v>
      </c>
      <c r="G483" s="11">
        <f ca="1">DATEDIF(Table1[[#This Row],[Date_of_Birth]],TODAY(),"Y")-DATEDIF(Table1[[#This Row],[Primary_Diagnosis_Date]],TODAY(),"Y")</f>
        <v>33</v>
      </c>
      <c r="H483" s="11" t="str" cm="1">
        <f t="array" aca="1" ref="H483" ca="1">_xlfn.IFS(Table1[[#This Row],[Age]]&lt;10,"0-9",Table1[[#This Row],[Age]]&lt;20,"10-19",Table1[[#This Row],[Age]]&lt;30,"20-29",Table1[[#This Row],[Age]]&lt;40,"30-39",Table1[[#This Row],[Age]]&lt;50,"40-49",Table1[[#This Row],[Age]]&lt;60,"50-59",Table1[[#This Row],[Age]]&lt;70,"60-69",Table1[[#This Row],[Age]]&lt;80,"70-79",Table1[[#This Row],[Age]]&lt;90,"80-89")</f>
        <v>30-39</v>
      </c>
      <c r="I483" t="s">
        <v>1028</v>
      </c>
      <c r="J483" t="s">
        <v>1510</v>
      </c>
      <c r="K483" t="str">
        <f>LEFT(Table1[[#This Row],[Postcode]],2)</f>
        <v>G8</v>
      </c>
      <c r="L483" t="s">
        <v>1993</v>
      </c>
      <c r="M483" s="1">
        <v>44780</v>
      </c>
      <c r="N483" s="1">
        <v>44785</v>
      </c>
      <c r="O483" s="11" t="str">
        <f ca="1">DATEDIF(Table1[[#This Row],[Referral_Date]],TODAY(),"d")-DATEDIF(Table1[[#This Row],[First_Seen_Date]],TODAY(),"d") &amp;" "&amp;"days"</f>
        <v>5 days</v>
      </c>
      <c r="P483" s="1">
        <v>44789</v>
      </c>
      <c r="Q483" s="1">
        <v>44793</v>
      </c>
      <c r="R483" s="1">
        <v>44824</v>
      </c>
      <c r="S483" s="11">
        <f ca="1">DATEDIF(Table1[[#This Row],[Decision_to_Treat_Date]],TODAY(),"d")-DATEDIF(Table1[[#This Row],[Treatment_Start_Date]],TODAY(),"d")</f>
        <v>31</v>
      </c>
      <c r="T483" s="11" t="str" cm="1">
        <f t="array" aca="1" ref="T483" ca="1">_xlfn.IFS(Table1[[#This Row],[Treatment_Waiting Time]]&lt;10,"Very Short Wait",Table1[[#This Row],[Treatment_Waiting Time]]&lt;20,"Short Wait",Table1[[#This Row],[Treatment_Waiting Time]]&lt;30,"Moderate Delay",Table1[[#This Row],[Treatment_Waiting Time]]&lt;40,"Long Delay")</f>
        <v>Long Delay</v>
      </c>
      <c r="U483" t="s">
        <v>2013</v>
      </c>
      <c r="V483" t="s">
        <v>2021</v>
      </c>
      <c r="W483" t="s">
        <v>2026</v>
      </c>
      <c r="X483" t="s">
        <v>2032</v>
      </c>
      <c r="Y483" t="s">
        <v>2033</v>
      </c>
      <c r="Z483" t="s">
        <v>2042</v>
      </c>
      <c r="AA483" t="s">
        <v>2044</v>
      </c>
      <c r="AB483" t="s">
        <v>2047</v>
      </c>
      <c r="AC483" t="s">
        <v>2052</v>
      </c>
      <c r="AD483" t="s">
        <v>2531</v>
      </c>
      <c r="AE483" t="s">
        <v>2551</v>
      </c>
      <c r="AF483" t="b">
        <v>1</v>
      </c>
      <c r="AG483" s="1">
        <v>45149</v>
      </c>
      <c r="AH483" t="s">
        <v>2555</v>
      </c>
      <c r="AI483" s="1">
        <v>45123</v>
      </c>
    </row>
    <row r="484" spans="1:35">
      <c r="A484" t="str">
        <f>LEFT(Table1[[#This Row],[Postcode]],2)</f>
        <v>PR</v>
      </c>
      <c r="B484" s="13" t="str" cm="1">
        <f t="array" ref="B484">_xlfn.IFS(
OR(LEFT(A484,2)="EC",LEFT(A484,1)="E",LEFT(A484,1)="N",LEFT(A484,2)="NW",LEFT(A484,2)="SE",LEFT(A484,2)="SW",LEFT(A484,1)="W",LEFT(A484,2)="WC"),"London",
OR(LEFT(A484,2)="CR",LEFT(A484,2)="DA",LEFT(A484,2)="GU",LEFT(A484,2)="KT",LEFT(A484,2)="ME",LEFT(A484,2)="PO",LEFT(A484,2)="RG",LEFT(A484,2)="RH",LEFT(A484,2)="SL",LEFT(A484,2)="SO",LEFT(A484,2)="TN"),"South East",
OR(LEFT(A484,2)="BA",LEFT(A484,2)="BS",LEFT(A484,2)="EX",LEFT(A484,2)="GL",LEFT(A484,2)="PL",LEFT(A484,2)="TA",LEFT(A484,2)="TQ",LEFT(A484,2)="TR"),"South West",
OR(LEFT(A484,1)="B",LEFT(A484,2)="CV",LEFT(A484,2)="DE",LEFT(A484,2)="LE",LEFT(A484,2)="NG",LEFT(A484,2)="NN",LEFT(A484,2)="ST",LEFT(A484,2)="WS",LEFT(A484,2)="WV"),"Midlands",
OR(LEFT(A484,1)="M",LEFT(A484,1)="L",LEFT(A484,2)="CH",LEFT(A484,2)="WA",LEFT(A484,2)="WN",LEFT(A484,2)="PR",LEFT(A484,2)="FY",LEFT(A484,2)="BB",LEFT(A484,2)="BL",LEFT(A484,2)="OL",LEFT(A484,2)="SK"),"North West",
OR(LEFT(A484,2)="NE",LEFT(A484,2)="DH",LEFT(A484,2)="SR",LEFT(A484,2)="TS",LEFT(A484,2)="DL"),"North East",
OR(LEFT(A484,2)="LS",LEFT(A484,1)="S",LEFT(A484,2)="DN",LEFT(A484,2)="HU",LEFT(A484,2)="BD",LEFT(A484,2)="HX",LEFT(A484,2)="WF",LEFT(A484,2)="HD"),"Yorkshire &amp; Humber",
OR(LEFT(A484,2)="CB",LEFT(A484,2)="CO",LEFT(A484,2)="IP",LEFT(A484,2)="NR",LEFT(A484,2)="PE",LEFT(A484,2)="SG",LEFT(A484,2)="CM"),"East of England",
OR(LEFT(A484,2)="AB",LEFT(A484,2)="DD",LEFT(A484,2)="EH",LEFT(A484,2)="FK",LEFT(A484,1)="G",LEFT(A484,2)="KA",LEFT(A484,2)="KY",LEFT(A484,2)="PA",LEFT(A484,2)="PH",LEFT(A484,2)="DG",LEFT(A484,2)="ML"),"Scotland",
OR(LEFT(A484,2)="CF",LEFT(A484,2)="SA",LEFT(A484,2)="NP",LEFT(A484,2)="LL",LEFT(A484,2)="LD"),"Wales"
)</f>
        <v>North West</v>
      </c>
      <c r="C484" t="s">
        <v>509</v>
      </c>
      <c r="D484" t="s">
        <v>1009</v>
      </c>
      <c r="E484" s="1">
        <v>30367</v>
      </c>
      <c r="F484" s="1">
        <v>44281</v>
      </c>
      <c r="G484" s="11">
        <f ca="1">DATEDIF(Table1[[#This Row],[Date_of_Birth]],TODAY(),"Y")-DATEDIF(Table1[[#This Row],[Primary_Diagnosis_Date]],TODAY(),"Y")</f>
        <v>38</v>
      </c>
      <c r="H484" s="11" t="str" cm="1">
        <f t="array" aca="1" ref="H484" ca="1">_xlfn.IFS(Table1[[#This Row],[Age]]&lt;10,"0-9",Table1[[#This Row],[Age]]&lt;20,"10-19",Table1[[#This Row],[Age]]&lt;30,"20-29",Table1[[#This Row],[Age]]&lt;40,"30-39",Table1[[#This Row],[Age]]&lt;50,"40-49",Table1[[#This Row],[Age]]&lt;60,"50-59",Table1[[#This Row],[Age]]&lt;70,"60-69",Table1[[#This Row],[Age]]&lt;80,"70-79",Table1[[#This Row],[Age]]&lt;90,"80-89")</f>
        <v>30-39</v>
      </c>
      <c r="I484" t="s">
        <v>1027</v>
      </c>
      <c r="J484" t="s">
        <v>1511</v>
      </c>
      <c r="K484" t="str">
        <f>LEFT(Table1[[#This Row],[Postcode]],2)</f>
        <v>PR</v>
      </c>
      <c r="L484" t="s">
        <v>1994</v>
      </c>
      <c r="M484" s="1">
        <v>44253</v>
      </c>
      <c r="N484" s="1">
        <v>44260</v>
      </c>
      <c r="O484" s="11" t="str">
        <f ca="1">DATEDIF(Table1[[#This Row],[Referral_Date]],TODAY(),"d")-DATEDIF(Table1[[#This Row],[First_Seen_Date]],TODAY(),"d") &amp;" "&amp;"days"</f>
        <v>7 days</v>
      </c>
      <c r="P484" s="1">
        <v>44269</v>
      </c>
      <c r="Q484" s="1">
        <v>44273</v>
      </c>
      <c r="R484" s="1">
        <v>44301</v>
      </c>
      <c r="S484" s="11">
        <f ca="1">DATEDIF(Table1[[#This Row],[Decision_to_Treat_Date]],TODAY(),"d")-DATEDIF(Table1[[#This Row],[Treatment_Start_Date]],TODAY(),"d")</f>
        <v>28</v>
      </c>
      <c r="T484" s="11" t="str" cm="1">
        <f t="array" aca="1" ref="T484" ca="1">_xlfn.IFS(Table1[[#This Row],[Treatment_Waiting Time]]&lt;10,"Very Short Wait",Table1[[#This Row],[Treatment_Waiting Time]]&lt;20,"Short Wait",Table1[[#This Row],[Treatment_Waiting Time]]&lt;30,"Moderate Delay",Table1[[#This Row],[Treatment_Waiting Time]]&lt;40,"Long Delay")</f>
        <v>Moderate Delay</v>
      </c>
      <c r="U484" t="s">
        <v>2016</v>
      </c>
      <c r="V484" t="s">
        <v>2021</v>
      </c>
      <c r="W484" t="s">
        <v>2027</v>
      </c>
      <c r="X484" t="s">
        <v>2032</v>
      </c>
      <c r="Y484" t="s">
        <v>2037</v>
      </c>
      <c r="Z484" t="s">
        <v>2040</v>
      </c>
      <c r="AA484" t="s">
        <v>2043</v>
      </c>
      <c r="AB484" t="s">
        <v>2048</v>
      </c>
      <c r="AC484" t="s">
        <v>2053</v>
      </c>
      <c r="AD484" t="s">
        <v>2532</v>
      </c>
      <c r="AE484" t="s">
        <v>2550</v>
      </c>
      <c r="AF484" t="b">
        <v>0</v>
      </c>
      <c r="AH484" t="s">
        <v>2555</v>
      </c>
      <c r="AI484" s="1">
        <v>45474</v>
      </c>
    </row>
    <row r="485" spans="1:35">
      <c r="A485" t="str">
        <f>LEFT(Table1[[#This Row],[Postcode]],2)</f>
        <v>W9</v>
      </c>
      <c r="B485" s="13" t="str" cm="1">
        <f t="array" ref="B485">_xlfn.IFS(
OR(LEFT(A485,2)="EC",LEFT(A485,1)="E",LEFT(A485,1)="N",LEFT(A485,2)="NW",LEFT(A485,2)="SE",LEFT(A485,2)="SW",LEFT(A485,1)="W",LEFT(A485,2)="WC"),"London",
OR(LEFT(A485,2)="CR",LEFT(A485,2)="DA",LEFT(A485,2)="GU",LEFT(A485,2)="KT",LEFT(A485,2)="ME",LEFT(A485,2)="PO",LEFT(A485,2)="RG",LEFT(A485,2)="RH",LEFT(A485,2)="SL",LEFT(A485,2)="SO",LEFT(A485,2)="TN"),"South East",
OR(LEFT(A485,2)="BA",LEFT(A485,2)="BS",LEFT(A485,2)="EX",LEFT(A485,2)="GL",LEFT(A485,2)="PL",LEFT(A485,2)="TA",LEFT(A485,2)="TQ",LEFT(A485,2)="TR"),"South West",
OR(LEFT(A485,1)="B",LEFT(A485,2)="CV",LEFT(A485,2)="DE",LEFT(A485,2)="LE",LEFT(A485,2)="NG",LEFT(A485,2)="NN",LEFT(A485,2)="ST",LEFT(A485,2)="WS",LEFT(A485,2)="WV"),"Midlands",
OR(LEFT(A485,1)="M",LEFT(A485,1)="L",LEFT(A485,2)="CH",LEFT(A485,2)="WA",LEFT(A485,2)="WN",LEFT(A485,2)="PR",LEFT(A485,2)="FY",LEFT(A485,2)="BB",LEFT(A485,2)="BL",LEFT(A485,2)="OL",LEFT(A485,2)="SK"),"North West",
OR(LEFT(A485,2)="NE",LEFT(A485,2)="DH",LEFT(A485,2)="SR",LEFT(A485,2)="TS",LEFT(A485,2)="DL"),"North East",
OR(LEFT(A485,2)="LS",LEFT(A485,1)="S",LEFT(A485,2)="DN",LEFT(A485,2)="HU",LEFT(A485,2)="BD",LEFT(A485,2)="HX",LEFT(A485,2)="WF",LEFT(A485,2)="HD"),"Yorkshire &amp; Humber",
OR(LEFT(A485,2)="CB",LEFT(A485,2)="CO",LEFT(A485,2)="IP",LEFT(A485,2)="NR",LEFT(A485,2)="PE",LEFT(A485,2)="SG",LEFT(A485,2)="CM"),"East of England",
OR(LEFT(A485,2)="AB",LEFT(A485,2)="DD",LEFT(A485,2)="EH",LEFT(A485,2)="FK",LEFT(A485,1)="G",LEFT(A485,2)="KA",LEFT(A485,2)="KY",LEFT(A485,2)="PA",LEFT(A485,2)="PH",LEFT(A485,2)="DG",LEFT(A485,2)="ML"),"Scotland",
OR(LEFT(A485,2)="CF",LEFT(A485,2)="SA",LEFT(A485,2)="NP",LEFT(A485,2)="LL",LEFT(A485,2)="LD"),"Wales"
)</f>
        <v>London</v>
      </c>
      <c r="C485" t="s">
        <v>510</v>
      </c>
      <c r="D485" t="s">
        <v>1010</v>
      </c>
      <c r="E485" s="1">
        <v>23067</v>
      </c>
      <c r="F485" s="1">
        <v>42719</v>
      </c>
      <c r="G485" s="11">
        <f ca="1">DATEDIF(Table1[[#This Row],[Date_of_Birth]],TODAY(),"Y")-DATEDIF(Table1[[#This Row],[Primary_Diagnosis_Date]],TODAY(),"Y")</f>
        <v>54</v>
      </c>
      <c r="H485" s="11" t="str" cm="1">
        <f t="array" aca="1" ref="H485" ca="1">_xlfn.IFS(Table1[[#This Row],[Age]]&lt;10,"0-9",Table1[[#This Row],[Age]]&lt;20,"10-19",Table1[[#This Row],[Age]]&lt;30,"20-29",Table1[[#This Row],[Age]]&lt;40,"30-39",Table1[[#This Row],[Age]]&lt;50,"40-49",Table1[[#This Row],[Age]]&lt;60,"50-59",Table1[[#This Row],[Age]]&lt;70,"60-69",Table1[[#This Row],[Age]]&lt;80,"70-79",Table1[[#This Row],[Age]]&lt;90,"80-89")</f>
        <v>50-59</v>
      </c>
      <c r="I485" t="s">
        <v>1027</v>
      </c>
      <c r="J485" t="s">
        <v>1512</v>
      </c>
      <c r="K485" t="str">
        <f>LEFT(Table1[[#This Row],[Postcode]],2)</f>
        <v>W9</v>
      </c>
      <c r="L485" t="s">
        <v>1995</v>
      </c>
      <c r="M485" s="1">
        <v>42707</v>
      </c>
      <c r="N485" s="1">
        <v>42719</v>
      </c>
      <c r="O485" s="11" t="str">
        <f ca="1">DATEDIF(Table1[[#This Row],[Referral_Date]],TODAY(),"d")-DATEDIF(Table1[[#This Row],[First_Seen_Date]],TODAY(),"d") &amp;" "&amp;"days"</f>
        <v>12 days</v>
      </c>
      <c r="P485" s="1">
        <v>42728</v>
      </c>
      <c r="Q485" s="1">
        <v>42738</v>
      </c>
      <c r="R485" s="1">
        <v>42764</v>
      </c>
      <c r="S485" s="11">
        <f ca="1">DATEDIF(Table1[[#This Row],[Decision_to_Treat_Date]],TODAY(),"d")-DATEDIF(Table1[[#This Row],[Treatment_Start_Date]],TODAY(),"d")</f>
        <v>26</v>
      </c>
      <c r="T485" s="11" t="str" cm="1">
        <f t="array" aca="1" ref="T485" ca="1">_xlfn.IFS(Table1[[#This Row],[Treatment_Waiting Time]]&lt;10,"Very Short Wait",Table1[[#This Row],[Treatment_Waiting Time]]&lt;20,"Short Wait",Table1[[#This Row],[Treatment_Waiting Time]]&lt;30,"Moderate Delay",Table1[[#This Row],[Treatment_Waiting Time]]&lt;40,"Long Delay")</f>
        <v>Moderate Delay</v>
      </c>
      <c r="U485" t="s">
        <v>2012</v>
      </c>
      <c r="V485" t="s">
        <v>2018</v>
      </c>
      <c r="W485" t="s">
        <v>2028</v>
      </c>
      <c r="X485" t="s">
        <v>2030</v>
      </c>
      <c r="Y485" t="s">
        <v>2033</v>
      </c>
      <c r="Z485" t="s">
        <v>2038</v>
      </c>
      <c r="AA485" t="s">
        <v>2045</v>
      </c>
      <c r="AB485" t="s">
        <v>2046</v>
      </c>
      <c r="AC485" t="s">
        <v>2041</v>
      </c>
      <c r="AD485" t="s">
        <v>2533</v>
      </c>
      <c r="AE485" t="s">
        <v>2553</v>
      </c>
      <c r="AF485" t="b">
        <v>1</v>
      </c>
      <c r="AG485" s="1">
        <v>43348</v>
      </c>
      <c r="AH485" t="s">
        <v>2555</v>
      </c>
      <c r="AI485" s="1">
        <v>44071</v>
      </c>
    </row>
    <row r="486" spans="1:35">
      <c r="A486" t="str">
        <f>LEFT(Table1[[#This Row],[Postcode]],2)</f>
        <v>OX</v>
      </c>
      <c r="B486" s="13" t="e" cm="1">
        <f t="array" ref="B486">_xlfn.IFS(
OR(LEFT(A486,2)="EC",LEFT(A486,1)="E",LEFT(A486,1)="N",LEFT(A486,2)="NW",LEFT(A486,2)="SE",LEFT(A486,2)="SW",LEFT(A486,1)="W",LEFT(A486,2)="WC"),"London",
OR(LEFT(A486,2)="CR",LEFT(A486,2)="DA",LEFT(A486,2)="GU",LEFT(A486,2)="KT",LEFT(A486,2)="ME",LEFT(A486,2)="PO",LEFT(A486,2)="RG",LEFT(A486,2)="RH",LEFT(A486,2)="SL",LEFT(A486,2)="SO",LEFT(A486,2)="TN"),"South East",
OR(LEFT(A486,2)="BA",LEFT(A486,2)="BS",LEFT(A486,2)="EX",LEFT(A486,2)="GL",LEFT(A486,2)="PL",LEFT(A486,2)="TA",LEFT(A486,2)="TQ",LEFT(A486,2)="TR"),"South West",
OR(LEFT(A486,1)="B",LEFT(A486,2)="CV",LEFT(A486,2)="DE",LEFT(A486,2)="LE",LEFT(A486,2)="NG",LEFT(A486,2)="NN",LEFT(A486,2)="ST",LEFT(A486,2)="WS",LEFT(A486,2)="WV"),"Midlands",
OR(LEFT(A486,1)="M",LEFT(A486,1)="L",LEFT(A486,2)="CH",LEFT(A486,2)="WA",LEFT(A486,2)="WN",LEFT(A486,2)="PR",LEFT(A486,2)="FY",LEFT(A486,2)="BB",LEFT(A486,2)="BL",LEFT(A486,2)="OL",LEFT(A486,2)="SK"),"North West",
OR(LEFT(A486,2)="NE",LEFT(A486,2)="DH",LEFT(A486,2)="SR",LEFT(A486,2)="TS",LEFT(A486,2)="DL"),"North East",
OR(LEFT(A486,2)="LS",LEFT(A486,1)="S",LEFT(A486,2)="DN",LEFT(A486,2)="HU",LEFT(A486,2)="BD",LEFT(A486,2)="HX",LEFT(A486,2)="WF",LEFT(A486,2)="HD"),"Yorkshire &amp; Humber",
OR(LEFT(A486,2)="CB",LEFT(A486,2)="CO",LEFT(A486,2)="IP",LEFT(A486,2)="NR",LEFT(A486,2)="PE",LEFT(A486,2)="SG",LEFT(A486,2)="CM"),"East of England",
OR(LEFT(A486,2)="AB",LEFT(A486,2)="DD",LEFT(A486,2)="EH",LEFT(A486,2)="FK",LEFT(A486,1)="G",LEFT(A486,2)="KA",LEFT(A486,2)="KY",LEFT(A486,2)="PA",LEFT(A486,2)="PH",LEFT(A486,2)="DG",LEFT(A486,2)="ML"),"Scotland",
OR(LEFT(A486,2)="CF",LEFT(A486,2)="SA",LEFT(A486,2)="NP",LEFT(A486,2)="LL",LEFT(A486,2)="LD"),"Wales"
)</f>
        <v>#N/A</v>
      </c>
      <c r="C486" t="s">
        <v>511</v>
      </c>
      <c r="D486" t="s">
        <v>1011</v>
      </c>
      <c r="E486" s="1">
        <v>17292</v>
      </c>
      <c r="F486" s="1">
        <v>43625</v>
      </c>
      <c r="G486" s="11">
        <f ca="1">DATEDIF(Table1[[#This Row],[Date_of_Birth]],TODAY(),"Y")-DATEDIF(Table1[[#This Row],[Primary_Diagnosis_Date]],TODAY(),"Y")</f>
        <v>72</v>
      </c>
      <c r="H486" s="11" t="str" cm="1">
        <f t="array" aca="1" ref="H486" ca="1">_xlfn.IFS(Table1[[#This Row],[Age]]&lt;10,"0-9",Table1[[#This Row],[Age]]&lt;20,"10-19",Table1[[#This Row],[Age]]&lt;30,"20-29",Table1[[#This Row],[Age]]&lt;40,"30-39",Table1[[#This Row],[Age]]&lt;50,"40-49",Table1[[#This Row],[Age]]&lt;60,"50-59",Table1[[#This Row],[Age]]&lt;70,"60-69",Table1[[#This Row],[Age]]&lt;80,"70-79",Table1[[#This Row],[Age]]&lt;90,"80-89")</f>
        <v>70-79</v>
      </c>
      <c r="I486" t="s">
        <v>1028</v>
      </c>
      <c r="J486" t="s">
        <v>1513</v>
      </c>
      <c r="K486" t="str">
        <f>LEFT(Table1[[#This Row],[Postcode]],2)</f>
        <v>OX</v>
      </c>
      <c r="L486" t="s">
        <v>1737</v>
      </c>
      <c r="M486" s="1">
        <v>43619</v>
      </c>
      <c r="N486" s="1">
        <v>43627</v>
      </c>
      <c r="O486" s="11" t="str">
        <f ca="1">DATEDIF(Table1[[#This Row],[Referral_Date]],TODAY(),"d")-DATEDIF(Table1[[#This Row],[First_Seen_Date]],TODAY(),"d") &amp;" "&amp;"days"</f>
        <v>8 days</v>
      </c>
      <c r="P486" s="1">
        <v>43637</v>
      </c>
      <c r="Q486" s="1">
        <v>43638</v>
      </c>
      <c r="R486" s="1">
        <v>43643</v>
      </c>
      <c r="S486" s="11">
        <f ca="1">DATEDIF(Table1[[#This Row],[Decision_to_Treat_Date]],TODAY(),"d")-DATEDIF(Table1[[#This Row],[Treatment_Start_Date]],TODAY(),"d")</f>
        <v>5</v>
      </c>
      <c r="T486" s="11" t="str" cm="1">
        <f t="array" aca="1" ref="T486" ca="1">_xlfn.IFS(Table1[[#This Row],[Treatment_Waiting Time]]&lt;10,"Very Short Wait",Table1[[#This Row],[Treatment_Waiting Time]]&lt;20,"Short Wait",Table1[[#This Row],[Treatment_Waiting Time]]&lt;30,"Moderate Delay",Table1[[#This Row],[Treatment_Waiting Time]]&lt;40,"Long Delay")</f>
        <v>Very Short Wait</v>
      </c>
      <c r="U486" t="s">
        <v>2011</v>
      </c>
      <c r="V486" t="s">
        <v>2019</v>
      </c>
      <c r="W486" t="s">
        <v>2023</v>
      </c>
      <c r="X486" t="s">
        <v>2031</v>
      </c>
      <c r="Y486" t="s">
        <v>2033</v>
      </c>
      <c r="Z486" t="s">
        <v>2039</v>
      </c>
      <c r="AA486" t="s">
        <v>2043</v>
      </c>
      <c r="AB486" t="s">
        <v>2050</v>
      </c>
      <c r="AC486" t="s">
        <v>2041</v>
      </c>
      <c r="AD486" t="s">
        <v>2534</v>
      </c>
      <c r="AE486" t="s">
        <v>2041</v>
      </c>
      <c r="AF486" t="b">
        <v>1</v>
      </c>
      <c r="AG486" s="1">
        <v>44406</v>
      </c>
      <c r="AH486" t="s">
        <v>2554</v>
      </c>
    </row>
    <row r="487" spans="1:35">
      <c r="A487" t="str">
        <f>LEFT(Table1[[#This Row],[Postcode]],2)</f>
        <v>LA</v>
      </c>
      <c r="B487" s="13" t="str" cm="1">
        <f t="array" ref="B487">_xlfn.IFS(
OR(LEFT(A487,2)="EC",LEFT(A487,1)="E",LEFT(A487,1)="N",LEFT(A487,2)="NW",LEFT(A487,2)="SE",LEFT(A487,2)="SW",LEFT(A487,1)="W",LEFT(A487,2)="WC"),"London",
OR(LEFT(A487,2)="CR",LEFT(A487,2)="DA",LEFT(A487,2)="GU",LEFT(A487,2)="KT",LEFT(A487,2)="ME",LEFT(A487,2)="PO",LEFT(A487,2)="RG",LEFT(A487,2)="RH",LEFT(A487,2)="SL",LEFT(A487,2)="SO",LEFT(A487,2)="TN"),"South East",
OR(LEFT(A487,2)="BA",LEFT(A487,2)="BS",LEFT(A487,2)="EX",LEFT(A487,2)="GL",LEFT(A487,2)="PL",LEFT(A487,2)="TA",LEFT(A487,2)="TQ",LEFT(A487,2)="TR"),"South West",
OR(LEFT(A487,1)="B",LEFT(A487,2)="CV",LEFT(A487,2)="DE",LEFT(A487,2)="LE",LEFT(A487,2)="NG",LEFT(A487,2)="NN",LEFT(A487,2)="ST",LEFT(A487,2)="WS",LEFT(A487,2)="WV"),"Midlands",
OR(LEFT(A487,1)="M",LEFT(A487,1)="L",LEFT(A487,2)="CH",LEFT(A487,2)="WA",LEFT(A487,2)="WN",LEFT(A487,2)="PR",LEFT(A487,2)="FY",LEFT(A487,2)="BB",LEFT(A487,2)="BL",LEFT(A487,2)="OL",LEFT(A487,2)="SK"),"North West",
OR(LEFT(A487,2)="NE",LEFT(A487,2)="DH",LEFT(A487,2)="SR",LEFT(A487,2)="TS",LEFT(A487,2)="DL"),"North East",
OR(LEFT(A487,2)="LS",LEFT(A487,1)="S",LEFT(A487,2)="DN",LEFT(A487,2)="HU",LEFT(A487,2)="BD",LEFT(A487,2)="HX",LEFT(A487,2)="WF",LEFT(A487,2)="HD"),"Yorkshire &amp; Humber",
OR(LEFT(A487,2)="CB",LEFT(A487,2)="CO",LEFT(A487,2)="IP",LEFT(A487,2)="NR",LEFT(A487,2)="PE",LEFT(A487,2)="SG",LEFT(A487,2)="CM"),"East of England",
OR(LEFT(A487,2)="AB",LEFT(A487,2)="DD",LEFT(A487,2)="EH",LEFT(A487,2)="FK",LEFT(A487,1)="G",LEFT(A487,2)="KA",LEFT(A487,2)="KY",LEFT(A487,2)="PA",LEFT(A487,2)="PH",LEFT(A487,2)="DG",LEFT(A487,2)="ML"),"Scotland",
OR(LEFT(A487,2)="CF",LEFT(A487,2)="SA",LEFT(A487,2)="NP",LEFT(A487,2)="LL",LEFT(A487,2)="LD"),"Wales"
)</f>
        <v>North West</v>
      </c>
      <c r="C487" t="s">
        <v>512</v>
      </c>
      <c r="D487" t="s">
        <v>1012</v>
      </c>
      <c r="E487" s="1">
        <v>29985</v>
      </c>
      <c r="F487" s="1">
        <v>42810</v>
      </c>
      <c r="G487" s="11">
        <f ca="1">DATEDIF(Table1[[#This Row],[Date_of_Birth]],TODAY(),"Y")-DATEDIF(Table1[[#This Row],[Primary_Diagnosis_Date]],TODAY(),"Y")</f>
        <v>35</v>
      </c>
      <c r="H487" s="11" t="str" cm="1">
        <f t="array" aca="1" ref="H487" ca="1">_xlfn.IFS(Table1[[#This Row],[Age]]&lt;10,"0-9",Table1[[#This Row],[Age]]&lt;20,"10-19",Table1[[#This Row],[Age]]&lt;30,"20-29",Table1[[#This Row],[Age]]&lt;40,"30-39",Table1[[#This Row],[Age]]&lt;50,"40-49",Table1[[#This Row],[Age]]&lt;60,"50-59",Table1[[#This Row],[Age]]&lt;70,"60-69",Table1[[#This Row],[Age]]&lt;80,"70-79",Table1[[#This Row],[Age]]&lt;90,"80-89")</f>
        <v>30-39</v>
      </c>
      <c r="I487" t="s">
        <v>1028</v>
      </c>
      <c r="J487" t="s">
        <v>1514</v>
      </c>
      <c r="K487" t="str">
        <f>LEFT(Table1[[#This Row],[Postcode]],2)</f>
        <v>LA</v>
      </c>
      <c r="L487" t="s">
        <v>1996</v>
      </c>
      <c r="M487" s="1">
        <v>42798</v>
      </c>
      <c r="N487" s="1">
        <v>42805</v>
      </c>
      <c r="O487" s="11" t="str">
        <f ca="1">DATEDIF(Table1[[#This Row],[Referral_Date]],TODAY(),"d")-DATEDIF(Table1[[#This Row],[First_Seen_Date]],TODAY(),"d") &amp;" "&amp;"days"</f>
        <v>7 days</v>
      </c>
      <c r="P487" s="1">
        <v>42806</v>
      </c>
      <c r="Q487" s="1">
        <v>42818</v>
      </c>
      <c r="R487" s="1">
        <v>42838</v>
      </c>
      <c r="S487" s="11">
        <f ca="1">DATEDIF(Table1[[#This Row],[Decision_to_Treat_Date]],TODAY(),"d")-DATEDIF(Table1[[#This Row],[Treatment_Start_Date]],TODAY(),"d")</f>
        <v>20</v>
      </c>
      <c r="T487" s="11" t="str" cm="1">
        <f t="array" aca="1" ref="T487" ca="1">_xlfn.IFS(Table1[[#This Row],[Treatment_Waiting Time]]&lt;10,"Very Short Wait",Table1[[#This Row],[Treatment_Waiting Time]]&lt;20,"Short Wait",Table1[[#This Row],[Treatment_Waiting Time]]&lt;30,"Moderate Delay",Table1[[#This Row],[Treatment_Waiting Time]]&lt;40,"Long Delay")</f>
        <v>Moderate Delay</v>
      </c>
      <c r="U487" t="s">
        <v>2014</v>
      </c>
      <c r="V487" t="s">
        <v>2021</v>
      </c>
      <c r="W487" t="s">
        <v>2025</v>
      </c>
      <c r="X487" t="s">
        <v>2029</v>
      </c>
      <c r="Y487" t="s">
        <v>2035</v>
      </c>
      <c r="Z487" t="s">
        <v>2039</v>
      </c>
      <c r="AA487" t="s">
        <v>2041</v>
      </c>
      <c r="AB487" t="s">
        <v>2049</v>
      </c>
      <c r="AC487" t="s">
        <v>2052</v>
      </c>
      <c r="AD487" t="s">
        <v>2535</v>
      </c>
      <c r="AE487" t="s">
        <v>2550</v>
      </c>
      <c r="AF487" t="b">
        <v>1</v>
      </c>
      <c r="AG487" s="1">
        <v>43521</v>
      </c>
      <c r="AH487" t="s">
        <v>2554</v>
      </c>
    </row>
    <row r="488" spans="1:35">
      <c r="A488" t="str">
        <f>LEFT(Table1[[#This Row],[Postcode]],2)</f>
        <v>L2</v>
      </c>
      <c r="B488" s="13" t="str" cm="1">
        <f t="array" ref="B488">_xlfn.IFS(
OR(LEFT(A488,2)="EC",LEFT(A488,1)="E",LEFT(A488,1)="N",LEFT(A488,2)="NW",LEFT(A488,2)="SE",LEFT(A488,2)="SW",LEFT(A488,1)="W",LEFT(A488,2)="WC"),"London",
OR(LEFT(A488,2)="CR",LEFT(A488,2)="DA",LEFT(A488,2)="GU",LEFT(A488,2)="KT",LEFT(A488,2)="ME",LEFT(A488,2)="PO",LEFT(A488,2)="RG",LEFT(A488,2)="RH",LEFT(A488,2)="SL",LEFT(A488,2)="SO",LEFT(A488,2)="TN"),"South East",
OR(LEFT(A488,2)="BA",LEFT(A488,2)="BS",LEFT(A488,2)="EX",LEFT(A488,2)="GL",LEFT(A488,2)="PL",LEFT(A488,2)="TA",LEFT(A488,2)="TQ",LEFT(A488,2)="TR"),"South West",
OR(LEFT(A488,1)="B",LEFT(A488,2)="CV",LEFT(A488,2)="DE",LEFT(A488,2)="LE",LEFT(A488,2)="NG",LEFT(A488,2)="NN",LEFT(A488,2)="ST",LEFT(A488,2)="WS",LEFT(A488,2)="WV"),"Midlands",
OR(LEFT(A488,1)="M",LEFT(A488,1)="L",LEFT(A488,2)="CH",LEFT(A488,2)="WA",LEFT(A488,2)="WN",LEFT(A488,2)="PR",LEFT(A488,2)="FY",LEFT(A488,2)="BB",LEFT(A488,2)="BL",LEFT(A488,2)="OL",LEFT(A488,2)="SK"),"North West",
OR(LEFT(A488,2)="NE",LEFT(A488,2)="DH",LEFT(A488,2)="SR",LEFT(A488,2)="TS",LEFT(A488,2)="DL"),"North East",
OR(LEFT(A488,2)="LS",LEFT(A488,1)="S",LEFT(A488,2)="DN",LEFT(A488,2)="HU",LEFT(A488,2)="BD",LEFT(A488,2)="HX",LEFT(A488,2)="WF",LEFT(A488,2)="HD"),"Yorkshire &amp; Humber",
OR(LEFT(A488,2)="CB",LEFT(A488,2)="CO",LEFT(A488,2)="IP",LEFT(A488,2)="NR",LEFT(A488,2)="PE",LEFT(A488,2)="SG",LEFT(A488,2)="CM"),"East of England",
OR(LEFT(A488,2)="AB",LEFT(A488,2)="DD",LEFT(A488,2)="EH",LEFT(A488,2)="FK",LEFT(A488,1)="G",LEFT(A488,2)="KA",LEFT(A488,2)="KY",LEFT(A488,2)="PA",LEFT(A488,2)="PH",LEFT(A488,2)="DG",LEFT(A488,2)="ML"),"Scotland",
OR(LEFT(A488,2)="CF",LEFT(A488,2)="SA",LEFT(A488,2)="NP",LEFT(A488,2)="LL",LEFT(A488,2)="LD"),"Wales"
)</f>
        <v>North West</v>
      </c>
      <c r="C488" t="s">
        <v>513</v>
      </c>
      <c r="D488" t="s">
        <v>1013</v>
      </c>
      <c r="E488" s="1">
        <v>15102</v>
      </c>
      <c r="F488" s="1">
        <v>43246</v>
      </c>
      <c r="G488" s="11">
        <f ca="1">DATEDIF(Table1[[#This Row],[Date_of_Birth]],TODAY(),"Y")-DATEDIF(Table1[[#This Row],[Primary_Diagnosis_Date]],TODAY(),"Y")</f>
        <v>77</v>
      </c>
      <c r="H488" s="11" t="str" cm="1">
        <f t="array" aca="1" ref="H488" ca="1">_xlfn.IFS(Table1[[#This Row],[Age]]&lt;10,"0-9",Table1[[#This Row],[Age]]&lt;20,"10-19",Table1[[#This Row],[Age]]&lt;30,"20-29",Table1[[#This Row],[Age]]&lt;40,"30-39",Table1[[#This Row],[Age]]&lt;50,"40-49",Table1[[#This Row],[Age]]&lt;60,"50-59",Table1[[#This Row],[Age]]&lt;70,"60-69",Table1[[#This Row],[Age]]&lt;80,"70-79",Table1[[#This Row],[Age]]&lt;90,"80-89")</f>
        <v>70-79</v>
      </c>
      <c r="I488" t="s">
        <v>1027</v>
      </c>
      <c r="J488" t="s">
        <v>1515</v>
      </c>
      <c r="K488" t="str">
        <f>LEFT(Table1[[#This Row],[Postcode]],2)</f>
        <v>L2</v>
      </c>
      <c r="L488" t="s">
        <v>1997</v>
      </c>
      <c r="M488" s="1">
        <v>43242</v>
      </c>
      <c r="N488" s="1">
        <v>43243</v>
      </c>
      <c r="O488" s="11" t="str">
        <f ca="1">DATEDIF(Table1[[#This Row],[Referral_Date]],TODAY(),"d")-DATEDIF(Table1[[#This Row],[First_Seen_Date]],TODAY(),"d") &amp;" "&amp;"days"</f>
        <v>1 days</v>
      </c>
      <c r="P488" s="1">
        <v>43251</v>
      </c>
      <c r="Q488" s="1">
        <v>43253</v>
      </c>
      <c r="R488" s="1">
        <v>43271</v>
      </c>
      <c r="S488" s="11">
        <f ca="1">DATEDIF(Table1[[#This Row],[Decision_to_Treat_Date]],TODAY(),"d")-DATEDIF(Table1[[#This Row],[Treatment_Start_Date]],TODAY(),"d")</f>
        <v>18</v>
      </c>
      <c r="T488" s="11" t="str" cm="1">
        <f t="array" aca="1" ref="T488" ca="1">_xlfn.IFS(Table1[[#This Row],[Treatment_Waiting Time]]&lt;10,"Very Short Wait",Table1[[#This Row],[Treatment_Waiting Time]]&lt;20,"Short Wait",Table1[[#This Row],[Treatment_Waiting Time]]&lt;30,"Moderate Delay",Table1[[#This Row],[Treatment_Waiting Time]]&lt;40,"Long Delay")</f>
        <v>Short Wait</v>
      </c>
      <c r="U488" t="s">
        <v>2013</v>
      </c>
      <c r="V488" t="s">
        <v>2018</v>
      </c>
      <c r="W488" t="s">
        <v>2028</v>
      </c>
      <c r="X488" t="s">
        <v>2031</v>
      </c>
      <c r="Y488" t="s">
        <v>2033</v>
      </c>
      <c r="Z488" t="s">
        <v>2041</v>
      </c>
      <c r="AA488" t="s">
        <v>2044</v>
      </c>
      <c r="AB488" t="s">
        <v>2050</v>
      </c>
      <c r="AC488" t="s">
        <v>2052</v>
      </c>
      <c r="AD488" t="s">
        <v>2536</v>
      </c>
      <c r="AE488" t="s">
        <v>2550</v>
      </c>
      <c r="AF488" t="b">
        <v>1</v>
      </c>
      <c r="AG488" s="1">
        <v>43712</v>
      </c>
      <c r="AH488" t="s">
        <v>2554</v>
      </c>
    </row>
    <row r="489" spans="1:35">
      <c r="A489" t="str">
        <f>LEFT(Table1[[#This Row],[Postcode]],2)</f>
        <v>L7</v>
      </c>
      <c r="B489" s="13" t="str" cm="1">
        <f t="array" ref="B489">_xlfn.IFS(
OR(LEFT(A489,2)="EC",LEFT(A489,1)="E",LEFT(A489,1)="N",LEFT(A489,2)="NW",LEFT(A489,2)="SE",LEFT(A489,2)="SW",LEFT(A489,1)="W",LEFT(A489,2)="WC"),"London",
OR(LEFT(A489,2)="CR",LEFT(A489,2)="DA",LEFT(A489,2)="GU",LEFT(A489,2)="KT",LEFT(A489,2)="ME",LEFT(A489,2)="PO",LEFT(A489,2)="RG",LEFT(A489,2)="RH",LEFT(A489,2)="SL",LEFT(A489,2)="SO",LEFT(A489,2)="TN"),"South East",
OR(LEFT(A489,2)="BA",LEFT(A489,2)="BS",LEFT(A489,2)="EX",LEFT(A489,2)="GL",LEFT(A489,2)="PL",LEFT(A489,2)="TA",LEFT(A489,2)="TQ",LEFT(A489,2)="TR"),"South West",
OR(LEFT(A489,1)="B",LEFT(A489,2)="CV",LEFT(A489,2)="DE",LEFT(A489,2)="LE",LEFT(A489,2)="NG",LEFT(A489,2)="NN",LEFT(A489,2)="ST",LEFT(A489,2)="WS",LEFT(A489,2)="WV"),"Midlands",
OR(LEFT(A489,1)="M",LEFT(A489,1)="L",LEFT(A489,2)="CH",LEFT(A489,2)="WA",LEFT(A489,2)="WN",LEFT(A489,2)="PR",LEFT(A489,2)="FY",LEFT(A489,2)="BB",LEFT(A489,2)="BL",LEFT(A489,2)="OL",LEFT(A489,2)="SK"),"North West",
OR(LEFT(A489,2)="NE",LEFT(A489,2)="DH",LEFT(A489,2)="SR",LEFT(A489,2)="TS",LEFT(A489,2)="DL"),"North East",
OR(LEFT(A489,2)="LS",LEFT(A489,1)="S",LEFT(A489,2)="DN",LEFT(A489,2)="HU",LEFT(A489,2)="BD",LEFT(A489,2)="HX",LEFT(A489,2)="WF",LEFT(A489,2)="HD"),"Yorkshire &amp; Humber",
OR(LEFT(A489,2)="CB",LEFT(A489,2)="CO",LEFT(A489,2)="IP",LEFT(A489,2)="NR",LEFT(A489,2)="PE",LEFT(A489,2)="SG",LEFT(A489,2)="CM"),"East of England",
OR(LEFT(A489,2)="AB",LEFT(A489,2)="DD",LEFT(A489,2)="EH",LEFT(A489,2)="FK",LEFT(A489,1)="G",LEFT(A489,2)="KA",LEFT(A489,2)="KY",LEFT(A489,2)="PA",LEFT(A489,2)="PH",LEFT(A489,2)="DG",LEFT(A489,2)="ML"),"Scotland",
OR(LEFT(A489,2)="CF",LEFT(A489,2)="SA",LEFT(A489,2)="NP",LEFT(A489,2)="LL",LEFT(A489,2)="LD"),"Wales"
)</f>
        <v>North West</v>
      </c>
      <c r="C489" t="s">
        <v>514</v>
      </c>
      <c r="D489" t="s">
        <v>1014</v>
      </c>
      <c r="E489" s="1">
        <v>21977</v>
      </c>
      <c r="F489" s="1">
        <v>42656</v>
      </c>
      <c r="G489" s="11">
        <f ca="1">DATEDIF(Table1[[#This Row],[Date_of_Birth]],TODAY(),"Y")-DATEDIF(Table1[[#This Row],[Primary_Diagnosis_Date]],TODAY(),"Y")</f>
        <v>57</v>
      </c>
      <c r="H489" s="11" t="str" cm="1">
        <f t="array" aca="1" ref="H489" ca="1">_xlfn.IFS(Table1[[#This Row],[Age]]&lt;10,"0-9",Table1[[#This Row],[Age]]&lt;20,"10-19",Table1[[#This Row],[Age]]&lt;30,"20-29",Table1[[#This Row],[Age]]&lt;40,"30-39",Table1[[#This Row],[Age]]&lt;50,"40-49",Table1[[#This Row],[Age]]&lt;60,"50-59",Table1[[#This Row],[Age]]&lt;70,"60-69",Table1[[#This Row],[Age]]&lt;80,"70-79",Table1[[#This Row],[Age]]&lt;90,"80-89")</f>
        <v>50-59</v>
      </c>
      <c r="I489" t="s">
        <v>1028</v>
      </c>
      <c r="J489" t="s">
        <v>1516</v>
      </c>
      <c r="K489" t="str">
        <f>LEFT(Table1[[#This Row],[Postcode]],2)</f>
        <v>L7</v>
      </c>
      <c r="L489" t="s">
        <v>1998</v>
      </c>
      <c r="M489" s="1">
        <v>42652</v>
      </c>
      <c r="N489" s="1">
        <v>42656</v>
      </c>
      <c r="O489" s="11" t="str">
        <f ca="1">DATEDIF(Table1[[#This Row],[Referral_Date]],TODAY(),"d")-DATEDIF(Table1[[#This Row],[First_Seen_Date]],TODAY(),"d") &amp;" "&amp;"days"</f>
        <v>4 days</v>
      </c>
      <c r="P489" s="1">
        <v>42662</v>
      </c>
      <c r="Q489" s="1">
        <v>42663</v>
      </c>
      <c r="R489" s="1">
        <v>42683</v>
      </c>
      <c r="S489" s="11">
        <f ca="1">DATEDIF(Table1[[#This Row],[Decision_to_Treat_Date]],TODAY(),"d")-DATEDIF(Table1[[#This Row],[Treatment_Start_Date]],TODAY(),"d")</f>
        <v>20</v>
      </c>
      <c r="T489" s="11" t="str" cm="1">
        <f t="array" aca="1" ref="T489" ca="1">_xlfn.IFS(Table1[[#This Row],[Treatment_Waiting Time]]&lt;10,"Very Short Wait",Table1[[#This Row],[Treatment_Waiting Time]]&lt;20,"Short Wait",Table1[[#This Row],[Treatment_Waiting Time]]&lt;30,"Moderate Delay",Table1[[#This Row],[Treatment_Waiting Time]]&lt;40,"Long Delay")</f>
        <v>Moderate Delay</v>
      </c>
      <c r="U489" t="s">
        <v>2016</v>
      </c>
      <c r="V489" t="s">
        <v>2019</v>
      </c>
      <c r="W489" t="s">
        <v>2023</v>
      </c>
      <c r="X489" t="s">
        <v>2031</v>
      </c>
      <c r="Y489" t="s">
        <v>2034</v>
      </c>
      <c r="Z489" t="s">
        <v>2041</v>
      </c>
      <c r="AA489" t="s">
        <v>2043</v>
      </c>
      <c r="AB489" t="s">
        <v>2051</v>
      </c>
      <c r="AC489" t="s">
        <v>2041</v>
      </c>
      <c r="AD489" t="s">
        <v>2537</v>
      </c>
      <c r="AE489" t="s">
        <v>2041</v>
      </c>
      <c r="AF489" t="b">
        <v>0</v>
      </c>
      <c r="AH489" t="s">
        <v>2555</v>
      </c>
      <c r="AI489" s="1">
        <v>43411</v>
      </c>
    </row>
    <row r="490" spans="1:35">
      <c r="A490" t="str">
        <f>LEFT(Table1[[#This Row],[Postcode]],2)</f>
        <v>N8</v>
      </c>
      <c r="B490" s="13" t="str" cm="1">
        <f t="array" ref="B490">_xlfn.IFS(
OR(LEFT(A490,2)="EC",LEFT(A490,1)="E",LEFT(A490,1)="N",LEFT(A490,2)="NW",LEFT(A490,2)="SE",LEFT(A490,2)="SW",LEFT(A490,1)="W",LEFT(A490,2)="WC"),"London",
OR(LEFT(A490,2)="CR",LEFT(A490,2)="DA",LEFT(A490,2)="GU",LEFT(A490,2)="KT",LEFT(A490,2)="ME",LEFT(A490,2)="PO",LEFT(A490,2)="RG",LEFT(A490,2)="RH",LEFT(A490,2)="SL",LEFT(A490,2)="SO",LEFT(A490,2)="TN"),"South East",
OR(LEFT(A490,2)="BA",LEFT(A490,2)="BS",LEFT(A490,2)="EX",LEFT(A490,2)="GL",LEFT(A490,2)="PL",LEFT(A490,2)="TA",LEFT(A490,2)="TQ",LEFT(A490,2)="TR"),"South West",
OR(LEFT(A490,1)="B",LEFT(A490,2)="CV",LEFT(A490,2)="DE",LEFT(A490,2)="LE",LEFT(A490,2)="NG",LEFT(A490,2)="NN",LEFT(A490,2)="ST",LEFT(A490,2)="WS",LEFT(A490,2)="WV"),"Midlands",
OR(LEFT(A490,1)="M",LEFT(A490,1)="L",LEFT(A490,2)="CH",LEFT(A490,2)="WA",LEFT(A490,2)="WN",LEFT(A490,2)="PR",LEFT(A490,2)="FY",LEFT(A490,2)="BB",LEFT(A490,2)="BL",LEFT(A490,2)="OL",LEFT(A490,2)="SK"),"North West",
OR(LEFT(A490,2)="NE",LEFT(A490,2)="DH",LEFT(A490,2)="SR",LEFT(A490,2)="TS",LEFT(A490,2)="DL"),"North East",
OR(LEFT(A490,2)="LS",LEFT(A490,1)="S",LEFT(A490,2)="DN",LEFT(A490,2)="HU",LEFT(A490,2)="BD",LEFT(A490,2)="HX",LEFT(A490,2)="WF",LEFT(A490,2)="HD"),"Yorkshire &amp; Humber",
OR(LEFT(A490,2)="CB",LEFT(A490,2)="CO",LEFT(A490,2)="IP",LEFT(A490,2)="NR",LEFT(A490,2)="PE",LEFT(A490,2)="SG",LEFT(A490,2)="CM"),"East of England",
OR(LEFT(A490,2)="AB",LEFT(A490,2)="DD",LEFT(A490,2)="EH",LEFT(A490,2)="FK",LEFT(A490,1)="G",LEFT(A490,2)="KA",LEFT(A490,2)="KY",LEFT(A490,2)="PA",LEFT(A490,2)="PH",LEFT(A490,2)="DG",LEFT(A490,2)="ML"),"Scotland",
OR(LEFT(A490,2)="CF",LEFT(A490,2)="SA",LEFT(A490,2)="NP",LEFT(A490,2)="LL",LEFT(A490,2)="LD"),"Wales"
)</f>
        <v>London</v>
      </c>
      <c r="C490" t="s">
        <v>515</v>
      </c>
      <c r="D490" t="s">
        <v>1015</v>
      </c>
      <c r="E490" s="1">
        <v>20253</v>
      </c>
      <c r="F490" s="1">
        <v>43252</v>
      </c>
      <c r="G490" s="11">
        <f ca="1">DATEDIF(Table1[[#This Row],[Date_of_Birth]],TODAY(),"Y")-DATEDIF(Table1[[#This Row],[Primary_Diagnosis_Date]],TODAY(),"Y")</f>
        <v>63</v>
      </c>
      <c r="H490" s="11" t="str" cm="1">
        <f t="array" aca="1" ref="H490" ca="1">_xlfn.IFS(Table1[[#This Row],[Age]]&lt;10,"0-9",Table1[[#This Row],[Age]]&lt;20,"10-19",Table1[[#This Row],[Age]]&lt;30,"20-29",Table1[[#This Row],[Age]]&lt;40,"30-39",Table1[[#This Row],[Age]]&lt;50,"40-49",Table1[[#This Row],[Age]]&lt;60,"50-59",Table1[[#This Row],[Age]]&lt;70,"60-69",Table1[[#This Row],[Age]]&lt;80,"70-79",Table1[[#This Row],[Age]]&lt;90,"80-89")</f>
        <v>60-69</v>
      </c>
      <c r="I490" t="s">
        <v>1028</v>
      </c>
      <c r="J490" t="s">
        <v>1517</v>
      </c>
      <c r="K490" t="str">
        <f>LEFT(Table1[[#This Row],[Postcode]],2)</f>
        <v>N8</v>
      </c>
      <c r="L490" t="s">
        <v>1999</v>
      </c>
      <c r="M490" s="1">
        <v>43242</v>
      </c>
      <c r="N490" s="1">
        <v>43248</v>
      </c>
      <c r="O490" s="11" t="str">
        <f ca="1">DATEDIF(Table1[[#This Row],[Referral_Date]],TODAY(),"d")-DATEDIF(Table1[[#This Row],[First_Seen_Date]],TODAY(),"d") &amp;" "&amp;"days"</f>
        <v>6 days</v>
      </c>
      <c r="P490" s="1">
        <v>43249</v>
      </c>
      <c r="Q490" s="1">
        <v>43253</v>
      </c>
      <c r="R490" s="1">
        <v>43256</v>
      </c>
      <c r="S490" s="11">
        <f ca="1">DATEDIF(Table1[[#This Row],[Decision_to_Treat_Date]],TODAY(),"d")-DATEDIF(Table1[[#This Row],[Treatment_Start_Date]],TODAY(),"d")</f>
        <v>3</v>
      </c>
      <c r="T490" s="11" t="str" cm="1">
        <f t="array" aca="1" ref="T490" ca="1">_xlfn.IFS(Table1[[#This Row],[Treatment_Waiting Time]]&lt;10,"Very Short Wait",Table1[[#This Row],[Treatment_Waiting Time]]&lt;20,"Short Wait",Table1[[#This Row],[Treatment_Waiting Time]]&lt;30,"Moderate Delay",Table1[[#This Row],[Treatment_Waiting Time]]&lt;40,"Long Delay")</f>
        <v>Very Short Wait</v>
      </c>
      <c r="U490" t="s">
        <v>2017</v>
      </c>
      <c r="V490" t="s">
        <v>2018</v>
      </c>
      <c r="W490" t="s">
        <v>2028</v>
      </c>
      <c r="X490" t="s">
        <v>2031</v>
      </c>
      <c r="Y490" t="s">
        <v>2033</v>
      </c>
      <c r="Z490" t="s">
        <v>2039</v>
      </c>
      <c r="AA490" t="s">
        <v>2045</v>
      </c>
      <c r="AB490" t="s">
        <v>2050</v>
      </c>
      <c r="AC490" t="s">
        <v>2041</v>
      </c>
      <c r="AD490" t="s">
        <v>2538</v>
      </c>
      <c r="AE490" t="s">
        <v>2552</v>
      </c>
      <c r="AF490" t="b">
        <v>0</v>
      </c>
      <c r="AH490" t="s">
        <v>2555</v>
      </c>
      <c r="AI490" s="1">
        <v>43590</v>
      </c>
    </row>
    <row r="491" spans="1:35">
      <c r="A491" t="str">
        <f>LEFT(Table1[[#This Row],[Postcode]],2)</f>
        <v>GY</v>
      </c>
      <c r="B491" s="13" t="str" cm="1">
        <f t="array" ref="B491">_xlfn.IFS(
OR(LEFT(A491,2)="EC",LEFT(A491,1)="E",LEFT(A491,1)="N",LEFT(A491,2)="NW",LEFT(A491,2)="SE",LEFT(A491,2)="SW",LEFT(A491,1)="W",LEFT(A491,2)="WC"),"London",
OR(LEFT(A491,2)="CR",LEFT(A491,2)="DA",LEFT(A491,2)="GU",LEFT(A491,2)="KT",LEFT(A491,2)="ME",LEFT(A491,2)="PO",LEFT(A491,2)="RG",LEFT(A491,2)="RH",LEFT(A491,2)="SL",LEFT(A491,2)="SO",LEFT(A491,2)="TN"),"South East",
OR(LEFT(A491,2)="BA",LEFT(A491,2)="BS",LEFT(A491,2)="EX",LEFT(A491,2)="GL",LEFT(A491,2)="PL",LEFT(A491,2)="TA",LEFT(A491,2)="TQ",LEFT(A491,2)="TR"),"South West",
OR(LEFT(A491,1)="B",LEFT(A491,2)="CV",LEFT(A491,2)="DE",LEFT(A491,2)="LE",LEFT(A491,2)="NG",LEFT(A491,2)="NN",LEFT(A491,2)="ST",LEFT(A491,2)="WS",LEFT(A491,2)="WV"),"Midlands",
OR(LEFT(A491,1)="M",LEFT(A491,1)="L",LEFT(A491,2)="CH",LEFT(A491,2)="WA",LEFT(A491,2)="WN",LEFT(A491,2)="PR",LEFT(A491,2)="FY",LEFT(A491,2)="BB",LEFT(A491,2)="BL",LEFT(A491,2)="OL",LEFT(A491,2)="SK"),"North West",
OR(LEFT(A491,2)="NE",LEFT(A491,2)="DH",LEFT(A491,2)="SR",LEFT(A491,2)="TS",LEFT(A491,2)="DL"),"North East",
OR(LEFT(A491,2)="LS",LEFT(A491,1)="S",LEFT(A491,2)="DN",LEFT(A491,2)="HU",LEFT(A491,2)="BD",LEFT(A491,2)="HX",LEFT(A491,2)="WF",LEFT(A491,2)="HD"),"Yorkshire &amp; Humber",
OR(LEFT(A491,2)="CB",LEFT(A491,2)="CO",LEFT(A491,2)="IP",LEFT(A491,2)="NR",LEFT(A491,2)="PE",LEFT(A491,2)="SG",LEFT(A491,2)="CM"),"East of England",
OR(LEFT(A491,2)="AB",LEFT(A491,2)="DD",LEFT(A491,2)="EH",LEFT(A491,2)="FK",LEFT(A491,1)="G",LEFT(A491,2)="KA",LEFT(A491,2)="KY",LEFT(A491,2)="PA",LEFT(A491,2)="PH",LEFT(A491,2)="DG",LEFT(A491,2)="ML"),"Scotland",
OR(LEFT(A491,2)="CF",LEFT(A491,2)="SA",LEFT(A491,2)="NP",LEFT(A491,2)="LL",LEFT(A491,2)="LD"),"Wales"
)</f>
        <v>Scotland</v>
      </c>
      <c r="C491" t="s">
        <v>516</v>
      </c>
      <c r="D491" t="s">
        <v>1016</v>
      </c>
      <c r="E491" s="1">
        <v>19266</v>
      </c>
      <c r="F491" s="1">
        <v>43696</v>
      </c>
      <c r="G491" s="11">
        <f ca="1">DATEDIF(Table1[[#This Row],[Date_of_Birth]],TODAY(),"Y")-DATEDIF(Table1[[#This Row],[Primary_Diagnosis_Date]],TODAY(),"Y")</f>
        <v>67</v>
      </c>
      <c r="H491" s="11" t="str" cm="1">
        <f t="array" aca="1" ref="H491" ca="1">_xlfn.IFS(Table1[[#This Row],[Age]]&lt;10,"0-9",Table1[[#This Row],[Age]]&lt;20,"10-19",Table1[[#This Row],[Age]]&lt;30,"20-29",Table1[[#This Row],[Age]]&lt;40,"30-39",Table1[[#This Row],[Age]]&lt;50,"40-49",Table1[[#This Row],[Age]]&lt;60,"50-59",Table1[[#This Row],[Age]]&lt;70,"60-69",Table1[[#This Row],[Age]]&lt;80,"70-79",Table1[[#This Row],[Age]]&lt;90,"80-89")</f>
        <v>60-69</v>
      </c>
      <c r="I491" t="s">
        <v>1028</v>
      </c>
      <c r="J491" t="s">
        <v>1518</v>
      </c>
      <c r="K491" t="str">
        <f>LEFT(Table1[[#This Row],[Postcode]],2)</f>
        <v>GY</v>
      </c>
      <c r="L491" t="s">
        <v>2000</v>
      </c>
      <c r="M491" s="1">
        <v>43694</v>
      </c>
      <c r="N491" s="1">
        <v>43698</v>
      </c>
      <c r="O491" s="11" t="str">
        <f ca="1">DATEDIF(Table1[[#This Row],[Referral_Date]],TODAY(),"d")-DATEDIF(Table1[[#This Row],[First_Seen_Date]],TODAY(),"d") &amp;" "&amp;"days"</f>
        <v>4 days</v>
      </c>
      <c r="P491" s="1">
        <v>43707</v>
      </c>
      <c r="Q491" s="1">
        <v>43713</v>
      </c>
      <c r="R491" s="1">
        <v>43741</v>
      </c>
      <c r="S491" s="11">
        <f ca="1">DATEDIF(Table1[[#This Row],[Decision_to_Treat_Date]],TODAY(),"d")-DATEDIF(Table1[[#This Row],[Treatment_Start_Date]],TODAY(),"d")</f>
        <v>28</v>
      </c>
      <c r="T491" s="11" t="str" cm="1">
        <f t="array" aca="1" ref="T491" ca="1">_xlfn.IFS(Table1[[#This Row],[Treatment_Waiting Time]]&lt;10,"Very Short Wait",Table1[[#This Row],[Treatment_Waiting Time]]&lt;20,"Short Wait",Table1[[#This Row],[Treatment_Waiting Time]]&lt;30,"Moderate Delay",Table1[[#This Row],[Treatment_Waiting Time]]&lt;40,"Long Delay")</f>
        <v>Moderate Delay</v>
      </c>
      <c r="U491" t="s">
        <v>2011</v>
      </c>
      <c r="V491" t="s">
        <v>2021</v>
      </c>
      <c r="W491" t="s">
        <v>2026</v>
      </c>
      <c r="X491" t="s">
        <v>2032</v>
      </c>
      <c r="Y491" t="s">
        <v>2035</v>
      </c>
      <c r="Z491" t="s">
        <v>2040</v>
      </c>
      <c r="AA491" t="s">
        <v>2045</v>
      </c>
      <c r="AB491" t="s">
        <v>2047</v>
      </c>
      <c r="AC491" t="s">
        <v>2053</v>
      </c>
      <c r="AD491" t="s">
        <v>2539</v>
      </c>
      <c r="AE491" t="s">
        <v>2041</v>
      </c>
      <c r="AF491" t="b">
        <v>1</v>
      </c>
      <c r="AG491" s="1">
        <v>44722</v>
      </c>
      <c r="AH491" t="s">
        <v>2554</v>
      </c>
    </row>
    <row r="492" spans="1:35">
      <c r="A492" t="str">
        <f>LEFT(Table1[[#This Row],[Postcode]],2)</f>
        <v>BH</v>
      </c>
      <c r="B492" s="13" t="str" cm="1">
        <f t="array" ref="B492">_xlfn.IFS(
OR(LEFT(A492,2)="EC",LEFT(A492,1)="E",LEFT(A492,1)="N",LEFT(A492,2)="NW",LEFT(A492,2)="SE",LEFT(A492,2)="SW",LEFT(A492,1)="W",LEFT(A492,2)="WC"),"London",
OR(LEFT(A492,2)="CR",LEFT(A492,2)="DA",LEFT(A492,2)="GU",LEFT(A492,2)="KT",LEFT(A492,2)="ME",LEFT(A492,2)="PO",LEFT(A492,2)="RG",LEFT(A492,2)="RH",LEFT(A492,2)="SL",LEFT(A492,2)="SO",LEFT(A492,2)="TN"),"South East",
OR(LEFT(A492,2)="BA",LEFT(A492,2)="BS",LEFT(A492,2)="EX",LEFT(A492,2)="GL",LEFT(A492,2)="PL",LEFT(A492,2)="TA",LEFT(A492,2)="TQ",LEFT(A492,2)="TR"),"South West",
OR(LEFT(A492,1)="B",LEFT(A492,2)="CV",LEFT(A492,2)="DE",LEFT(A492,2)="LE",LEFT(A492,2)="NG",LEFT(A492,2)="NN",LEFT(A492,2)="ST",LEFT(A492,2)="WS",LEFT(A492,2)="WV"),"Midlands",
OR(LEFT(A492,1)="M",LEFT(A492,1)="L",LEFT(A492,2)="CH",LEFT(A492,2)="WA",LEFT(A492,2)="WN",LEFT(A492,2)="PR",LEFT(A492,2)="FY",LEFT(A492,2)="BB",LEFT(A492,2)="BL",LEFT(A492,2)="OL",LEFT(A492,2)="SK"),"North West",
OR(LEFT(A492,2)="NE",LEFT(A492,2)="DH",LEFT(A492,2)="SR",LEFT(A492,2)="TS",LEFT(A492,2)="DL"),"North East",
OR(LEFT(A492,2)="LS",LEFT(A492,1)="S",LEFT(A492,2)="DN",LEFT(A492,2)="HU",LEFT(A492,2)="BD",LEFT(A492,2)="HX",LEFT(A492,2)="WF",LEFT(A492,2)="HD"),"Yorkshire &amp; Humber",
OR(LEFT(A492,2)="CB",LEFT(A492,2)="CO",LEFT(A492,2)="IP",LEFT(A492,2)="NR",LEFT(A492,2)="PE",LEFT(A492,2)="SG",LEFT(A492,2)="CM"),"East of England",
OR(LEFT(A492,2)="AB",LEFT(A492,2)="DD",LEFT(A492,2)="EH",LEFT(A492,2)="FK",LEFT(A492,1)="G",LEFT(A492,2)="KA",LEFT(A492,2)="KY",LEFT(A492,2)="PA",LEFT(A492,2)="PH",LEFT(A492,2)="DG",LEFT(A492,2)="ML"),"Scotland",
OR(LEFT(A492,2)="CF",LEFT(A492,2)="SA",LEFT(A492,2)="NP",LEFT(A492,2)="LL",LEFT(A492,2)="LD"),"Wales"
)</f>
        <v>Midlands</v>
      </c>
      <c r="C492" t="s">
        <v>517</v>
      </c>
      <c r="D492" t="s">
        <v>1017</v>
      </c>
      <c r="E492" s="1">
        <v>15702</v>
      </c>
      <c r="F492" s="1">
        <v>44381</v>
      </c>
      <c r="G492" s="11">
        <f ca="1">DATEDIF(Table1[[#This Row],[Date_of_Birth]],TODAY(),"Y")-DATEDIF(Table1[[#This Row],[Primary_Diagnosis_Date]],TODAY(),"Y")</f>
        <v>79</v>
      </c>
      <c r="H492" s="11" t="str" cm="1">
        <f t="array" aca="1" ref="H492" ca="1">_xlfn.IFS(Table1[[#This Row],[Age]]&lt;10,"0-9",Table1[[#This Row],[Age]]&lt;20,"10-19",Table1[[#This Row],[Age]]&lt;30,"20-29",Table1[[#This Row],[Age]]&lt;40,"30-39",Table1[[#This Row],[Age]]&lt;50,"40-49",Table1[[#This Row],[Age]]&lt;60,"50-59",Table1[[#This Row],[Age]]&lt;70,"60-69",Table1[[#This Row],[Age]]&lt;80,"70-79",Table1[[#This Row],[Age]]&lt;90,"80-89")</f>
        <v>70-79</v>
      </c>
      <c r="I492" t="s">
        <v>1028</v>
      </c>
      <c r="J492" t="s">
        <v>1519</v>
      </c>
      <c r="K492" t="str">
        <f>LEFT(Table1[[#This Row],[Postcode]],2)</f>
        <v>BH</v>
      </c>
      <c r="L492" t="s">
        <v>2001</v>
      </c>
      <c r="M492" s="1">
        <v>44380</v>
      </c>
      <c r="N492" s="1">
        <v>44384</v>
      </c>
      <c r="O492" s="11" t="str">
        <f ca="1">DATEDIF(Table1[[#This Row],[Referral_Date]],TODAY(),"d")-DATEDIF(Table1[[#This Row],[First_Seen_Date]],TODAY(),"d") &amp;" "&amp;"days"</f>
        <v>4 days</v>
      </c>
      <c r="P492" s="1">
        <v>44394</v>
      </c>
      <c r="Q492" s="1">
        <v>44396</v>
      </c>
      <c r="R492" s="1">
        <v>44396</v>
      </c>
      <c r="S492" s="11">
        <f ca="1">DATEDIF(Table1[[#This Row],[Decision_to_Treat_Date]],TODAY(),"d")-DATEDIF(Table1[[#This Row],[Treatment_Start_Date]],TODAY(),"d")</f>
        <v>0</v>
      </c>
      <c r="T492" s="11" t="str" cm="1">
        <f t="array" aca="1" ref="T492" ca="1">_xlfn.IFS(Table1[[#This Row],[Treatment_Waiting Time]]&lt;10,"Very Short Wait",Table1[[#This Row],[Treatment_Waiting Time]]&lt;20,"Short Wait",Table1[[#This Row],[Treatment_Waiting Time]]&lt;30,"Moderate Delay",Table1[[#This Row],[Treatment_Waiting Time]]&lt;40,"Long Delay")</f>
        <v>Very Short Wait</v>
      </c>
      <c r="U492" t="s">
        <v>2016</v>
      </c>
      <c r="V492" t="s">
        <v>2018</v>
      </c>
      <c r="W492" t="s">
        <v>2024</v>
      </c>
      <c r="X492" t="s">
        <v>2031</v>
      </c>
      <c r="Y492" t="s">
        <v>2035</v>
      </c>
      <c r="Z492" t="s">
        <v>2041</v>
      </c>
      <c r="AA492" t="s">
        <v>2044</v>
      </c>
      <c r="AB492" t="s">
        <v>2047</v>
      </c>
      <c r="AC492" t="s">
        <v>2052</v>
      </c>
      <c r="AD492" t="s">
        <v>2540</v>
      </c>
      <c r="AE492" t="s">
        <v>2041</v>
      </c>
      <c r="AF492" t="b">
        <v>0</v>
      </c>
      <c r="AH492" t="s">
        <v>2555</v>
      </c>
      <c r="AI492" s="1">
        <v>45820</v>
      </c>
    </row>
    <row r="493" spans="1:35">
      <c r="A493" t="str">
        <f>LEFT(Table1[[#This Row],[Postcode]],2)</f>
        <v>B7</v>
      </c>
      <c r="B493" s="13" t="str" cm="1">
        <f t="array" ref="B493">_xlfn.IFS(
OR(LEFT(A493,2)="EC",LEFT(A493,1)="E",LEFT(A493,1)="N",LEFT(A493,2)="NW",LEFT(A493,2)="SE",LEFT(A493,2)="SW",LEFT(A493,1)="W",LEFT(A493,2)="WC"),"London",
OR(LEFT(A493,2)="CR",LEFT(A493,2)="DA",LEFT(A493,2)="GU",LEFT(A493,2)="KT",LEFT(A493,2)="ME",LEFT(A493,2)="PO",LEFT(A493,2)="RG",LEFT(A493,2)="RH",LEFT(A493,2)="SL",LEFT(A493,2)="SO",LEFT(A493,2)="TN"),"South East",
OR(LEFT(A493,2)="BA",LEFT(A493,2)="BS",LEFT(A493,2)="EX",LEFT(A493,2)="GL",LEFT(A493,2)="PL",LEFT(A493,2)="TA",LEFT(A493,2)="TQ",LEFT(A493,2)="TR"),"South West",
OR(LEFT(A493,1)="B",LEFT(A493,2)="CV",LEFT(A493,2)="DE",LEFT(A493,2)="LE",LEFT(A493,2)="NG",LEFT(A493,2)="NN",LEFT(A493,2)="ST",LEFT(A493,2)="WS",LEFT(A493,2)="WV"),"Midlands",
OR(LEFT(A493,1)="M",LEFT(A493,1)="L",LEFT(A493,2)="CH",LEFT(A493,2)="WA",LEFT(A493,2)="WN",LEFT(A493,2)="PR",LEFT(A493,2)="FY",LEFT(A493,2)="BB",LEFT(A493,2)="BL",LEFT(A493,2)="OL",LEFT(A493,2)="SK"),"North West",
OR(LEFT(A493,2)="NE",LEFT(A493,2)="DH",LEFT(A493,2)="SR",LEFT(A493,2)="TS",LEFT(A493,2)="DL"),"North East",
OR(LEFT(A493,2)="LS",LEFT(A493,1)="S",LEFT(A493,2)="DN",LEFT(A493,2)="HU",LEFT(A493,2)="BD",LEFT(A493,2)="HX",LEFT(A493,2)="WF",LEFT(A493,2)="HD"),"Yorkshire &amp; Humber",
OR(LEFT(A493,2)="CB",LEFT(A493,2)="CO",LEFT(A493,2)="IP",LEFT(A493,2)="NR",LEFT(A493,2)="PE",LEFT(A493,2)="SG",LEFT(A493,2)="CM"),"East of England",
OR(LEFT(A493,2)="AB",LEFT(A493,2)="DD",LEFT(A493,2)="EH",LEFT(A493,2)="FK",LEFT(A493,1)="G",LEFT(A493,2)="KA",LEFT(A493,2)="KY",LEFT(A493,2)="PA",LEFT(A493,2)="PH",LEFT(A493,2)="DG",LEFT(A493,2)="ML"),"Scotland",
OR(LEFT(A493,2)="CF",LEFT(A493,2)="SA",LEFT(A493,2)="NP",LEFT(A493,2)="LL",LEFT(A493,2)="LD"),"Wales"
)</f>
        <v>Midlands</v>
      </c>
      <c r="C493" t="s">
        <v>518</v>
      </c>
      <c r="D493" t="s">
        <v>1018</v>
      </c>
      <c r="E493" s="1">
        <v>24345</v>
      </c>
      <c r="F493" s="1">
        <v>43343</v>
      </c>
      <c r="G493" s="11">
        <f ca="1">DATEDIF(Table1[[#This Row],[Date_of_Birth]],TODAY(),"Y")-DATEDIF(Table1[[#This Row],[Primary_Diagnosis_Date]],TODAY(),"Y")</f>
        <v>52</v>
      </c>
      <c r="H493" s="11" t="str" cm="1">
        <f t="array" aca="1" ref="H493" ca="1">_xlfn.IFS(Table1[[#This Row],[Age]]&lt;10,"0-9",Table1[[#This Row],[Age]]&lt;20,"10-19",Table1[[#This Row],[Age]]&lt;30,"20-29",Table1[[#This Row],[Age]]&lt;40,"30-39",Table1[[#This Row],[Age]]&lt;50,"40-49",Table1[[#This Row],[Age]]&lt;60,"50-59",Table1[[#This Row],[Age]]&lt;70,"60-69",Table1[[#This Row],[Age]]&lt;80,"70-79",Table1[[#This Row],[Age]]&lt;90,"80-89")</f>
        <v>50-59</v>
      </c>
      <c r="I493" t="s">
        <v>1027</v>
      </c>
      <c r="J493" t="s">
        <v>1520</v>
      </c>
      <c r="K493" t="str">
        <f>LEFT(Table1[[#This Row],[Postcode]],2)</f>
        <v>B7</v>
      </c>
      <c r="L493" t="s">
        <v>2002</v>
      </c>
      <c r="M493" s="1">
        <v>43331</v>
      </c>
      <c r="N493" s="1">
        <v>43340</v>
      </c>
      <c r="O493" s="11" t="str">
        <f ca="1">DATEDIF(Table1[[#This Row],[Referral_Date]],TODAY(),"d")-DATEDIF(Table1[[#This Row],[First_Seen_Date]],TODAY(),"d") &amp;" "&amp;"days"</f>
        <v>9 days</v>
      </c>
      <c r="P493" s="1">
        <v>43341</v>
      </c>
      <c r="Q493" s="1">
        <v>43345</v>
      </c>
      <c r="R493" s="1">
        <v>43350</v>
      </c>
      <c r="S493" s="11">
        <f ca="1">DATEDIF(Table1[[#This Row],[Decision_to_Treat_Date]],TODAY(),"d")-DATEDIF(Table1[[#This Row],[Treatment_Start_Date]],TODAY(),"d")</f>
        <v>5</v>
      </c>
      <c r="T493" s="11" t="str" cm="1">
        <f t="array" aca="1" ref="T493" ca="1">_xlfn.IFS(Table1[[#This Row],[Treatment_Waiting Time]]&lt;10,"Very Short Wait",Table1[[#This Row],[Treatment_Waiting Time]]&lt;20,"Short Wait",Table1[[#This Row],[Treatment_Waiting Time]]&lt;30,"Moderate Delay",Table1[[#This Row],[Treatment_Waiting Time]]&lt;40,"Long Delay")</f>
        <v>Very Short Wait</v>
      </c>
      <c r="U493" t="s">
        <v>2011</v>
      </c>
      <c r="V493" t="s">
        <v>2022</v>
      </c>
      <c r="W493" t="s">
        <v>2024</v>
      </c>
      <c r="X493" t="s">
        <v>2030</v>
      </c>
      <c r="Y493" t="s">
        <v>2036</v>
      </c>
      <c r="Z493" t="s">
        <v>2040</v>
      </c>
      <c r="AA493" t="s">
        <v>2044</v>
      </c>
      <c r="AB493" t="s">
        <v>2050</v>
      </c>
      <c r="AC493" t="s">
        <v>2041</v>
      </c>
      <c r="AD493" t="s">
        <v>2541</v>
      </c>
      <c r="AE493" t="s">
        <v>2553</v>
      </c>
      <c r="AF493" t="b">
        <v>1</v>
      </c>
      <c r="AG493" s="1">
        <v>43673</v>
      </c>
      <c r="AH493" t="s">
        <v>2555</v>
      </c>
      <c r="AI493" s="1">
        <v>44434</v>
      </c>
    </row>
    <row r="494" spans="1:35">
      <c r="A494" t="str">
        <f>LEFT(Table1[[#This Row],[Postcode]],2)</f>
        <v>S4</v>
      </c>
      <c r="B494" s="13" t="str" cm="1">
        <f t="array" ref="B494">_xlfn.IFS(
OR(LEFT(A494,2)="EC",LEFT(A494,1)="E",LEFT(A494,1)="N",LEFT(A494,2)="NW",LEFT(A494,2)="SE",LEFT(A494,2)="SW",LEFT(A494,1)="W",LEFT(A494,2)="WC"),"London",
OR(LEFT(A494,2)="CR",LEFT(A494,2)="DA",LEFT(A494,2)="GU",LEFT(A494,2)="KT",LEFT(A494,2)="ME",LEFT(A494,2)="PO",LEFT(A494,2)="RG",LEFT(A494,2)="RH",LEFT(A494,2)="SL",LEFT(A494,2)="SO",LEFT(A494,2)="TN"),"South East",
OR(LEFT(A494,2)="BA",LEFT(A494,2)="BS",LEFT(A494,2)="EX",LEFT(A494,2)="GL",LEFT(A494,2)="PL",LEFT(A494,2)="TA",LEFT(A494,2)="TQ",LEFT(A494,2)="TR"),"South West",
OR(LEFT(A494,1)="B",LEFT(A494,2)="CV",LEFT(A494,2)="DE",LEFT(A494,2)="LE",LEFT(A494,2)="NG",LEFT(A494,2)="NN",LEFT(A494,2)="ST",LEFT(A494,2)="WS",LEFT(A494,2)="WV"),"Midlands",
OR(LEFT(A494,1)="M",LEFT(A494,1)="L",LEFT(A494,2)="CH",LEFT(A494,2)="WA",LEFT(A494,2)="WN",LEFT(A494,2)="PR",LEFT(A494,2)="FY",LEFT(A494,2)="BB",LEFT(A494,2)="BL",LEFT(A494,2)="OL",LEFT(A494,2)="SK"),"North West",
OR(LEFT(A494,2)="NE",LEFT(A494,2)="DH",LEFT(A494,2)="SR",LEFT(A494,2)="TS",LEFT(A494,2)="DL"),"North East",
OR(LEFT(A494,2)="LS",LEFT(A494,1)="S",LEFT(A494,2)="DN",LEFT(A494,2)="HU",LEFT(A494,2)="BD",LEFT(A494,2)="HX",LEFT(A494,2)="WF",LEFT(A494,2)="HD"),"Yorkshire &amp; Humber",
OR(LEFT(A494,2)="CB",LEFT(A494,2)="CO",LEFT(A494,2)="IP",LEFT(A494,2)="NR",LEFT(A494,2)="PE",LEFT(A494,2)="SG",LEFT(A494,2)="CM"),"East of England",
OR(LEFT(A494,2)="AB",LEFT(A494,2)="DD",LEFT(A494,2)="EH",LEFT(A494,2)="FK",LEFT(A494,1)="G",LEFT(A494,2)="KA",LEFT(A494,2)="KY",LEFT(A494,2)="PA",LEFT(A494,2)="PH",LEFT(A494,2)="DG",LEFT(A494,2)="ML"),"Scotland",
OR(LEFT(A494,2)="CF",LEFT(A494,2)="SA",LEFT(A494,2)="NP",LEFT(A494,2)="LL",LEFT(A494,2)="LD"),"Wales"
)</f>
        <v>Yorkshire &amp; Humber</v>
      </c>
      <c r="C494" t="s">
        <v>519</v>
      </c>
      <c r="D494" t="s">
        <v>1019</v>
      </c>
      <c r="E494" s="1">
        <v>18891</v>
      </c>
      <c r="F494" s="1">
        <v>44339</v>
      </c>
      <c r="G494" s="11">
        <f ca="1">DATEDIF(Table1[[#This Row],[Date_of_Birth]],TODAY(),"Y")-DATEDIF(Table1[[#This Row],[Primary_Diagnosis_Date]],TODAY(),"Y")</f>
        <v>69</v>
      </c>
      <c r="H494" s="11" t="str" cm="1">
        <f t="array" aca="1" ref="H494" ca="1">_xlfn.IFS(Table1[[#This Row],[Age]]&lt;10,"0-9",Table1[[#This Row],[Age]]&lt;20,"10-19",Table1[[#This Row],[Age]]&lt;30,"20-29",Table1[[#This Row],[Age]]&lt;40,"30-39",Table1[[#This Row],[Age]]&lt;50,"40-49",Table1[[#This Row],[Age]]&lt;60,"50-59",Table1[[#This Row],[Age]]&lt;70,"60-69",Table1[[#This Row],[Age]]&lt;80,"70-79",Table1[[#This Row],[Age]]&lt;90,"80-89")</f>
        <v>60-69</v>
      </c>
      <c r="I494" t="s">
        <v>1028</v>
      </c>
      <c r="J494" t="s">
        <v>1521</v>
      </c>
      <c r="K494" t="str">
        <f>LEFT(Table1[[#This Row],[Postcode]],2)</f>
        <v>S4</v>
      </c>
      <c r="L494" t="s">
        <v>2003</v>
      </c>
      <c r="M494" s="1">
        <v>44339</v>
      </c>
      <c r="N494" s="1">
        <v>44344</v>
      </c>
      <c r="O494" s="11" t="str">
        <f ca="1">DATEDIF(Table1[[#This Row],[Referral_Date]],TODAY(),"d")-DATEDIF(Table1[[#This Row],[First_Seen_Date]],TODAY(),"d") &amp;" "&amp;"days"</f>
        <v>5 days</v>
      </c>
      <c r="P494" s="1">
        <v>44347</v>
      </c>
      <c r="Q494" s="1">
        <v>44354</v>
      </c>
      <c r="R494" s="1">
        <v>44375</v>
      </c>
      <c r="S494" s="11">
        <f ca="1">DATEDIF(Table1[[#This Row],[Decision_to_Treat_Date]],TODAY(),"d")-DATEDIF(Table1[[#This Row],[Treatment_Start_Date]],TODAY(),"d")</f>
        <v>21</v>
      </c>
      <c r="T494" s="11" t="str" cm="1">
        <f t="array" aca="1" ref="T494" ca="1">_xlfn.IFS(Table1[[#This Row],[Treatment_Waiting Time]]&lt;10,"Very Short Wait",Table1[[#This Row],[Treatment_Waiting Time]]&lt;20,"Short Wait",Table1[[#This Row],[Treatment_Waiting Time]]&lt;30,"Moderate Delay",Table1[[#This Row],[Treatment_Waiting Time]]&lt;40,"Long Delay")</f>
        <v>Moderate Delay</v>
      </c>
      <c r="U494" t="s">
        <v>2017</v>
      </c>
      <c r="V494" t="s">
        <v>2019</v>
      </c>
      <c r="W494" t="s">
        <v>2028</v>
      </c>
      <c r="X494" t="s">
        <v>2031</v>
      </c>
      <c r="Y494" t="s">
        <v>2037</v>
      </c>
      <c r="Z494" t="s">
        <v>2041</v>
      </c>
      <c r="AA494" t="s">
        <v>2041</v>
      </c>
      <c r="AB494" t="s">
        <v>2051</v>
      </c>
      <c r="AC494" t="s">
        <v>2041</v>
      </c>
      <c r="AD494" t="s">
        <v>2542</v>
      </c>
      <c r="AE494" t="s">
        <v>2550</v>
      </c>
      <c r="AF494" t="b">
        <v>1</v>
      </c>
      <c r="AG494" s="1">
        <v>45216</v>
      </c>
      <c r="AH494" t="s">
        <v>2554</v>
      </c>
    </row>
    <row r="495" spans="1:35">
      <c r="A495" t="str">
        <f>LEFT(Table1[[#This Row],[Postcode]],2)</f>
        <v>PA</v>
      </c>
      <c r="B495" s="13" t="str" cm="1">
        <f t="array" ref="B495">_xlfn.IFS(
OR(LEFT(A495,2)="EC",LEFT(A495,1)="E",LEFT(A495,1)="N",LEFT(A495,2)="NW",LEFT(A495,2)="SE",LEFT(A495,2)="SW",LEFT(A495,1)="W",LEFT(A495,2)="WC"),"London",
OR(LEFT(A495,2)="CR",LEFT(A495,2)="DA",LEFT(A495,2)="GU",LEFT(A495,2)="KT",LEFT(A495,2)="ME",LEFT(A495,2)="PO",LEFT(A495,2)="RG",LEFT(A495,2)="RH",LEFT(A495,2)="SL",LEFT(A495,2)="SO",LEFT(A495,2)="TN"),"South East",
OR(LEFT(A495,2)="BA",LEFT(A495,2)="BS",LEFT(A495,2)="EX",LEFT(A495,2)="GL",LEFT(A495,2)="PL",LEFT(A495,2)="TA",LEFT(A495,2)="TQ",LEFT(A495,2)="TR"),"South West",
OR(LEFT(A495,1)="B",LEFT(A495,2)="CV",LEFT(A495,2)="DE",LEFT(A495,2)="LE",LEFT(A495,2)="NG",LEFT(A495,2)="NN",LEFT(A495,2)="ST",LEFT(A495,2)="WS",LEFT(A495,2)="WV"),"Midlands",
OR(LEFT(A495,1)="M",LEFT(A495,1)="L",LEFT(A495,2)="CH",LEFT(A495,2)="WA",LEFT(A495,2)="WN",LEFT(A495,2)="PR",LEFT(A495,2)="FY",LEFT(A495,2)="BB",LEFT(A495,2)="BL",LEFT(A495,2)="OL",LEFT(A495,2)="SK"),"North West",
OR(LEFT(A495,2)="NE",LEFT(A495,2)="DH",LEFT(A495,2)="SR",LEFT(A495,2)="TS",LEFT(A495,2)="DL"),"North East",
OR(LEFT(A495,2)="LS",LEFT(A495,1)="S",LEFT(A495,2)="DN",LEFT(A495,2)="HU",LEFT(A495,2)="BD",LEFT(A495,2)="HX",LEFT(A495,2)="WF",LEFT(A495,2)="HD"),"Yorkshire &amp; Humber",
OR(LEFT(A495,2)="CB",LEFT(A495,2)="CO",LEFT(A495,2)="IP",LEFT(A495,2)="NR",LEFT(A495,2)="PE",LEFT(A495,2)="SG",LEFT(A495,2)="CM"),"East of England",
OR(LEFT(A495,2)="AB",LEFT(A495,2)="DD",LEFT(A495,2)="EH",LEFT(A495,2)="FK",LEFT(A495,1)="G",LEFT(A495,2)="KA",LEFT(A495,2)="KY",LEFT(A495,2)="PA",LEFT(A495,2)="PH",LEFT(A495,2)="DG",LEFT(A495,2)="ML"),"Scotland",
OR(LEFT(A495,2)="CF",LEFT(A495,2)="SA",LEFT(A495,2)="NP",LEFT(A495,2)="LL",LEFT(A495,2)="LD"),"Wales"
)</f>
        <v>Scotland</v>
      </c>
      <c r="C495" t="s">
        <v>520</v>
      </c>
      <c r="D495" t="s">
        <v>1020</v>
      </c>
      <c r="E495" s="1">
        <v>29376</v>
      </c>
      <c r="F495" s="1">
        <v>43872</v>
      </c>
      <c r="G495" s="11">
        <f ca="1">DATEDIF(Table1[[#This Row],[Date_of_Birth]],TODAY(),"Y")-DATEDIF(Table1[[#This Row],[Primary_Diagnosis_Date]],TODAY(),"Y")</f>
        <v>40</v>
      </c>
      <c r="H495" s="11" t="str" cm="1">
        <f t="array" aca="1" ref="H495" ca="1">_xlfn.IFS(Table1[[#This Row],[Age]]&lt;10,"0-9",Table1[[#This Row],[Age]]&lt;20,"10-19",Table1[[#This Row],[Age]]&lt;30,"20-29",Table1[[#This Row],[Age]]&lt;40,"30-39",Table1[[#This Row],[Age]]&lt;50,"40-49",Table1[[#This Row],[Age]]&lt;60,"50-59",Table1[[#This Row],[Age]]&lt;70,"60-69",Table1[[#This Row],[Age]]&lt;80,"70-79",Table1[[#This Row],[Age]]&lt;90,"80-89")</f>
        <v>40-49</v>
      </c>
      <c r="I495" t="s">
        <v>1028</v>
      </c>
      <c r="J495" t="s">
        <v>1522</v>
      </c>
      <c r="K495" t="str">
        <f>LEFT(Table1[[#This Row],[Postcode]],2)</f>
        <v>PA</v>
      </c>
      <c r="L495" t="s">
        <v>2004</v>
      </c>
      <c r="M495" s="1">
        <v>43855</v>
      </c>
      <c r="N495" s="1">
        <v>43867</v>
      </c>
      <c r="O495" s="11" t="str">
        <f ca="1">DATEDIF(Table1[[#This Row],[Referral_Date]],TODAY(),"d")-DATEDIF(Table1[[#This Row],[First_Seen_Date]],TODAY(),"d") &amp;" "&amp;"days"</f>
        <v>12 days</v>
      </c>
      <c r="P495" s="1">
        <v>43881</v>
      </c>
      <c r="Q495" s="1">
        <v>43891</v>
      </c>
      <c r="R495" s="1">
        <v>43895</v>
      </c>
      <c r="S495" s="11">
        <f ca="1">DATEDIF(Table1[[#This Row],[Decision_to_Treat_Date]],TODAY(),"d")-DATEDIF(Table1[[#This Row],[Treatment_Start_Date]],TODAY(),"d")</f>
        <v>4</v>
      </c>
      <c r="T495" s="11" t="str" cm="1">
        <f t="array" aca="1" ref="T495" ca="1">_xlfn.IFS(Table1[[#This Row],[Treatment_Waiting Time]]&lt;10,"Very Short Wait",Table1[[#This Row],[Treatment_Waiting Time]]&lt;20,"Short Wait",Table1[[#This Row],[Treatment_Waiting Time]]&lt;30,"Moderate Delay",Table1[[#This Row],[Treatment_Waiting Time]]&lt;40,"Long Delay")</f>
        <v>Very Short Wait</v>
      </c>
      <c r="U495" t="s">
        <v>2016</v>
      </c>
      <c r="V495" t="s">
        <v>2018</v>
      </c>
      <c r="W495" t="s">
        <v>2027</v>
      </c>
      <c r="X495" t="s">
        <v>2030</v>
      </c>
      <c r="Y495" t="s">
        <v>2037</v>
      </c>
      <c r="Z495" t="s">
        <v>2038</v>
      </c>
      <c r="AA495" t="s">
        <v>2045</v>
      </c>
      <c r="AB495" t="s">
        <v>2047</v>
      </c>
      <c r="AC495" t="s">
        <v>2053</v>
      </c>
      <c r="AD495" t="s">
        <v>2543</v>
      </c>
      <c r="AE495" t="s">
        <v>2553</v>
      </c>
      <c r="AF495" t="b">
        <v>1</v>
      </c>
      <c r="AG495" s="1">
        <v>44762</v>
      </c>
      <c r="AH495" t="s">
        <v>2555</v>
      </c>
      <c r="AI495" s="1">
        <v>44347</v>
      </c>
    </row>
    <row r="496" spans="1:35">
      <c r="A496" t="str">
        <f>LEFT(Table1[[#This Row],[Postcode]],2)</f>
        <v>W1</v>
      </c>
      <c r="B496" s="13" t="str" cm="1">
        <f t="array" ref="B496">_xlfn.IFS(
OR(LEFT(A496,2)="EC",LEFT(A496,1)="E",LEFT(A496,1)="N",LEFT(A496,2)="NW",LEFT(A496,2)="SE",LEFT(A496,2)="SW",LEFT(A496,1)="W",LEFT(A496,2)="WC"),"London",
OR(LEFT(A496,2)="CR",LEFT(A496,2)="DA",LEFT(A496,2)="GU",LEFT(A496,2)="KT",LEFT(A496,2)="ME",LEFT(A496,2)="PO",LEFT(A496,2)="RG",LEFT(A496,2)="RH",LEFT(A496,2)="SL",LEFT(A496,2)="SO",LEFT(A496,2)="TN"),"South East",
OR(LEFT(A496,2)="BA",LEFT(A496,2)="BS",LEFT(A496,2)="EX",LEFT(A496,2)="GL",LEFT(A496,2)="PL",LEFT(A496,2)="TA",LEFT(A496,2)="TQ",LEFT(A496,2)="TR"),"South West",
OR(LEFT(A496,1)="B",LEFT(A496,2)="CV",LEFT(A496,2)="DE",LEFT(A496,2)="LE",LEFT(A496,2)="NG",LEFT(A496,2)="NN",LEFT(A496,2)="ST",LEFT(A496,2)="WS",LEFT(A496,2)="WV"),"Midlands",
OR(LEFT(A496,1)="M",LEFT(A496,1)="L",LEFT(A496,2)="CH",LEFT(A496,2)="WA",LEFT(A496,2)="WN",LEFT(A496,2)="PR",LEFT(A496,2)="FY",LEFT(A496,2)="BB",LEFT(A496,2)="BL",LEFT(A496,2)="OL",LEFT(A496,2)="SK"),"North West",
OR(LEFT(A496,2)="NE",LEFT(A496,2)="DH",LEFT(A496,2)="SR",LEFT(A496,2)="TS",LEFT(A496,2)="DL"),"North East",
OR(LEFT(A496,2)="LS",LEFT(A496,1)="S",LEFT(A496,2)="DN",LEFT(A496,2)="HU",LEFT(A496,2)="BD",LEFT(A496,2)="HX",LEFT(A496,2)="WF",LEFT(A496,2)="HD"),"Yorkshire &amp; Humber",
OR(LEFT(A496,2)="CB",LEFT(A496,2)="CO",LEFT(A496,2)="IP",LEFT(A496,2)="NR",LEFT(A496,2)="PE",LEFT(A496,2)="SG",LEFT(A496,2)="CM"),"East of England",
OR(LEFT(A496,2)="AB",LEFT(A496,2)="DD",LEFT(A496,2)="EH",LEFT(A496,2)="FK",LEFT(A496,1)="G",LEFT(A496,2)="KA",LEFT(A496,2)="KY",LEFT(A496,2)="PA",LEFT(A496,2)="PH",LEFT(A496,2)="DG",LEFT(A496,2)="ML"),"Scotland",
OR(LEFT(A496,2)="CF",LEFT(A496,2)="SA",LEFT(A496,2)="NP",LEFT(A496,2)="LL",LEFT(A496,2)="LD"),"Wales"
)</f>
        <v>London</v>
      </c>
      <c r="C496" t="s">
        <v>521</v>
      </c>
      <c r="D496" t="s">
        <v>1021</v>
      </c>
      <c r="E496" s="1">
        <v>20888</v>
      </c>
      <c r="F496" s="1">
        <v>45340</v>
      </c>
      <c r="G496" s="11">
        <f ca="1">DATEDIF(Table1[[#This Row],[Date_of_Birth]],TODAY(),"Y")-DATEDIF(Table1[[#This Row],[Primary_Diagnosis_Date]],TODAY(),"Y")</f>
        <v>67</v>
      </c>
      <c r="H496" s="11" t="str" cm="1">
        <f t="array" aca="1" ref="H496" ca="1">_xlfn.IFS(Table1[[#This Row],[Age]]&lt;10,"0-9",Table1[[#This Row],[Age]]&lt;20,"10-19",Table1[[#This Row],[Age]]&lt;30,"20-29",Table1[[#This Row],[Age]]&lt;40,"30-39",Table1[[#This Row],[Age]]&lt;50,"40-49",Table1[[#This Row],[Age]]&lt;60,"50-59",Table1[[#This Row],[Age]]&lt;70,"60-69",Table1[[#This Row],[Age]]&lt;80,"70-79",Table1[[#This Row],[Age]]&lt;90,"80-89")</f>
        <v>60-69</v>
      </c>
      <c r="I496" t="s">
        <v>1027</v>
      </c>
      <c r="J496" t="s">
        <v>1523</v>
      </c>
      <c r="K496" t="str">
        <f>LEFT(Table1[[#This Row],[Postcode]],2)</f>
        <v>W1</v>
      </c>
      <c r="L496" t="s">
        <v>2005</v>
      </c>
      <c r="M496" s="1">
        <v>45333</v>
      </c>
      <c r="N496" s="1">
        <v>45347</v>
      </c>
      <c r="O496" s="11" t="str">
        <f ca="1">DATEDIF(Table1[[#This Row],[Referral_Date]],TODAY(),"d")-DATEDIF(Table1[[#This Row],[First_Seen_Date]],TODAY(),"d") &amp;" "&amp;"days"</f>
        <v>14 days</v>
      </c>
      <c r="P496" s="1">
        <v>45350</v>
      </c>
      <c r="Q496" s="1">
        <v>45357</v>
      </c>
      <c r="R496" s="1">
        <v>45357</v>
      </c>
      <c r="S496" s="11">
        <f ca="1">DATEDIF(Table1[[#This Row],[Decision_to_Treat_Date]],TODAY(),"d")-DATEDIF(Table1[[#This Row],[Treatment_Start_Date]],TODAY(),"d")</f>
        <v>0</v>
      </c>
      <c r="T496" s="11" t="str" cm="1">
        <f t="array" aca="1" ref="T496" ca="1">_xlfn.IFS(Table1[[#This Row],[Treatment_Waiting Time]]&lt;10,"Very Short Wait",Table1[[#This Row],[Treatment_Waiting Time]]&lt;20,"Short Wait",Table1[[#This Row],[Treatment_Waiting Time]]&lt;30,"Moderate Delay",Table1[[#This Row],[Treatment_Waiting Time]]&lt;40,"Long Delay")</f>
        <v>Very Short Wait</v>
      </c>
      <c r="U496" t="s">
        <v>2017</v>
      </c>
      <c r="V496" t="s">
        <v>2022</v>
      </c>
      <c r="W496" t="s">
        <v>2028</v>
      </c>
      <c r="X496" t="s">
        <v>2030</v>
      </c>
      <c r="Y496" t="s">
        <v>2034</v>
      </c>
      <c r="Z496" t="s">
        <v>2038</v>
      </c>
      <c r="AA496" t="s">
        <v>2041</v>
      </c>
      <c r="AB496" t="s">
        <v>2049</v>
      </c>
      <c r="AC496" t="s">
        <v>2052</v>
      </c>
      <c r="AD496" t="s">
        <v>2544</v>
      </c>
      <c r="AE496" t="s">
        <v>2553</v>
      </c>
      <c r="AF496" t="b">
        <v>1</v>
      </c>
      <c r="AG496" s="1">
        <v>46313</v>
      </c>
      <c r="AH496" t="s">
        <v>2555</v>
      </c>
      <c r="AI496" s="1">
        <v>46289</v>
      </c>
    </row>
    <row r="497" spans="1:35">
      <c r="A497" t="str">
        <f>LEFT(Table1[[#This Row],[Postcode]],2)</f>
        <v>HD</v>
      </c>
      <c r="B497" s="13" t="str" cm="1">
        <f t="array" ref="B497">_xlfn.IFS(
OR(LEFT(A497,2)="EC",LEFT(A497,1)="E",LEFT(A497,1)="N",LEFT(A497,2)="NW",LEFT(A497,2)="SE",LEFT(A497,2)="SW",LEFT(A497,1)="W",LEFT(A497,2)="WC"),"London",
OR(LEFT(A497,2)="CR",LEFT(A497,2)="DA",LEFT(A497,2)="GU",LEFT(A497,2)="KT",LEFT(A497,2)="ME",LEFT(A497,2)="PO",LEFT(A497,2)="RG",LEFT(A497,2)="RH",LEFT(A497,2)="SL",LEFT(A497,2)="SO",LEFT(A497,2)="TN"),"South East",
OR(LEFT(A497,2)="BA",LEFT(A497,2)="BS",LEFT(A497,2)="EX",LEFT(A497,2)="GL",LEFT(A497,2)="PL",LEFT(A497,2)="TA",LEFT(A497,2)="TQ",LEFT(A497,2)="TR"),"South West",
OR(LEFT(A497,1)="B",LEFT(A497,2)="CV",LEFT(A497,2)="DE",LEFT(A497,2)="LE",LEFT(A497,2)="NG",LEFT(A497,2)="NN",LEFT(A497,2)="ST",LEFT(A497,2)="WS",LEFT(A497,2)="WV"),"Midlands",
OR(LEFT(A497,1)="M",LEFT(A497,1)="L",LEFT(A497,2)="CH",LEFT(A497,2)="WA",LEFT(A497,2)="WN",LEFT(A497,2)="PR",LEFT(A497,2)="FY",LEFT(A497,2)="BB",LEFT(A497,2)="BL",LEFT(A497,2)="OL",LEFT(A497,2)="SK"),"North West",
OR(LEFT(A497,2)="NE",LEFT(A497,2)="DH",LEFT(A497,2)="SR",LEFT(A497,2)="TS",LEFT(A497,2)="DL"),"North East",
OR(LEFT(A497,2)="LS",LEFT(A497,1)="S",LEFT(A497,2)="DN",LEFT(A497,2)="HU",LEFT(A497,2)="BD",LEFT(A497,2)="HX",LEFT(A497,2)="WF",LEFT(A497,2)="HD"),"Yorkshire &amp; Humber",
OR(LEFT(A497,2)="CB",LEFT(A497,2)="CO",LEFT(A497,2)="IP",LEFT(A497,2)="NR",LEFT(A497,2)="PE",LEFT(A497,2)="SG",LEFT(A497,2)="CM"),"East of England",
OR(LEFT(A497,2)="AB",LEFT(A497,2)="DD",LEFT(A497,2)="EH",LEFT(A497,2)="FK",LEFT(A497,1)="G",LEFT(A497,2)="KA",LEFT(A497,2)="KY",LEFT(A497,2)="PA",LEFT(A497,2)="PH",LEFT(A497,2)="DG",LEFT(A497,2)="ML"),"Scotland",
OR(LEFT(A497,2)="CF",LEFT(A497,2)="SA",LEFT(A497,2)="NP",LEFT(A497,2)="LL",LEFT(A497,2)="LD"),"Wales"
)</f>
        <v>Yorkshire &amp; Humber</v>
      </c>
      <c r="C497" t="s">
        <v>522</v>
      </c>
      <c r="D497" t="s">
        <v>1022</v>
      </c>
      <c r="E497" s="1">
        <v>28970</v>
      </c>
      <c r="F497" s="1">
        <v>44440</v>
      </c>
      <c r="G497" s="11">
        <f ca="1">DATEDIF(Table1[[#This Row],[Date_of_Birth]],TODAY(),"Y")-DATEDIF(Table1[[#This Row],[Primary_Diagnosis_Date]],TODAY(),"Y")</f>
        <v>43</v>
      </c>
      <c r="H497" s="11" t="str" cm="1">
        <f t="array" aca="1" ref="H497" ca="1">_xlfn.IFS(Table1[[#This Row],[Age]]&lt;10,"0-9",Table1[[#This Row],[Age]]&lt;20,"10-19",Table1[[#This Row],[Age]]&lt;30,"20-29",Table1[[#This Row],[Age]]&lt;40,"30-39",Table1[[#This Row],[Age]]&lt;50,"40-49",Table1[[#This Row],[Age]]&lt;60,"50-59",Table1[[#This Row],[Age]]&lt;70,"60-69",Table1[[#This Row],[Age]]&lt;80,"70-79",Table1[[#This Row],[Age]]&lt;90,"80-89")</f>
        <v>40-49</v>
      </c>
      <c r="I497" t="s">
        <v>1028</v>
      </c>
      <c r="J497" t="s">
        <v>1524</v>
      </c>
      <c r="K497" t="str">
        <f>LEFT(Table1[[#This Row],[Postcode]],2)</f>
        <v>HD</v>
      </c>
      <c r="L497" t="s">
        <v>2006</v>
      </c>
      <c r="M497" s="1">
        <v>44440</v>
      </c>
      <c r="N497" s="1">
        <v>44447</v>
      </c>
      <c r="O497" s="11" t="str">
        <f ca="1">DATEDIF(Table1[[#This Row],[Referral_Date]],TODAY(),"d")-DATEDIF(Table1[[#This Row],[First_Seen_Date]],TODAY(),"d") &amp;" "&amp;"days"</f>
        <v>7 days</v>
      </c>
      <c r="P497" s="1">
        <v>44461</v>
      </c>
      <c r="Q497" s="1">
        <v>44472</v>
      </c>
      <c r="R497" s="1">
        <v>44485</v>
      </c>
      <c r="S497" s="11">
        <f ca="1">DATEDIF(Table1[[#This Row],[Decision_to_Treat_Date]],TODAY(),"d")-DATEDIF(Table1[[#This Row],[Treatment_Start_Date]],TODAY(),"d")</f>
        <v>13</v>
      </c>
      <c r="T497" s="11" t="str" cm="1">
        <f t="array" aca="1" ref="T497" ca="1">_xlfn.IFS(Table1[[#This Row],[Treatment_Waiting Time]]&lt;10,"Very Short Wait",Table1[[#This Row],[Treatment_Waiting Time]]&lt;20,"Short Wait",Table1[[#This Row],[Treatment_Waiting Time]]&lt;30,"Moderate Delay",Table1[[#This Row],[Treatment_Waiting Time]]&lt;40,"Long Delay")</f>
        <v>Short Wait</v>
      </c>
      <c r="U497" t="s">
        <v>2011</v>
      </c>
      <c r="V497" t="s">
        <v>2022</v>
      </c>
      <c r="W497" t="s">
        <v>2025</v>
      </c>
      <c r="X497" t="s">
        <v>2031</v>
      </c>
      <c r="Y497" t="s">
        <v>2035</v>
      </c>
      <c r="Z497" t="s">
        <v>2038</v>
      </c>
      <c r="AA497" t="s">
        <v>2043</v>
      </c>
      <c r="AB497" t="s">
        <v>2047</v>
      </c>
      <c r="AC497" t="s">
        <v>2041</v>
      </c>
      <c r="AD497" t="s">
        <v>2545</v>
      </c>
      <c r="AE497" t="s">
        <v>2552</v>
      </c>
      <c r="AF497" t="b">
        <v>1</v>
      </c>
      <c r="AG497" s="1">
        <v>45318</v>
      </c>
      <c r="AH497" t="s">
        <v>2555</v>
      </c>
      <c r="AI497" s="1">
        <v>44912</v>
      </c>
    </row>
    <row r="498" spans="1:35">
      <c r="A498" t="str">
        <f>LEFT(Table1[[#This Row],[Postcode]],2)</f>
        <v>BD</v>
      </c>
      <c r="B498" s="13" t="str" cm="1">
        <f t="array" ref="B498">_xlfn.IFS(
OR(LEFT(A498,2)="EC",LEFT(A498,1)="E",LEFT(A498,1)="N",LEFT(A498,2)="NW",LEFT(A498,2)="SE",LEFT(A498,2)="SW",LEFT(A498,1)="W",LEFT(A498,2)="WC"),"London",
OR(LEFT(A498,2)="CR",LEFT(A498,2)="DA",LEFT(A498,2)="GU",LEFT(A498,2)="KT",LEFT(A498,2)="ME",LEFT(A498,2)="PO",LEFT(A498,2)="RG",LEFT(A498,2)="RH",LEFT(A498,2)="SL",LEFT(A498,2)="SO",LEFT(A498,2)="TN"),"South East",
OR(LEFT(A498,2)="BA",LEFT(A498,2)="BS",LEFT(A498,2)="EX",LEFT(A498,2)="GL",LEFT(A498,2)="PL",LEFT(A498,2)="TA",LEFT(A498,2)="TQ",LEFT(A498,2)="TR"),"South West",
OR(LEFT(A498,1)="B",LEFT(A498,2)="CV",LEFT(A498,2)="DE",LEFT(A498,2)="LE",LEFT(A498,2)="NG",LEFT(A498,2)="NN",LEFT(A498,2)="ST",LEFT(A498,2)="WS",LEFT(A498,2)="WV"),"Midlands",
OR(LEFT(A498,1)="M",LEFT(A498,1)="L",LEFT(A498,2)="CH",LEFT(A498,2)="WA",LEFT(A498,2)="WN",LEFT(A498,2)="PR",LEFT(A498,2)="FY",LEFT(A498,2)="BB",LEFT(A498,2)="BL",LEFT(A498,2)="OL",LEFT(A498,2)="SK"),"North West",
OR(LEFT(A498,2)="NE",LEFT(A498,2)="DH",LEFT(A498,2)="SR",LEFT(A498,2)="TS",LEFT(A498,2)="DL"),"North East",
OR(LEFT(A498,2)="LS",LEFT(A498,1)="S",LEFT(A498,2)="DN",LEFT(A498,2)="HU",LEFT(A498,2)="BD",LEFT(A498,2)="HX",LEFT(A498,2)="WF",LEFT(A498,2)="HD"),"Yorkshire &amp; Humber",
OR(LEFT(A498,2)="CB",LEFT(A498,2)="CO",LEFT(A498,2)="IP",LEFT(A498,2)="NR",LEFT(A498,2)="PE",LEFT(A498,2)="SG",LEFT(A498,2)="CM"),"East of England",
OR(LEFT(A498,2)="AB",LEFT(A498,2)="DD",LEFT(A498,2)="EH",LEFT(A498,2)="FK",LEFT(A498,1)="G",LEFT(A498,2)="KA",LEFT(A498,2)="KY",LEFT(A498,2)="PA",LEFT(A498,2)="PH",LEFT(A498,2)="DG",LEFT(A498,2)="ML"),"Scotland",
OR(LEFT(A498,2)="CF",LEFT(A498,2)="SA",LEFT(A498,2)="NP",LEFT(A498,2)="LL",LEFT(A498,2)="LD"),"Wales"
)</f>
        <v>Midlands</v>
      </c>
      <c r="C498" t="s">
        <v>523</v>
      </c>
      <c r="D498" t="s">
        <v>1023</v>
      </c>
      <c r="E498" s="1">
        <v>17445</v>
      </c>
      <c r="F498" s="1">
        <v>43911</v>
      </c>
      <c r="G498" s="11">
        <f ca="1">DATEDIF(Table1[[#This Row],[Date_of_Birth]],TODAY(),"Y")-DATEDIF(Table1[[#This Row],[Primary_Diagnosis_Date]],TODAY(),"Y")</f>
        <v>72</v>
      </c>
      <c r="H498" s="11" t="str" cm="1">
        <f t="array" aca="1" ref="H498" ca="1">_xlfn.IFS(Table1[[#This Row],[Age]]&lt;10,"0-9",Table1[[#This Row],[Age]]&lt;20,"10-19",Table1[[#This Row],[Age]]&lt;30,"20-29",Table1[[#This Row],[Age]]&lt;40,"30-39",Table1[[#This Row],[Age]]&lt;50,"40-49",Table1[[#This Row],[Age]]&lt;60,"50-59",Table1[[#This Row],[Age]]&lt;70,"60-69",Table1[[#This Row],[Age]]&lt;80,"70-79",Table1[[#This Row],[Age]]&lt;90,"80-89")</f>
        <v>70-79</v>
      </c>
      <c r="I498" t="s">
        <v>1027</v>
      </c>
      <c r="J498" t="s">
        <v>1525</v>
      </c>
      <c r="K498" t="str">
        <f>LEFT(Table1[[#This Row],[Postcode]],2)</f>
        <v>BD</v>
      </c>
      <c r="L498" t="s">
        <v>2007</v>
      </c>
      <c r="M498" s="1">
        <v>43882</v>
      </c>
      <c r="N498" s="1">
        <v>43893</v>
      </c>
      <c r="O498" s="11" t="str">
        <f ca="1">DATEDIF(Table1[[#This Row],[Referral_Date]],TODAY(),"d")-DATEDIF(Table1[[#This Row],[First_Seen_Date]],TODAY(),"d") &amp;" "&amp;"days"</f>
        <v>11 days</v>
      </c>
      <c r="P498" s="1">
        <v>43894</v>
      </c>
      <c r="Q498" s="1">
        <v>43896</v>
      </c>
      <c r="R498" s="1">
        <v>43912</v>
      </c>
      <c r="S498" s="11">
        <f ca="1">DATEDIF(Table1[[#This Row],[Decision_to_Treat_Date]],TODAY(),"d")-DATEDIF(Table1[[#This Row],[Treatment_Start_Date]],TODAY(),"d")</f>
        <v>16</v>
      </c>
      <c r="T498" s="11" t="str" cm="1">
        <f t="array" aca="1" ref="T498" ca="1">_xlfn.IFS(Table1[[#This Row],[Treatment_Waiting Time]]&lt;10,"Very Short Wait",Table1[[#This Row],[Treatment_Waiting Time]]&lt;20,"Short Wait",Table1[[#This Row],[Treatment_Waiting Time]]&lt;30,"Moderate Delay",Table1[[#This Row],[Treatment_Waiting Time]]&lt;40,"Long Delay")</f>
        <v>Short Wait</v>
      </c>
      <c r="U498" t="s">
        <v>2012</v>
      </c>
      <c r="V498" t="s">
        <v>2022</v>
      </c>
      <c r="W498" t="s">
        <v>2027</v>
      </c>
      <c r="X498" t="s">
        <v>2030</v>
      </c>
      <c r="Y498" t="s">
        <v>2035</v>
      </c>
      <c r="Z498" t="s">
        <v>2040</v>
      </c>
      <c r="AA498" t="s">
        <v>2045</v>
      </c>
      <c r="AB498" t="s">
        <v>2051</v>
      </c>
      <c r="AC498" t="s">
        <v>2041</v>
      </c>
      <c r="AD498" t="s">
        <v>2546</v>
      </c>
      <c r="AE498" t="s">
        <v>2550</v>
      </c>
      <c r="AF498" t="b">
        <v>1</v>
      </c>
      <c r="AG498" s="1">
        <v>44627</v>
      </c>
      <c r="AH498" t="s">
        <v>2555</v>
      </c>
      <c r="AI498" s="1">
        <v>44504</v>
      </c>
    </row>
    <row r="499" spans="1:35">
      <c r="A499" t="str">
        <f>LEFT(Table1[[#This Row],[Postcode]],2)</f>
        <v>TN</v>
      </c>
      <c r="B499" s="13" t="str" cm="1">
        <f t="array" ref="B499">_xlfn.IFS(
OR(LEFT(A499,2)="EC",LEFT(A499,1)="E",LEFT(A499,1)="N",LEFT(A499,2)="NW",LEFT(A499,2)="SE",LEFT(A499,2)="SW",LEFT(A499,1)="W",LEFT(A499,2)="WC"),"London",
OR(LEFT(A499,2)="CR",LEFT(A499,2)="DA",LEFT(A499,2)="GU",LEFT(A499,2)="KT",LEFT(A499,2)="ME",LEFT(A499,2)="PO",LEFT(A499,2)="RG",LEFT(A499,2)="RH",LEFT(A499,2)="SL",LEFT(A499,2)="SO",LEFT(A499,2)="TN"),"South East",
OR(LEFT(A499,2)="BA",LEFT(A499,2)="BS",LEFT(A499,2)="EX",LEFT(A499,2)="GL",LEFT(A499,2)="PL",LEFT(A499,2)="TA",LEFT(A499,2)="TQ",LEFT(A499,2)="TR"),"South West",
OR(LEFT(A499,1)="B",LEFT(A499,2)="CV",LEFT(A499,2)="DE",LEFT(A499,2)="LE",LEFT(A499,2)="NG",LEFT(A499,2)="NN",LEFT(A499,2)="ST",LEFT(A499,2)="WS",LEFT(A499,2)="WV"),"Midlands",
OR(LEFT(A499,1)="M",LEFT(A499,1)="L",LEFT(A499,2)="CH",LEFT(A499,2)="WA",LEFT(A499,2)="WN",LEFT(A499,2)="PR",LEFT(A499,2)="FY",LEFT(A499,2)="BB",LEFT(A499,2)="BL",LEFT(A499,2)="OL",LEFT(A499,2)="SK"),"North West",
OR(LEFT(A499,2)="NE",LEFT(A499,2)="DH",LEFT(A499,2)="SR",LEFT(A499,2)="TS",LEFT(A499,2)="DL"),"North East",
OR(LEFT(A499,2)="LS",LEFT(A499,1)="S",LEFT(A499,2)="DN",LEFT(A499,2)="HU",LEFT(A499,2)="BD",LEFT(A499,2)="HX",LEFT(A499,2)="WF",LEFT(A499,2)="HD"),"Yorkshire &amp; Humber",
OR(LEFT(A499,2)="CB",LEFT(A499,2)="CO",LEFT(A499,2)="IP",LEFT(A499,2)="NR",LEFT(A499,2)="PE",LEFT(A499,2)="SG",LEFT(A499,2)="CM"),"East of England",
OR(LEFT(A499,2)="AB",LEFT(A499,2)="DD",LEFT(A499,2)="EH",LEFT(A499,2)="FK",LEFT(A499,1)="G",LEFT(A499,2)="KA",LEFT(A499,2)="KY",LEFT(A499,2)="PA",LEFT(A499,2)="PH",LEFT(A499,2)="DG",LEFT(A499,2)="ML"),"Scotland",
OR(LEFT(A499,2)="CF",LEFT(A499,2)="SA",LEFT(A499,2)="NP",LEFT(A499,2)="LL",LEFT(A499,2)="LD"),"Wales"
)</f>
        <v>South East</v>
      </c>
      <c r="C499" t="s">
        <v>524</v>
      </c>
      <c r="D499" t="s">
        <v>1024</v>
      </c>
      <c r="E499" s="1">
        <v>15097</v>
      </c>
      <c r="F499" s="1">
        <v>43513</v>
      </c>
      <c r="G499" s="11">
        <f ca="1">DATEDIF(Table1[[#This Row],[Date_of_Birth]],TODAY(),"Y")-DATEDIF(Table1[[#This Row],[Primary_Diagnosis_Date]],TODAY(),"Y")</f>
        <v>78</v>
      </c>
      <c r="H499" s="11" t="str" cm="1">
        <f t="array" aca="1" ref="H499" ca="1">_xlfn.IFS(Table1[[#This Row],[Age]]&lt;10,"0-9",Table1[[#This Row],[Age]]&lt;20,"10-19",Table1[[#This Row],[Age]]&lt;30,"20-29",Table1[[#This Row],[Age]]&lt;40,"30-39",Table1[[#This Row],[Age]]&lt;50,"40-49",Table1[[#This Row],[Age]]&lt;60,"50-59",Table1[[#This Row],[Age]]&lt;70,"60-69",Table1[[#This Row],[Age]]&lt;80,"70-79",Table1[[#This Row],[Age]]&lt;90,"80-89")</f>
        <v>70-79</v>
      </c>
      <c r="I499" t="s">
        <v>1028</v>
      </c>
      <c r="J499" t="s">
        <v>1526</v>
      </c>
      <c r="K499" t="str">
        <f>LEFT(Table1[[#This Row],[Postcode]],2)</f>
        <v>TN</v>
      </c>
      <c r="L499" t="s">
        <v>2008</v>
      </c>
      <c r="M499" s="1">
        <v>43505</v>
      </c>
      <c r="N499" s="1">
        <v>43518</v>
      </c>
      <c r="O499" s="11" t="str">
        <f ca="1">DATEDIF(Table1[[#This Row],[Referral_Date]],TODAY(),"d")-DATEDIF(Table1[[#This Row],[First_Seen_Date]],TODAY(),"d") &amp;" "&amp;"days"</f>
        <v>13 days</v>
      </c>
      <c r="P499" s="1">
        <v>43523</v>
      </c>
      <c r="Q499" s="1">
        <v>43529</v>
      </c>
      <c r="R499" s="1">
        <v>43555</v>
      </c>
      <c r="S499" s="11">
        <f ca="1">DATEDIF(Table1[[#This Row],[Decision_to_Treat_Date]],TODAY(),"d")-DATEDIF(Table1[[#This Row],[Treatment_Start_Date]],TODAY(),"d")</f>
        <v>26</v>
      </c>
      <c r="T499" s="11" t="str" cm="1">
        <f t="array" aca="1" ref="T499" ca="1">_xlfn.IFS(Table1[[#This Row],[Treatment_Waiting Time]]&lt;10,"Very Short Wait",Table1[[#This Row],[Treatment_Waiting Time]]&lt;20,"Short Wait",Table1[[#This Row],[Treatment_Waiting Time]]&lt;30,"Moderate Delay",Table1[[#This Row],[Treatment_Waiting Time]]&lt;40,"Long Delay")</f>
        <v>Moderate Delay</v>
      </c>
      <c r="U499" t="s">
        <v>2011</v>
      </c>
      <c r="V499" t="s">
        <v>2019</v>
      </c>
      <c r="W499" t="s">
        <v>2028</v>
      </c>
      <c r="X499" t="s">
        <v>2031</v>
      </c>
      <c r="Y499" t="s">
        <v>2033</v>
      </c>
      <c r="Z499" t="s">
        <v>2039</v>
      </c>
      <c r="AA499" t="s">
        <v>2041</v>
      </c>
      <c r="AB499" t="s">
        <v>2046</v>
      </c>
      <c r="AC499" t="s">
        <v>2053</v>
      </c>
      <c r="AD499" t="s">
        <v>2547</v>
      </c>
      <c r="AE499" t="s">
        <v>2553</v>
      </c>
      <c r="AF499" t="b">
        <v>1</v>
      </c>
      <c r="AG499" s="1">
        <v>44431</v>
      </c>
      <c r="AH499" t="s">
        <v>2555</v>
      </c>
      <c r="AI499" s="1">
        <v>44769</v>
      </c>
    </row>
    <row r="500" spans="1:35">
      <c r="A500" t="str">
        <f>LEFT(Table1[[#This Row],[Postcode]],2)</f>
        <v>PO</v>
      </c>
      <c r="B500" s="13" t="str" cm="1">
        <f t="array" ref="B500">_xlfn.IFS(
OR(LEFT(A500,2)="EC",LEFT(A500,1)="E",LEFT(A500,1)="N",LEFT(A500,2)="NW",LEFT(A500,2)="SE",LEFT(A500,2)="SW",LEFT(A500,1)="W",LEFT(A500,2)="WC"),"London",
OR(LEFT(A500,2)="CR",LEFT(A500,2)="DA",LEFT(A500,2)="GU",LEFT(A500,2)="KT",LEFT(A500,2)="ME",LEFT(A500,2)="PO",LEFT(A500,2)="RG",LEFT(A500,2)="RH",LEFT(A500,2)="SL",LEFT(A500,2)="SO",LEFT(A500,2)="TN"),"South East",
OR(LEFT(A500,2)="BA",LEFT(A500,2)="BS",LEFT(A500,2)="EX",LEFT(A500,2)="GL",LEFT(A500,2)="PL",LEFT(A500,2)="TA",LEFT(A500,2)="TQ",LEFT(A500,2)="TR"),"South West",
OR(LEFT(A500,1)="B",LEFT(A500,2)="CV",LEFT(A500,2)="DE",LEFT(A500,2)="LE",LEFT(A500,2)="NG",LEFT(A500,2)="NN",LEFT(A500,2)="ST",LEFT(A500,2)="WS",LEFT(A500,2)="WV"),"Midlands",
OR(LEFT(A500,1)="M",LEFT(A500,1)="L",LEFT(A500,2)="CH",LEFT(A500,2)="WA",LEFT(A500,2)="WN",LEFT(A500,2)="PR",LEFT(A500,2)="FY",LEFT(A500,2)="BB",LEFT(A500,2)="BL",LEFT(A500,2)="OL",LEFT(A500,2)="SK"),"North West",
OR(LEFT(A500,2)="NE",LEFT(A500,2)="DH",LEFT(A500,2)="SR",LEFT(A500,2)="TS",LEFT(A500,2)="DL"),"North East",
OR(LEFT(A500,2)="LS",LEFT(A500,1)="S",LEFT(A500,2)="DN",LEFT(A500,2)="HU",LEFT(A500,2)="BD",LEFT(A500,2)="HX",LEFT(A500,2)="WF",LEFT(A500,2)="HD"),"Yorkshire &amp; Humber",
OR(LEFT(A500,2)="CB",LEFT(A500,2)="CO",LEFT(A500,2)="IP",LEFT(A500,2)="NR",LEFT(A500,2)="PE",LEFT(A500,2)="SG",LEFT(A500,2)="CM"),"East of England",
OR(LEFT(A500,2)="AB",LEFT(A500,2)="DD",LEFT(A500,2)="EH",LEFT(A500,2)="FK",LEFT(A500,1)="G",LEFT(A500,2)="KA",LEFT(A500,2)="KY",LEFT(A500,2)="PA",LEFT(A500,2)="PH",LEFT(A500,2)="DG",LEFT(A500,2)="ML"),"Scotland",
OR(LEFT(A500,2)="CF",LEFT(A500,2)="SA",LEFT(A500,2)="NP",LEFT(A500,2)="LL",LEFT(A500,2)="LD"),"Wales"
)</f>
        <v>South East</v>
      </c>
      <c r="C500" t="s">
        <v>525</v>
      </c>
      <c r="D500" t="s">
        <v>1025</v>
      </c>
      <c r="E500" s="1">
        <v>21760</v>
      </c>
      <c r="F500" s="1">
        <v>43564</v>
      </c>
      <c r="G500" s="11">
        <f ca="1">DATEDIF(Table1[[#This Row],[Date_of_Birth]],TODAY(),"Y")-DATEDIF(Table1[[#This Row],[Primary_Diagnosis_Date]],TODAY(),"Y")</f>
        <v>59</v>
      </c>
      <c r="H500" s="11" t="str" cm="1">
        <f t="array" aca="1" ref="H500" ca="1">_xlfn.IFS(Table1[[#This Row],[Age]]&lt;10,"0-9",Table1[[#This Row],[Age]]&lt;20,"10-19",Table1[[#This Row],[Age]]&lt;30,"20-29",Table1[[#This Row],[Age]]&lt;40,"30-39",Table1[[#This Row],[Age]]&lt;50,"40-49",Table1[[#This Row],[Age]]&lt;60,"50-59",Table1[[#This Row],[Age]]&lt;70,"60-69",Table1[[#This Row],[Age]]&lt;80,"70-79",Table1[[#This Row],[Age]]&lt;90,"80-89")</f>
        <v>50-59</v>
      </c>
      <c r="I500" t="s">
        <v>1028</v>
      </c>
      <c r="J500" t="s">
        <v>1527</v>
      </c>
      <c r="K500" t="str">
        <f>LEFT(Table1[[#This Row],[Postcode]],2)</f>
        <v>PO</v>
      </c>
      <c r="L500" t="s">
        <v>2009</v>
      </c>
      <c r="M500" s="1">
        <v>43562</v>
      </c>
      <c r="N500" s="1">
        <v>43562</v>
      </c>
      <c r="O500" s="11" t="str">
        <f ca="1">DATEDIF(Table1[[#This Row],[Referral_Date]],TODAY(),"d")-DATEDIF(Table1[[#This Row],[First_Seen_Date]],TODAY(),"d") &amp;" "&amp;"days"</f>
        <v>0 days</v>
      </c>
      <c r="P500" s="1">
        <v>43568</v>
      </c>
      <c r="Q500" s="1">
        <v>43571</v>
      </c>
      <c r="R500" s="1">
        <v>43592</v>
      </c>
      <c r="S500" s="11">
        <f ca="1">DATEDIF(Table1[[#This Row],[Decision_to_Treat_Date]],TODAY(),"d")-DATEDIF(Table1[[#This Row],[Treatment_Start_Date]],TODAY(),"d")</f>
        <v>21</v>
      </c>
      <c r="T500" s="11" t="str" cm="1">
        <f t="array" aca="1" ref="T500" ca="1">_xlfn.IFS(Table1[[#This Row],[Treatment_Waiting Time]]&lt;10,"Very Short Wait",Table1[[#This Row],[Treatment_Waiting Time]]&lt;20,"Short Wait",Table1[[#This Row],[Treatment_Waiting Time]]&lt;30,"Moderate Delay",Table1[[#This Row],[Treatment_Waiting Time]]&lt;40,"Long Delay")</f>
        <v>Moderate Delay</v>
      </c>
      <c r="U500" t="s">
        <v>2017</v>
      </c>
      <c r="V500" t="s">
        <v>2021</v>
      </c>
      <c r="W500" t="s">
        <v>2026</v>
      </c>
      <c r="X500" t="s">
        <v>2031</v>
      </c>
      <c r="Y500" t="s">
        <v>2036</v>
      </c>
      <c r="Z500" t="s">
        <v>2039</v>
      </c>
      <c r="AA500" t="s">
        <v>2045</v>
      </c>
      <c r="AB500" t="s">
        <v>2048</v>
      </c>
      <c r="AC500" t="s">
        <v>2041</v>
      </c>
      <c r="AD500" t="s">
        <v>2548</v>
      </c>
      <c r="AE500" t="s">
        <v>2550</v>
      </c>
      <c r="AF500" t="b">
        <v>1</v>
      </c>
      <c r="AG500" s="1">
        <v>44527</v>
      </c>
      <c r="AH500" t="s">
        <v>2554</v>
      </c>
    </row>
    <row r="501" spans="1:35">
      <c r="A501" t="str">
        <f>LEFT(Table1[[#This Row],[Postcode]],2)</f>
        <v>PL</v>
      </c>
      <c r="B501" s="13" t="str" cm="1">
        <f t="array" ref="B501">_xlfn.IFS(
OR(LEFT(A501,2)="EC",LEFT(A501,1)="E",LEFT(A501,1)="N",LEFT(A501,2)="NW",LEFT(A501,2)="SE",LEFT(A501,2)="SW",LEFT(A501,1)="W",LEFT(A501,2)="WC"),"London",
OR(LEFT(A501,2)="CR",LEFT(A501,2)="DA",LEFT(A501,2)="GU",LEFT(A501,2)="KT",LEFT(A501,2)="ME",LEFT(A501,2)="PO",LEFT(A501,2)="RG",LEFT(A501,2)="RH",LEFT(A501,2)="SL",LEFT(A501,2)="SO",LEFT(A501,2)="TN"),"South East",
OR(LEFT(A501,2)="BA",LEFT(A501,2)="BS",LEFT(A501,2)="EX",LEFT(A501,2)="GL",LEFT(A501,2)="PL",LEFT(A501,2)="TA",LEFT(A501,2)="TQ",LEFT(A501,2)="TR"),"South West",
OR(LEFT(A501,1)="B",LEFT(A501,2)="CV",LEFT(A501,2)="DE",LEFT(A501,2)="LE",LEFT(A501,2)="NG",LEFT(A501,2)="NN",LEFT(A501,2)="ST",LEFT(A501,2)="WS",LEFT(A501,2)="WV"),"Midlands",
OR(LEFT(A501,1)="M",LEFT(A501,1)="L",LEFT(A501,2)="CH",LEFT(A501,2)="WA",LEFT(A501,2)="WN",LEFT(A501,2)="PR",LEFT(A501,2)="FY",LEFT(A501,2)="BB",LEFT(A501,2)="BL",LEFT(A501,2)="OL",LEFT(A501,2)="SK"),"North West",
OR(LEFT(A501,2)="NE",LEFT(A501,2)="DH",LEFT(A501,2)="SR",LEFT(A501,2)="TS",LEFT(A501,2)="DL"),"North East",
OR(LEFT(A501,2)="LS",LEFT(A501,1)="S",LEFT(A501,2)="DN",LEFT(A501,2)="HU",LEFT(A501,2)="BD",LEFT(A501,2)="HX",LEFT(A501,2)="WF",LEFT(A501,2)="HD"),"Yorkshire &amp; Humber",
OR(LEFT(A501,2)="CB",LEFT(A501,2)="CO",LEFT(A501,2)="IP",LEFT(A501,2)="NR",LEFT(A501,2)="PE",LEFT(A501,2)="SG",LEFT(A501,2)="CM"),"East of England",
OR(LEFT(A501,2)="AB",LEFT(A501,2)="DD",LEFT(A501,2)="EH",LEFT(A501,2)="FK",LEFT(A501,1)="G",LEFT(A501,2)="KA",LEFT(A501,2)="KY",LEFT(A501,2)="PA",LEFT(A501,2)="PH",LEFT(A501,2)="DG",LEFT(A501,2)="ML"),"Scotland",
OR(LEFT(A501,2)="CF",LEFT(A501,2)="SA",LEFT(A501,2)="NP",LEFT(A501,2)="LL",LEFT(A501,2)="LD"),"Wales"
)</f>
        <v>South West</v>
      </c>
      <c r="C501" t="s">
        <v>526</v>
      </c>
      <c r="D501" t="s">
        <v>1026</v>
      </c>
      <c r="E501" s="1">
        <v>19300</v>
      </c>
      <c r="F501" s="1">
        <v>43014</v>
      </c>
      <c r="G501" s="11">
        <f ca="1">DATEDIF(Table1[[#This Row],[Date_of_Birth]],TODAY(),"Y")-DATEDIF(Table1[[#This Row],[Primary_Diagnosis_Date]],TODAY(),"Y")</f>
        <v>65</v>
      </c>
      <c r="H501" s="11" t="str" cm="1">
        <f t="array" aca="1" ref="H501" ca="1">_xlfn.IFS(Table1[[#This Row],[Age]]&lt;10,"0-9",Table1[[#This Row],[Age]]&lt;20,"10-19",Table1[[#This Row],[Age]]&lt;30,"20-29",Table1[[#This Row],[Age]]&lt;40,"30-39",Table1[[#This Row],[Age]]&lt;50,"40-49",Table1[[#This Row],[Age]]&lt;60,"50-59",Table1[[#This Row],[Age]]&lt;70,"60-69",Table1[[#This Row],[Age]]&lt;80,"70-79",Table1[[#This Row],[Age]]&lt;90,"80-89")</f>
        <v>60-69</v>
      </c>
      <c r="I501" t="s">
        <v>1027</v>
      </c>
      <c r="J501" t="s">
        <v>1528</v>
      </c>
      <c r="K501" t="str">
        <f>LEFT(Table1[[#This Row],[Postcode]],2)</f>
        <v>PL</v>
      </c>
      <c r="L501" t="s">
        <v>2010</v>
      </c>
      <c r="M501" s="1">
        <v>42996</v>
      </c>
      <c r="N501" s="1">
        <v>42996</v>
      </c>
      <c r="O501" s="11" t="str">
        <f ca="1">DATEDIF(Table1[[#This Row],[Referral_Date]],TODAY(),"d")-DATEDIF(Table1[[#This Row],[First_Seen_Date]],TODAY(),"d") &amp;" "&amp;"days"</f>
        <v>0 days</v>
      </c>
      <c r="P501" s="1">
        <v>43003</v>
      </c>
      <c r="Q501" s="1">
        <v>43009</v>
      </c>
      <c r="R501" s="1">
        <v>43010</v>
      </c>
      <c r="S501" s="11">
        <f ca="1">DATEDIF(Table1[[#This Row],[Decision_to_Treat_Date]],TODAY(),"d")-DATEDIF(Table1[[#This Row],[Treatment_Start_Date]],TODAY(),"d")</f>
        <v>1</v>
      </c>
      <c r="T501" s="11" t="str" cm="1">
        <f t="array" aca="1" ref="T501" ca="1">_xlfn.IFS(Table1[[#This Row],[Treatment_Waiting Time]]&lt;10,"Very Short Wait",Table1[[#This Row],[Treatment_Waiting Time]]&lt;20,"Short Wait",Table1[[#This Row],[Treatment_Waiting Time]]&lt;30,"Moderate Delay",Table1[[#This Row],[Treatment_Waiting Time]]&lt;40,"Long Delay")</f>
        <v>Very Short Wait</v>
      </c>
      <c r="U501" t="s">
        <v>2014</v>
      </c>
      <c r="V501" t="s">
        <v>2021</v>
      </c>
      <c r="W501" t="s">
        <v>2024</v>
      </c>
      <c r="X501" t="s">
        <v>2029</v>
      </c>
      <c r="Y501" t="s">
        <v>2036</v>
      </c>
      <c r="Z501" t="s">
        <v>2041</v>
      </c>
      <c r="AA501" t="s">
        <v>2043</v>
      </c>
      <c r="AB501" t="s">
        <v>2047</v>
      </c>
      <c r="AC501" t="s">
        <v>2041</v>
      </c>
      <c r="AD501" t="s">
        <v>2549</v>
      </c>
      <c r="AE501" t="s">
        <v>2041</v>
      </c>
      <c r="AF501" t="b">
        <v>0</v>
      </c>
      <c r="AH501" t="s">
        <v>2555</v>
      </c>
      <c r="AI501" s="1">
        <v>43716</v>
      </c>
    </row>
  </sheetData>
  <conditionalFormatting sqref="A502:B1048576 C1:C501">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BDD24-75CA-4222-88AD-422A2A844A58}">
  <dimension ref="B2:C524"/>
  <sheetViews>
    <sheetView topLeftCell="A46" zoomScaleNormal="100" workbookViewId="0">
      <selection activeCell="K22" activeCellId="1" sqref="R45 K22"/>
    </sheetView>
  </sheetViews>
  <sheetFormatPr defaultRowHeight="15"/>
  <cols>
    <col min="2" max="2" width="13.140625" style="11" bestFit="1" customWidth="1"/>
    <col min="3" max="3" width="12.140625" bestFit="1" customWidth="1"/>
  </cols>
  <sheetData>
    <row r="2" spans="2:3">
      <c r="B2"/>
    </row>
    <row r="3" spans="2:3">
      <c r="B3" s="7" t="s">
        <v>2622</v>
      </c>
      <c r="C3" t="s">
        <v>2623</v>
      </c>
    </row>
    <row r="4" spans="2:3">
      <c r="B4" s="8" t="s">
        <v>2614</v>
      </c>
      <c r="C4">
        <v>36</v>
      </c>
    </row>
    <row r="5" spans="2:3">
      <c r="B5" s="8" t="s">
        <v>2615</v>
      </c>
      <c r="C5">
        <v>75</v>
      </c>
    </row>
    <row r="6" spans="2:3">
      <c r="B6" s="8" t="s">
        <v>2616</v>
      </c>
      <c r="C6">
        <v>76</v>
      </c>
    </row>
    <row r="7" spans="2:3">
      <c r="B7" s="8" t="s">
        <v>2617</v>
      </c>
      <c r="C7">
        <v>71</v>
      </c>
    </row>
    <row r="8" spans="2:3">
      <c r="B8" s="8" t="s">
        <v>2618</v>
      </c>
      <c r="C8">
        <v>97</v>
      </c>
    </row>
    <row r="9" spans="2:3">
      <c r="B9" s="8" t="s">
        <v>2619</v>
      </c>
      <c r="C9">
        <v>69</v>
      </c>
    </row>
    <row r="10" spans="2:3">
      <c r="B10" s="8" t="s">
        <v>2620</v>
      </c>
      <c r="C10">
        <v>63</v>
      </c>
    </row>
    <row r="11" spans="2:3">
      <c r="B11" s="8" t="s">
        <v>2621</v>
      </c>
      <c r="C11">
        <v>13</v>
      </c>
    </row>
    <row r="12" spans="2:3">
      <c r="B12" s="8" t="s">
        <v>2604</v>
      </c>
      <c r="C12">
        <v>500</v>
      </c>
    </row>
    <row r="13" spans="2:3">
      <c r="B13"/>
    </row>
    <row r="14" spans="2:3">
      <c r="B14"/>
    </row>
    <row r="15" spans="2:3">
      <c r="B15"/>
    </row>
    <row r="16" spans="2:3">
      <c r="B16"/>
    </row>
    <row r="17" spans="2:3">
      <c r="B17"/>
    </row>
    <row r="18" spans="2:3">
      <c r="B18"/>
    </row>
    <row r="19" spans="2:3">
      <c r="B19"/>
    </row>
    <row r="20" spans="2:3">
      <c r="B20"/>
    </row>
    <row r="21" spans="2:3">
      <c r="B21"/>
    </row>
    <row r="22" spans="2:3">
      <c r="B22"/>
    </row>
    <row r="23" spans="2:3">
      <c r="B23" s="7" t="s">
        <v>2625</v>
      </c>
      <c r="C23" t="s">
        <v>2623</v>
      </c>
    </row>
    <row r="24" spans="2:3">
      <c r="B24" s="8" t="s">
        <v>2626</v>
      </c>
      <c r="C24">
        <v>36</v>
      </c>
    </row>
    <row r="25" spans="2:3">
      <c r="B25" s="8" t="s">
        <v>2627</v>
      </c>
      <c r="C25">
        <v>9</v>
      </c>
    </row>
    <row r="26" spans="2:3">
      <c r="B26" s="8" t="s">
        <v>2628</v>
      </c>
      <c r="C26">
        <v>142</v>
      </c>
    </row>
    <row r="27" spans="2:3">
      <c r="B27" s="8" t="s">
        <v>2629</v>
      </c>
      <c r="C27">
        <v>48</v>
      </c>
    </row>
    <row r="28" spans="2:3">
      <c r="B28" s="8" t="s">
        <v>2630</v>
      </c>
      <c r="C28">
        <v>12</v>
      </c>
    </row>
    <row r="29" spans="2:3">
      <c r="B29" s="8" t="s">
        <v>2631</v>
      </c>
      <c r="C29">
        <v>102</v>
      </c>
    </row>
    <row r="30" spans="2:3">
      <c r="B30" s="8" t="s">
        <v>2632</v>
      </c>
      <c r="C30">
        <v>54</v>
      </c>
    </row>
    <row r="31" spans="2:3">
      <c r="B31" s="8" t="s">
        <v>2633</v>
      </c>
      <c r="C31">
        <v>20</v>
      </c>
    </row>
    <row r="32" spans="2:3">
      <c r="B32" s="8" t="s">
        <v>2634</v>
      </c>
      <c r="C32">
        <v>12</v>
      </c>
    </row>
    <row r="33" spans="2:3">
      <c r="B33" s="8" t="s">
        <v>2635</v>
      </c>
      <c r="C33">
        <v>2</v>
      </c>
    </row>
    <row r="34" spans="2:3">
      <c r="B34" s="8" t="s">
        <v>2636</v>
      </c>
      <c r="C34">
        <v>63</v>
      </c>
    </row>
    <row r="35" spans="2:3">
      <c r="B35" s="8" t="s">
        <v>2604</v>
      </c>
      <c r="C35">
        <v>500</v>
      </c>
    </row>
    <row r="36" spans="2:3">
      <c r="B36"/>
    </row>
    <row r="37" spans="2:3">
      <c r="B37"/>
    </row>
    <row r="38" spans="2:3">
      <c r="B38"/>
    </row>
    <row r="39" spans="2:3">
      <c r="B39"/>
    </row>
    <row r="40" spans="2:3">
      <c r="B40"/>
    </row>
    <row r="41" spans="2:3">
      <c r="B41" s="7" t="s">
        <v>2603</v>
      </c>
      <c r="C41" t="s">
        <v>2637</v>
      </c>
    </row>
    <row r="42" spans="2:3">
      <c r="B42" s="8" t="s">
        <v>1028</v>
      </c>
      <c r="C42">
        <v>251</v>
      </c>
    </row>
    <row r="43" spans="2:3">
      <c r="B43" s="8" t="s">
        <v>1027</v>
      </c>
      <c r="C43">
        <v>249</v>
      </c>
    </row>
    <row r="44" spans="2:3">
      <c r="B44" s="8" t="s">
        <v>2604</v>
      </c>
      <c r="C44">
        <v>500</v>
      </c>
    </row>
    <row r="45" spans="2:3">
      <c r="B45"/>
    </row>
    <row r="46" spans="2:3">
      <c r="B46"/>
    </row>
    <row r="47" spans="2:3">
      <c r="B47"/>
    </row>
    <row r="48" spans="2:3">
      <c r="B48"/>
    </row>
    <row r="49" spans="2:3">
      <c r="B49"/>
    </row>
    <row r="50" spans="2:3">
      <c r="B50"/>
    </row>
    <row r="51" spans="2:3">
      <c r="B51"/>
    </row>
    <row r="52" spans="2:3">
      <c r="B52"/>
    </row>
    <row r="53" spans="2:3">
      <c r="B53"/>
    </row>
    <row r="54" spans="2:3">
      <c r="B54"/>
    </row>
    <row r="55" spans="2:3">
      <c r="B55"/>
    </row>
    <row r="56" spans="2:3">
      <c r="B56"/>
    </row>
    <row r="57" spans="2:3">
      <c r="B57"/>
    </row>
    <row r="58" spans="2:3">
      <c r="B58" s="7" t="s">
        <v>2639</v>
      </c>
      <c r="C58" t="s">
        <v>2641</v>
      </c>
    </row>
    <row r="59" spans="2:3">
      <c r="B59" s="8" t="s">
        <v>2642</v>
      </c>
      <c r="C59">
        <v>23</v>
      </c>
    </row>
    <row r="60" spans="2:3">
      <c r="B60" s="8" t="s">
        <v>2643</v>
      </c>
      <c r="C60">
        <v>38</v>
      </c>
    </row>
    <row r="61" spans="2:3">
      <c r="B61" s="8" t="s">
        <v>2644</v>
      </c>
      <c r="C61">
        <v>33</v>
      </c>
    </row>
    <row r="62" spans="2:3">
      <c r="B62" s="8" t="s">
        <v>2645</v>
      </c>
      <c r="C62">
        <v>40</v>
      </c>
    </row>
    <row r="63" spans="2:3">
      <c r="B63" s="8" t="s">
        <v>2646</v>
      </c>
      <c r="C63">
        <v>34</v>
      </c>
    </row>
    <row r="64" spans="2:3">
      <c r="B64" s="8" t="s">
        <v>2647</v>
      </c>
      <c r="C64">
        <v>29</v>
      </c>
    </row>
    <row r="65" spans="2:3">
      <c r="B65" s="8" t="s">
        <v>2648</v>
      </c>
      <c r="C65">
        <v>38</v>
      </c>
    </row>
    <row r="66" spans="2:3">
      <c r="B66" s="8" t="s">
        <v>2649</v>
      </c>
      <c r="C66">
        <v>39</v>
      </c>
    </row>
    <row r="67" spans="2:3">
      <c r="B67" s="8" t="s">
        <v>2650</v>
      </c>
      <c r="C67">
        <v>27</v>
      </c>
    </row>
    <row r="68" spans="2:3">
      <c r="B68" s="8" t="s">
        <v>2651</v>
      </c>
      <c r="C68">
        <v>43</v>
      </c>
    </row>
    <row r="69" spans="2:3">
      <c r="B69" s="8" t="s">
        <v>2652</v>
      </c>
      <c r="C69">
        <v>30</v>
      </c>
    </row>
    <row r="70" spans="2:3">
      <c r="B70" s="8" t="s">
        <v>2653</v>
      </c>
      <c r="C70">
        <v>28</v>
      </c>
    </row>
    <row r="71" spans="2:3">
      <c r="B71" s="8" t="s">
        <v>2654</v>
      </c>
      <c r="C71">
        <v>37</v>
      </c>
    </row>
    <row r="72" spans="2:3">
      <c r="B72" s="8" t="s">
        <v>2655</v>
      </c>
      <c r="C72">
        <v>29</v>
      </c>
    </row>
    <row r="73" spans="2:3">
      <c r="B73" s="8" t="s">
        <v>2656</v>
      </c>
      <c r="C73">
        <v>32</v>
      </c>
    </row>
    <row r="74" spans="2:3">
      <c r="B74" s="8" t="s">
        <v>2604</v>
      </c>
      <c r="C74">
        <v>500</v>
      </c>
    </row>
    <row r="75" spans="2:3">
      <c r="B75"/>
    </row>
    <row r="76" spans="2:3">
      <c r="B76"/>
    </row>
    <row r="77" spans="2:3">
      <c r="B77"/>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7D5B7-4A1C-4778-AAA3-47013E8AFC25}">
  <dimension ref="B3:E68"/>
  <sheetViews>
    <sheetView topLeftCell="A31" workbookViewId="0">
      <selection activeCell="K22" activeCellId="1" sqref="R45 K22"/>
    </sheetView>
  </sheetViews>
  <sheetFormatPr defaultRowHeight="15"/>
  <cols>
    <col min="2" max="2" width="20.42578125" bestFit="1" customWidth="1"/>
    <col min="3" max="3" width="16.28515625" bestFit="1" customWidth="1"/>
    <col min="4" max="4" width="9.5703125" bestFit="1" customWidth="1"/>
    <col min="5" max="5" width="11.28515625" bestFit="1" customWidth="1"/>
    <col min="6" max="6" width="9.5703125" bestFit="1" customWidth="1"/>
    <col min="7" max="7" width="12.28515625" bestFit="1" customWidth="1"/>
    <col min="8" max="8" width="9.5703125" bestFit="1" customWidth="1"/>
    <col min="9" max="9" width="17" bestFit="1" customWidth="1"/>
    <col min="10" max="10" width="9.5703125" bestFit="1" customWidth="1"/>
    <col min="11" max="11" width="11.28515625" bestFit="1" customWidth="1"/>
    <col min="12" max="12" width="2" bestFit="1" customWidth="1"/>
    <col min="13" max="34" width="3" bestFit="1" customWidth="1"/>
    <col min="35" max="35" width="11.28515625" bestFit="1" customWidth="1"/>
    <col min="36" max="124" width="16.28515625" bestFit="1" customWidth="1"/>
    <col min="125" max="125" width="11.28515625" bestFit="1" customWidth="1"/>
    <col min="126" max="263" width="16.28515625" bestFit="1" customWidth="1"/>
    <col min="264" max="264" width="11.28515625" bestFit="1" customWidth="1"/>
  </cols>
  <sheetData>
    <row r="3" spans="2:5">
      <c r="B3" s="7" t="s">
        <v>2658</v>
      </c>
      <c r="C3" s="7" t="s">
        <v>2640</v>
      </c>
    </row>
    <row r="4" spans="2:5">
      <c r="B4" s="7" t="s">
        <v>2612</v>
      </c>
      <c r="C4" t="s">
        <v>2554</v>
      </c>
      <c r="D4" t="s">
        <v>2555</v>
      </c>
      <c r="E4" t="s">
        <v>2604</v>
      </c>
    </row>
    <row r="5" spans="2:5">
      <c r="B5" s="8" t="s">
        <v>2042</v>
      </c>
      <c r="C5">
        <v>48</v>
      </c>
      <c r="D5">
        <v>53</v>
      </c>
      <c r="E5">
        <v>101</v>
      </c>
    </row>
    <row r="6" spans="2:5">
      <c r="B6" s="8" t="s">
        <v>2038</v>
      </c>
      <c r="C6">
        <v>45</v>
      </c>
      <c r="D6">
        <v>57</v>
      </c>
      <c r="E6">
        <v>102</v>
      </c>
    </row>
    <row r="7" spans="2:5">
      <c r="B7" s="8" t="s">
        <v>2039</v>
      </c>
      <c r="C7">
        <v>33</v>
      </c>
      <c r="D7">
        <v>53</v>
      </c>
      <c r="E7">
        <v>86</v>
      </c>
    </row>
    <row r="8" spans="2:5">
      <c r="B8" s="8" t="s">
        <v>2040</v>
      </c>
      <c r="C8">
        <v>54</v>
      </c>
      <c r="D8">
        <v>59</v>
      </c>
      <c r="E8">
        <v>113</v>
      </c>
    </row>
    <row r="9" spans="2:5">
      <c r="B9" s="8" t="s">
        <v>2041</v>
      </c>
      <c r="C9">
        <v>49</v>
      </c>
      <c r="D9">
        <v>49</v>
      </c>
      <c r="E9">
        <v>98</v>
      </c>
    </row>
    <row r="10" spans="2:5">
      <c r="B10" s="8" t="s">
        <v>2604</v>
      </c>
      <c r="C10">
        <v>229</v>
      </c>
      <c r="D10">
        <v>271</v>
      </c>
      <c r="E10">
        <v>500</v>
      </c>
    </row>
    <row r="11" spans="2:5">
      <c r="B11" s="8"/>
    </row>
    <row r="12" spans="2:5">
      <c r="B12" s="8"/>
    </row>
    <row r="13" spans="2:5">
      <c r="B13" s="8"/>
    </row>
    <row r="14" spans="2:5">
      <c r="B14" s="8"/>
    </row>
    <row r="15" spans="2:5">
      <c r="B15" s="8"/>
    </row>
    <row r="16" spans="2:5">
      <c r="B16" s="8"/>
    </row>
    <row r="24" spans="2:5">
      <c r="B24" s="7" t="s">
        <v>2659</v>
      </c>
      <c r="C24" s="7" t="s">
        <v>2640</v>
      </c>
    </row>
    <row r="25" spans="2:5">
      <c r="B25" s="7" t="s">
        <v>2664</v>
      </c>
      <c r="C25" t="s">
        <v>2554</v>
      </c>
      <c r="D25" t="s">
        <v>2555</v>
      </c>
      <c r="E25" t="s">
        <v>2604</v>
      </c>
    </row>
    <row r="26" spans="2:5">
      <c r="B26" s="8" t="s">
        <v>2667</v>
      </c>
      <c r="C26">
        <v>12</v>
      </c>
      <c r="D26">
        <v>21</v>
      </c>
      <c r="E26">
        <v>33</v>
      </c>
    </row>
    <row r="27" spans="2:5">
      <c r="B27" s="8" t="s">
        <v>2661</v>
      </c>
      <c r="C27">
        <v>62</v>
      </c>
      <c r="D27">
        <v>88</v>
      </c>
      <c r="E27">
        <v>150</v>
      </c>
    </row>
    <row r="28" spans="2:5">
      <c r="B28" s="8" t="s">
        <v>2662</v>
      </c>
      <c r="C28">
        <v>82</v>
      </c>
      <c r="D28">
        <v>87</v>
      </c>
      <c r="E28">
        <v>169</v>
      </c>
    </row>
    <row r="29" spans="2:5">
      <c r="B29" s="8" t="s">
        <v>2663</v>
      </c>
      <c r="C29">
        <v>73</v>
      </c>
      <c r="D29">
        <v>75</v>
      </c>
      <c r="E29">
        <v>148</v>
      </c>
    </row>
    <row r="30" spans="2:5">
      <c r="B30" s="8" t="s">
        <v>2604</v>
      </c>
      <c r="C30">
        <v>229</v>
      </c>
      <c r="D30">
        <v>271</v>
      </c>
      <c r="E30">
        <v>500</v>
      </c>
    </row>
    <row r="42" spans="2:5">
      <c r="B42" s="7" t="s">
        <v>2659</v>
      </c>
      <c r="C42" s="7" t="s">
        <v>2640</v>
      </c>
    </row>
    <row r="43" spans="2:5">
      <c r="B43" s="7" t="s">
        <v>2665</v>
      </c>
      <c r="C43" t="s">
        <v>2554</v>
      </c>
      <c r="D43" t="s">
        <v>2555</v>
      </c>
      <c r="E43" t="s">
        <v>2604</v>
      </c>
    </row>
    <row r="44" spans="2:5">
      <c r="B44" s="8" t="s">
        <v>2550</v>
      </c>
      <c r="C44">
        <v>54</v>
      </c>
      <c r="D44">
        <v>52</v>
      </c>
      <c r="E44">
        <v>106</v>
      </c>
    </row>
    <row r="45" spans="2:5">
      <c r="B45" s="8" t="s">
        <v>2552</v>
      </c>
      <c r="C45">
        <v>49</v>
      </c>
      <c r="D45">
        <v>39</v>
      </c>
      <c r="E45">
        <v>88</v>
      </c>
    </row>
    <row r="46" spans="2:5">
      <c r="B46" s="8" t="s">
        <v>2551</v>
      </c>
      <c r="C46">
        <v>49</v>
      </c>
      <c r="D46">
        <v>63</v>
      </c>
      <c r="E46">
        <v>112</v>
      </c>
    </row>
    <row r="47" spans="2:5">
      <c r="B47" s="8" t="s">
        <v>2553</v>
      </c>
      <c r="C47">
        <v>40</v>
      </c>
      <c r="D47">
        <v>60</v>
      </c>
      <c r="E47">
        <v>100</v>
      </c>
    </row>
    <row r="48" spans="2:5">
      <c r="B48" s="8" t="s">
        <v>2041</v>
      </c>
      <c r="C48">
        <v>37</v>
      </c>
      <c r="D48">
        <v>57</v>
      </c>
      <c r="E48">
        <v>94</v>
      </c>
    </row>
    <row r="49" spans="2:5">
      <c r="B49" s="8" t="s">
        <v>2604</v>
      </c>
      <c r="C49">
        <v>229</v>
      </c>
      <c r="D49">
        <v>271</v>
      </c>
      <c r="E49">
        <v>500</v>
      </c>
    </row>
    <row r="50" spans="2:5">
      <c r="B50" s="8"/>
    </row>
    <row r="51" spans="2:5">
      <c r="B51" s="8"/>
    </row>
    <row r="61" spans="2:5">
      <c r="B61" s="7" t="s">
        <v>2659</v>
      </c>
      <c r="C61" s="7" t="s">
        <v>2640</v>
      </c>
    </row>
    <row r="62" spans="2:5">
      <c r="B62" s="7" t="s">
        <v>2666</v>
      </c>
      <c r="C62" t="s">
        <v>2554</v>
      </c>
      <c r="D62" t="s">
        <v>2555</v>
      </c>
      <c r="E62" t="s">
        <v>2604</v>
      </c>
    </row>
    <row r="63" spans="2:5">
      <c r="B63" s="8" t="s">
        <v>2020</v>
      </c>
      <c r="C63">
        <v>37</v>
      </c>
      <c r="D63">
        <v>43</v>
      </c>
      <c r="E63">
        <v>80</v>
      </c>
    </row>
    <row r="64" spans="2:5">
      <c r="B64" s="8" t="s">
        <v>2018</v>
      </c>
      <c r="C64">
        <v>48</v>
      </c>
      <c r="D64">
        <v>59</v>
      </c>
      <c r="E64">
        <v>107</v>
      </c>
    </row>
    <row r="65" spans="2:5">
      <c r="B65" s="8" t="s">
        <v>2021</v>
      </c>
      <c r="C65">
        <v>41</v>
      </c>
      <c r="D65">
        <v>51</v>
      </c>
      <c r="E65">
        <v>92</v>
      </c>
    </row>
    <row r="66" spans="2:5">
      <c r="B66" s="8" t="s">
        <v>2022</v>
      </c>
      <c r="C66">
        <v>59</v>
      </c>
      <c r="D66">
        <v>63</v>
      </c>
      <c r="E66">
        <v>122</v>
      </c>
    </row>
    <row r="67" spans="2:5">
      <c r="B67" s="8" t="s">
        <v>2019</v>
      </c>
      <c r="C67">
        <v>44</v>
      </c>
      <c r="D67">
        <v>55</v>
      </c>
      <c r="E67">
        <v>99</v>
      </c>
    </row>
    <row r="68" spans="2:5">
      <c r="B68" s="8" t="s">
        <v>2604</v>
      </c>
      <c r="C68">
        <v>229</v>
      </c>
      <c r="D68">
        <v>271</v>
      </c>
      <c r="E68">
        <v>500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E8970-ABE5-4A18-8DF2-9C0E69097445}">
  <dimension ref="A1"/>
  <sheetViews>
    <sheetView showGridLines="0" tabSelected="1" zoomScale="80" zoomScaleNormal="80" workbookViewId="0">
      <selection activeCell="AF19" sqref="AF19"/>
    </sheetView>
  </sheetViews>
  <sheetFormatPr defaultRowHeight="15"/>
  <cols>
    <col min="1" max="1" width="2"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421EC-7660-4ECF-B52B-148CCFF0851C}">
  <dimension ref="A1:B21"/>
  <sheetViews>
    <sheetView workbookViewId="0">
      <selection activeCell="C12" sqref="C12"/>
    </sheetView>
  </sheetViews>
  <sheetFormatPr defaultRowHeight="15"/>
  <cols>
    <col min="2" max="2" width="77.85546875" bestFit="1" customWidth="1"/>
  </cols>
  <sheetData>
    <row r="1" spans="1:2">
      <c r="A1" t="s">
        <v>2576</v>
      </c>
      <c r="B1" t="s">
        <v>2577</v>
      </c>
    </row>
    <row r="2" spans="1:2">
      <c r="A2">
        <v>1</v>
      </c>
      <c r="B2" s="5" t="s">
        <v>2556</v>
      </c>
    </row>
    <row r="3" spans="1:2">
      <c r="A3">
        <v>2</v>
      </c>
      <c r="B3" s="5" t="s">
        <v>2557</v>
      </c>
    </row>
    <row r="4" spans="1:2">
      <c r="A4">
        <v>3</v>
      </c>
      <c r="B4" s="5" t="s">
        <v>2558</v>
      </c>
    </row>
    <row r="5" spans="1:2">
      <c r="A5">
        <v>4</v>
      </c>
      <c r="B5" s="5" t="s">
        <v>2559</v>
      </c>
    </row>
    <row r="6" spans="1:2">
      <c r="A6">
        <v>5</v>
      </c>
      <c r="B6" s="5" t="s">
        <v>2560</v>
      </c>
    </row>
    <row r="7" spans="1:2">
      <c r="A7">
        <v>6</v>
      </c>
      <c r="B7" s="5" t="s">
        <v>2561</v>
      </c>
    </row>
    <row r="8" spans="1:2">
      <c r="A8">
        <v>7</v>
      </c>
      <c r="B8" s="5" t="s">
        <v>2562</v>
      </c>
    </row>
    <row r="9" spans="1:2">
      <c r="A9">
        <v>8</v>
      </c>
      <c r="B9" s="5" t="s">
        <v>2563</v>
      </c>
    </row>
    <row r="10" spans="1:2">
      <c r="A10">
        <v>9</v>
      </c>
      <c r="B10" s="5" t="s">
        <v>2564</v>
      </c>
    </row>
    <row r="11" spans="1:2">
      <c r="A11">
        <v>10</v>
      </c>
      <c r="B11" s="5" t="s">
        <v>2565</v>
      </c>
    </row>
    <row r="12" spans="1:2">
      <c r="A12">
        <v>11</v>
      </c>
      <c r="B12" s="5" t="s">
        <v>2566</v>
      </c>
    </row>
    <row r="13" spans="1:2">
      <c r="A13">
        <v>12</v>
      </c>
      <c r="B13" s="5" t="s">
        <v>2568</v>
      </c>
    </row>
    <row r="14" spans="1:2">
      <c r="A14">
        <v>13</v>
      </c>
      <c r="B14" s="5" t="s">
        <v>2569</v>
      </c>
    </row>
    <row r="15" spans="1:2">
      <c r="A15">
        <v>14</v>
      </c>
      <c r="B15" s="5" t="s">
        <v>2570</v>
      </c>
    </row>
    <row r="16" spans="1:2">
      <c r="A16">
        <v>15</v>
      </c>
      <c r="B16" s="5" t="s">
        <v>2571</v>
      </c>
    </row>
    <row r="17" spans="1:2">
      <c r="A17">
        <v>16</v>
      </c>
      <c r="B17" s="5" t="s">
        <v>2567</v>
      </c>
    </row>
    <row r="18" spans="1:2">
      <c r="A18">
        <v>17</v>
      </c>
      <c r="B18" s="5" t="s">
        <v>2572</v>
      </c>
    </row>
    <row r="19" spans="1:2">
      <c r="A19">
        <v>18</v>
      </c>
      <c r="B19" s="5" t="s">
        <v>2573</v>
      </c>
    </row>
    <row r="20" spans="1:2">
      <c r="A20">
        <v>19</v>
      </c>
      <c r="B20" s="5" t="s">
        <v>2574</v>
      </c>
    </row>
    <row r="21" spans="1:2">
      <c r="A21">
        <v>20</v>
      </c>
      <c r="B21" s="5" t="s">
        <v>2575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A3CC1-F705-4BA0-90D4-2519CDF38E43}">
  <dimension ref="B3:D575"/>
  <sheetViews>
    <sheetView workbookViewId="0">
      <selection activeCell="B2" sqref="B2"/>
    </sheetView>
  </sheetViews>
  <sheetFormatPr defaultRowHeight="15"/>
  <cols>
    <col min="2" max="2" width="13.140625" bestFit="1" customWidth="1"/>
    <col min="3" max="3" width="14.5703125" bestFit="1" customWidth="1"/>
    <col min="4" max="4" width="24.140625" bestFit="1" customWidth="1"/>
    <col min="6" max="6" width="13.140625" bestFit="1" customWidth="1"/>
    <col min="7" max="7" width="21.7109375" bestFit="1" customWidth="1"/>
  </cols>
  <sheetData>
    <row r="3" spans="2:4">
      <c r="B3" s="7" t="s">
        <v>3</v>
      </c>
      <c r="C3" t="s">
        <v>2606</v>
      </c>
      <c r="D3" t="s">
        <v>2607</v>
      </c>
    </row>
    <row r="4" spans="2:4">
      <c r="B4" s="8" t="s">
        <v>1028</v>
      </c>
      <c r="C4" s="9">
        <v>0.502</v>
      </c>
      <c r="D4">
        <v>251</v>
      </c>
    </row>
    <row r="5" spans="2:4">
      <c r="B5" s="8" t="s">
        <v>1027</v>
      </c>
      <c r="C5" s="9">
        <v>0.498</v>
      </c>
      <c r="D5">
        <v>249</v>
      </c>
    </row>
    <row r="6" spans="2:4">
      <c r="B6" s="8" t="s">
        <v>2604</v>
      </c>
      <c r="C6" s="9">
        <v>1</v>
      </c>
      <c r="D6">
        <v>500</v>
      </c>
    </row>
    <row r="18" spans="2:3">
      <c r="B18" s="7" t="s">
        <v>2603</v>
      </c>
      <c r="C18" t="s">
        <v>2609</v>
      </c>
    </row>
    <row r="19" spans="2:3">
      <c r="B19" s="8" t="s">
        <v>1028</v>
      </c>
      <c r="C19" s="11">
        <v>48.717131474103589</v>
      </c>
    </row>
    <row r="20" spans="2:3">
      <c r="B20" s="8" t="s">
        <v>1027</v>
      </c>
      <c r="C20" s="11">
        <v>45.911646586345384</v>
      </c>
    </row>
    <row r="21" spans="2:3">
      <c r="B21" s="8" t="s">
        <v>2604</v>
      </c>
      <c r="C21" s="11">
        <v>47.32</v>
      </c>
    </row>
    <row r="27" spans="2:3">
      <c r="B27" s="7" t="s">
        <v>2603</v>
      </c>
      <c r="C27" t="s">
        <v>2610</v>
      </c>
    </row>
    <row r="28" spans="2:3">
      <c r="B28" s="8" t="s">
        <v>1642</v>
      </c>
      <c r="C28">
        <v>3</v>
      </c>
    </row>
    <row r="29" spans="2:3">
      <c r="B29" s="8" t="s">
        <v>1737</v>
      </c>
      <c r="C29">
        <v>3</v>
      </c>
    </row>
    <row r="30" spans="2:3">
      <c r="B30" s="8" t="s">
        <v>1655</v>
      </c>
      <c r="C30">
        <v>2</v>
      </c>
    </row>
    <row r="31" spans="2:3">
      <c r="B31" s="8" t="s">
        <v>1631</v>
      </c>
      <c r="C31">
        <v>2</v>
      </c>
    </row>
    <row r="32" spans="2:3">
      <c r="B32" s="8" t="s">
        <v>1539</v>
      </c>
      <c r="C32">
        <v>2</v>
      </c>
    </row>
    <row r="33" spans="2:3">
      <c r="B33" s="8" t="s">
        <v>1815</v>
      </c>
      <c r="C33">
        <v>2</v>
      </c>
    </row>
    <row r="34" spans="2:3">
      <c r="B34" s="8" t="s">
        <v>1591</v>
      </c>
      <c r="C34">
        <v>2</v>
      </c>
    </row>
    <row r="35" spans="2:3">
      <c r="B35" s="8" t="s">
        <v>1726</v>
      </c>
      <c r="C35">
        <v>2</v>
      </c>
    </row>
    <row r="36" spans="2:3">
      <c r="B36" s="8" t="s">
        <v>1831</v>
      </c>
      <c r="C36">
        <v>2</v>
      </c>
    </row>
    <row r="37" spans="2:3">
      <c r="B37" s="8" t="s">
        <v>1601</v>
      </c>
      <c r="C37">
        <v>2</v>
      </c>
    </row>
    <row r="38" spans="2:3">
      <c r="B38" s="8" t="s">
        <v>2604</v>
      </c>
      <c r="C38">
        <v>22</v>
      </c>
    </row>
    <row r="44" spans="2:3">
      <c r="B44" s="14" t="e" vm="1">
        <v>#VALUE!</v>
      </c>
    </row>
    <row r="74" spans="2:3">
      <c r="B74" s="7" t="s">
        <v>2603</v>
      </c>
      <c r="C74" t="s">
        <v>2605</v>
      </c>
    </row>
    <row r="75" spans="2:3">
      <c r="B75" s="8" t="s">
        <v>103</v>
      </c>
      <c r="C75">
        <v>1</v>
      </c>
    </row>
    <row r="76" spans="2:3">
      <c r="B76" s="8" t="s">
        <v>441</v>
      </c>
      <c r="C76">
        <v>1</v>
      </c>
    </row>
    <row r="77" spans="2:3">
      <c r="B77" s="8" t="s">
        <v>29</v>
      </c>
      <c r="C77">
        <v>1</v>
      </c>
    </row>
    <row r="78" spans="2:3">
      <c r="B78" s="8" t="s">
        <v>224</v>
      </c>
      <c r="C78">
        <v>1</v>
      </c>
    </row>
    <row r="79" spans="2:3">
      <c r="B79" s="8" t="s">
        <v>300</v>
      </c>
      <c r="C79">
        <v>1</v>
      </c>
    </row>
    <row r="80" spans="2:3">
      <c r="B80" s="8" t="s">
        <v>521</v>
      </c>
      <c r="C80">
        <v>1</v>
      </c>
    </row>
    <row r="81" spans="2:3">
      <c r="B81" s="8" t="s">
        <v>284</v>
      </c>
      <c r="C81">
        <v>1</v>
      </c>
    </row>
    <row r="82" spans="2:3">
      <c r="B82" s="8" t="s">
        <v>354</v>
      </c>
      <c r="C82">
        <v>1</v>
      </c>
    </row>
    <row r="83" spans="2:3">
      <c r="B83" s="8" t="s">
        <v>483</v>
      </c>
      <c r="C83">
        <v>1</v>
      </c>
    </row>
    <row r="84" spans="2:3">
      <c r="B84" s="8" t="s">
        <v>481</v>
      </c>
      <c r="C84">
        <v>1</v>
      </c>
    </row>
    <row r="85" spans="2:3">
      <c r="B85" s="8" t="s">
        <v>419</v>
      </c>
      <c r="C85">
        <v>1</v>
      </c>
    </row>
    <row r="86" spans="2:3">
      <c r="B86" s="8" t="s">
        <v>205</v>
      </c>
      <c r="C86">
        <v>1</v>
      </c>
    </row>
    <row r="87" spans="2:3">
      <c r="B87" s="8" t="s">
        <v>108</v>
      </c>
      <c r="C87">
        <v>1</v>
      </c>
    </row>
    <row r="88" spans="2:3">
      <c r="B88" s="8" t="s">
        <v>336</v>
      </c>
      <c r="C88">
        <v>1</v>
      </c>
    </row>
    <row r="89" spans="2:3">
      <c r="B89" s="8" t="s">
        <v>278</v>
      </c>
      <c r="C89">
        <v>1</v>
      </c>
    </row>
    <row r="90" spans="2:3">
      <c r="B90" s="8" t="s">
        <v>43</v>
      </c>
      <c r="C90">
        <v>1</v>
      </c>
    </row>
    <row r="91" spans="2:3">
      <c r="B91" s="8" t="s">
        <v>295</v>
      </c>
      <c r="C91">
        <v>1</v>
      </c>
    </row>
    <row r="92" spans="2:3">
      <c r="B92" s="8" t="s">
        <v>438</v>
      </c>
      <c r="C92">
        <v>1</v>
      </c>
    </row>
    <row r="93" spans="2:3">
      <c r="B93" s="8" t="s">
        <v>256</v>
      </c>
      <c r="C93">
        <v>1</v>
      </c>
    </row>
    <row r="94" spans="2:3">
      <c r="B94" s="8" t="s">
        <v>325</v>
      </c>
      <c r="C94">
        <v>1</v>
      </c>
    </row>
    <row r="95" spans="2:3">
      <c r="B95" s="8" t="s">
        <v>499</v>
      </c>
      <c r="C95">
        <v>1</v>
      </c>
    </row>
    <row r="96" spans="2:3">
      <c r="B96" s="8" t="s">
        <v>41</v>
      </c>
      <c r="C96">
        <v>1</v>
      </c>
    </row>
    <row r="97" spans="2:3">
      <c r="B97" s="8" t="s">
        <v>526</v>
      </c>
      <c r="C97">
        <v>1</v>
      </c>
    </row>
    <row r="98" spans="2:3">
      <c r="B98" s="8" t="s">
        <v>357</v>
      </c>
      <c r="C98">
        <v>1</v>
      </c>
    </row>
    <row r="99" spans="2:3">
      <c r="B99" s="8" t="s">
        <v>123</v>
      </c>
      <c r="C99">
        <v>1</v>
      </c>
    </row>
    <row r="100" spans="2:3">
      <c r="B100" s="8" t="s">
        <v>212</v>
      </c>
      <c r="C100">
        <v>1</v>
      </c>
    </row>
    <row r="101" spans="2:3">
      <c r="B101" s="8" t="s">
        <v>247</v>
      </c>
      <c r="C101">
        <v>1</v>
      </c>
    </row>
    <row r="102" spans="2:3">
      <c r="B102" s="8" t="s">
        <v>99</v>
      </c>
      <c r="C102">
        <v>1</v>
      </c>
    </row>
    <row r="103" spans="2:3">
      <c r="B103" s="8" t="s">
        <v>445</v>
      </c>
      <c r="C103">
        <v>1</v>
      </c>
    </row>
    <row r="104" spans="2:3">
      <c r="B104" s="8" t="s">
        <v>27</v>
      </c>
      <c r="C104">
        <v>1</v>
      </c>
    </row>
    <row r="105" spans="2:3">
      <c r="B105" s="8" t="s">
        <v>142</v>
      </c>
      <c r="C105">
        <v>1</v>
      </c>
    </row>
    <row r="106" spans="2:3">
      <c r="B106" s="8" t="s">
        <v>412</v>
      </c>
      <c r="C106">
        <v>1</v>
      </c>
    </row>
    <row r="107" spans="2:3">
      <c r="B107" s="8" t="s">
        <v>208</v>
      </c>
      <c r="C107">
        <v>1</v>
      </c>
    </row>
    <row r="108" spans="2:3">
      <c r="B108" s="8" t="s">
        <v>119</v>
      </c>
      <c r="C108">
        <v>1</v>
      </c>
    </row>
    <row r="109" spans="2:3">
      <c r="B109" s="8" t="s">
        <v>466</v>
      </c>
      <c r="C109">
        <v>1</v>
      </c>
    </row>
    <row r="110" spans="2:3">
      <c r="B110" s="8" t="s">
        <v>406</v>
      </c>
      <c r="C110">
        <v>1</v>
      </c>
    </row>
    <row r="111" spans="2:3">
      <c r="B111" s="8" t="s">
        <v>458</v>
      </c>
      <c r="C111">
        <v>1</v>
      </c>
    </row>
    <row r="112" spans="2:3">
      <c r="B112" s="8" t="s">
        <v>251</v>
      </c>
      <c r="C112">
        <v>1</v>
      </c>
    </row>
    <row r="113" spans="2:3">
      <c r="B113" s="8" t="s">
        <v>425</v>
      </c>
      <c r="C113">
        <v>1</v>
      </c>
    </row>
    <row r="114" spans="2:3">
      <c r="B114" s="8" t="s">
        <v>198</v>
      </c>
      <c r="C114">
        <v>1</v>
      </c>
    </row>
    <row r="115" spans="2:3">
      <c r="B115" s="8" t="s">
        <v>338</v>
      </c>
      <c r="C115">
        <v>1</v>
      </c>
    </row>
    <row r="116" spans="2:3">
      <c r="B116" s="8" t="s">
        <v>302</v>
      </c>
      <c r="C116">
        <v>1</v>
      </c>
    </row>
    <row r="117" spans="2:3">
      <c r="B117" s="8" t="s">
        <v>166</v>
      </c>
      <c r="C117">
        <v>1</v>
      </c>
    </row>
    <row r="118" spans="2:3">
      <c r="B118" s="8" t="s">
        <v>226</v>
      </c>
      <c r="C118">
        <v>1</v>
      </c>
    </row>
    <row r="119" spans="2:3">
      <c r="B119" s="8" t="s">
        <v>420</v>
      </c>
      <c r="C119">
        <v>1</v>
      </c>
    </row>
    <row r="120" spans="2:3">
      <c r="B120" s="8" t="s">
        <v>97</v>
      </c>
      <c r="C120">
        <v>1</v>
      </c>
    </row>
    <row r="121" spans="2:3">
      <c r="B121" s="8" t="s">
        <v>222</v>
      </c>
      <c r="C121">
        <v>1</v>
      </c>
    </row>
    <row r="122" spans="2:3">
      <c r="B122" s="8" t="s">
        <v>388</v>
      </c>
      <c r="C122">
        <v>1</v>
      </c>
    </row>
    <row r="123" spans="2:3">
      <c r="B123" s="8" t="s">
        <v>253</v>
      </c>
      <c r="C123">
        <v>1</v>
      </c>
    </row>
    <row r="124" spans="2:3">
      <c r="B124" s="8" t="s">
        <v>223</v>
      </c>
      <c r="C124">
        <v>1</v>
      </c>
    </row>
    <row r="125" spans="2:3">
      <c r="B125" s="8" t="s">
        <v>377</v>
      </c>
      <c r="C125">
        <v>1</v>
      </c>
    </row>
    <row r="126" spans="2:3">
      <c r="B126" s="8" t="s">
        <v>504</v>
      </c>
      <c r="C126">
        <v>1</v>
      </c>
    </row>
    <row r="127" spans="2:3">
      <c r="B127" s="8" t="s">
        <v>330</v>
      </c>
      <c r="C127">
        <v>1</v>
      </c>
    </row>
    <row r="128" spans="2:3">
      <c r="B128" s="8" t="s">
        <v>237</v>
      </c>
      <c r="C128">
        <v>1</v>
      </c>
    </row>
    <row r="129" spans="2:3">
      <c r="B129" s="8" t="s">
        <v>398</v>
      </c>
      <c r="C129">
        <v>1</v>
      </c>
    </row>
    <row r="130" spans="2:3">
      <c r="B130" s="8" t="s">
        <v>175</v>
      </c>
      <c r="C130">
        <v>1</v>
      </c>
    </row>
    <row r="131" spans="2:3">
      <c r="B131" s="8" t="s">
        <v>286</v>
      </c>
      <c r="C131">
        <v>1</v>
      </c>
    </row>
    <row r="132" spans="2:3">
      <c r="B132" s="8" t="s">
        <v>456</v>
      </c>
      <c r="C132">
        <v>1</v>
      </c>
    </row>
    <row r="133" spans="2:3">
      <c r="B133" s="8" t="s">
        <v>244</v>
      </c>
      <c r="C133">
        <v>1</v>
      </c>
    </row>
    <row r="134" spans="2:3">
      <c r="B134" s="8" t="s">
        <v>387</v>
      </c>
      <c r="C134">
        <v>1</v>
      </c>
    </row>
    <row r="135" spans="2:3">
      <c r="B135" s="8" t="s">
        <v>364</v>
      </c>
      <c r="C135">
        <v>1</v>
      </c>
    </row>
    <row r="136" spans="2:3">
      <c r="B136" s="8" t="s">
        <v>246</v>
      </c>
      <c r="C136">
        <v>1</v>
      </c>
    </row>
    <row r="137" spans="2:3">
      <c r="B137" s="8" t="s">
        <v>429</v>
      </c>
      <c r="C137">
        <v>1</v>
      </c>
    </row>
    <row r="138" spans="2:3">
      <c r="B138" s="8" t="s">
        <v>296</v>
      </c>
      <c r="C138">
        <v>1</v>
      </c>
    </row>
    <row r="139" spans="2:3">
      <c r="B139" s="8" t="s">
        <v>514</v>
      </c>
      <c r="C139">
        <v>1</v>
      </c>
    </row>
    <row r="140" spans="2:3">
      <c r="B140" s="8" t="s">
        <v>447</v>
      </c>
      <c r="C140">
        <v>1</v>
      </c>
    </row>
    <row r="141" spans="2:3">
      <c r="B141" s="8" t="s">
        <v>454</v>
      </c>
      <c r="C141">
        <v>1</v>
      </c>
    </row>
    <row r="142" spans="2:3">
      <c r="B142" s="8" t="s">
        <v>259</v>
      </c>
      <c r="C142">
        <v>1</v>
      </c>
    </row>
    <row r="143" spans="2:3">
      <c r="B143" s="8" t="s">
        <v>448</v>
      </c>
      <c r="C143">
        <v>1</v>
      </c>
    </row>
    <row r="144" spans="2:3">
      <c r="B144" s="8" t="s">
        <v>92</v>
      </c>
      <c r="C144">
        <v>1</v>
      </c>
    </row>
    <row r="145" spans="2:3">
      <c r="B145" s="8" t="s">
        <v>260</v>
      </c>
      <c r="C145">
        <v>1</v>
      </c>
    </row>
    <row r="146" spans="2:3">
      <c r="B146" s="8" t="s">
        <v>392</v>
      </c>
      <c r="C146">
        <v>1</v>
      </c>
    </row>
    <row r="147" spans="2:3">
      <c r="B147" s="8" t="s">
        <v>32</v>
      </c>
      <c r="C147">
        <v>1</v>
      </c>
    </row>
    <row r="148" spans="2:3">
      <c r="B148" s="8" t="s">
        <v>177</v>
      </c>
      <c r="C148">
        <v>1</v>
      </c>
    </row>
    <row r="149" spans="2:3">
      <c r="B149" s="8" t="s">
        <v>162</v>
      </c>
      <c r="C149">
        <v>1</v>
      </c>
    </row>
    <row r="150" spans="2:3">
      <c r="B150" s="8" t="s">
        <v>335</v>
      </c>
      <c r="C150">
        <v>1</v>
      </c>
    </row>
    <row r="151" spans="2:3">
      <c r="B151" s="8" t="s">
        <v>183</v>
      </c>
      <c r="C151">
        <v>1</v>
      </c>
    </row>
    <row r="152" spans="2:3">
      <c r="B152" s="8" t="s">
        <v>90</v>
      </c>
      <c r="C152">
        <v>1</v>
      </c>
    </row>
    <row r="153" spans="2:3">
      <c r="B153" s="8" t="s">
        <v>126</v>
      </c>
      <c r="C153">
        <v>1</v>
      </c>
    </row>
    <row r="154" spans="2:3">
      <c r="B154" s="8" t="s">
        <v>53</v>
      </c>
      <c r="C154">
        <v>1</v>
      </c>
    </row>
    <row r="155" spans="2:3">
      <c r="B155" s="8" t="s">
        <v>57</v>
      </c>
      <c r="C155">
        <v>1</v>
      </c>
    </row>
    <row r="156" spans="2:3">
      <c r="B156" s="8" t="s">
        <v>31</v>
      </c>
      <c r="C156">
        <v>1</v>
      </c>
    </row>
    <row r="157" spans="2:3">
      <c r="B157" s="8" t="s">
        <v>39</v>
      </c>
      <c r="C157">
        <v>1</v>
      </c>
    </row>
    <row r="158" spans="2:3">
      <c r="B158" s="8" t="s">
        <v>451</v>
      </c>
      <c r="C158">
        <v>1</v>
      </c>
    </row>
    <row r="159" spans="2:3">
      <c r="B159" s="8" t="s">
        <v>482</v>
      </c>
      <c r="C159">
        <v>1</v>
      </c>
    </row>
    <row r="160" spans="2:3">
      <c r="B160" s="8" t="s">
        <v>402</v>
      </c>
      <c r="C160">
        <v>1</v>
      </c>
    </row>
    <row r="161" spans="2:3">
      <c r="B161" s="8" t="s">
        <v>268</v>
      </c>
      <c r="C161">
        <v>1</v>
      </c>
    </row>
    <row r="162" spans="2:3">
      <c r="B162" s="8" t="s">
        <v>146</v>
      </c>
      <c r="C162">
        <v>1</v>
      </c>
    </row>
    <row r="163" spans="2:3">
      <c r="B163" s="8" t="s">
        <v>510</v>
      </c>
      <c r="C163">
        <v>1</v>
      </c>
    </row>
    <row r="164" spans="2:3">
      <c r="B164" s="8" t="s">
        <v>400</v>
      </c>
      <c r="C164">
        <v>1</v>
      </c>
    </row>
    <row r="165" spans="2:3">
      <c r="B165" s="8" t="s">
        <v>359</v>
      </c>
      <c r="C165">
        <v>1</v>
      </c>
    </row>
    <row r="166" spans="2:3">
      <c r="B166" s="8" t="s">
        <v>60</v>
      </c>
      <c r="C166">
        <v>1</v>
      </c>
    </row>
    <row r="167" spans="2:3">
      <c r="B167" s="8" t="s">
        <v>174</v>
      </c>
      <c r="C167">
        <v>1</v>
      </c>
    </row>
    <row r="168" spans="2:3">
      <c r="B168" s="8" t="s">
        <v>431</v>
      </c>
      <c r="C168">
        <v>1</v>
      </c>
    </row>
    <row r="169" spans="2:3">
      <c r="B169" s="8" t="s">
        <v>461</v>
      </c>
      <c r="C169">
        <v>1</v>
      </c>
    </row>
    <row r="170" spans="2:3">
      <c r="B170" s="8" t="s">
        <v>472</v>
      </c>
      <c r="C170">
        <v>1</v>
      </c>
    </row>
    <row r="171" spans="2:3">
      <c r="B171" s="8" t="s">
        <v>144</v>
      </c>
      <c r="C171">
        <v>1</v>
      </c>
    </row>
    <row r="172" spans="2:3">
      <c r="B172" s="8" t="s">
        <v>225</v>
      </c>
      <c r="C172">
        <v>1</v>
      </c>
    </row>
    <row r="173" spans="2:3">
      <c r="B173" s="8" t="s">
        <v>70</v>
      </c>
      <c r="C173">
        <v>1</v>
      </c>
    </row>
    <row r="174" spans="2:3">
      <c r="B174" s="8" t="s">
        <v>453</v>
      </c>
      <c r="C174">
        <v>1</v>
      </c>
    </row>
    <row r="175" spans="2:3">
      <c r="B175" s="8" t="s">
        <v>397</v>
      </c>
      <c r="C175">
        <v>1</v>
      </c>
    </row>
    <row r="176" spans="2:3">
      <c r="B176" s="8" t="s">
        <v>368</v>
      </c>
      <c r="C176">
        <v>1</v>
      </c>
    </row>
    <row r="177" spans="2:3">
      <c r="B177" s="8" t="s">
        <v>72</v>
      </c>
      <c r="C177">
        <v>1</v>
      </c>
    </row>
    <row r="178" spans="2:3">
      <c r="B178" s="8" t="s">
        <v>436</v>
      </c>
      <c r="C178">
        <v>1</v>
      </c>
    </row>
    <row r="179" spans="2:3">
      <c r="B179" s="8" t="s">
        <v>322</v>
      </c>
      <c r="C179">
        <v>1</v>
      </c>
    </row>
    <row r="180" spans="2:3">
      <c r="B180" s="8" t="s">
        <v>193</v>
      </c>
      <c r="C180">
        <v>1</v>
      </c>
    </row>
    <row r="181" spans="2:3">
      <c r="B181" s="8" t="s">
        <v>78</v>
      </c>
      <c r="C181">
        <v>1</v>
      </c>
    </row>
    <row r="182" spans="2:3">
      <c r="B182" s="8" t="s">
        <v>405</v>
      </c>
      <c r="C182">
        <v>1</v>
      </c>
    </row>
    <row r="183" spans="2:3">
      <c r="B183" s="8" t="s">
        <v>474</v>
      </c>
      <c r="C183">
        <v>1</v>
      </c>
    </row>
    <row r="184" spans="2:3">
      <c r="B184" s="8" t="s">
        <v>81</v>
      </c>
      <c r="C184">
        <v>1</v>
      </c>
    </row>
    <row r="185" spans="2:3">
      <c r="B185" s="8" t="s">
        <v>194</v>
      </c>
      <c r="C185">
        <v>1</v>
      </c>
    </row>
    <row r="186" spans="2:3">
      <c r="B186" s="8" t="s">
        <v>34</v>
      </c>
      <c r="C186">
        <v>1</v>
      </c>
    </row>
    <row r="187" spans="2:3">
      <c r="B187" s="8" t="s">
        <v>511</v>
      </c>
      <c r="C187">
        <v>1</v>
      </c>
    </row>
    <row r="188" spans="2:3">
      <c r="B188" s="8" t="s">
        <v>217</v>
      </c>
      <c r="C188">
        <v>1</v>
      </c>
    </row>
    <row r="189" spans="2:3">
      <c r="B189" s="8" t="s">
        <v>475</v>
      </c>
      <c r="C189">
        <v>1</v>
      </c>
    </row>
    <row r="190" spans="2:3">
      <c r="B190" s="8" t="s">
        <v>455</v>
      </c>
      <c r="C190">
        <v>1</v>
      </c>
    </row>
    <row r="191" spans="2:3">
      <c r="B191" s="8" t="s">
        <v>404</v>
      </c>
      <c r="C191">
        <v>1</v>
      </c>
    </row>
    <row r="192" spans="2:3">
      <c r="B192" s="8" t="s">
        <v>346</v>
      </c>
      <c r="C192">
        <v>1</v>
      </c>
    </row>
    <row r="193" spans="2:3">
      <c r="B193" s="8" t="s">
        <v>172</v>
      </c>
      <c r="C193">
        <v>1</v>
      </c>
    </row>
    <row r="194" spans="2:3">
      <c r="B194" s="8" t="s">
        <v>216</v>
      </c>
      <c r="C194">
        <v>1</v>
      </c>
    </row>
    <row r="195" spans="2:3">
      <c r="B195" s="8" t="s">
        <v>214</v>
      </c>
      <c r="C195">
        <v>1</v>
      </c>
    </row>
    <row r="196" spans="2:3">
      <c r="B196" s="8" t="s">
        <v>139</v>
      </c>
      <c r="C196">
        <v>1</v>
      </c>
    </row>
    <row r="197" spans="2:3">
      <c r="B197" s="8" t="s">
        <v>160</v>
      </c>
      <c r="C197">
        <v>1</v>
      </c>
    </row>
    <row r="198" spans="2:3">
      <c r="B198" s="8" t="s">
        <v>267</v>
      </c>
      <c r="C198">
        <v>1</v>
      </c>
    </row>
    <row r="199" spans="2:3">
      <c r="B199" s="8" t="s">
        <v>315</v>
      </c>
      <c r="C199">
        <v>1</v>
      </c>
    </row>
    <row r="200" spans="2:3">
      <c r="B200" s="8" t="s">
        <v>76</v>
      </c>
      <c r="C200">
        <v>1</v>
      </c>
    </row>
    <row r="201" spans="2:3">
      <c r="B201" s="8" t="s">
        <v>460</v>
      </c>
      <c r="C201">
        <v>1</v>
      </c>
    </row>
    <row r="202" spans="2:3">
      <c r="B202" s="8" t="s">
        <v>80</v>
      </c>
      <c r="C202">
        <v>1</v>
      </c>
    </row>
    <row r="203" spans="2:3">
      <c r="B203" s="8" t="s">
        <v>28</v>
      </c>
      <c r="C203">
        <v>1</v>
      </c>
    </row>
    <row r="204" spans="2:3">
      <c r="B204" s="8" t="s">
        <v>491</v>
      </c>
      <c r="C204">
        <v>1</v>
      </c>
    </row>
    <row r="205" spans="2:3">
      <c r="B205" s="8" t="s">
        <v>122</v>
      </c>
      <c r="C205">
        <v>1</v>
      </c>
    </row>
    <row r="206" spans="2:3">
      <c r="B206" s="8" t="s">
        <v>201</v>
      </c>
      <c r="C206">
        <v>1</v>
      </c>
    </row>
    <row r="207" spans="2:3">
      <c r="B207" s="8" t="s">
        <v>204</v>
      </c>
      <c r="C207">
        <v>1</v>
      </c>
    </row>
    <row r="208" spans="2:3">
      <c r="B208" s="8" t="s">
        <v>418</v>
      </c>
      <c r="C208">
        <v>1</v>
      </c>
    </row>
    <row r="209" spans="2:3">
      <c r="B209" s="8" t="s">
        <v>55</v>
      </c>
      <c r="C209">
        <v>1</v>
      </c>
    </row>
    <row r="210" spans="2:3">
      <c r="B210" s="8" t="s">
        <v>171</v>
      </c>
      <c r="C210">
        <v>1</v>
      </c>
    </row>
    <row r="211" spans="2:3">
      <c r="B211" s="8" t="s">
        <v>136</v>
      </c>
      <c r="C211">
        <v>1</v>
      </c>
    </row>
    <row r="212" spans="2:3">
      <c r="B212" s="8" t="s">
        <v>432</v>
      </c>
      <c r="C212">
        <v>1</v>
      </c>
    </row>
    <row r="213" spans="2:3">
      <c r="B213" s="8" t="s">
        <v>105</v>
      </c>
      <c r="C213">
        <v>1</v>
      </c>
    </row>
    <row r="214" spans="2:3">
      <c r="B214" s="8" t="s">
        <v>287</v>
      </c>
      <c r="C214">
        <v>1</v>
      </c>
    </row>
    <row r="215" spans="2:3">
      <c r="B215" s="8" t="s">
        <v>334</v>
      </c>
      <c r="C215">
        <v>1</v>
      </c>
    </row>
    <row r="216" spans="2:3">
      <c r="B216" s="8" t="s">
        <v>292</v>
      </c>
      <c r="C216">
        <v>1</v>
      </c>
    </row>
    <row r="217" spans="2:3">
      <c r="B217" s="8" t="s">
        <v>50</v>
      </c>
      <c r="C217">
        <v>1</v>
      </c>
    </row>
    <row r="218" spans="2:3">
      <c r="B218" s="8" t="s">
        <v>365</v>
      </c>
      <c r="C218">
        <v>1</v>
      </c>
    </row>
    <row r="219" spans="2:3">
      <c r="B219" s="8" t="s">
        <v>401</v>
      </c>
      <c r="C219">
        <v>1</v>
      </c>
    </row>
    <row r="220" spans="2:3">
      <c r="B220" s="8" t="s">
        <v>484</v>
      </c>
      <c r="C220">
        <v>1</v>
      </c>
    </row>
    <row r="221" spans="2:3">
      <c r="B221" s="8" t="s">
        <v>277</v>
      </c>
      <c r="C221">
        <v>1</v>
      </c>
    </row>
    <row r="222" spans="2:3">
      <c r="B222" s="8" t="s">
        <v>285</v>
      </c>
      <c r="C222">
        <v>1</v>
      </c>
    </row>
    <row r="223" spans="2:3">
      <c r="B223" s="8" t="s">
        <v>203</v>
      </c>
      <c r="C223">
        <v>1</v>
      </c>
    </row>
    <row r="224" spans="2:3">
      <c r="B224" s="8" t="s">
        <v>463</v>
      </c>
      <c r="C224">
        <v>1</v>
      </c>
    </row>
    <row r="225" spans="2:3">
      <c r="B225" s="8" t="s">
        <v>258</v>
      </c>
      <c r="C225">
        <v>1</v>
      </c>
    </row>
    <row r="226" spans="2:3">
      <c r="B226" s="8" t="s">
        <v>307</v>
      </c>
      <c r="C226">
        <v>1</v>
      </c>
    </row>
    <row r="227" spans="2:3">
      <c r="B227" s="8" t="s">
        <v>363</v>
      </c>
      <c r="C227">
        <v>1</v>
      </c>
    </row>
    <row r="228" spans="2:3">
      <c r="B228" s="8" t="s">
        <v>356</v>
      </c>
      <c r="C228">
        <v>1</v>
      </c>
    </row>
    <row r="229" spans="2:3">
      <c r="B229" s="8" t="s">
        <v>67</v>
      </c>
      <c r="C229">
        <v>1</v>
      </c>
    </row>
    <row r="230" spans="2:3">
      <c r="B230" s="8" t="s">
        <v>239</v>
      </c>
      <c r="C230">
        <v>1</v>
      </c>
    </row>
    <row r="231" spans="2:3">
      <c r="B231" s="8" t="s">
        <v>196</v>
      </c>
      <c r="C231">
        <v>1</v>
      </c>
    </row>
    <row r="232" spans="2:3">
      <c r="B232" s="8" t="s">
        <v>328</v>
      </c>
      <c r="C232">
        <v>1</v>
      </c>
    </row>
    <row r="233" spans="2:3">
      <c r="B233" s="8" t="s">
        <v>375</v>
      </c>
      <c r="C233">
        <v>1</v>
      </c>
    </row>
    <row r="234" spans="2:3">
      <c r="B234" s="8" t="s">
        <v>503</v>
      </c>
      <c r="C234">
        <v>1</v>
      </c>
    </row>
    <row r="235" spans="2:3">
      <c r="B235" s="8" t="s">
        <v>399</v>
      </c>
      <c r="C235">
        <v>1</v>
      </c>
    </row>
    <row r="236" spans="2:3">
      <c r="B236" s="8" t="s">
        <v>294</v>
      </c>
      <c r="C236">
        <v>1</v>
      </c>
    </row>
    <row r="237" spans="2:3">
      <c r="B237" s="8" t="s">
        <v>309</v>
      </c>
      <c r="C237">
        <v>1</v>
      </c>
    </row>
    <row r="238" spans="2:3">
      <c r="B238" s="8" t="s">
        <v>513</v>
      </c>
      <c r="C238">
        <v>1</v>
      </c>
    </row>
    <row r="239" spans="2:3">
      <c r="B239" s="8" t="s">
        <v>195</v>
      </c>
      <c r="C239">
        <v>1</v>
      </c>
    </row>
    <row r="240" spans="2:3">
      <c r="B240" s="8" t="s">
        <v>428</v>
      </c>
      <c r="C240">
        <v>1</v>
      </c>
    </row>
    <row r="241" spans="2:3">
      <c r="B241" s="8" t="s">
        <v>312</v>
      </c>
      <c r="C241">
        <v>1</v>
      </c>
    </row>
    <row r="242" spans="2:3">
      <c r="B242" s="8" t="s">
        <v>452</v>
      </c>
      <c r="C242">
        <v>1</v>
      </c>
    </row>
    <row r="243" spans="2:3">
      <c r="B243" s="8" t="s">
        <v>249</v>
      </c>
      <c r="C243">
        <v>1</v>
      </c>
    </row>
    <row r="244" spans="2:3">
      <c r="B244" s="8" t="s">
        <v>179</v>
      </c>
      <c r="C244">
        <v>1</v>
      </c>
    </row>
    <row r="245" spans="2:3">
      <c r="B245" s="8" t="s">
        <v>274</v>
      </c>
      <c r="C245">
        <v>1</v>
      </c>
    </row>
    <row r="246" spans="2:3">
      <c r="B246" s="8" t="s">
        <v>245</v>
      </c>
      <c r="C246">
        <v>1</v>
      </c>
    </row>
    <row r="247" spans="2:3">
      <c r="B247" s="8" t="s">
        <v>210</v>
      </c>
      <c r="C247">
        <v>1</v>
      </c>
    </row>
    <row r="248" spans="2:3">
      <c r="B248" s="8" t="s">
        <v>157</v>
      </c>
      <c r="C248">
        <v>1</v>
      </c>
    </row>
    <row r="249" spans="2:3">
      <c r="B249" s="8" t="s">
        <v>71</v>
      </c>
      <c r="C249">
        <v>1</v>
      </c>
    </row>
    <row r="250" spans="2:3">
      <c r="B250" s="8" t="s">
        <v>263</v>
      </c>
      <c r="C250">
        <v>1</v>
      </c>
    </row>
    <row r="251" spans="2:3">
      <c r="B251" s="8" t="s">
        <v>264</v>
      </c>
      <c r="C251">
        <v>1</v>
      </c>
    </row>
    <row r="252" spans="2:3">
      <c r="B252" s="8" t="s">
        <v>291</v>
      </c>
      <c r="C252">
        <v>1</v>
      </c>
    </row>
    <row r="253" spans="2:3">
      <c r="B253" s="8" t="s">
        <v>111</v>
      </c>
      <c r="C253">
        <v>1</v>
      </c>
    </row>
    <row r="254" spans="2:3">
      <c r="B254" s="8" t="s">
        <v>374</v>
      </c>
      <c r="C254">
        <v>1</v>
      </c>
    </row>
    <row r="255" spans="2:3">
      <c r="B255" s="8" t="s">
        <v>407</v>
      </c>
      <c r="C255">
        <v>1</v>
      </c>
    </row>
    <row r="256" spans="2:3">
      <c r="B256" s="8" t="s">
        <v>440</v>
      </c>
      <c r="C256">
        <v>1</v>
      </c>
    </row>
    <row r="257" spans="2:3">
      <c r="B257" s="8" t="s">
        <v>134</v>
      </c>
      <c r="C257">
        <v>1</v>
      </c>
    </row>
    <row r="258" spans="2:3">
      <c r="B258" s="8" t="s">
        <v>161</v>
      </c>
      <c r="C258">
        <v>1</v>
      </c>
    </row>
    <row r="259" spans="2:3">
      <c r="B259" s="8" t="s">
        <v>329</v>
      </c>
      <c r="C259">
        <v>1</v>
      </c>
    </row>
    <row r="260" spans="2:3">
      <c r="B260" s="8" t="s">
        <v>403</v>
      </c>
      <c r="C260">
        <v>1</v>
      </c>
    </row>
    <row r="261" spans="2:3">
      <c r="B261" s="8" t="s">
        <v>95</v>
      </c>
      <c r="C261">
        <v>1</v>
      </c>
    </row>
    <row r="262" spans="2:3">
      <c r="B262" s="8" t="s">
        <v>378</v>
      </c>
      <c r="C262">
        <v>1</v>
      </c>
    </row>
    <row r="263" spans="2:3">
      <c r="B263" s="8" t="s">
        <v>262</v>
      </c>
      <c r="C263">
        <v>1</v>
      </c>
    </row>
    <row r="264" spans="2:3">
      <c r="B264" s="8" t="s">
        <v>49</v>
      </c>
      <c r="C264">
        <v>1</v>
      </c>
    </row>
    <row r="265" spans="2:3">
      <c r="B265" s="8" t="s">
        <v>102</v>
      </c>
      <c r="C265">
        <v>1</v>
      </c>
    </row>
    <row r="266" spans="2:3">
      <c r="B266" s="8" t="s">
        <v>446</v>
      </c>
      <c r="C266">
        <v>1</v>
      </c>
    </row>
    <row r="267" spans="2:3">
      <c r="B267" s="8" t="s">
        <v>293</v>
      </c>
      <c r="C267">
        <v>1</v>
      </c>
    </row>
    <row r="268" spans="2:3">
      <c r="B268" s="8" t="s">
        <v>232</v>
      </c>
      <c r="C268">
        <v>1</v>
      </c>
    </row>
    <row r="269" spans="2:3">
      <c r="B269" s="8" t="s">
        <v>145</v>
      </c>
      <c r="C269">
        <v>1</v>
      </c>
    </row>
    <row r="270" spans="2:3">
      <c r="B270" s="8" t="s">
        <v>462</v>
      </c>
      <c r="C270">
        <v>1</v>
      </c>
    </row>
    <row r="271" spans="2:3">
      <c r="B271" s="8" t="s">
        <v>459</v>
      </c>
      <c r="C271">
        <v>1</v>
      </c>
    </row>
    <row r="272" spans="2:3">
      <c r="B272" s="8" t="s">
        <v>442</v>
      </c>
      <c r="C272">
        <v>1</v>
      </c>
    </row>
    <row r="273" spans="2:3">
      <c r="B273" s="8" t="s">
        <v>248</v>
      </c>
      <c r="C273">
        <v>1</v>
      </c>
    </row>
    <row r="274" spans="2:3">
      <c r="B274" s="8" t="s">
        <v>426</v>
      </c>
      <c r="C274">
        <v>1</v>
      </c>
    </row>
    <row r="275" spans="2:3">
      <c r="B275" s="8" t="s">
        <v>519</v>
      </c>
      <c r="C275">
        <v>1</v>
      </c>
    </row>
    <row r="276" spans="2:3">
      <c r="B276" s="8" t="s">
        <v>153</v>
      </c>
      <c r="C276">
        <v>1</v>
      </c>
    </row>
    <row r="277" spans="2:3">
      <c r="B277" s="8" t="s">
        <v>87</v>
      </c>
      <c r="C277">
        <v>1</v>
      </c>
    </row>
    <row r="278" spans="2:3">
      <c r="B278" s="8" t="s">
        <v>306</v>
      </c>
      <c r="C278">
        <v>1</v>
      </c>
    </row>
    <row r="279" spans="2:3">
      <c r="B279" s="8" t="s">
        <v>154</v>
      </c>
      <c r="C279">
        <v>1</v>
      </c>
    </row>
    <row r="280" spans="2:3">
      <c r="B280" s="8" t="s">
        <v>37</v>
      </c>
      <c r="C280">
        <v>1</v>
      </c>
    </row>
    <row r="281" spans="2:3">
      <c r="B281" s="8" t="s">
        <v>501</v>
      </c>
      <c r="C281">
        <v>1</v>
      </c>
    </row>
    <row r="282" spans="2:3">
      <c r="B282" s="8" t="s">
        <v>323</v>
      </c>
      <c r="C282">
        <v>1</v>
      </c>
    </row>
    <row r="283" spans="2:3">
      <c r="B283" s="8" t="s">
        <v>366</v>
      </c>
      <c r="C283">
        <v>1</v>
      </c>
    </row>
    <row r="284" spans="2:3">
      <c r="B284" s="8" t="s">
        <v>492</v>
      </c>
      <c r="C284">
        <v>1</v>
      </c>
    </row>
    <row r="285" spans="2:3">
      <c r="B285" s="8" t="s">
        <v>112</v>
      </c>
      <c r="C285">
        <v>1</v>
      </c>
    </row>
    <row r="286" spans="2:3">
      <c r="B286" s="8" t="s">
        <v>200</v>
      </c>
      <c r="C286">
        <v>1</v>
      </c>
    </row>
    <row r="287" spans="2:3">
      <c r="B287" s="8" t="s">
        <v>265</v>
      </c>
      <c r="C287">
        <v>1</v>
      </c>
    </row>
    <row r="288" spans="2:3">
      <c r="B288" s="8" t="s">
        <v>506</v>
      </c>
      <c r="C288">
        <v>1</v>
      </c>
    </row>
    <row r="289" spans="2:3">
      <c r="B289" s="8" t="s">
        <v>243</v>
      </c>
      <c r="C289">
        <v>1</v>
      </c>
    </row>
    <row r="290" spans="2:3">
      <c r="B290" s="8" t="s">
        <v>38</v>
      </c>
      <c r="C290">
        <v>1</v>
      </c>
    </row>
    <row r="291" spans="2:3">
      <c r="B291" s="8" t="s">
        <v>380</v>
      </c>
      <c r="C291">
        <v>1</v>
      </c>
    </row>
    <row r="292" spans="2:3">
      <c r="B292" s="8" t="s">
        <v>318</v>
      </c>
      <c r="C292">
        <v>1</v>
      </c>
    </row>
    <row r="293" spans="2:3">
      <c r="B293" s="8" t="s">
        <v>361</v>
      </c>
      <c r="C293">
        <v>1</v>
      </c>
    </row>
    <row r="294" spans="2:3">
      <c r="B294" s="8" t="s">
        <v>188</v>
      </c>
      <c r="C294">
        <v>1</v>
      </c>
    </row>
    <row r="295" spans="2:3">
      <c r="B295" s="8" t="s">
        <v>518</v>
      </c>
      <c r="C295">
        <v>1</v>
      </c>
    </row>
    <row r="296" spans="2:3">
      <c r="B296" s="8" t="s">
        <v>75</v>
      </c>
      <c r="C296">
        <v>1</v>
      </c>
    </row>
    <row r="297" spans="2:3">
      <c r="B297" s="8" t="s">
        <v>331</v>
      </c>
      <c r="C297">
        <v>1</v>
      </c>
    </row>
    <row r="298" spans="2:3">
      <c r="B298" s="8" t="s">
        <v>385</v>
      </c>
      <c r="C298">
        <v>1</v>
      </c>
    </row>
    <row r="299" spans="2:3">
      <c r="B299" s="8" t="s">
        <v>115</v>
      </c>
      <c r="C299">
        <v>1</v>
      </c>
    </row>
    <row r="300" spans="2:3">
      <c r="B300" s="8" t="s">
        <v>42</v>
      </c>
      <c r="C300">
        <v>1</v>
      </c>
    </row>
    <row r="301" spans="2:3">
      <c r="B301" s="8" t="s">
        <v>56</v>
      </c>
      <c r="C301">
        <v>1</v>
      </c>
    </row>
    <row r="302" spans="2:3">
      <c r="B302" s="8" t="s">
        <v>360</v>
      </c>
      <c r="C302">
        <v>1</v>
      </c>
    </row>
    <row r="303" spans="2:3">
      <c r="B303" s="8" t="s">
        <v>213</v>
      </c>
      <c r="C303">
        <v>1</v>
      </c>
    </row>
    <row r="304" spans="2:3">
      <c r="B304" s="8" t="s">
        <v>298</v>
      </c>
      <c r="C304">
        <v>1</v>
      </c>
    </row>
    <row r="305" spans="2:3">
      <c r="B305" s="8" t="s">
        <v>266</v>
      </c>
      <c r="C305">
        <v>1</v>
      </c>
    </row>
    <row r="306" spans="2:3">
      <c r="B306" s="8" t="s">
        <v>341</v>
      </c>
      <c r="C306">
        <v>1</v>
      </c>
    </row>
    <row r="307" spans="2:3">
      <c r="B307" s="8" t="s">
        <v>477</v>
      </c>
      <c r="C307">
        <v>1</v>
      </c>
    </row>
    <row r="308" spans="2:3">
      <c r="B308" s="8" t="s">
        <v>62</v>
      </c>
      <c r="C308">
        <v>1</v>
      </c>
    </row>
    <row r="309" spans="2:3">
      <c r="B309" s="8" t="s">
        <v>502</v>
      </c>
      <c r="C309">
        <v>1</v>
      </c>
    </row>
    <row r="310" spans="2:3">
      <c r="B310" s="8" t="s">
        <v>100</v>
      </c>
      <c r="C310">
        <v>1</v>
      </c>
    </row>
    <row r="311" spans="2:3">
      <c r="B311" s="8" t="s">
        <v>46</v>
      </c>
      <c r="C311">
        <v>1</v>
      </c>
    </row>
    <row r="312" spans="2:3">
      <c r="B312" s="8" t="s">
        <v>116</v>
      </c>
      <c r="C312">
        <v>1</v>
      </c>
    </row>
    <row r="313" spans="2:3">
      <c r="B313" s="8" t="s">
        <v>471</v>
      </c>
      <c r="C313">
        <v>1</v>
      </c>
    </row>
    <row r="314" spans="2:3">
      <c r="B314" s="8" t="s">
        <v>273</v>
      </c>
      <c r="C314">
        <v>1</v>
      </c>
    </row>
    <row r="315" spans="2:3">
      <c r="B315" s="8" t="s">
        <v>348</v>
      </c>
      <c r="C315">
        <v>1</v>
      </c>
    </row>
    <row r="316" spans="2:3">
      <c r="B316" s="8" t="s">
        <v>464</v>
      </c>
      <c r="C316">
        <v>1</v>
      </c>
    </row>
    <row r="317" spans="2:3">
      <c r="B317" s="8" t="s">
        <v>152</v>
      </c>
      <c r="C317">
        <v>1</v>
      </c>
    </row>
    <row r="318" spans="2:3">
      <c r="B318" s="8" t="s">
        <v>227</v>
      </c>
      <c r="C318">
        <v>1</v>
      </c>
    </row>
    <row r="319" spans="2:3">
      <c r="B319" s="8" t="s">
        <v>488</v>
      </c>
      <c r="C319">
        <v>1</v>
      </c>
    </row>
    <row r="320" spans="2:3">
      <c r="B320" s="8" t="s">
        <v>101</v>
      </c>
      <c r="C320">
        <v>1</v>
      </c>
    </row>
    <row r="321" spans="2:3">
      <c r="B321" s="8" t="s">
        <v>114</v>
      </c>
      <c r="C321">
        <v>1</v>
      </c>
    </row>
    <row r="322" spans="2:3">
      <c r="B322" s="8" t="s">
        <v>254</v>
      </c>
      <c r="C322">
        <v>1</v>
      </c>
    </row>
    <row r="323" spans="2:3">
      <c r="B323" s="8" t="s">
        <v>301</v>
      </c>
      <c r="C323">
        <v>1</v>
      </c>
    </row>
    <row r="324" spans="2:3">
      <c r="B324" s="8" t="s">
        <v>58</v>
      </c>
      <c r="C324">
        <v>1</v>
      </c>
    </row>
    <row r="325" spans="2:3">
      <c r="B325" s="8" t="s">
        <v>199</v>
      </c>
      <c r="C325">
        <v>1</v>
      </c>
    </row>
    <row r="326" spans="2:3">
      <c r="B326" s="8" t="s">
        <v>494</v>
      </c>
      <c r="C326">
        <v>1</v>
      </c>
    </row>
    <row r="327" spans="2:3">
      <c r="B327" s="8" t="s">
        <v>221</v>
      </c>
      <c r="C327">
        <v>1</v>
      </c>
    </row>
    <row r="328" spans="2:3">
      <c r="B328" s="8" t="s">
        <v>84</v>
      </c>
      <c r="C328">
        <v>1</v>
      </c>
    </row>
    <row r="329" spans="2:3">
      <c r="B329" s="8" t="s">
        <v>351</v>
      </c>
      <c r="C329">
        <v>1</v>
      </c>
    </row>
    <row r="330" spans="2:3">
      <c r="B330" s="8" t="s">
        <v>288</v>
      </c>
      <c r="C330">
        <v>1</v>
      </c>
    </row>
    <row r="331" spans="2:3">
      <c r="B331" s="8" t="s">
        <v>240</v>
      </c>
      <c r="C331">
        <v>1</v>
      </c>
    </row>
    <row r="332" spans="2:3">
      <c r="B332" s="8" t="s">
        <v>470</v>
      </c>
      <c r="C332">
        <v>1</v>
      </c>
    </row>
    <row r="333" spans="2:3">
      <c r="B333" s="8" t="s">
        <v>479</v>
      </c>
      <c r="C333">
        <v>1</v>
      </c>
    </row>
    <row r="334" spans="2:3">
      <c r="B334" s="8" t="s">
        <v>197</v>
      </c>
      <c r="C334">
        <v>1</v>
      </c>
    </row>
    <row r="335" spans="2:3">
      <c r="B335" s="8" t="s">
        <v>192</v>
      </c>
      <c r="C335">
        <v>1</v>
      </c>
    </row>
    <row r="336" spans="2:3">
      <c r="B336" s="8" t="s">
        <v>340</v>
      </c>
      <c r="C336">
        <v>1</v>
      </c>
    </row>
    <row r="337" spans="2:3">
      <c r="B337" s="8" t="s">
        <v>86</v>
      </c>
      <c r="C337">
        <v>1</v>
      </c>
    </row>
    <row r="338" spans="2:3">
      <c r="B338" s="8" t="s">
        <v>395</v>
      </c>
      <c r="C338">
        <v>1</v>
      </c>
    </row>
    <row r="339" spans="2:3">
      <c r="B339" s="8" t="s">
        <v>319</v>
      </c>
      <c r="C339">
        <v>1</v>
      </c>
    </row>
    <row r="340" spans="2:3">
      <c r="B340" s="8" t="s">
        <v>349</v>
      </c>
      <c r="C340">
        <v>1</v>
      </c>
    </row>
    <row r="341" spans="2:3">
      <c r="B341" s="8" t="s">
        <v>158</v>
      </c>
      <c r="C341">
        <v>1</v>
      </c>
    </row>
    <row r="342" spans="2:3">
      <c r="B342" s="8" t="s">
        <v>155</v>
      </c>
      <c r="C342">
        <v>1</v>
      </c>
    </row>
    <row r="343" spans="2:3">
      <c r="B343" s="8" t="s">
        <v>424</v>
      </c>
      <c r="C343">
        <v>1</v>
      </c>
    </row>
    <row r="344" spans="2:3">
      <c r="B344" s="8" t="s">
        <v>36</v>
      </c>
      <c r="C344">
        <v>1</v>
      </c>
    </row>
    <row r="345" spans="2:3">
      <c r="B345" s="8" t="s">
        <v>497</v>
      </c>
      <c r="C345">
        <v>1</v>
      </c>
    </row>
    <row r="346" spans="2:3">
      <c r="B346" s="8" t="s">
        <v>167</v>
      </c>
      <c r="C346">
        <v>1</v>
      </c>
    </row>
    <row r="347" spans="2:3">
      <c r="B347" s="8" t="s">
        <v>487</v>
      </c>
      <c r="C347">
        <v>1</v>
      </c>
    </row>
    <row r="348" spans="2:3">
      <c r="B348" s="8" t="s">
        <v>66</v>
      </c>
      <c r="C348">
        <v>1</v>
      </c>
    </row>
    <row r="349" spans="2:3">
      <c r="B349" s="8" t="s">
        <v>261</v>
      </c>
      <c r="C349">
        <v>1</v>
      </c>
    </row>
    <row r="350" spans="2:3">
      <c r="B350" s="8" t="s">
        <v>73</v>
      </c>
      <c r="C350">
        <v>1</v>
      </c>
    </row>
    <row r="351" spans="2:3">
      <c r="B351" s="8" t="s">
        <v>228</v>
      </c>
      <c r="C351">
        <v>1</v>
      </c>
    </row>
    <row r="352" spans="2:3">
      <c r="B352" s="8" t="s">
        <v>219</v>
      </c>
      <c r="C352">
        <v>1</v>
      </c>
    </row>
    <row r="353" spans="2:3">
      <c r="B353" s="8" t="s">
        <v>91</v>
      </c>
      <c r="C353">
        <v>1</v>
      </c>
    </row>
    <row r="354" spans="2:3">
      <c r="B354" s="8" t="s">
        <v>170</v>
      </c>
      <c r="C354">
        <v>1</v>
      </c>
    </row>
    <row r="355" spans="2:3">
      <c r="B355" s="8" t="s">
        <v>165</v>
      </c>
      <c r="C355">
        <v>1</v>
      </c>
    </row>
    <row r="356" spans="2:3">
      <c r="B356" s="8" t="s">
        <v>117</v>
      </c>
      <c r="C356">
        <v>1</v>
      </c>
    </row>
    <row r="357" spans="2:3">
      <c r="B357" s="8" t="s">
        <v>159</v>
      </c>
      <c r="C357">
        <v>1</v>
      </c>
    </row>
    <row r="358" spans="2:3">
      <c r="B358" s="8" t="s">
        <v>444</v>
      </c>
      <c r="C358">
        <v>1</v>
      </c>
    </row>
    <row r="359" spans="2:3">
      <c r="B359" s="8" t="s">
        <v>437</v>
      </c>
      <c r="C359">
        <v>1</v>
      </c>
    </row>
    <row r="360" spans="2:3">
      <c r="B360" s="8" t="s">
        <v>476</v>
      </c>
      <c r="C360">
        <v>1</v>
      </c>
    </row>
    <row r="361" spans="2:3">
      <c r="B361" s="8" t="s">
        <v>303</v>
      </c>
      <c r="C361">
        <v>1</v>
      </c>
    </row>
    <row r="362" spans="2:3">
      <c r="B362" s="8" t="s">
        <v>33</v>
      </c>
      <c r="C362">
        <v>1</v>
      </c>
    </row>
    <row r="363" spans="2:3">
      <c r="B363" s="8" t="s">
        <v>65</v>
      </c>
      <c r="C363">
        <v>1</v>
      </c>
    </row>
    <row r="364" spans="2:3">
      <c r="B364" s="8" t="s">
        <v>299</v>
      </c>
      <c r="C364">
        <v>1</v>
      </c>
    </row>
    <row r="365" spans="2:3">
      <c r="B365" s="8" t="s">
        <v>275</v>
      </c>
      <c r="C365">
        <v>1</v>
      </c>
    </row>
    <row r="366" spans="2:3">
      <c r="B366" s="8" t="s">
        <v>250</v>
      </c>
      <c r="C366">
        <v>1</v>
      </c>
    </row>
    <row r="367" spans="2:3">
      <c r="B367" s="8" t="s">
        <v>98</v>
      </c>
      <c r="C367">
        <v>1</v>
      </c>
    </row>
    <row r="368" spans="2:3">
      <c r="B368" s="8" t="s">
        <v>314</v>
      </c>
      <c r="C368">
        <v>1</v>
      </c>
    </row>
    <row r="369" spans="2:3">
      <c r="B369" s="8" t="s">
        <v>106</v>
      </c>
      <c r="C369">
        <v>1</v>
      </c>
    </row>
    <row r="370" spans="2:3">
      <c r="B370" s="8" t="s">
        <v>82</v>
      </c>
      <c r="C370">
        <v>1</v>
      </c>
    </row>
    <row r="371" spans="2:3">
      <c r="B371" s="8" t="s">
        <v>496</v>
      </c>
      <c r="C371">
        <v>1</v>
      </c>
    </row>
    <row r="372" spans="2:3">
      <c r="B372" s="8" t="s">
        <v>344</v>
      </c>
      <c r="C372">
        <v>1</v>
      </c>
    </row>
    <row r="373" spans="2:3">
      <c r="B373" s="8" t="s">
        <v>410</v>
      </c>
      <c r="C373">
        <v>1</v>
      </c>
    </row>
    <row r="374" spans="2:3">
      <c r="B374" s="8" t="s">
        <v>209</v>
      </c>
      <c r="C374">
        <v>1</v>
      </c>
    </row>
    <row r="375" spans="2:3">
      <c r="B375" s="8" t="s">
        <v>252</v>
      </c>
      <c r="C375">
        <v>1</v>
      </c>
    </row>
    <row r="376" spans="2:3">
      <c r="B376" s="8" t="s">
        <v>59</v>
      </c>
      <c r="C376">
        <v>1</v>
      </c>
    </row>
    <row r="377" spans="2:3">
      <c r="B377" s="8" t="s">
        <v>230</v>
      </c>
      <c r="C377">
        <v>1</v>
      </c>
    </row>
    <row r="378" spans="2:3">
      <c r="B378" s="8" t="s">
        <v>282</v>
      </c>
      <c r="C378">
        <v>1</v>
      </c>
    </row>
    <row r="379" spans="2:3">
      <c r="B379" s="8" t="s">
        <v>304</v>
      </c>
      <c r="C379">
        <v>1</v>
      </c>
    </row>
    <row r="380" spans="2:3">
      <c r="B380" s="8" t="s">
        <v>77</v>
      </c>
      <c r="C380">
        <v>1</v>
      </c>
    </row>
    <row r="381" spans="2:3">
      <c r="B381" s="8" t="s">
        <v>44</v>
      </c>
      <c r="C381">
        <v>1</v>
      </c>
    </row>
    <row r="382" spans="2:3">
      <c r="B382" s="8" t="s">
        <v>320</v>
      </c>
      <c r="C382">
        <v>1</v>
      </c>
    </row>
    <row r="383" spans="2:3">
      <c r="B383" s="8" t="s">
        <v>289</v>
      </c>
      <c r="C383">
        <v>1</v>
      </c>
    </row>
    <row r="384" spans="2:3">
      <c r="B384" s="8" t="s">
        <v>190</v>
      </c>
      <c r="C384">
        <v>1</v>
      </c>
    </row>
    <row r="385" spans="2:3">
      <c r="B385" s="8" t="s">
        <v>93</v>
      </c>
      <c r="C385">
        <v>1</v>
      </c>
    </row>
    <row r="386" spans="2:3">
      <c r="B386" s="8" t="s">
        <v>163</v>
      </c>
      <c r="C386">
        <v>1</v>
      </c>
    </row>
    <row r="387" spans="2:3">
      <c r="B387" s="8" t="s">
        <v>525</v>
      </c>
      <c r="C387">
        <v>1</v>
      </c>
    </row>
    <row r="388" spans="2:3">
      <c r="B388" s="8" t="s">
        <v>311</v>
      </c>
      <c r="C388">
        <v>1</v>
      </c>
    </row>
    <row r="389" spans="2:3">
      <c r="B389" s="8" t="s">
        <v>443</v>
      </c>
      <c r="C389">
        <v>1</v>
      </c>
    </row>
    <row r="390" spans="2:3">
      <c r="B390" s="8" t="s">
        <v>515</v>
      </c>
      <c r="C390">
        <v>1</v>
      </c>
    </row>
    <row r="391" spans="2:3">
      <c r="B391" s="8" t="s">
        <v>234</v>
      </c>
      <c r="C391">
        <v>1</v>
      </c>
    </row>
    <row r="392" spans="2:3">
      <c r="B392" s="8" t="s">
        <v>180</v>
      </c>
      <c r="C392">
        <v>1</v>
      </c>
    </row>
    <row r="393" spans="2:3">
      <c r="B393" s="8" t="s">
        <v>383</v>
      </c>
      <c r="C393">
        <v>1</v>
      </c>
    </row>
    <row r="394" spans="2:3">
      <c r="B394" s="8" t="s">
        <v>417</v>
      </c>
      <c r="C394">
        <v>1</v>
      </c>
    </row>
    <row r="395" spans="2:3">
      <c r="B395" s="8" t="s">
        <v>411</v>
      </c>
      <c r="C395">
        <v>1</v>
      </c>
    </row>
    <row r="396" spans="2:3">
      <c r="B396" s="8" t="s">
        <v>517</v>
      </c>
      <c r="C396">
        <v>1</v>
      </c>
    </row>
    <row r="397" spans="2:3">
      <c r="B397" s="8" t="s">
        <v>308</v>
      </c>
      <c r="C397">
        <v>1</v>
      </c>
    </row>
    <row r="398" spans="2:3">
      <c r="B398" s="8" t="s">
        <v>396</v>
      </c>
      <c r="C398">
        <v>1</v>
      </c>
    </row>
    <row r="399" spans="2:3">
      <c r="B399" s="8" t="s">
        <v>415</v>
      </c>
      <c r="C399">
        <v>1</v>
      </c>
    </row>
    <row r="400" spans="2:3">
      <c r="B400" s="8" t="s">
        <v>85</v>
      </c>
      <c r="C400">
        <v>1</v>
      </c>
    </row>
    <row r="401" spans="2:3">
      <c r="B401" s="8" t="s">
        <v>48</v>
      </c>
      <c r="C401">
        <v>1</v>
      </c>
    </row>
    <row r="402" spans="2:3">
      <c r="B402" s="8" t="s">
        <v>88</v>
      </c>
      <c r="C402">
        <v>1</v>
      </c>
    </row>
    <row r="403" spans="2:3">
      <c r="B403" s="8" t="s">
        <v>409</v>
      </c>
      <c r="C403">
        <v>1</v>
      </c>
    </row>
    <row r="404" spans="2:3">
      <c r="B404" s="8" t="s">
        <v>381</v>
      </c>
      <c r="C404">
        <v>1</v>
      </c>
    </row>
    <row r="405" spans="2:3">
      <c r="B405" s="8" t="s">
        <v>393</v>
      </c>
      <c r="C405">
        <v>1</v>
      </c>
    </row>
    <row r="406" spans="2:3">
      <c r="B406" s="8" t="s">
        <v>355</v>
      </c>
      <c r="C406">
        <v>1</v>
      </c>
    </row>
    <row r="407" spans="2:3">
      <c r="B407" s="8" t="s">
        <v>110</v>
      </c>
      <c r="C407">
        <v>1</v>
      </c>
    </row>
    <row r="408" spans="2:3">
      <c r="B408" s="8" t="s">
        <v>83</v>
      </c>
      <c r="C408">
        <v>1</v>
      </c>
    </row>
    <row r="409" spans="2:3">
      <c r="B409" s="8" t="s">
        <v>509</v>
      </c>
      <c r="C409">
        <v>1</v>
      </c>
    </row>
    <row r="410" spans="2:3">
      <c r="B410" s="8" t="s">
        <v>151</v>
      </c>
      <c r="C410">
        <v>1</v>
      </c>
    </row>
    <row r="411" spans="2:3">
      <c r="B411" s="8" t="s">
        <v>421</v>
      </c>
      <c r="C411">
        <v>1</v>
      </c>
    </row>
    <row r="412" spans="2:3">
      <c r="B412" s="8" t="s">
        <v>480</v>
      </c>
      <c r="C412">
        <v>1</v>
      </c>
    </row>
    <row r="413" spans="2:3">
      <c r="B413" s="8" t="s">
        <v>416</v>
      </c>
      <c r="C413">
        <v>1</v>
      </c>
    </row>
    <row r="414" spans="2:3">
      <c r="B414" s="8" t="s">
        <v>435</v>
      </c>
      <c r="C414">
        <v>1</v>
      </c>
    </row>
    <row r="415" spans="2:3">
      <c r="B415" s="8" t="s">
        <v>313</v>
      </c>
      <c r="C415">
        <v>1</v>
      </c>
    </row>
    <row r="416" spans="2:3">
      <c r="B416" s="8" t="s">
        <v>376</v>
      </c>
      <c r="C416">
        <v>1</v>
      </c>
    </row>
    <row r="417" spans="2:3">
      <c r="B417" s="8" t="s">
        <v>493</v>
      </c>
      <c r="C417">
        <v>1</v>
      </c>
    </row>
    <row r="418" spans="2:3">
      <c r="B418" s="8" t="s">
        <v>140</v>
      </c>
      <c r="C418">
        <v>1</v>
      </c>
    </row>
    <row r="419" spans="2:3">
      <c r="B419" s="8" t="s">
        <v>333</v>
      </c>
      <c r="C419">
        <v>1</v>
      </c>
    </row>
    <row r="420" spans="2:3">
      <c r="B420" s="8" t="s">
        <v>125</v>
      </c>
      <c r="C420">
        <v>1</v>
      </c>
    </row>
    <row r="421" spans="2:3">
      <c r="B421" s="8" t="s">
        <v>369</v>
      </c>
      <c r="C421">
        <v>1</v>
      </c>
    </row>
    <row r="422" spans="2:3">
      <c r="B422" s="8" t="s">
        <v>370</v>
      </c>
      <c r="C422">
        <v>1</v>
      </c>
    </row>
    <row r="423" spans="2:3">
      <c r="B423" s="8" t="s">
        <v>430</v>
      </c>
      <c r="C423">
        <v>1</v>
      </c>
    </row>
    <row r="424" spans="2:3">
      <c r="B424" s="8" t="s">
        <v>467</v>
      </c>
      <c r="C424">
        <v>1</v>
      </c>
    </row>
    <row r="425" spans="2:3">
      <c r="B425" s="8" t="s">
        <v>113</v>
      </c>
      <c r="C425">
        <v>1</v>
      </c>
    </row>
    <row r="426" spans="2:3">
      <c r="B426" s="8" t="s">
        <v>489</v>
      </c>
      <c r="C426">
        <v>1</v>
      </c>
    </row>
    <row r="427" spans="2:3">
      <c r="B427" s="8" t="s">
        <v>104</v>
      </c>
      <c r="C427">
        <v>1</v>
      </c>
    </row>
    <row r="428" spans="2:3">
      <c r="B428" s="8" t="s">
        <v>35</v>
      </c>
      <c r="C428">
        <v>1</v>
      </c>
    </row>
    <row r="429" spans="2:3">
      <c r="B429" s="8" t="s">
        <v>390</v>
      </c>
      <c r="C429">
        <v>1</v>
      </c>
    </row>
    <row r="430" spans="2:3">
      <c r="B430" s="8" t="s">
        <v>450</v>
      </c>
      <c r="C430">
        <v>1</v>
      </c>
    </row>
    <row r="431" spans="2:3">
      <c r="B431" s="8" t="s">
        <v>45</v>
      </c>
      <c r="C431">
        <v>1</v>
      </c>
    </row>
    <row r="432" spans="2:3">
      <c r="B432" s="8" t="s">
        <v>350</v>
      </c>
      <c r="C432">
        <v>1</v>
      </c>
    </row>
    <row r="433" spans="2:3">
      <c r="B433" s="8" t="s">
        <v>173</v>
      </c>
      <c r="C433">
        <v>1</v>
      </c>
    </row>
    <row r="434" spans="2:3">
      <c r="B434" s="8" t="s">
        <v>109</v>
      </c>
      <c r="C434">
        <v>1</v>
      </c>
    </row>
    <row r="435" spans="2:3">
      <c r="B435" s="8" t="s">
        <v>280</v>
      </c>
      <c r="C435">
        <v>1</v>
      </c>
    </row>
    <row r="436" spans="2:3">
      <c r="B436" s="8" t="s">
        <v>255</v>
      </c>
      <c r="C436">
        <v>1</v>
      </c>
    </row>
    <row r="437" spans="2:3">
      <c r="B437" s="8" t="s">
        <v>127</v>
      </c>
      <c r="C437">
        <v>1</v>
      </c>
    </row>
    <row r="438" spans="2:3">
      <c r="B438" s="8" t="s">
        <v>236</v>
      </c>
      <c r="C438">
        <v>1</v>
      </c>
    </row>
    <row r="439" spans="2:3">
      <c r="B439" s="8" t="s">
        <v>362</v>
      </c>
      <c r="C439">
        <v>1</v>
      </c>
    </row>
    <row r="440" spans="2:3">
      <c r="B440" s="8" t="s">
        <v>54</v>
      </c>
      <c r="C440">
        <v>1</v>
      </c>
    </row>
    <row r="441" spans="2:3">
      <c r="B441" s="8" t="s">
        <v>178</v>
      </c>
      <c r="C441">
        <v>1</v>
      </c>
    </row>
    <row r="442" spans="2:3">
      <c r="B442" s="8" t="s">
        <v>184</v>
      </c>
      <c r="C442">
        <v>1</v>
      </c>
    </row>
    <row r="443" spans="2:3">
      <c r="B443" s="8" t="s">
        <v>332</v>
      </c>
      <c r="C443">
        <v>1</v>
      </c>
    </row>
    <row r="444" spans="2:3">
      <c r="B444" s="8" t="s">
        <v>89</v>
      </c>
      <c r="C444">
        <v>1</v>
      </c>
    </row>
    <row r="445" spans="2:3">
      <c r="B445" s="8" t="s">
        <v>186</v>
      </c>
      <c r="C445">
        <v>1</v>
      </c>
    </row>
    <row r="446" spans="2:3">
      <c r="B446" s="8" t="s">
        <v>339</v>
      </c>
      <c r="C446">
        <v>1</v>
      </c>
    </row>
    <row r="447" spans="2:3">
      <c r="B447" s="8" t="s">
        <v>107</v>
      </c>
      <c r="C447">
        <v>1</v>
      </c>
    </row>
    <row r="448" spans="2:3">
      <c r="B448" s="8" t="s">
        <v>520</v>
      </c>
      <c r="C448">
        <v>1</v>
      </c>
    </row>
    <row r="449" spans="2:3">
      <c r="B449" s="8" t="s">
        <v>516</v>
      </c>
      <c r="C449">
        <v>1</v>
      </c>
    </row>
    <row r="450" spans="2:3">
      <c r="B450" s="8" t="s">
        <v>478</v>
      </c>
      <c r="C450">
        <v>1</v>
      </c>
    </row>
    <row r="451" spans="2:3">
      <c r="B451" s="8" t="s">
        <v>169</v>
      </c>
      <c r="C451">
        <v>1</v>
      </c>
    </row>
    <row r="452" spans="2:3">
      <c r="B452" s="8" t="s">
        <v>135</v>
      </c>
      <c r="C452">
        <v>1</v>
      </c>
    </row>
    <row r="453" spans="2:3">
      <c r="B453" s="8" t="s">
        <v>468</v>
      </c>
      <c r="C453">
        <v>1</v>
      </c>
    </row>
    <row r="454" spans="2:3">
      <c r="B454" s="8" t="s">
        <v>507</v>
      </c>
      <c r="C454">
        <v>1</v>
      </c>
    </row>
    <row r="455" spans="2:3">
      <c r="B455" s="8" t="s">
        <v>164</v>
      </c>
      <c r="C455">
        <v>1</v>
      </c>
    </row>
    <row r="456" spans="2:3">
      <c r="B456" s="8" t="s">
        <v>218</v>
      </c>
      <c r="C456">
        <v>1</v>
      </c>
    </row>
    <row r="457" spans="2:3">
      <c r="B457" s="8" t="s">
        <v>207</v>
      </c>
      <c r="C457">
        <v>1</v>
      </c>
    </row>
    <row r="458" spans="2:3">
      <c r="B458" s="8" t="s">
        <v>495</v>
      </c>
      <c r="C458">
        <v>1</v>
      </c>
    </row>
    <row r="459" spans="2:3">
      <c r="B459" s="8" t="s">
        <v>465</v>
      </c>
      <c r="C459">
        <v>1</v>
      </c>
    </row>
    <row r="460" spans="2:3">
      <c r="B460" s="8" t="s">
        <v>270</v>
      </c>
      <c r="C460">
        <v>1</v>
      </c>
    </row>
    <row r="461" spans="2:3">
      <c r="B461" s="8" t="s">
        <v>345</v>
      </c>
      <c r="C461">
        <v>1</v>
      </c>
    </row>
    <row r="462" spans="2:3">
      <c r="B462" s="8" t="s">
        <v>96</v>
      </c>
      <c r="C462">
        <v>1</v>
      </c>
    </row>
    <row r="463" spans="2:3">
      <c r="B463" s="8" t="s">
        <v>147</v>
      </c>
      <c r="C463">
        <v>1</v>
      </c>
    </row>
    <row r="464" spans="2:3">
      <c r="B464" s="8" t="s">
        <v>316</v>
      </c>
      <c r="C464">
        <v>1</v>
      </c>
    </row>
    <row r="465" spans="2:3">
      <c r="B465" s="8" t="s">
        <v>271</v>
      </c>
      <c r="C465">
        <v>1</v>
      </c>
    </row>
    <row r="466" spans="2:3">
      <c r="B466" s="8" t="s">
        <v>457</v>
      </c>
      <c r="C466">
        <v>1</v>
      </c>
    </row>
    <row r="467" spans="2:3">
      <c r="B467" s="8" t="s">
        <v>389</v>
      </c>
      <c r="C467">
        <v>1</v>
      </c>
    </row>
    <row r="468" spans="2:3">
      <c r="B468" s="8" t="s">
        <v>347</v>
      </c>
      <c r="C468">
        <v>1</v>
      </c>
    </row>
    <row r="469" spans="2:3">
      <c r="B469" s="8" t="s">
        <v>235</v>
      </c>
      <c r="C469">
        <v>1</v>
      </c>
    </row>
    <row r="470" spans="2:3">
      <c r="B470" s="8" t="s">
        <v>317</v>
      </c>
      <c r="C470">
        <v>1</v>
      </c>
    </row>
    <row r="471" spans="2:3">
      <c r="B471" s="8" t="s">
        <v>379</v>
      </c>
      <c r="C471">
        <v>1</v>
      </c>
    </row>
    <row r="472" spans="2:3">
      <c r="B472" s="8" t="s">
        <v>281</v>
      </c>
      <c r="C472">
        <v>1</v>
      </c>
    </row>
    <row r="473" spans="2:3">
      <c r="B473" s="8" t="s">
        <v>353</v>
      </c>
      <c r="C473">
        <v>1</v>
      </c>
    </row>
    <row r="474" spans="2:3">
      <c r="B474" s="8" t="s">
        <v>486</v>
      </c>
      <c r="C474">
        <v>1</v>
      </c>
    </row>
    <row r="475" spans="2:3">
      <c r="B475" s="8" t="s">
        <v>449</v>
      </c>
      <c r="C475">
        <v>1</v>
      </c>
    </row>
    <row r="476" spans="2:3">
      <c r="B476" s="8" t="s">
        <v>215</v>
      </c>
      <c r="C476">
        <v>1</v>
      </c>
    </row>
    <row r="477" spans="2:3">
      <c r="B477" s="8" t="s">
        <v>211</v>
      </c>
      <c r="C477">
        <v>1</v>
      </c>
    </row>
    <row r="478" spans="2:3">
      <c r="B478" s="8" t="s">
        <v>283</v>
      </c>
      <c r="C478">
        <v>1</v>
      </c>
    </row>
    <row r="479" spans="2:3">
      <c r="B479" s="8" t="s">
        <v>290</v>
      </c>
      <c r="C479">
        <v>1</v>
      </c>
    </row>
    <row r="480" spans="2:3">
      <c r="B480" s="8" t="s">
        <v>182</v>
      </c>
      <c r="C480">
        <v>1</v>
      </c>
    </row>
    <row r="481" spans="2:3">
      <c r="B481" s="8" t="s">
        <v>121</v>
      </c>
      <c r="C481">
        <v>1</v>
      </c>
    </row>
    <row r="482" spans="2:3">
      <c r="B482" s="8" t="s">
        <v>279</v>
      </c>
      <c r="C482">
        <v>1</v>
      </c>
    </row>
    <row r="483" spans="2:3">
      <c r="B483" s="8" t="s">
        <v>241</v>
      </c>
      <c r="C483">
        <v>1</v>
      </c>
    </row>
    <row r="484" spans="2:3">
      <c r="B484" s="8" t="s">
        <v>191</v>
      </c>
      <c r="C484">
        <v>1</v>
      </c>
    </row>
    <row r="485" spans="2:3">
      <c r="B485" s="8" t="s">
        <v>343</v>
      </c>
      <c r="C485">
        <v>1</v>
      </c>
    </row>
    <row r="486" spans="2:3">
      <c r="B486" s="8" t="s">
        <v>131</v>
      </c>
      <c r="C486">
        <v>1</v>
      </c>
    </row>
    <row r="487" spans="2:3">
      <c r="B487" s="8" t="s">
        <v>439</v>
      </c>
      <c r="C487">
        <v>1</v>
      </c>
    </row>
    <row r="488" spans="2:3">
      <c r="B488" s="8" t="s">
        <v>373</v>
      </c>
      <c r="C488">
        <v>1</v>
      </c>
    </row>
    <row r="489" spans="2:3">
      <c r="B489" s="8" t="s">
        <v>469</v>
      </c>
      <c r="C489">
        <v>1</v>
      </c>
    </row>
    <row r="490" spans="2:3">
      <c r="B490" s="8" t="s">
        <v>423</v>
      </c>
      <c r="C490">
        <v>1</v>
      </c>
    </row>
    <row r="491" spans="2:3">
      <c r="B491" s="8" t="s">
        <v>523</v>
      </c>
      <c r="C491">
        <v>1</v>
      </c>
    </row>
    <row r="492" spans="2:3">
      <c r="B492" s="8" t="s">
        <v>269</v>
      </c>
      <c r="C492">
        <v>1</v>
      </c>
    </row>
    <row r="493" spans="2:3">
      <c r="B493" s="8" t="s">
        <v>229</v>
      </c>
      <c r="C493">
        <v>1</v>
      </c>
    </row>
    <row r="494" spans="2:3">
      <c r="B494" s="8" t="s">
        <v>137</v>
      </c>
      <c r="C494">
        <v>1</v>
      </c>
    </row>
    <row r="495" spans="2:3">
      <c r="B495" s="8" t="s">
        <v>51</v>
      </c>
      <c r="C495">
        <v>1</v>
      </c>
    </row>
    <row r="496" spans="2:3">
      <c r="B496" s="8" t="s">
        <v>47</v>
      </c>
      <c r="C496">
        <v>1</v>
      </c>
    </row>
    <row r="497" spans="2:3">
      <c r="B497" s="8" t="s">
        <v>433</v>
      </c>
      <c r="C497">
        <v>1</v>
      </c>
    </row>
    <row r="498" spans="2:3">
      <c r="B498" s="8" t="s">
        <v>202</v>
      </c>
      <c r="C498">
        <v>1</v>
      </c>
    </row>
    <row r="499" spans="2:3">
      <c r="B499" s="8" t="s">
        <v>133</v>
      </c>
      <c r="C499">
        <v>1</v>
      </c>
    </row>
    <row r="500" spans="2:3">
      <c r="B500" s="8" t="s">
        <v>61</v>
      </c>
      <c r="C500">
        <v>1</v>
      </c>
    </row>
    <row r="501" spans="2:3">
      <c r="B501" s="8" t="s">
        <v>120</v>
      </c>
      <c r="C501">
        <v>1</v>
      </c>
    </row>
    <row r="502" spans="2:3">
      <c r="B502" s="8" t="s">
        <v>176</v>
      </c>
      <c r="C502">
        <v>1</v>
      </c>
    </row>
    <row r="503" spans="2:3">
      <c r="B503" s="8" t="s">
        <v>69</v>
      </c>
      <c r="C503">
        <v>1</v>
      </c>
    </row>
    <row r="504" spans="2:3">
      <c r="B504" s="8" t="s">
        <v>386</v>
      </c>
      <c r="C504">
        <v>1</v>
      </c>
    </row>
    <row r="505" spans="2:3">
      <c r="B505" s="8" t="s">
        <v>505</v>
      </c>
      <c r="C505">
        <v>1</v>
      </c>
    </row>
    <row r="506" spans="2:3">
      <c r="B506" s="8" t="s">
        <v>233</v>
      </c>
      <c r="C506">
        <v>1</v>
      </c>
    </row>
    <row r="507" spans="2:3">
      <c r="B507" s="8" t="s">
        <v>324</v>
      </c>
      <c r="C507">
        <v>1</v>
      </c>
    </row>
    <row r="508" spans="2:3">
      <c r="B508" s="8" t="s">
        <v>485</v>
      </c>
      <c r="C508">
        <v>1</v>
      </c>
    </row>
    <row r="509" spans="2:3">
      <c r="B509" s="8" t="s">
        <v>342</v>
      </c>
      <c r="C509">
        <v>1</v>
      </c>
    </row>
    <row r="510" spans="2:3">
      <c r="B510" s="8" t="s">
        <v>358</v>
      </c>
      <c r="C510">
        <v>1</v>
      </c>
    </row>
    <row r="511" spans="2:3">
      <c r="B511" s="8" t="s">
        <v>337</v>
      </c>
      <c r="C511">
        <v>1</v>
      </c>
    </row>
    <row r="512" spans="2:3">
      <c r="B512" s="8" t="s">
        <v>500</v>
      </c>
      <c r="C512">
        <v>1</v>
      </c>
    </row>
    <row r="513" spans="2:3">
      <c r="B513" s="8" t="s">
        <v>185</v>
      </c>
      <c r="C513">
        <v>1</v>
      </c>
    </row>
    <row r="514" spans="2:3">
      <c r="B514" s="8" t="s">
        <v>524</v>
      </c>
      <c r="C514">
        <v>1</v>
      </c>
    </row>
    <row r="515" spans="2:3">
      <c r="B515" s="8" t="s">
        <v>148</v>
      </c>
      <c r="C515">
        <v>1</v>
      </c>
    </row>
    <row r="516" spans="2:3">
      <c r="B516" s="8" t="s">
        <v>490</v>
      </c>
      <c r="C516">
        <v>1</v>
      </c>
    </row>
    <row r="517" spans="2:3">
      <c r="B517" s="8" t="s">
        <v>130</v>
      </c>
      <c r="C517">
        <v>1</v>
      </c>
    </row>
    <row r="518" spans="2:3">
      <c r="B518" s="8" t="s">
        <v>382</v>
      </c>
      <c r="C518">
        <v>1</v>
      </c>
    </row>
    <row r="519" spans="2:3">
      <c r="B519" s="8" t="s">
        <v>413</v>
      </c>
      <c r="C519">
        <v>1</v>
      </c>
    </row>
    <row r="520" spans="2:3">
      <c r="B520" s="8" t="s">
        <v>498</v>
      </c>
      <c r="C520">
        <v>1</v>
      </c>
    </row>
    <row r="521" spans="2:3">
      <c r="B521" s="8" t="s">
        <v>181</v>
      </c>
      <c r="C521">
        <v>1</v>
      </c>
    </row>
    <row r="522" spans="2:3">
      <c r="B522" s="8" t="s">
        <v>326</v>
      </c>
      <c r="C522">
        <v>1</v>
      </c>
    </row>
    <row r="523" spans="2:3">
      <c r="B523" s="8" t="s">
        <v>118</v>
      </c>
      <c r="C523">
        <v>1</v>
      </c>
    </row>
    <row r="524" spans="2:3">
      <c r="B524" s="8" t="s">
        <v>220</v>
      </c>
      <c r="C524">
        <v>1</v>
      </c>
    </row>
    <row r="525" spans="2:3">
      <c r="B525" s="8" t="s">
        <v>434</v>
      </c>
      <c r="C525">
        <v>1</v>
      </c>
    </row>
    <row r="526" spans="2:3">
      <c r="B526" s="8" t="s">
        <v>68</v>
      </c>
      <c r="C526">
        <v>1</v>
      </c>
    </row>
    <row r="527" spans="2:3">
      <c r="B527" s="8" t="s">
        <v>238</v>
      </c>
      <c r="C527">
        <v>1</v>
      </c>
    </row>
    <row r="528" spans="2:3">
      <c r="B528" s="8" t="s">
        <v>231</v>
      </c>
      <c r="C528">
        <v>1</v>
      </c>
    </row>
    <row r="529" spans="2:3">
      <c r="B529" s="8" t="s">
        <v>74</v>
      </c>
      <c r="C529">
        <v>1</v>
      </c>
    </row>
    <row r="530" spans="2:3">
      <c r="B530" s="8" t="s">
        <v>522</v>
      </c>
      <c r="C530">
        <v>1</v>
      </c>
    </row>
    <row r="531" spans="2:3">
      <c r="B531" s="8" t="s">
        <v>206</v>
      </c>
      <c r="C531">
        <v>1</v>
      </c>
    </row>
    <row r="532" spans="2:3">
      <c r="B532" s="8" t="s">
        <v>327</v>
      </c>
      <c r="C532">
        <v>1</v>
      </c>
    </row>
    <row r="533" spans="2:3">
      <c r="B533" s="8" t="s">
        <v>384</v>
      </c>
      <c r="C533">
        <v>1</v>
      </c>
    </row>
    <row r="534" spans="2:3">
      <c r="B534" s="8" t="s">
        <v>427</v>
      </c>
      <c r="C534">
        <v>1</v>
      </c>
    </row>
    <row r="535" spans="2:3">
      <c r="B535" s="8" t="s">
        <v>63</v>
      </c>
      <c r="C535">
        <v>1</v>
      </c>
    </row>
    <row r="536" spans="2:3">
      <c r="B536" s="8" t="s">
        <v>138</v>
      </c>
      <c r="C536">
        <v>1</v>
      </c>
    </row>
    <row r="537" spans="2:3">
      <c r="B537" s="8" t="s">
        <v>372</v>
      </c>
      <c r="C537">
        <v>1</v>
      </c>
    </row>
    <row r="538" spans="2:3">
      <c r="B538" s="8" t="s">
        <v>473</v>
      </c>
      <c r="C538">
        <v>1</v>
      </c>
    </row>
    <row r="539" spans="2:3">
      <c r="B539" s="8" t="s">
        <v>321</v>
      </c>
      <c r="C539">
        <v>1</v>
      </c>
    </row>
    <row r="540" spans="2:3">
      <c r="B540" s="8" t="s">
        <v>371</v>
      </c>
      <c r="C540">
        <v>1</v>
      </c>
    </row>
    <row r="541" spans="2:3">
      <c r="B541" s="8" t="s">
        <v>129</v>
      </c>
      <c r="C541">
        <v>1</v>
      </c>
    </row>
    <row r="542" spans="2:3">
      <c r="B542" s="8" t="s">
        <v>149</v>
      </c>
      <c r="C542">
        <v>1</v>
      </c>
    </row>
    <row r="543" spans="2:3">
      <c r="B543" s="8" t="s">
        <v>272</v>
      </c>
      <c r="C543">
        <v>1</v>
      </c>
    </row>
    <row r="544" spans="2:3">
      <c r="B544" s="8" t="s">
        <v>30</v>
      </c>
      <c r="C544">
        <v>1</v>
      </c>
    </row>
    <row r="545" spans="2:3">
      <c r="B545" s="8" t="s">
        <v>242</v>
      </c>
      <c r="C545">
        <v>1</v>
      </c>
    </row>
    <row r="546" spans="2:3">
      <c r="B546" s="8" t="s">
        <v>187</v>
      </c>
      <c r="C546">
        <v>1</v>
      </c>
    </row>
    <row r="547" spans="2:3">
      <c r="B547" s="8" t="s">
        <v>305</v>
      </c>
      <c r="C547">
        <v>1</v>
      </c>
    </row>
    <row r="548" spans="2:3">
      <c r="B548" s="8" t="s">
        <v>367</v>
      </c>
      <c r="C548">
        <v>1</v>
      </c>
    </row>
    <row r="549" spans="2:3">
      <c r="B549" s="8" t="s">
        <v>168</v>
      </c>
      <c r="C549">
        <v>1</v>
      </c>
    </row>
    <row r="550" spans="2:3">
      <c r="B550" s="8" t="s">
        <v>310</v>
      </c>
      <c r="C550">
        <v>1</v>
      </c>
    </row>
    <row r="551" spans="2:3">
      <c r="B551" s="8" t="s">
        <v>79</v>
      </c>
      <c r="C551">
        <v>1</v>
      </c>
    </row>
    <row r="552" spans="2:3">
      <c r="B552" s="8" t="s">
        <v>124</v>
      </c>
      <c r="C552">
        <v>1</v>
      </c>
    </row>
    <row r="553" spans="2:3">
      <c r="B553" s="8" t="s">
        <v>414</v>
      </c>
      <c r="C553">
        <v>1</v>
      </c>
    </row>
    <row r="554" spans="2:3">
      <c r="B554" s="8" t="s">
        <v>508</v>
      </c>
      <c r="C554">
        <v>1</v>
      </c>
    </row>
    <row r="555" spans="2:3">
      <c r="B555" s="8" t="s">
        <v>64</v>
      </c>
      <c r="C555">
        <v>1</v>
      </c>
    </row>
    <row r="556" spans="2:3">
      <c r="B556" s="8" t="s">
        <v>150</v>
      </c>
      <c r="C556">
        <v>1</v>
      </c>
    </row>
    <row r="557" spans="2:3">
      <c r="B557" s="8" t="s">
        <v>408</v>
      </c>
      <c r="C557">
        <v>1</v>
      </c>
    </row>
    <row r="558" spans="2:3">
      <c r="B558" s="8" t="s">
        <v>391</v>
      </c>
      <c r="C558">
        <v>1</v>
      </c>
    </row>
    <row r="559" spans="2:3">
      <c r="B559" s="8" t="s">
        <v>52</v>
      </c>
      <c r="C559">
        <v>1</v>
      </c>
    </row>
    <row r="560" spans="2:3">
      <c r="B560" s="8" t="s">
        <v>276</v>
      </c>
      <c r="C560">
        <v>1</v>
      </c>
    </row>
    <row r="561" spans="2:3">
      <c r="B561" s="8" t="s">
        <v>512</v>
      </c>
      <c r="C561">
        <v>1</v>
      </c>
    </row>
    <row r="562" spans="2:3">
      <c r="B562" s="8" t="s">
        <v>141</v>
      </c>
      <c r="C562">
        <v>1</v>
      </c>
    </row>
    <row r="563" spans="2:3">
      <c r="B563" s="8" t="s">
        <v>132</v>
      </c>
      <c r="C563">
        <v>1</v>
      </c>
    </row>
    <row r="564" spans="2:3">
      <c r="B564" s="8" t="s">
        <v>394</v>
      </c>
      <c r="C564">
        <v>1</v>
      </c>
    </row>
    <row r="565" spans="2:3">
      <c r="B565" s="8" t="s">
        <v>94</v>
      </c>
      <c r="C565">
        <v>1</v>
      </c>
    </row>
    <row r="566" spans="2:3">
      <c r="B566" s="8" t="s">
        <v>297</v>
      </c>
      <c r="C566">
        <v>1</v>
      </c>
    </row>
    <row r="567" spans="2:3">
      <c r="B567" s="8" t="s">
        <v>352</v>
      </c>
      <c r="C567">
        <v>1</v>
      </c>
    </row>
    <row r="568" spans="2:3">
      <c r="B568" s="8" t="s">
        <v>257</v>
      </c>
      <c r="C568">
        <v>1</v>
      </c>
    </row>
    <row r="569" spans="2:3">
      <c r="B569" s="8" t="s">
        <v>189</v>
      </c>
      <c r="C569">
        <v>1</v>
      </c>
    </row>
    <row r="570" spans="2:3">
      <c r="B570" s="8" t="s">
        <v>156</v>
      </c>
      <c r="C570">
        <v>1</v>
      </c>
    </row>
    <row r="571" spans="2:3">
      <c r="B571" s="8" t="s">
        <v>143</v>
      </c>
      <c r="C571">
        <v>1</v>
      </c>
    </row>
    <row r="572" spans="2:3">
      <c r="B572" s="8" t="s">
        <v>40</v>
      </c>
      <c r="C572">
        <v>1</v>
      </c>
    </row>
    <row r="573" spans="2:3">
      <c r="B573" s="8" t="s">
        <v>422</v>
      </c>
      <c r="C573">
        <v>1</v>
      </c>
    </row>
    <row r="574" spans="2:3">
      <c r="B574" s="8" t="s">
        <v>128</v>
      </c>
      <c r="C574">
        <v>1</v>
      </c>
    </row>
    <row r="575" spans="2:3">
      <c r="B575" s="8" t="s">
        <v>2604</v>
      </c>
      <c r="C575">
        <v>500</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9AF7B-84CE-40D9-80C0-ECD30D339D05}">
  <dimension ref="A3:M35"/>
  <sheetViews>
    <sheetView workbookViewId="0">
      <selection activeCell="M5" sqref="M5"/>
    </sheetView>
  </sheetViews>
  <sheetFormatPr defaultRowHeight="15"/>
  <sheetData>
    <row r="3" spans="1:13">
      <c r="A3" t="s">
        <v>2578</v>
      </c>
    </row>
    <row r="4" spans="1:13">
      <c r="A4" s="2"/>
    </row>
    <row r="5" spans="1:13">
      <c r="A5" s="2" t="s">
        <v>2579</v>
      </c>
      <c r="M5" t="s">
        <v>2602</v>
      </c>
    </row>
    <row r="6" spans="1:13">
      <c r="A6" s="2" t="s">
        <v>2580</v>
      </c>
    </row>
    <row r="7" spans="1:13">
      <c r="A7" s="2" t="s">
        <v>2581</v>
      </c>
    </row>
    <row r="8" spans="1:13">
      <c r="A8" s="2" t="s">
        <v>2582</v>
      </c>
    </row>
    <row r="9" spans="1:13">
      <c r="A9" s="2" t="s">
        <v>2583</v>
      </c>
    </row>
    <row r="11" spans="1:13">
      <c r="A11" t="s">
        <v>2584</v>
      </c>
    </row>
    <row r="12" spans="1:13">
      <c r="A12" s="2"/>
    </row>
    <row r="13" spans="1:13">
      <c r="A13" s="2" t="s">
        <v>2585</v>
      </c>
    </row>
    <row r="14" spans="1:13">
      <c r="A14" s="2" t="s">
        <v>2586</v>
      </c>
    </row>
    <row r="15" spans="1:13">
      <c r="A15" s="2" t="s">
        <v>2587</v>
      </c>
    </row>
    <row r="16" spans="1:13">
      <c r="A16" s="2" t="s">
        <v>2588</v>
      </c>
    </row>
    <row r="17" spans="1:1">
      <c r="A17" s="2" t="s">
        <v>2589</v>
      </c>
    </row>
    <row r="18" spans="1:1">
      <c r="A18" s="2"/>
    </row>
    <row r="19" spans="1:1">
      <c r="A19" s="2" t="s">
        <v>2590</v>
      </c>
    </row>
    <row r="20" spans="1:1">
      <c r="A20" s="3"/>
    </row>
    <row r="21" spans="1:1">
      <c r="A21" s="3" t="s">
        <v>2591</v>
      </c>
    </row>
    <row r="22" spans="1:1">
      <c r="A22" s="3" t="s">
        <v>2592</v>
      </c>
    </row>
    <row r="23" spans="1:1">
      <c r="A23" s="3" t="s">
        <v>2593</v>
      </c>
    </row>
    <row r="24" spans="1:1">
      <c r="A24" s="3" t="s">
        <v>2594</v>
      </c>
    </row>
    <row r="25" spans="1:1">
      <c r="A25" s="3" t="s">
        <v>2595</v>
      </c>
    </row>
    <row r="26" spans="1:1">
      <c r="A26" s="3"/>
    </row>
    <row r="27" spans="1:1">
      <c r="A27" s="3" t="s">
        <v>2596</v>
      </c>
    </row>
    <row r="28" spans="1:1">
      <c r="A28" s="4"/>
    </row>
    <row r="29" spans="1:1">
      <c r="A29" s="4" t="s">
        <v>2597</v>
      </c>
    </row>
    <row r="30" spans="1:1">
      <c r="A30" s="4" t="s">
        <v>2598</v>
      </c>
    </row>
    <row r="31" spans="1:1">
      <c r="A31" s="4" t="s">
        <v>2599</v>
      </c>
    </row>
    <row r="32" spans="1:1">
      <c r="A32" s="4" t="s">
        <v>2600</v>
      </c>
    </row>
    <row r="33" spans="1:1">
      <c r="A33" s="4" t="s">
        <v>2601</v>
      </c>
    </row>
    <row r="34" spans="1:1">
      <c r="A34" s="4"/>
    </row>
    <row r="35" spans="1:1">
      <c r="A35"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Pivots</vt:lpstr>
      <vt:lpstr>Pivot2</vt:lpstr>
      <vt:lpstr>Chart</vt:lpstr>
      <vt:lpstr>Excel Tasks</vt:lpstr>
      <vt:lpstr>Q1-Q4Pivots</vt:lpstr>
      <vt:lpstr>SQL 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Ogboji</dc:creator>
  <cp:lastModifiedBy>Victor Ogboji</cp:lastModifiedBy>
  <dcterms:created xsi:type="dcterms:W3CDTF">2026-04-09T11:47:15Z</dcterms:created>
  <dcterms:modified xsi:type="dcterms:W3CDTF">2026-06-20T17:35:24Z</dcterms:modified>
</cp:coreProperties>
</file>