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CD5A686D-9D79-46CD-9CD0-D21B45B74B04}" xr6:coauthVersionLast="47" xr6:coauthVersionMax="47" xr10:uidLastSave="{00000000-0000-0000-0000-000000000000}"/>
  <bookViews>
    <workbookView xWindow="-120" yWindow="-120" windowWidth="29040" windowHeight="15840" tabRatio="849" firstSheet="5" activeTab="16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5" i="2" l="1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5" i="2"/>
  <c r="H34" i="2"/>
  <c r="D34" i="6" l="1"/>
  <c r="D33" i="6"/>
  <c r="D31" i="6"/>
  <c r="D30" i="6"/>
  <c r="D29" i="6"/>
  <c r="D27" i="6"/>
  <c r="D26" i="6"/>
  <c r="D25" i="6"/>
  <c r="D24" i="6"/>
  <c r="D28" i="6"/>
  <c r="D23" i="6"/>
  <c r="D22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I72" i="2" s="1"/>
  <c r="J71" i="2"/>
  <c r="J72" i="2" s="1"/>
  <c r="K71" i="2"/>
  <c r="K72" i="2" s="1"/>
  <c r="L71" i="2"/>
  <c r="L72" i="2" s="1"/>
  <c r="M71" i="2"/>
  <c r="M72" i="2" s="1"/>
  <c r="N71" i="2"/>
  <c r="N72" i="2" s="1"/>
  <c r="O71" i="2"/>
  <c r="O72" i="2" s="1"/>
  <c r="P71" i="2"/>
  <c r="P72" i="2" s="1"/>
  <c r="Q71" i="2"/>
  <c r="Q72" i="2" s="1"/>
  <c r="R71" i="2"/>
  <c r="R72" i="2" s="1"/>
  <c r="S71" i="2"/>
  <c r="S72" i="2" s="1"/>
  <c r="T71" i="2"/>
  <c r="T72" i="2" s="1"/>
  <c r="U71" i="2"/>
  <c r="U72" i="2" s="1"/>
  <c r="V71" i="2"/>
  <c r="V72" i="2" s="1"/>
  <c r="W71" i="2"/>
  <c r="W72" i="2" s="1"/>
  <c r="X71" i="2"/>
  <c r="X72" i="2" s="1"/>
  <c r="Y71" i="2"/>
  <c r="Y72" i="2" s="1"/>
  <c r="Z71" i="2"/>
  <c r="Z72" i="2" s="1"/>
  <c r="AA71" i="2"/>
  <c r="AA72" i="2" s="1"/>
  <c r="AB71" i="2"/>
  <c r="AB72" i="2" s="1"/>
  <c r="AC71" i="2"/>
  <c r="AC72" i="2" s="1"/>
  <c r="AD71" i="2"/>
  <c r="AD72" i="2" s="1"/>
  <c r="AE71" i="2"/>
  <c r="AE72" i="2" s="1"/>
  <c r="AF71" i="2"/>
  <c r="AF72" i="2" s="1"/>
  <c r="AG71" i="2"/>
  <c r="AG72" i="2" s="1"/>
  <c r="AH71" i="2"/>
  <c r="AH72" i="2" s="1"/>
  <c r="AI71" i="2"/>
  <c r="AI72" i="2" s="1"/>
  <c r="AJ71" i="2"/>
  <c r="AJ72" i="2" s="1"/>
  <c r="AK71" i="2"/>
  <c r="AK72" i="2" s="1"/>
  <c r="AL71" i="2"/>
  <c r="AL72" i="2" s="1"/>
  <c r="H71" i="2"/>
  <c r="H72" i="2" s="1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<sst xmlns="http://schemas.openxmlformats.org/spreadsheetml/2006/main" count="1209" uniqueCount="225">
  <si>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</si>
  <si>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</si>
  <si>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</si>
  <si>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</si>
  <si>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</si>
  <si>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</si>
  <si>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</si>
  <si>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</si>
  <si>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</si>
  <si>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</si>
  <si>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</si>
  <si>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</si>
  <si>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</si>
  <si>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</si>
  <si>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</si>
  <si>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</si>
  <si>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</si>
  <si>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</si>
  <si>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</si>
  <si>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</si>
  <si>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</si>
  <si>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</si>
  <si>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</si>
  <si>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</si>
  <si>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</si>
  <si>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</si>
  <si>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</si>
  <si>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</si>
  <si>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</si>
  <si>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</si>
  <si>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</si>
  <si>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</si>
  <si>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</si>
  <si>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</si>
  <si>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</si>
  <si>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</si>
  <si>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</si>
  <si>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</si>
  <si>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</si>
  <si>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</si>
  <si>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</si>
  <si>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</si>
  <si>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</si>
  <si>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</si>
  <si>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</si>
  <si>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</si>
  <si>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</si>
  <si>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</si>
  <si>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</si>
  <si>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</si>
  <si>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</si>
  <si>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</si>
  <si>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</si>
  <si>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</si>
  <si>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</si>
  <si>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</si>
  <si>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</si>
  <si>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</si>
  <si>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</si>
  <si>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</si>
  <si>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</si>
  <si>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</si>
  <si>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</si>
  <si>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</si>
  <si>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</si>
  <si>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</si>
  <si>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</si>
  <si>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</si>
  <si>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</si>
  <si>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</si>
  <si>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</si>
  <si>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</si>
  <si>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</si>
  <si>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</si>
  <si>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</si>
  <si>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</si>
  <si>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</si>
  <si>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</si>
  <si>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</si>
  <si>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</si>
  <si>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</si>
  <si>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</si>
  <si>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</si>
  <si>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</si>
  <si>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</si>
  <si>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</si>
  <si>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</si>
  <si>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</si>
  <si>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</si>
  <si>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</si>
  <si>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</si>
  <si>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</si>
  <si>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</si>
  <si>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</si>
  <si>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</si>
  <si>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</si>
  <si>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</si>
  <si>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</si>
  <si>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</si>
  <si>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</si>
  <si>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</si>
  <si>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</si>
  <si>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</si>
  <si>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</si>
  <si>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</si>
  <si>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</si>
  <si>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</si>
  <si>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</si>
  <si>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</si>
  <si>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</si>
  <si>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</si>
  <si>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</si>
  <si>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</si>
  <si>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</si>
  <si>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</si>
  <si>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</si>
  <si>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</si>
  <si>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</si>
  <si>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</si>
  <si>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</si>
  <si>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</si>
  <si>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</si>
  <si>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</si>
  <si>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</si>
  <si>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</si>
  <si>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</si>
  <si>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</si>
  <si>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</si>
  <si>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</si>
  <si>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</si>
  <si>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</si>
  <si>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</si>
  <si>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</si>
  <si>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</si>
  <si>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</si>
  <si>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</si>
  <si>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</si>
  <si>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</si>
  <si>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</si>
  <si>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</si>
  <si>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</si>
  <si>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</si>
  <si>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</si>
  <si>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</si>
  <si>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</si>
  <si>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</si>
  <si>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</si>
  <si>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</si>
  <si>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</si>
  <si>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</si>
  <si>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</si>
  <si>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</si>
  <si>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</si>
  <si>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</si>
  <si>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</si>
  <si>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</si>
  <si>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</si>
  <si>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</si>
  <si>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</si>
  <si>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</si>
  <si>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</si>
  <si>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</si>
  <si>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</si>
  <si>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</si>
  <si>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</si>
  <si>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</si>
  <si>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</si>
  <si>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</si>
  <si>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</si>
  <si>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</si>
  <si>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</si>
  <si>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</si>
  <si>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</si>
  <si>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</si>
  <si>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</si>
  <si>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</si>
  <si>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</si>
  <si>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</si>
  <si>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</si>
  <si>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</si>
  <si>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</si>
  <si>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</si>
  <si>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</si>
  <si>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</si>
  <si>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</si>
  <si>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</si>
  <si>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</si>
  <si>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</si>
  <si>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</si>
  <si>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</si>
  <si>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</si>
  <si>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</si>
  <si>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</si>
  <si>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</si>
  <si>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</si>
  <si>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</si>
  <si>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</si>
  <si>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</si>
  <si>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</si>
  <si>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</si>
  <si>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</si>
  <si>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</si>
  <si>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</si>
  <si>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</si>
  <si>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CO2_Storage</t>
  </si>
  <si>
    <t>FT_NG</t>
  </si>
  <si>
    <t>FT_Coal</t>
  </si>
  <si>
    <t>FT_Petroleum</t>
  </si>
  <si>
    <t>FT_Nuclear</t>
  </si>
  <si>
    <t>Used just to control fuel cost</t>
  </si>
  <si>
    <t>for each kt of co2_stored I consume 1tk of carbon captured</t>
  </si>
  <si>
    <t>BIOMASS</t>
  </si>
  <si>
    <t>Fuel for biomass</t>
  </si>
  <si>
    <t>Biomass_New</t>
  </si>
  <si>
    <t>Biomass_CCS90_New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</si>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</sst>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H5" sqref="H5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48</v>
      </c>
      <c r="B1" s="2" t="s">
        <v>70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Normal="100" workbookViewId="0">
      <selection activeCell="B46" sqref="B46:C46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155</v>
      </c>
      <c r="C1" s="7" t="s">
        <v>149</v>
      </c>
    </row>
    <row r="2" spans="1:3">
      <c r="A2" s="6" t="s">
        <v>26</v>
      </c>
      <c r="B2" s="4">
        <v>0.64700000000000002</v>
      </c>
      <c r="C2" s="6" t="s">
        <v>158</v>
      </c>
    </row>
    <row r="3" spans="1:3">
      <c r="A3" s="6" t="s">
        <v>27</v>
      </c>
      <c r="B3" s="4">
        <v>0.90800000000000003</v>
      </c>
      <c r="C3" s="6" t="s">
        <v>157</v>
      </c>
    </row>
    <row r="4" spans="1:3">
      <c r="A4" s="6" t="s">
        <v>121</v>
      </c>
      <c r="B4" s="4">
        <v>0.87390000000000001</v>
      </c>
      <c r="C4" s="6" t="s">
        <v>157</v>
      </c>
    </row>
    <row r="5" spans="1:3">
      <c r="A5" s="6" t="s">
        <v>29</v>
      </c>
      <c r="B5" s="4">
        <v>0.87390000000000001</v>
      </c>
      <c r="C5" s="6" t="s">
        <v>157</v>
      </c>
    </row>
    <row r="6" spans="1:3">
      <c r="A6" s="6" t="s">
        <v>30</v>
      </c>
      <c r="B6" s="4">
        <v>0.87390000000000001</v>
      </c>
      <c r="C6" s="6" t="s">
        <v>157</v>
      </c>
    </row>
    <row r="7" spans="1:3">
      <c r="A7" s="6" t="s">
        <v>31</v>
      </c>
      <c r="B7" s="4">
        <v>0.64700000000000002</v>
      </c>
      <c r="C7" s="6" t="s">
        <v>158</v>
      </c>
    </row>
    <row r="8" spans="1:3">
      <c r="A8" s="6" t="s">
        <v>32</v>
      </c>
      <c r="B8" s="4">
        <v>0.64700000000000002</v>
      </c>
      <c r="C8" s="6" t="s">
        <v>158</v>
      </c>
    </row>
    <row r="9" spans="1:3">
      <c r="A9" s="6" t="s">
        <v>120</v>
      </c>
      <c r="B9" s="4">
        <v>0.88249999999999995</v>
      </c>
      <c r="C9" s="6" t="s">
        <v>157</v>
      </c>
    </row>
    <row r="10" spans="1:3">
      <c r="A10" s="6" t="s">
        <v>35</v>
      </c>
      <c r="B10" s="4">
        <v>0.88249999999999995</v>
      </c>
      <c r="C10" s="6" t="s">
        <v>157</v>
      </c>
    </row>
    <row r="11" spans="1:3">
      <c r="A11" s="6" t="s">
        <v>36</v>
      </c>
      <c r="B11" s="4">
        <v>0.88249999999999995</v>
      </c>
      <c r="C11" s="6" t="s">
        <v>157</v>
      </c>
    </row>
    <row r="12" spans="1:3">
      <c r="A12" s="6" t="s">
        <v>37</v>
      </c>
      <c r="B12" s="4">
        <v>0.97840000000000005</v>
      </c>
      <c r="C12" s="6" t="s">
        <v>157</v>
      </c>
    </row>
    <row r="13" spans="1:3">
      <c r="A13" s="6" t="s">
        <v>38</v>
      </c>
      <c r="B13" s="4">
        <v>0.64700000000000002</v>
      </c>
      <c r="C13" s="6" t="s">
        <v>158</v>
      </c>
    </row>
    <row r="14" spans="1:3">
      <c r="A14" s="6" t="s">
        <v>40</v>
      </c>
      <c r="B14" s="4">
        <v>0.29199999999999998</v>
      </c>
      <c r="C14" s="6" t="s">
        <v>158</v>
      </c>
    </row>
    <row r="15" spans="1:3">
      <c r="A15" s="6" t="s">
        <v>41</v>
      </c>
      <c r="B15" s="4">
        <v>0.94210000000000005</v>
      </c>
      <c r="C15" s="6" t="s">
        <v>157</v>
      </c>
    </row>
    <row r="16" spans="1:3">
      <c r="A16" s="6" t="s">
        <v>42</v>
      </c>
      <c r="B16" s="4">
        <v>0.64700000000000002</v>
      </c>
      <c r="C16" s="6" t="s">
        <v>158</v>
      </c>
    </row>
    <row r="17" spans="1:3">
      <c r="A17" s="6" t="s">
        <v>43</v>
      </c>
      <c r="B17" s="4">
        <v>0.64700000000000002</v>
      </c>
      <c r="C17" s="6" t="s">
        <v>158</v>
      </c>
    </row>
    <row r="18" spans="1:3">
      <c r="A18" s="6" t="s">
        <v>18</v>
      </c>
      <c r="B18" s="4">
        <v>0.88249999999999995</v>
      </c>
      <c r="C18" s="6" t="s">
        <v>157</v>
      </c>
    </row>
    <row r="19" spans="1:3">
      <c r="A19" s="6" t="s">
        <v>17</v>
      </c>
      <c r="B19" s="4">
        <v>0.88249999999999995</v>
      </c>
      <c r="C19" s="6" t="s">
        <v>157</v>
      </c>
    </row>
    <row r="20" spans="1:3">
      <c r="A20" s="6" t="s">
        <v>19</v>
      </c>
      <c r="B20" s="4">
        <v>0.88249999999999995</v>
      </c>
      <c r="C20" s="6" t="s">
        <v>157</v>
      </c>
    </row>
    <row r="21" spans="1:3">
      <c r="A21" s="6" t="s">
        <v>109</v>
      </c>
      <c r="B21" s="4">
        <v>0.88249999999999995</v>
      </c>
      <c r="C21" s="6" t="s">
        <v>157</v>
      </c>
    </row>
    <row r="22" spans="1:3">
      <c r="A22" s="6" t="s">
        <v>110</v>
      </c>
      <c r="B22" s="4">
        <v>0.88249999999999995</v>
      </c>
      <c r="C22" s="6" t="s">
        <v>157</v>
      </c>
    </row>
    <row r="23" spans="1:3">
      <c r="A23" s="6" t="s">
        <v>111</v>
      </c>
      <c r="B23" s="4">
        <v>0.88249999999999995</v>
      </c>
      <c r="C23" s="6" t="s">
        <v>157</v>
      </c>
    </row>
    <row r="24" spans="1:3">
      <c r="A24" s="6" t="s">
        <v>112</v>
      </c>
      <c r="B24" s="4">
        <v>0.88249999999999995</v>
      </c>
      <c r="C24" s="6" t="s">
        <v>157</v>
      </c>
    </row>
    <row r="25" spans="1:3">
      <c r="A25" s="6" t="s">
        <v>113</v>
      </c>
      <c r="B25" s="4">
        <v>0.90800000000000003</v>
      </c>
      <c r="C25" s="6" t="s">
        <v>157</v>
      </c>
    </row>
    <row r="26" spans="1:3">
      <c r="A26" s="6" t="s">
        <v>114</v>
      </c>
      <c r="B26" s="4">
        <v>0.90800000000000003</v>
      </c>
      <c r="C26" s="6" t="s">
        <v>157</v>
      </c>
    </row>
    <row r="27" spans="1:3">
      <c r="A27" s="6" t="s">
        <v>15</v>
      </c>
      <c r="B27" s="4">
        <v>0.90800000000000003</v>
      </c>
      <c r="C27" s="6" t="s">
        <v>157</v>
      </c>
    </row>
    <row r="28" spans="1:3">
      <c r="A28" s="6" t="s">
        <v>20</v>
      </c>
      <c r="B28" s="4">
        <v>0.97840000000000005</v>
      </c>
      <c r="C28" s="6" t="s">
        <v>157</v>
      </c>
    </row>
    <row r="29" spans="1:3">
      <c r="A29" s="6" t="s">
        <v>21</v>
      </c>
      <c r="B29" s="4">
        <v>0.97840000000000005</v>
      </c>
      <c r="C29" s="6" t="s">
        <v>157</v>
      </c>
    </row>
    <row r="30" spans="1:3">
      <c r="A30" s="6" t="s">
        <v>24</v>
      </c>
      <c r="B30" s="4">
        <v>0.29199999999999998</v>
      </c>
      <c r="C30" s="6" t="s">
        <v>158</v>
      </c>
    </row>
    <row r="31" spans="1:3">
      <c r="A31" s="6" t="s">
        <v>25</v>
      </c>
      <c r="B31" s="4">
        <v>0.94210000000000005</v>
      </c>
      <c r="C31" s="6" t="s">
        <v>157</v>
      </c>
    </row>
    <row r="32" spans="1:3">
      <c r="A32" s="6" t="s">
        <v>16</v>
      </c>
      <c r="B32" s="4">
        <v>7.0000000000000007E-2</v>
      </c>
      <c r="C32" s="6" t="s">
        <v>154</v>
      </c>
    </row>
    <row r="33" spans="1:3">
      <c r="A33" s="6" t="s">
        <v>22</v>
      </c>
      <c r="B33" s="4">
        <v>7.0000000000000007E-2</v>
      </c>
      <c r="C33" s="6" t="s">
        <v>154</v>
      </c>
    </row>
    <row r="34" spans="1:3">
      <c r="A34" s="6" t="s">
        <v>23</v>
      </c>
      <c r="B34" s="4">
        <v>7.0000000000000007E-2</v>
      </c>
      <c r="C34" s="6" t="s">
        <v>154</v>
      </c>
    </row>
    <row r="35" spans="1:3">
      <c r="A35" s="6" t="s">
        <v>39</v>
      </c>
      <c r="B35" s="4">
        <v>7.0000000000000007E-2</v>
      </c>
      <c r="C35" s="6" t="s">
        <v>154</v>
      </c>
    </row>
    <row r="36" spans="1:3">
      <c r="A36" s="6" t="s">
        <v>44</v>
      </c>
      <c r="B36" s="4">
        <v>0.39500000000000002</v>
      </c>
      <c r="C36" s="6" t="s">
        <v>153</v>
      </c>
    </row>
    <row r="37" spans="1:3">
      <c r="A37" s="6" t="s">
        <v>83</v>
      </c>
      <c r="B37" s="4">
        <v>0.39500000000000002</v>
      </c>
      <c r="C37" s="6" t="s">
        <v>153</v>
      </c>
    </row>
    <row r="38" spans="1:3">
      <c r="A38" s="6" t="s">
        <v>84</v>
      </c>
      <c r="B38" s="4">
        <v>0.39500000000000002</v>
      </c>
      <c r="C38" s="6" t="s">
        <v>153</v>
      </c>
    </row>
    <row r="39" spans="1:3">
      <c r="A39" s="6" t="s">
        <v>11</v>
      </c>
      <c r="B39" s="4">
        <v>0.7</v>
      </c>
      <c r="C39" s="6" t="s">
        <v>156</v>
      </c>
    </row>
    <row r="40" spans="1:3">
      <c r="A40" s="6" t="s">
        <v>12</v>
      </c>
      <c r="B40" s="4">
        <v>0.7</v>
      </c>
      <c r="C40" s="6" t="s">
        <v>156</v>
      </c>
    </row>
    <row r="41" spans="1:3">
      <c r="A41" s="6" t="s">
        <v>13</v>
      </c>
      <c r="B41" s="4">
        <v>0.7</v>
      </c>
      <c r="C41" s="6" t="s">
        <v>156</v>
      </c>
    </row>
    <row r="42" spans="1:3">
      <c r="A42" s="6" t="s">
        <v>14</v>
      </c>
      <c r="B42" s="4">
        <v>0.7</v>
      </c>
      <c r="C42" s="6" t="s">
        <v>156</v>
      </c>
    </row>
    <row r="43" spans="1:3">
      <c r="A43" s="6" t="s">
        <v>33</v>
      </c>
      <c r="B43" s="4">
        <v>0.7</v>
      </c>
      <c r="C43" s="6" t="s">
        <v>156</v>
      </c>
    </row>
    <row r="44" spans="1:3">
      <c r="A44" s="6" t="s">
        <v>34</v>
      </c>
      <c r="B44" s="4">
        <v>0.7</v>
      </c>
      <c r="C44" s="6" t="s">
        <v>156</v>
      </c>
    </row>
    <row r="45" spans="1:3">
      <c r="A45" s="6" t="s">
        <v>213</v>
      </c>
      <c r="B45" s="4">
        <v>0.64700000000000002</v>
      </c>
      <c r="C45" s="6" t="s">
        <v>158</v>
      </c>
    </row>
    <row r="46" spans="1:3">
      <c r="A46" s="6" t="s">
        <v>214</v>
      </c>
      <c r="B46" s="4">
        <v>0.64700000000000002</v>
      </c>
      <c r="C46" s="6" t="s">
        <v>158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129</v>
      </c>
      <c r="B1" s="2" t="s">
        <v>150</v>
      </c>
      <c r="C1" s="2" t="s">
        <v>151</v>
      </c>
    </row>
    <row r="2" spans="1:3">
      <c r="A2" s="1" t="s">
        <v>136</v>
      </c>
      <c r="B2" s="1">
        <v>0.17</v>
      </c>
      <c r="C2" s="1" t="s">
        <v>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H14" sqref="H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159</v>
      </c>
    </row>
    <row r="2" spans="1:2">
      <c r="A2" t="s">
        <v>39</v>
      </c>
      <c r="B2" t="s">
        <v>160</v>
      </c>
    </row>
    <row r="3" spans="1:2">
      <c r="A3" t="s">
        <v>40</v>
      </c>
      <c r="B3" t="s">
        <v>161</v>
      </c>
    </row>
    <row r="4" spans="1:2">
      <c r="A4" t="s">
        <v>44</v>
      </c>
      <c r="B4" t="s">
        <v>162</v>
      </c>
    </row>
    <row r="5" spans="1:2">
      <c r="A5" t="s">
        <v>16</v>
      </c>
      <c r="B5" t="s">
        <v>163</v>
      </c>
    </row>
    <row r="6" spans="1:2">
      <c r="A6" t="s">
        <v>83</v>
      </c>
      <c r="B6" t="s">
        <v>164</v>
      </c>
    </row>
    <row r="7" spans="1:2">
      <c r="A7" t="s">
        <v>84</v>
      </c>
      <c r="B7" t="s">
        <v>165</v>
      </c>
    </row>
    <row r="8" spans="1:2">
      <c r="A8" t="s">
        <v>22</v>
      </c>
      <c r="B8" t="s">
        <v>166</v>
      </c>
    </row>
    <row r="9" spans="1:2">
      <c r="A9" t="s">
        <v>23</v>
      </c>
      <c r="B9" t="s">
        <v>167</v>
      </c>
    </row>
    <row r="10" spans="1:2">
      <c r="A10" t="s">
        <v>24</v>
      </c>
      <c r="B10" t="s">
        <v>161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5"/>
  <cols>
    <col min="1" max="7" width="15" customWidth="1"/>
  </cols>
  <sheetData>
    <row r="1" spans="1:6">
      <c r="A1" t="s">
        <v>129</v>
      </c>
      <c r="B1" t="s">
        <v>139</v>
      </c>
      <c r="C1" t="s">
        <v>7</v>
      </c>
      <c r="D1" t="s">
        <v>172</v>
      </c>
      <c r="E1" t="s">
        <v>168</v>
      </c>
      <c r="F1" t="s">
        <v>173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129</v>
      </c>
      <c r="B1" t="s">
        <v>139</v>
      </c>
      <c r="C1" t="s">
        <v>7</v>
      </c>
      <c r="D1" t="s">
        <v>174</v>
      </c>
      <c r="E1" t="s">
        <v>175</v>
      </c>
      <c r="F1" t="s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129</v>
      </c>
      <c r="B1" t="s">
        <v>139</v>
      </c>
      <c r="C1" t="s">
        <v>7</v>
      </c>
      <c r="D1" t="s">
        <v>180</v>
      </c>
      <c r="E1" t="s">
        <v>181</v>
      </c>
      <c r="F1" t="s">
        <v>182</v>
      </c>
    </row>
    <row r="2" spans="1:6">
      <c r="A2" t="s">
        <v>185</v>
      </c>
      <c r="B2">
        <v>2023</v>
      </c>
      <c r="C2" t="s">
        <v>216</v>
      </c>
      <c r="D2">
        <v>124.06851712928901</v>
      </c>
      <c r="E2" t="s">
        <v>183</v>
      </c>
      <c r="F2" t="s">
        <v>184</v>
      </c>
    </row>
    <row r="3" spans="1:6">
      <c r="A3" t="s">
        <v>185</v>
      </c>
      <c r="B3">
        <v>2025</v>
      </c>
      <c r="C3" t="s">
        <v>216</v>
      </c>
      <c r="D3">
        <v>124.06851712928901</v>
      </c>
      <c r="E3" t="s">
        <v>183</v>
      </c>
      <c r="F3" t="s">
        <v>184</v>
      </c>
    </row>
    <row r="4" spans="1:6">
      <c r="A4" t="s">
        <v>185</v>
      </c>
      <c r="B4">
        <v>2030</v>
      </c>
      <c r="C4" t="s">
        <v>216</v>
      </c>
      <c r="D4">
        <v>124.06851712928901</v>
      </c>
      <c r="E4" t="s">
        <v>183</v>
      </c>
      <c r="F4" t="s">
        <v>184</v>
      </c>
    </row>
    <row r="5" spans="1:6">
      <c r="A5" t="s">
        <v>185</v>
      </c>
      <c r="B5">
        <v>2035</v>
      </c>
      <c r="C5" t="s">
        <v>216</v>
      </c>
      <c r="D5">
        <v>124.06851712928901</v>
      </c>
      <c r="E5" t="s">
        <v>183</v>
      </c>
      <c r="F5" t="s">
        <v>184</v>
      </c>
    </row>
    <row r="6" spans="1:6">
      <c r="A6" t="s">
        <v>185</v>
      </c>
      <c r="B6">
        <v>2040</v>
      </c>
      <c r="C6" t="s">
        <v>216</v>
      </c>
      <c r="D6">
        <v>124.06851712928901</v>
      </c>
      <c r="E6" t="s">
        <v>183</v>
      </c>
      <c r="F6" t="s">
        <v>184</v>
      </c>
    </row>
    <row r="7" spans="1:6">
      <c r="A7" t="s">
        <v>185</v>
      </c>
      <c r="B7">
        <v>2045</v>
      </c>
      <c r="C7" t="s">
        <v>216</v>
      </c>
      <c r="D7">
        <v>124.06851712928901</v>
      </c>
      <c r="E7" t="s">
        <v>183</v>
      </c>
      <c r="F7" t="s">
        <v>184</v>
      </c>
    </row>
    <row r="8" spans="1:6">
      <c r="A8" t="s">
        <v>185</v>
      </c>
      <c r="B8">
        <v>2050</v>
      </c>
      <c r="C8" t="s">
        <v>216</v>
      </c>
      <c r="D8">
        <v>124.06851712928901</v>
      </c>
      <c r="E8" t="s">
        <v>183</v>
      </c>
      <c r="F8" t="s">
        <v>184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129</v>
      </c>
      <c r="B1" t="s">
        <v>139</v>
      </c>
      <c r="C1" t="s">
        <v>7</v>
      </c>
      <c r="D1" t="s">
        <v>177</v>
      </c>
      <c r="E1" t="s">
        <v>178</v>
      </c>
      <c r="F1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tabSelected="1" workbookViewId="0">
      <selection activeCell="J20" sqref="J20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129</v>
      </c>
      <c r="B1" t="s">
        <v>7</v>
      </c>
      <c r="C1" t="s">
        <v>169</v>
      </c>
      <c r="D1" t="s">
        <v>170</v>
      </c>
      <c r="E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8" sqref="A18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A2" t="s">
        <v>51</v>
      </c>
      <c r="B2" t="s">
        <v>0</v>
      </c>
      <c r="C2" t="s">
        <v>52</v>
      </c>
    </row>
    <row r="3" spans="1:3">
      <c r="A3" t="s">
        <v>66</v>
      </c>
      <c r="B3" t="s">
        <v>3</v>
      </c>
      <c r="C3" t="s">
        <v>67</v>
      </c>
    </row>
    <row r="4" spans="1:3">
      <c r="A4" t="s">
        <v>64</v>
      </c>
      <c r="B4" t="s">
        <v>0</v>
      </c>
      <c r="C4" t="s">
        <v>65</v>
      </c>
    </row>
    <row r="5" spans="1:3">
      <c r="A5" t="s">
        <v>187</v>
      </c>
      <c r="B5" t="s">
        <v>0</v>
      </c>
      <c r="C5" t="s">
        <v>188</v>
      </c>
    </row>
    <row r="6" spans="1:3">
      <c r="A6" t="s">
        <v>53</v>
      </c>
      <c r="B6" t="s">
        <v>0</v>
      </c>
      <c r="C6" t="s">
        <v>54</v>
      </c>
    </row>
    <row r="7" spans="1:3">
      <c r="A7" t="s">
        <v>189</v>
      </c>
      <c r="B7" t="s">
        <v>0</v>
      </c>
      <c r="C7" t="s">
        <v>190</v>
      </c>
    </row>
    <row r="8" spans="1:3">
      <c r="A8" t="s">
        <v>191</v>
      </c>
      <c r="B8" t="s">
        <v>0</v>
      </c>
      <c r="C8" t="s">
        <v>192</v>
      </c>
    </row>
    <row r="9" spans="1:3">
      <c r="A9" t="s">
        <v>193</v>
      </c>
      <c r="B9" t="s">
        <v>0</v>
      </c>
      <c r="C9" t="s">
        <v>194</v>
      </c>
    </row>
    <row r="10" spans="1:3">
      <c r="A10" t="s">
        <v>195</v>
      </c>
      <c r="B10" t="s">
        <v>0</v>
      </c>
      <c r="C10" t="s">
        <v>197</v>
      </c>
    </row>
    <row r="11" spans="1:3">
      <c r="A11" t="s">
        <v>196</v>
      </c>
      <c r="B11" t="s">
        <v>0</v>
      </c>
      <c r="C11" t="s">
        <v>198</v>
      </c>
    </row>
    <row r="12" spans="1:3">
      <c r="A12" t="s">
        <v>56</v>
      </c>
      <c r="B12" t="s">
        <v>0</v>
      </c>
      <c r="C12" t="s">
        <v>57</v>
      </c>
    </row>
    <row r="13" spans="1:3">
      <c r="A13" t="s">
        <v>58</v>
      </c>
      <c r="B13" t="s">
        <v>0</v>
      </c>
      <c r="C13" t="s">
        <v>59</v>
      </c>
    </row>
    <row r="14" spans="1:3">
      <c r="A14" t="s">
        <v>60</v>
      </c>
      <c r="B14" t="s">
        <v>0</v>
      </c>
      <c r="C14" t="s">
        <v>61</v>
      </c>
    </row>
    <row r="15" spans="1:3">
      <c r="A15" t="s">
        <v>62</v>
      </c>
      <c r="B15" t="s">
        <v>0</v>
      </c>
      <c r="C15" t="s">
        <v>63</v>
      </c>
    </row>
    <row r="16" spans="1:3">
      <c r="A16" t="s">
        <v>211</v>
      </c>
      <c r="B16" t="s">
        <v>0</v>
      </c>
      <c r="C16" t="s">
        <v>212</v>
      </c>
    </row>
    <row r="17" spans="1:3">
      <c r="A17" t="s">
        <v>200</v>
      </c>
      <c r="B17" t="s">
        <v>1</v>
      </c>
      <c r="C17" t="s">
        <v>199</v>
      </c>
    </row>
    <row r="18" spans="1:3">
      <c r="A18" t="s">
        <v>201</v>
      </c>
      <c r="B18" t="s">
        <v>1</v>
      </c>
      <c r="C18" t="s">
        <v>202</v>
      </c>
    </row>
    <row r="19" spans="1:3">
      <c r="A19" t="s">
        <v>203</v>
      </c>
      <c r="B19" t="s">
        <v>0</v>
      </c>
      <c r="C19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A46" zoomScaleNormal="100" workbookViewId="0">
      <selection activeCell="A79" sqref="A74:XFD79"/>
    </sheetView>
  </sheetViews>
  <sheetFormatPr defaultRowHeight="12"/>
  <cols>
    <col min="1" max="1" width="10" style="4" customWidth="1"/>
    <col min="2" max="3" width="11" style="5" customWidth="1"/>
    <col min="4" max="4" width="32.2851562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79</v>
      </c>
      <c r="B1" s="8" t="s">
        <v>73</v>
      </c>
      <c r="C1" s="8" t="s">
        <v>144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119</v>
      </c>
      <c r="D2" s="4" t="s">
        <v>145</v>
      </c>
      <c r="E2" s="4" t="s">
        <v>26</v>
      </c>
      <c r="F2" s="5" t="s">
        <v>211</v>
      </c>
      <c r="G2" s="4" t="s">
        <v>51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119</v>
      </c>
      <c r="D3" s="4" t="s">
        <v>145</v>
      </c>
      <c r="E3" s="4" t="s">
        <v>28</v>
      </c>
      <c r="F3" s="5" t="s">
        <v>211</v>
      </c>
      <c r="G3" s="4" t="s">
        <v>51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119</v>
      </c>
      <c r="D4" s="4" t="s">
        <v>145</v>
      </c>
      <c r="E4" s="4" t="s">
        <v>38</v>
      </c>
      <c r="F4" s="5" t="s">
        <v>211</v>
      </c>
      <c r="G4" s="4" t="s">
        <v>51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119</v>
      </c>
      <c r="D5" s="4" t="s">
        <v>145</v>
      </c>
      <c r="E5" s="4" t="s">
        <v>42</v>
      </c>
      <c r="F5" s="5" t="s">
        <v>211</v>
      </c>
      <c r="G5" s="4" t="s">
        <v>51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119</v>
      </c>
      <c r="D6" s="4" t="s">
        <v>145</v>
      </c>
      <c r="E6" s="4" t="s">
        <v>43</v>
      </c>
      <c r="F6" s="5" t="s">
        <v>211</v>
      </c>
      <c r="G6" s="4" t="s">
        <v>51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119</v>
      </c>
      <c r="D7" s="4" t="s">
        <v>145</v>
      </c>
      <c r="E7" s="4" t="s">
        <v>31</v>
      </c>
      <c r="F7" s="5" t="s">
        <v>211</v>
      </c>
      <c r="G7" s="4" t="s">
        <v>51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119</v>
      </c>
      <c r="D8" s="4" t="s">
        <v>145</v>
      </c>
      <c r="E8" s="4" t="s">
        <v>32</v>
      </c>
      <c r="F8" s="5" t="s">
        <v>211</v>
      </c>
      <c r="G8" s="4" t="s">
        <v>51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119</v>
      </c>
      <c r="D9" s="4" t="s">
        <v>145</v>
      </c>
      <c r="E9" s="4" t="s">
        <v>120</v>
      </c>
      <c r="F9" s="5" t="s">
        <v>56</v>
      </c>
      <c r="G9" s="4" t="s">
        <v>51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119</v>
      </c>
      <c r="D10" s="4" t="s">
        <v>145</v>
      </c>
      <c r="E10" s="4" t="s">
        <v>35</v>
      </c>
      <c r="F10" s="5" t="s">
        <v>56</v>
      </c>
      <c r="G10" s="4" t="s">
        <v>51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119</v>
      </c>
      <c r="D11" s="4" t="s">
        <v>145</v>
      </c>
      <c r="E11" s="4" t="s">
        <v>36</v>
      </c>
      <c r="F11" s="5" t="s">
        <v>56</v>
      </c>
      <c r="G11" s="4" t="s">
        <v>51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119</v>
      </c>
      <c r="D12" s="4" t="s">
        <v>145</v>
      </c>
      <c r="E12" s="4" t="s">
        <v>121</v>
      </c>
      <c r="F12" s="5" t="s">
        <v>62</v>
      </c>
      <c r="G12" s="4" t="s">
        <v>51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119</v>
      </c>
      <c r="D13" s="4" t="s">
        <v>145</v>
      </c>
      <c r="E13" s="4" t="s">
        <v>29</v>
      </c>
      <c r="F13" s="5" t="s">
        <v>62</v>
      </c>
      <c r="G13" s="4" t="s">
        <v>51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119</v>
      </c>
      <c r="D14" s="4" t="s">
        <v>145</v>
      </c>
      <c r="E14" s="4" t="s">
        <v>30</v>
      </c>
      <c r="F14" s="5" t="s">
        <v>62</v>
      </c>
      <c r="G14" s="4" t="s">
        <v>51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119</v>
      </c>
      <c r="D15" s="4" t="s">
        <v>145</v>
      </c>
      <c r="E15" s="4" t="s">
        <v>27</v>
      </c>
      <c r="F15" s="5" t="s">
        <v>53</v>
      </c>
      <c r="G15" s="4" t="s">
        <v>51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24</v>
      </c>
      <c r="F16" s="5" t="s">
        <v>60</v>
      </c>
      <c r="G16" s="4" t="s">
        <v>51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40</v>
      </c>
      <c r="F17" s="5" t="s">
        <v>60</v>
      </c>
      <c r="G17" s="4" t="s">
        <v>51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83</v>
      </c>
      <c r="F18" s="5" t="s">
        <v>195</v>
      </c>
      <c r="G18" s="4" t="s">
        <v>51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84</v>
      </c>
      <c r="F19" s="5" t="s">
        <v>196</v>
      </c>
      <c r="G19" s="4" t="s">
        <v>51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44</v>
      </c>
      <c r="F20" s="5" t="s">
        <v>195</v>
      </c>
      <c r="G20" s="4" t="s">
        <v>51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16</v>
      </c>
      <c r="F21" s="5" t="s">
        <v>193</v>
      </c>
      <c r="G21" s="4" t="s">
        <v>51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22</v>
      </c>
      <c r="F22" s="5" t="s">
        <v>189</v>
      </c>
      <c r="G22" s="4" t="s">
        <v>51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23</v>
      </c>
      <c r="F23" s="5" t="s">
        <v>191</v>
      </c>
      <c r="G23" s="4" t="s">
        <v>51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39</v>
      </c>
      <c r="F24" s="5" t="s">
        <v>191</v>
      </c>
      <c r="G24" s="4" t="s">
        <v>51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51</v>
      </c>
      <c r="G25" s="4" t="s">
        <v>51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51</v>
      </c>
      <c r="G26" s="4" t="s">
        <v>51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51</v>
      </c>
      <c r="G27" s="4" t="s">
        <v>51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51</v>
      </c>
      <c r="G28" s="4" t="s">
        <v>51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33</v>
      </c>
      <c r="F29" s="5" t="s">
        <v>51</v>
      </c>
      <c r="G29" s="4" t="s">
        <v>51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34</v>
      </c>
      <c r="F30" s="5" t="s">
        <v>51</v>
      </c>
      <c r="G30" s="4" t="s">
        <v>51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41</v>
      </c>
      <c r="F31" s="5" t="s">
        <v>51</v>
      </c>
      <c r="G31" s="4" t="s">
        <v>51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25</v>
      </c>
      <c r="F32" s="5" t="s">
        <v>51</v>
      </c>
      <c r="G32" s="4" t="s">
        <v>51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20</v>
      </c>
      <c r="F33" s="5" t="s">
        <v>58</v>
      </c>
      <c r="G33" s="4" t="s">
        <v>51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C34" s="5" t="s">
        <v>119</v>
      </c>
      <c r="E34" s="4" t="s">
        <v>21</v>
      </c>
      <c r="F34" s="5" t="s">
        <v>58</v>
      </c>
      <c r="G34" s="4" t="s">
        <v>51</v>
      </c>
      <c r="H34" s="4">
        <f>1/10.461</f>
        <v>9.5593155530064047E-2</v>
      </c>
      <c r="I34" s="4">
        <f t="shared" ref="I34:AL35" si="0">1/10.461</f>
        <v>9.5593155530064047E-2</v>
      </c>
      <c r="J34" s="4">
        <f t="shared" si="0"/>
        <v>9.5593155530064047E-2</v>
      </c>
      <c r="K34" s="4">
        <f t="shared" si="0"/>
        <v>9.5593155530064047E-2</v>
      </c>
      <c r="L34" s="4">
        <f t="shared" si="0"/>
        <v>9.5593155530064047E-2</v>
      </c>
      <c r="M34" s="4">
        <f t="shared" si="0"/>
        <v>9.5593155530064047E-2</v>
      </c>
      <c r="N34" s="4">
        <f t="shared" si="0"/>
        <v>9.5593155530064047E-2</v>
      </c>
      <c r="O34" s="4">
        <f t="shared" si="0"/>
        <v>9.5593155530064047E-2</v>
      </c>
      <c r="P34" s="4">
        <f t="shared" si="0"/>
        <v>9.5593155530064047E-2</v>
      </c>
      <c r="Q34" s="4">
        <f t="shared" si="0"/>
        <v>9.5593155530064047E-2</v>
      </c>
      <c r="R34" s="4">
        <f t="shared" si="0"/>
        <v>9.5593155530064047E-2</v>
      </c>
      <c r="S34" s="4">
        <f t="shared" si="0"/>
        <v>9.5593155530064047E-2</v>
      </c>
      <c r="T34" s="4">
        <f t="shared" si="0"/>
        <v>9.5593155530064047E-2</v>
      </c>
      <c r="U34" s="4">
        <f t="shared" si="0"/>
        <v>9.5593155530064047E-2</v>
      </c>
      <c r="V34" s="4">
        <f t="shared" si="0"/>
        <v>9.5593155530064047E-2</v>
      </c>
      <c r="W34" s="4">
        <f t="shared" si="0"/>
        <v>9.5593155530064047E-2</v>
      </c>
      <c r="X34" s="4">
        <f t="shared" si="0"/>
        <v>9.5593155530064047E-2</v>
      </c>
      <c r="Y34" s="4">
        <f t="shared" si="0"/>
        <v>9.5593155530064047E-2</v>
      </c>
      <c r="Z34" s="4">
        <f t="shared" si="0"/>
        <v>9.5593155530064047E-2</v>
      </c>
      <c r="AA34" s="4">
        <f t="shared" si="0"/>
        <v>9.5593155530064047E-2</v>
      </c>
      <c r="AB34" s="4">
        <f t="shared" si="0"/>
        <v>9.5593155530064047E-2</v>
      </c>
      <c r="AC34" s="4">
        <f t="shared" si="0"/>
        <v>9.5593155530064047E-2</v>
      </c>
      <c r="AD34" s="4">
        <f t="shared" si="0"/>
        <v>9.5593155530064047E-2</v>
      </c>
      <c r="AE34" s="4">
        <f t="shared" si="0"/>
        <v>9.5593155530064047E-2</v>
      </c>
      <c r="AF34" s="4">
        <f t="shared" si="0"/>
        <v>9.5593155530064047E-2</v>
      </c>
      <c r="AG34" s="4">
        <f t="shared" si="0"/>
        <v>9.5593155530064047E-2</v>
      </c>
      <c r="AH34" s="4">
        <f t="shared" si="0"/>
        <v>9.5593155530064047E-2</v>
      </c>
      <c r="AI34" s="4">
        <f t="shared" si="0"/>
        <v>9.5593155530064047E-2</v>
      </c>
      <c r="AJ34" s="4">
        <f t="shared" si="0"/>
        <v>9.5593155530064047E-2</v>
      </c>
      <c r="AK34" s="4">
        <f t="shared" si="0"/>
        <v>9.5593155530064047E-2</v>
      </c>
      <c r="AL34" s="4">
        <f t="shared" si="0"/>
        <v>9.5593155530064047E-2</v>
      </c>
    </row>
    <row r="35" spans="1:38">
      <c r="A35" s="4" t="s">
        <v>6</v>
      </c>
      <c r="B35" s="5" t="s">
        <v>6</v>
      </c>
      <c r="C35" s="5" t="s">
        <v>119</v>
      </c>
      <c r="E35" s="4" t="s">
        <v>37</v>
      </c>
      <c r="F35" s="5" t="s">
        <v>58</v>
      </c>
      <c r="G35" s="4" t="s">
        <v>51</v>
      </c>
      <c r="H35" s="4">
        <f>1/10.461</f>
        <v>9.5593155530064047E-2</v>
      </c>
      <c r="I35" s="4">
        <f t="shared" si="0"/>
        <v>9.5593155530064047E-2</v>
      </c>
      <c r="J35" s="4">
        <f t="shared" si="0"/>
        <v>9.5593155530064047E-2</v>
      </c>
      <c r="K35" s="4">
        <f t="shared" si="0"/>
        <v>9.5593155530064047E-2</v>
      </c>
      <c r="L35" s="4">
        <f t="shared" si="0"/>
        <v>9.5593155530064047E-2</v>
      </c>
      <c r="M35" s="4">
        <f t="shared" si="0"/>
        <v>9.5593155530064047E-2</v>
      </c>
      <c r="N35" s="4">
        <f t="shared" si="0"/>
        <v>9.5593155530064047E-2</v>
      </c>
      <c r="O35" s="4">
        <f t="shared" si="0"/>
        <v>9.5593155530064047E-2</v>
      </c>
      <c r="P35" s="4">
        <f t="shared" si="0"/>
        <v>9.5593155530064047E-2</v>
      </c>
      <c r="Q35" s="4">
        <f t="shared" si="0"/>
        <v>9.5593155530064047E-2</v>
      </c>
      <c r="R35" s="4">
        <f t="shared" si="0"/>
        <v>9.5593155530064047E-2</v>
      </c>
      <c r="S35" s="4">
        <f t="shared" si="0"/>
        <v>9.5593155530064047E-2</v>
      </c>
      <c r="T35" s="4">
        <f t="shared" si="0"/>
        <v>9.5593155530064047E-2</v>
      </c>
      <c r="U35" s="4">
        <f t="shared" si="0"/>
        <v>9.5593155530064047E-2</v>
      </c>
      <c r="V35" s="4">
        <f t="shared" si="0"/>
        <v>9.5593155530064047E-2</v>
      </c>
      <c r="W35" s="4">
        <f t="shared" si="0"/>
        <v>9.5593155530064047E-2</v>
      </c>
      <c r="X35" s="4">
        <f t="shared" si="0"/>
        <v>9.5593155530064047E-2</v>
      </c>
      <c r="Y35" s="4">
        <f t="shared" si="0"/>
        <v>9.5593155530064047E-2</v>
      </c>
      <c r="Z35" s="4">
        <f t="shared" si="0"/>
        <v>9.5593155530064047E-2</v>
      </c>
      <c r="AA35" s="4">
        <f t="shared" si="0"/>
        <v>9.5593155530064047E-2</v>
      </c>
      <c r="AB35" s="4">
        <f t="shared" si="0"/>
        <v>9.5593155530064047E-2</v>
      </c>
      <c r="AC35" s="4">
        <f t="shared" si="0"/>
        <v>9.5593155530064047E-2</v>
      </c>
      <c r="AD35" s="4">
        <f t="shared" si="0"/>
        <v>9.5593155530064047E-2</v>
      </c>
      <c r="AE35" s="4">
        <f t="shared" si="0"/>
        <v>9.5593155530064047E-2</v>
      </c>
      <c r="AF35" s="4">
        <f t="shared" si="0"/>
        <v>9.5593155530064047E-2</v>
      </c>
      <c r="AG35" s="4">
        <f t="shared" si="0"/>
        <v>9.5593155530064047E-2</v>
      </c>
      <c r="AH35" s="4">
        <f t="shared" si="0"/>
        <v>9.5593155530064047E-2</v>
      </c>
      <c r="AI35" s="4">
        <f t="shared" si="0"/>
        <v>9.5593155530064047E-2</v>
      </c>
      <c r="AJ35" s="4">
        <f t="shared" si="0"/>
        <v>9.5593155530064047E-2</v>
      </c>
      <c r="AK35" s="4">
        <f t="shared" si="0"/>
        <v>9.5593155530064047E-2</v>
      </c>
      <c r="AL35" s="4">
        <f t="shared" si="0"/>
        <v>9.5593155530064047E-2</v>
      </c>
    </row>
    <row r="36" spans="1:38">
      <c r="A36" s="4" t="s">
        <v>6</v>
      </c>
      <c r="B36" s="5" t="s">
        <v>6</v>
      </c>
      <c r="D36" s="4" t="s">
        <v>88</v>
      </c>
      <c r="E36" s="4" t="s">
        <v>46</v>
      </c>
      <c r="F36" s="5" t="s">
        <v>51</v>
      </c>
      <c r="G36" s="4" t="s">
        <v>64</v>
      </c>
      <c r="H36" s="4">
        <f>1-0.021</f>
        <v>0.97899999999999998</v>
      </c>
      <c r="I36" s="4">
        <f t="shared" ref="I36:AL36" si="1">1-0.021</f>
        <v>0.97899999999999998</v>
      </c>
      <c r="J36" s="4">
        <f t="shared" si="1"/>
        <v>0.97899999999999998</v>
      </c>
      <c r="K36" s="4">
        <f t="shared" si="1"/>
        <v>0.97899999999999998</v>
      </c>
      <c r="L36" s="4">
        <f t="shared" si="1"/>
        <v>0.97899999999999998</v>
      </c>
      <c r="M36" s="4">
        <f t="shared" si="1"/>
        <v>0.97899999999999998</v>
      </c>
      <c r="N36" s="4">
        <f t="shared" si="1"/>
        <v>0.97899999999999998</v>
      </c>
      <c r="O36" s="4">
        <f t="shared" si="1"/>
        <v>0.97899999999999998</v>
      </c>
      <c r="P36" s="4">
        <f t="shared" si="1"/>
        <v>0.97899999999999998</v>
      </c>
      <c r="Q36" s="4">
        <f t="shared" si="1"/>
        <v>0.97899999999999998</v>
      </c>
      <c r="R36" s="4">
        <f t="shared" si="1"/>
        <v>0.97899999999999998</v>
      </c>
      <c r="S36" s="4">
        <f t="shared" si="1"/>
        <v>0.97899999999999998</v>
      </c>
      <c r="T36" s="4">
        <f t="shared" si="1"/>
        <v>0.97899999999999998</v>
      </c>
      <c r="U36" s="4">
        <f t="shared" si="1"/>
        <v>0.97899999999999998</v>
      </c>
      <c r="V36" s="4">
        <f t="shared" si="1"/>
        <v>0.97899999999999998</v>
      </c>
      <c r="W36" s="4">
        <f t="shared" si="1"/>
        <v>0.97899999999999998</v>
      </c>
      <c r="X36" s="4">
        <f t="shared" si="1"/>
        <v>0.97899999999999998</v>
      </c>
      <c r="Y36" s="4">
        <f t="shared" si="1"/>
        <v>0.97899999999999998</v>
      </c>
      <c r="Z36" s="4">
        <f t="shared" si="1"/>
        <v>0.97899999999999998</v>
      </c>
      <c r="AA36" s="4">
        <f t="shared" si="1"/>
        <v>0.97899999999999998</v>
      </c>
      <c r="AB36" s="4">
        <f t="shared" si="1"/>
        <v>0.97899999999999998</v>
      </c>
      <c r="AC36" s="4">
        <f t="shared" si="1"/>
        <v>0.97899999999999998</v>
      </c>
      <c r="AD36" s="4">
        <f t="shared" si="1"/>
        <v>0.97899999999999998</v>
      </c>
      <c r="AE36" s="4">
        <f t="shared" si="1"/>
        <v>0.97899999999999998</v>
      </c>
      <c r="AF36" s="4">
        <f t="shared" si="1"/>
        <v>0.97899999999999998</v>
      </c>
      <c r="AG36" s="4">
        <f t="shared" si="1"/>
        <v>0.97899999999999998</v>
      </c>
      <c r="AH36" s="4">
        <f t="shared" si="1"/>
        <v>0.97899999999999998</v>
      </c>
      <c r="AI36" s="4">
        <f t="shared" si="1"/>
        <v>0.97899999999999998</v>
      </c>
      <c r="AJ36" s="4">
        <f t="shared" si="1"/>
        <v>0.97899999999999998</v>
      </c>
      <c r="AK36" s="4">
        <f t="shared" si="1"/>
        <v>0.97899999999999998</v>
      </c>
      <c r="AL36" s="4">
        <f t="shared" si="1"/>
        <v>0.97899999999999998</v>
      </c>
    </row>
    <row r="37" spans="1:38">
      <c r="A37" s="4" t="s">
        <v>6</v>
      </c>
      <c r="B37" s="5" t="s">
        <v>6</v>
      </c>
      <c r="D37" s="4" t="s">
        <v>89</v>
      </c>
      <c r="E37" s="4" t="s">
        <v>47</v>
      </c>
      <c r="F37" s="5" t="s">
        <v>64</v>
      </c>
      <c r="G37" s="4" t="s">
        <v>66</v>
      </c>
      <c r="H37" s="4">
        <f>(1-0.021*1.53)</f>
        <v>0.96787000000000001</v>
      </c>
      <c r="I37" s="4">
        <f t="shared" ref="I37:AL37" si="2">(1-0.021*1.53)</f>
        <v>0.96787000000000001</v>
      </c>
      <c r="J37" s="4">
        <f t="shared" si="2"/>
        <v>0.96787000000000001</v>
      </c>
      <c r="K37" s="4">
        <f t="shared" si="2"/>
        <v>0.96787000000000001</v>
      </c>
      <c r="L37" s="4">
        <f t="shared" si="2"/>
        <v>0.96787000000000001</v>
      </c>
      <c r="M37" s="4">
        <f t="shared" si="2"/>
        <v>0.96787000000000001</v>
      </c>
      <c r="N37" s="4">
        <f t="shared" si="2"/>
        <v>0.96787000000000001</v>
      </c>
      <c r="O37" s="4">
        <f t="shared" si="2"/>
        <v>0.96787000000000001</v>
      </c>
      <c r="P37" s="4">
        <f t="shared" si="2"/>
        <v>0.96787000000000001</v>
      </c>
      <c r="Q37" s="4">
        <f t="shared" si="2"/>
        <v>0.96787000000000001</v>
      </c>
      <c r="R37" s="4">
        <f t="shared" si="2"/>
        <v>0.96787000000000001</v>
      </c>
      <c r="S37" s="4">
        <f t="shared" si="2"/>
        <v>0.96787000000000001</v>
      </c>
      <c r="T37" s="4">
        <f t="shared" si="2"/>
        <v>0.96787000000000001</v>
      </c>
      <c r="U37" s="4">
        <f t="shared" si="2"/>
        <v>0.96787000000000001</v>
      </c>
      <c r="V37" s="4">
        <f t="shared" si="2"/>
        <v>0.96787000000000001</v>
      </c>
      <c r="W37" s="4">
        <f t="shared" si="2"/>
        <v>0.96787000000000001</v>
      </c>
      <c r="X37" s="4">
        <f t="shared" si="2"/>
        <v>0.96787000000000001</v>
      </c>
      <c r="Y37" s="4">
        <f t="shared" si="2"/>
        <v>0.96787000000000001</v>
      </c>
      <c r="Z37" s="4">
        <f t="shared" si="2"/>
        <v>0.96787000000000001</v>
      </c>
      <c r="AA37" s="4">
        <f t="shared" si="2"/>
        <v>0.96787000000000001</v>
      </c>
      <c r="AB37" s="4">
        <f t="shared" si="2"/>
        <v>0.96787000000000001</v>
      </c>
      <c r="AC37" s="4">
        <f t="shared" si="2"/>
        <v>0.96787000000000001</v>
      </c>
      <c r="AD37" s="4">
        <f t="shared" si="2"/>
        <v>0.96787000000000001</v>
      </c>
      <c r="AE37" s="4">
        <f t="shared" si="2"/>
        <v>0.96787000000000001</v>
      </c>
      <c r="AF37" s="4">
        <f t="shared" si="2"/>
        <v>0.96787000000000001</v>
      </c>
      <c r="AG37" s="4">
        <f t="shared" si="2"/>
        <v>0.96787000000000001</v>
      </c>
      <c r="AH37" s="4">
        <f t="shared" si="2"/>
        <v>0.96787000000000001</v>
      </c>
      <c r="AI37" s="4">
        <f t="shared" si="2"/>
        <v>0.96787000000000001</v>
      </c>
      <c r="AJ37" s="4">
        <f t="shared" si="2"/>
        <v>0.96787000000000001</v>
      </c>
      <c r="AK37" s="4">
        <f t="shared" si="2"/>
        <v>0.96787000000000001</v>
      </c>
      <c r="AL37" s="4">
        <f t="shared" si="2"/>
        <v>0.96787000000000001</v>
      </c>
    </row>
    <row r="38" spans="1:38">
      <c r="A38" s="4" t="s">
        <v>68</v>
      </c>
      <c r="B38" s="5" t="s">
        <v>6</v>
      </c>
      <c r="D38" s="4" t="s">
        <v>87</v>
      </c>
      <c r="E38" s="4" t="s">
        <v>45</v>
      </c>
      <c r="F38" s="5" t="s">
        <v>64</v>
      </c>
      <c r="G38" s="4" t="s">
        <v>51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71</v>
      </c>
      <c r="B39" s="5" t="s">
        <v>6</v>
      </c>
      <c r="D39" s="4" t="s">
        <v>87</v>
      </c>
      <c r="E39" s="4" t="s">
        <v>45</v>
      </c>
      <c r="F39" s="5" t="s">
        <v>64</v>
      </c>
      <c r="G39" s="4" t="s">
        <v>51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69</v>
      </c>
      <c r="B40" s="5" t="s">
        <v>6</v>
      </c>
      <c r="D40" s="4" t="s">
        <v>87</v>
      </c>
      <c r="E40" s="4" t="s">
        <v>45</v>
      </c>
      <c r="F40" s="5" t="s">
        <v>64</v>
      </c>
      <c r="G40" s="4" t="s">
        <v>51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74</v>
      </c>
      <c r="C41" s="6" t="s">
        <v>119</v>
      </c>
      <c r="D41" s="4" t="s">
        <v>146</v>
      </c>
      <c r="E41" s="6" t="s">
        <v>18</v>
      </c>
      <c r="F41" s="5" t="s">
        <v>56</v>
      </c>
      <c r="G41" s="4" t="s">
        <v>51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75</v>
      </c>
      <c r="C42" s="6" t="s">
        <v>119</v>
      </c>
      <c r="D42" s="4" t="s">
        <v>146</v>
      </c>
      <c r="E42" s="6" t="s">
        <v>18</v>
      </c>
      <c r="F42" s="5" t="s">
        <v>56</v>
      </c>
      <c r="G42" s="4" t="s">
        <v>51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76</v>
      </c>
      <c r="C43" s="6" t="s">
        <v>119</v>
      </c>
      <c r="D43" s="4" t="s">
        <v>146</v>
      </c>
      <c r="E43" s="6" t="s">
        <v>18</v>
      </c>
      <c r="F43" s="5" t="s">
        <v>56</v>
      </c>
      <c r="G43" s="4" t="s">
        <v>51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74</v>
      </c>
      <c r="C44" s="6" t="s">
        <v>119</v>
      </c>
      <c r="D44" s="4" t="s">
        <v>146</v>
      </c>
      <c r="E44" s="6" t="s">
        <v>17</v>
      </c>
      <c r="F44" s="5" t="s">
        <v>56</v>
      </c>
      <c r="G44" s="4" t="s">
        <v>51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75</v>
      </c>
      <c r="C45" s="6" t="s">
        <v>119</v>
      </c>
      <c r="D45" s="4" t="s">
        <v>146</v>
      </c>
      <c r="E45" s="6" t="s">
        <v>17</v>
      </c>
      <c r="F45" s="5" t="s">
        <v>56</v>
      </c>
      <c r="G45" s="4" t="s">
        <v>51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76</v>
      </c>
      <c r="C46" s="6" t="s">
        <v>119</v>
      </c>
      <c r="D46" s="4" t="s">
        <v>146</v>
      </c>
      <c r="E46" s="6" t="s">
        <v>17</v>
      </c>
      <c r="F46" s="5" t="s">
        <v>56</v>
      </c>
      <c r="G46" s="4" t="s">
        <v>51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74</v>
      </c>
      <c r="C47" s="6" t="s">
        <v>119</v>
      </c>
      <c r="D47" s="4" t="s">
        <v>146</v>
      </c>
      <c r="E47" s="6" t="s">
        <v>19</v>
      </c>
      <c r="F47" s="5" t="s">
        <v>56</v>
      </c>
      <c r="G47" s="4" t="s">
        <v>51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75</v>
      </c>
      <c r="C48" s="6" t="s">
        <v>119</v>
      </c>
      <c r="D48" s="4" t="s">
        <v>146</v>
      </c>
      <c r="E48" s="6" t="s">
        <v>19</v>
      </c>
      <c r="F48" s="5" t="s">
        <v>56</v>
      </c>
      <c r="G48" s="4" t="s">
        <v>51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76</v>
      </c>
      <c r="C49" s="6" t="s">
        <v>119</v>
      </c>
      <c r="D49" s="4" t="s">
        <v>146</v>
      </c>
      <c r="E49" s="6" t="s">
        <v>19</v>
      </c>
      <c r="F49" s="5" t="s">
        <v>56</v>
      </c>
      <c r="G49" s="4" t="s">
        <v>51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74</v>
      </c>
      <c r="C50" s="6" t="s">
        <v>119</v>
      </c>
      <c r="D50" s="4" t="s">
        <v>146</v>
      </c>
      <c r="E50" s="6" t="s">
        <v>109</v>
      </c>
      <c r="F50" s="5" t="s">
        <v>56</v>
      </c>
      <c r="G50" s="4" t="s">
        <v>51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75</v>
      </c>
      <c r="C51" s="6" t="s">
        <v>119</v>
      </c>
      <c r="D51" s="4" t="s">
        <v>146</v>
      </c>
      <c r="E51" s="6" t="s">
        <v>109</v>
      </c>
      <c r="F51" s="5" t="s">
        <v>56</v>
      </c>
      <c r="G51" s="4" t="s">
        <v>51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76</v>
      </c>
      <c r="C52" s="6" t="s">
        <v>119</v>
      </c>
      <c r="D52" s="4" t="s">
        <v>146</v>
      </c>
      <c r="E52" s="6" t="s">
        <v>109</v>
      </c>
      <c r="F52" s="5" t="s">
        <v>56</v>
      </c>
      <c r="G52" s="4" t="s">
        <v>51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74</v>
      </c>
      <c r="C53" s="6" t="s">
        <v>119</v>
      </c>
      <c r="D53" s="4" t="s">
        <v>146</v>
      </c>
      <c r="E53" s="6" t="s">
        <v>110</v>
      </c>
      <c r="F53" s="5" t="s">
        <v>56</v>
      </c>
      <c r="G53" s="4" t="s">
        <v>51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75</v>
      </c>
      <c r="C54" s="6" t="s">
        <v>119</v>
      </c>
      <c r="D54" s="4" t="s">
        <v>146</v>
      </c>
      <c r="E54" s="6" t="s">
        <v>110</v>
      </c>
      <c r="F54" s="5" t="s">
        <v>56</v>
      </c>
      <c r="G54" s="4" t="s">
        <v>51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76</v>
      </c>
      <c r="C55" s="6" t="s">
        <v>119</v>
      </c>
      <c r="D55" s="4" t="s">
        <v>146</v>
      </c>
      <c r="E55" s="6" t="s">
        <v>110</v>
      </c>
      <c r="F55" s="5" t="s">
        <v>56</v>
      </c>
      <c r="G55" s="4" t="s">
        <v>51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74</v>
      </c>
      <c r="C56" s="6" t="s">
        <v>119</v>
      </c>
      <c r="D56" s="4" t="s">
        <v>146</v>
      </c>
      <c r="E56" s="6" t="s">
        <v>111</v>
      </c>
      <c r="F56" s="5" t="s">
        <v>56</v>
      </c>
      <c r="G56" s="4" t="s">
        <v>51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75</v>
      </c>
      <c r="C57" s="6" t="s">
        <v>119</v>
      </c>
      <c r="D57" s="4" t="s">
        <v>146</v>
      </c>
      <c r="E57" s="6" t="s">
        <v>111</v>
      </c>
      <c r="F57" s="5" t="s">
        <v>56</v>
      </c>
      <c r="G57" s="4" t="s">
        <v>51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76</v>
      </c>
      <c r="C58" s="6" t="s">
        <v>119</v>
      </c>
      <c r="D58" s="4" t="s">
        <v>146</v>
      </c>
      <c r="E58" s="6" t="s">
        <v>111</v>
      </c>
      <c r="F58" s="5" t="s">
        <v>56</v>
      </c>
      <c r="G58" s="4" t="s">
        <v>51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74</v>
      </c>
      <c r="C59" s="6" t="s">
        <v>119</v>
      </c>
      <c r="D59" s="4" t="s">
        <v>146</v>
      </c>
      <c r="E59" s="6" t="s">
        <v>112</v>
      </c>
      <c r="F59" s="5" t="s">
        <v>56</v>
      </c>
      <c r="G59" s="4" t="s">
        <v>51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75</v>
      </c>
      <c r="C60" s="6" t="s">
        <v>119</v>
      </c>
      <c r="D60" s="4" t="s">
        <v>146</v>
      </c>
      <c r="E60" s="6" t="s">
        <v>112</v>
      </c>
      <c r="F60" s="5" t="s">
        <v>56</v>
      </c>
      <c r="G60" s="4" t="s">
        <v>51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76</v>
      </c>
      <c r="C61" s="6" t="s">
        <v>119</v>
      </c>
      <c r="D61" s="4" t="s">
        <v>146</v>
      </c>
      <c r="E61" s="6" t="s">
        <v>112</v>
      </c>
      <c r="F61" s="5" t="s">
        <v>56</v>
      </c>
      <c r="G61" s="4" t="s">
        <v>51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74</v>
      </c>
      <c r="C62" s="6" t="s">
        <v>119</v>
      </c>
      <c r="D62" s="4" t="s">
        <v>146</v>
      </c>
      <c r="E62" s="6" t="s">
        <v>15</v>
      </c>
      <c r="F62" s="5" t="s">
        <v>53</v>
      </c>
      <c r="G62" s="4" t="s">
        <v>51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75</v>
      </c>
      <c r="C63" s="6" t="s">
        <v>119</v>
      </c>
      <c r="D63" s="4" t="s">
        <v>146</v>
      </c>
      <c r="E63" s="6" t="s">
        <v>15</v>
      </c>
      <c r="F63" s="5" t="s">
        <v>53</v>
      </c>
      <c r="G63" s="4" t="s">
        <v>51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76</v>
      </c>
      <c r="C64" s="6" t="s">
        <v>119</v>
      </c>
      <c r="D64" s="4" t="s">
        <v>146</v>
      </c>
      <c r="E64" s="6" t="s">
        <v>15</v>
      </c>
      <c r="F64" s="5" t="s">
        <v>53</v>
      </c>
      <c r="G64" s="4" t="s">
        <v>51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74</v>
      </c>
      <c r="C65" s="6" t="s">
        <v>119</v>
      </c>
      <c r="D65" s="4" t="s">
        <v>146</v>
      </c>
      <c r="E65" s="6" t="s">
        <v>113</v>
      </c>
      <c r="F65" s="5" t="s">
        <v>53</v>
      </c>
      <c r="G65" s="4" t="s">
        <v>51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75</v>
      </c>
      <c r="C66" s="6" t="s">
        <v>119</v>
      </c>
      <c r="D66" s="4" t="s">
        <v>146</v>
      </c>
      <c r="E66" s="6" t="s">
        <v>113</v>
      </c>
      <c r="F66" s="5" t="s">
        <v>53</v>
      </c>
      <c r="G66" s="4" t="s">
        <v>51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76</v>
      </c>
      <c r="C67" s="6" t="s">
        <v>119</v>
      </c>
      <c r="D67" s="4" t="s">
        <v>146</v>
      </c>
      <c r="E67" s="6" t="s">
        <v>113</v>
      </c>
      <c r="F67" s="5" t="s">
        <v>53</v>
      </c>
      <c r="G67" s="4" t="s">
        <v>51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74</v>
      </c>
      <c r="C68" s="6" t="s">
        <v>119</v>
      </c>
      <c r="D68" s="4" t="s">
        <v>146</v>
      </c>
      <c r="E68" s="6" t="s">
        <v>114</v>
      </c>
      <c r="F68" s="5" t="s">
        <v>53</v>
      </c>
      <c r="G68" s="4" t="s">
        <v>51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75</v>
      </c>
      <c r="C69" s="6" t="s">
        <v>119</v>
      </c>
      <c r="D69" s="4" t="s">
        <v>146</v>
      </c>
      <c r="E69" s="6" t="s">
        <v>114</v>
      </c>
      <c r="F69" s="5" t="s">
        <v>53</v>
      </c>
      <c r="G69" s="4" t="s">
        <v>51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 s="9" customFormat="1">
      <c r="A70" s="9" t="s">
        <v>6</v>
      </c>
      <c r="B70" s="10" t="s">
        <v>76</v>
      </c>
      <c r="C70" s="10" t="s">
        <v>119</v>
      </c>
      <c r="D70" s="9" t="s">
        <v>146</v>
      </c>
      <c r="E70" s="10" t="s">
        <v>114</v>
      </c>
      <c r="F70" s="11" t="s">
        <v>53</v>
      </c>
      <c r="G70" s="9" t="s">
        <v>51</v>
      </c>
      <c r="H70" s="9">
        <v>8.9928057553956844E-2</v>
      </c>
      <c r="I70" s="9">
        <v>8.9928057553956844E-2</v>
      </c>
      <c r="J70" s="9">
        <v>8.9928057553956844E-2</v>
      </c>
      <c r="K70" s="9">
        <v>8.9928057553956844E-2</v>
      </c>
      <c r="L70" s="9">
        <v>8.9928057553956844E-2</v>
      </c>
      <c r="M70" s="9">
        <v>8.9928057553956844E-2</v>
      </c>
      <c r="N70" s="9">
        <v>8.9928057553956844E-2</v>
      </c>
      <c r="O70" s="9">
        <v>8.9928057553956844E-2</v>
      </c>
      <c r="P70" s="9">
        <v>8.9928057553956844E-2</v>
      </c>
      <c r="Q70" s="9">
        <v>8.9928057553956844E-2</v>
      </c>
      <c r="R70" s="9">
        <v>8.9928057553956844E-2</v>
      </c>
      <c r="S70" s="9">
        <v>8.9928057553956844E-2</v>
      </c>
      <c r="T70" s="9">
        <v>8.9928057553956844E-2</v>
      </c>
      <c r="U70" s="9">
        <v>8.9928057553956844E-2</v>
      </c>
      <c r="V70" s="9">
        <v>8.9928057553956844E-2</v>
      </c>
      <c r="W70" s="9">
        <v>8.9928057553956844E-2</v>
      </c>
      <c r="X70" s="9">
        <v>8.9928057553956844E-2</v>
      </c>
      <c r="Y70" s="9">
        <v>8.9928057553956844E-2</v>
      </c>
      <c r="Z70" s="9">
        <v>8.9928057553956844E-2</v>
      </c>
      <c r="AA70" s="9">
        <v>8.9928057553956844E-2</v>
      </c>
      <c r="AB70" s="9">
        <v>8.9928057553956844E-2</v>
      </c>
      <c r="AC70" s="9">
        <v>8.9928057553956844E-2</v>
      </c>
      <c r="AD70" s="9">
        <v>8.9928057553956844E-2</v>
      </c>
      <c r="AE70" s="9">
        <v>8.9928057553956844E-2</v>
      </c>
      <c r="AF70" s="9">
        <v>8.9928057553956844E-2</v>
      </c>
      <c r="AG70" s="9">
        <v>8.9928057553956844E-2</v>
      </c>
      <c r="AH70" s="9">
        <v>8.9928057553956844E-2</v>
      </c>
      <c r="AI70" s="9">
        <v>8.9928057553956844E-2</v>
      </c>
      <c r="AJ70" s="9">
        <v>8.9928057553956844E-2</v>
      </c>
      <c r="AK70" s="9">
        <v>8.9928057553956844E-2</v>
      </c>
      <c r="AL70" s="9">
        <v>8.9928057553956844E-2</v>
      </c>
    </row>
    <row r="71" spans="1:38" s="9" customFormat="1">
      <c r="A71" s="9" t="s">
        <v>6</v>
      </c>
      <c r="B71" s="11" t="s">
        <v>6</v>
      </c>
      <c r="C71" s="10" t="s">
        <v>119</v>
      </c>
      <c r="D71" s="9" t="s">
        <v>145</v>
      </c>
      <c r="E71" s="10" t="s">
        <v>213</v>
      </c>
      <c r="F71" s="4" t="s">
        <v>211</v>
      </c>
      <c r="G71" s="9" t="s">
        <v>51</v>
      </c>
      <c r="H71" s="9">
        <f>1/7.2</f>
        <v>0.1388888888888889</v>
      </c>
      <c r="I71" s="9">
        <f t="shared" ref="I71:AL71" si="3">1/7.2</f>
        <v>0.1388888888888889</v>
      </c>
      <c r="J71" s="9">
        <f t="shared" si="3"/>
        <v>0.1388888888888889</v>
      </c>
      <c r="K71" s="9">
        <f t="shared" si="3"/>
        <v>0.1388888888888889</v>
      </c>
      <c r="L71" s="9">
        <f t="shared" si="3"/>
        <v>0.1388888888888889</v>
      </c>
      <c r="M71" s="9">
        <f t="shared" si="3"/>
        <v>0.1388888888888889</v>
      </c>
      <c r="N71" s="9">
        <f t="shared" si="3"/>
        <v>0.1388888888888889</v>
      </c>
      <c r="O71" s="9">
        <f t="shared" si="3"/>
        <v>0.1388888888888889</v>
      </c>
      <c r="P71" s="9">
        <f t="shared" si="3"/>
        <v>0.1388888888888889</v>
      </c>
      <c r="Q71" s="9">
        <f t="shared" si="3"/>
        <v>0.1388888888888889</v>
      </c>
      <c r="R71" s="9">
        <f t="shared" si="3"/>
        <v>0.1388888888888889</v>
      </c>
      <c r="S71" s="9">
        <f t="shared" si="3"/>
        <v>0.1388888888888889</v>
      </c>
      <c r="T71" s="9">
        <f t="shared" si="3"/>
        <v>0.1388888888888889</v>
      </c>
      <c r="U71" s="9">
        <f t="shared" si="3"/>
        <v>0.1388888888888889</v>
      </c>
      <c r="V71" s="9">
        <f t="shared" si="3"/>
        <v>0.1388888888888889</v>
      </c>
      <c r="W71" s="9">
        <f t="shared" si="3"/>
        <v>0.1388888888888889</v>
      </c>
      <c r="X71" s="9">
        <f t="shared" si="3"/>
        <v>0.1388888888888889</v>
      </c>
      <c r="Y71" s="9">
        <f t="shared" si="3"/>
        <v>0.1388888888888889</v>
      </c>
      <c r="Z71" s="9">
        <f t="shared" si="3"/>
        <v>0.1388888888888889</v>
      </c>
      <c r="AA71" s="9">
        <f t="shared" si="3"/>
        <v>0.1388888888888889</v>
      </c>
      <c r="AB71" s="9">
        <f t="shared" si="3"/>
        <v>0.1388888888888889</v>
      </c>
      <c r="AC71" s="9">
        <f t="shared" si="3"/>
        <v>0.1388888888888889</v>
      </c>
      <c r="AD71" s="9">
        <f t="shared" si="3"/>
        <v>0.1388888888888889</v>
      </c>
      <c r="AE71" s="9">
        <f t="shared" si="3"/>
        <v>0.1388888888888889</v>
      </c>
      <c r="AF71" s="9">
        <f t="shared" si="3"/>
        <v>0.1388888888888889</v>
      </c>
      <c r="AG71" s="9">
        <f t="shared" si="3"/>
        <v>0.1388888888888889</v>
      </c>
      <c r="AH71" s="9">
        <f t="shared" si="3"/>
        <v>0.1388888888888889</v>
      </c>
      <c r="AI71" s="9">
        <f t="shared" si="3"/>
        <v>0.1388888888888889</v>
      </c>
      <c r="AJ71" s="9">
        <f t="shared" si="3"/>
        <v>0.1388888888888889</v>
      </c>
      <c r="AK71" s="9">
        <f t="shared" si="3"/>
        <v>0.1388888888888889</v>
      </c>
      <c r="AL71" s="9">
        <f t="shared" si="3"/>
        <v>0.1388888888888889</v>
      </c>
    </row>
    <row r="72" spans="1:38">
      <c r="A72" s="4" t="s">
        <v>6</v>
      </c>
      <c r="B72" s="5" t="s">
        <v>6</v>
      </c>
      <c r="C72" s="6" t="s">
        <v>119</v>
      </c>
      <c r="D72" s="9" t="s">
        <v>215</v>
      </c>
      <c r="E72" s="6" t="s">
        <v>214</v>
      </c>
      <c r="F72" s="4" t="s">
        <v>211</v>
      </c>
      <c r="G72" s="9" t="s">
        <v>51</v>
      </c>
      <c r="H72" s="4">
        <f>H71*1/1.137</f>
        <v>0.1221538160852145</v>
      </c>
      <c r="I72" s="4">
        <f t="shared" ref="I72:AL72" si="4">I71*1/1.137</f>
        <v>0.1221538160852145</v>
      </c>
      <c r="J72" s="4">
        <f t="shared" si="4"/>
        <v>0.1221538160852145</v>
      </c>
      <c r="K72" s="4">
        <f t="shared" si="4"/>
        <v>0.1221538160852145</v>
      </c>
      <c r="L72" s="4">
        <f t="shared" si="4"/>
        <v>0.1221538160852145</v>
      </c>
      <c r="M72" s="4">
        <f t="shared" si="4"/>
        <v>0.1221538160852145</v>
      </c>
      <c r="N72" s="4">
        <f t="shared" si="4"/>
        <v>0.1221538160852145</v>
      </c>
      <c r="O72" s="4">
        <f t="shared" si="4"/>
        <v>0.1221538160852145</v>
      </c>
      <c r="P72" s="4">
        <f t="shared" si="4"/>
        <v>0.1221538160852145</v>
      </c>
      <c r="Q72" s="4">
        <f t="shared" si="4"/>
        <v>0.1221538160852145</v>
      </c>
      <c r="R72" s="4">
        <f t="shared" si="4"/>
        <v>0.1221538160852145</v>
      </c>
      <c r="S72" s="4">
        <f t="shared" si="4"/>
        <v>0.1221538160852145</v>
      </c>
      <c r="T72" s="4">
        <f t="shared" si="4"/>
        <v>0.1221538160852145</v>
      </c>
      <c r="U72" s="4">
        <f t="shared" si="4"/>
        <v>0.1221538160852145</v>
      </c>
      <c r="V72" s="4">
        <f t="shared" si="4"/>
        <v>0.1221538160852145</v>
      </c>
      <c r="W72" s="4">
        <f t="shared" si="4"/>
        <v>0.1221538160852145</v>
      </c>
      <c r="X72" s="4">
        <f t="shared" si="4"/>
        <v>0.1221538160852145</v>
      </c>
      <c r="Y72" s="4">
        <f t="shared" si="4"/>
        <v>0.1221538160852145</v>
      </c>
      <c r="Z72" s="4">
        <f t="shared" si="4"/>
        <v>0.1221538160852145</v>
      </c>
      <c r="AA72" s="4">
        <f t="shared" si="4"/>
        <v>0.1221538160852145</v>
      </c>
      <c r="AB72" s="4">
        <f t="shared" si="4"/>
        <v>0.1221538160852145</v>
      </c>
      <c r="AC72" s="4">
        <f t="shared" si="4"/>
        <v>0.1221538160852145</v>
      </c>
      <c r="AD72" s="4">
        <f t="shared" si="4"/>
        <v>0.1221538160852145</v>
      </c>
      <c r="AE72" s="4">
        <f t="shared" si="4"/>
        <v>0.1221538160852145</v>
      </c>
      <c r="AF72" s="4">
        <f t="shared" si="4"/>
        <v>0.1221538160852145</v>
      </c>
      <c r="AG72" s="4">
        <f t="shared" si="4"/>
        <v>0.1221538160852145</v>
      </c>
      <c r="AH72" s="4">
        <f t="shared" si="4"/>
        <v>0.1221538160852145</v>
      </c>
      <c r="AI72" s="4">
        <f t="shared" si="4"/>
        <v>0.1221538160852145</v>
      </c>
      <c r="AJ72" s="4">
        <f t="shared" si="4"/>
        <v>0.1221538160852145</v>
      </c>
      <c r="AK72" s="4">
        <f t="shared" si="4"/>
        <v>0.1221538160852145</v>
      </c>
      <c r="AL72" s="4">
        <f t="shared" si="4"/>
        <v>0.1221538160852145</v>
      </c>
    </row>
    <row r="73" spans="1:38">
      <c r="A73" s="4" t="s">
        <v>6</v>
      </c>
      <c r="B73" s="5" t="s">
        <v>6</v>
      </c>
      <c r="C73" s="5" t="s">
        <v>223</v>
      </c>
      <c r="D73" s="4" t="s">
        <v>210</v>
      </c>
      <c r="E73" s="6" t="s">
        <v>204</v>
      </c>
      <c r="F73" s="4" t="s">
        <v>203</v>
      </c>
      <c r="G73" s="4" t="s">
        <v>203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209</v>
      </c>
      <c r="E74" s="6" t="s">
        <v>205</v>
      </c>
      <c r="F74" s="5" t="s">
        <v>187</v>
      </c>
      <c r="G74" s="4" t="s">
        <v>56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5" t="s">
        <v>6</v>
      </c>
      <c r="D75" s="4" t="s">
        <v>209</v>
      </c>
      <c r="E75" s="6" t="s">
        <v>206</v>
      </c>
      <c r="F75" s="5" t="s">
        <v>187</v>
      </c>
      <c r="G75" s="4" t="s">
        <v>53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5" t="s">
        <v>6</v>
      </c>
      <c r="D76" s="4" t="s">
        <v>209</v>
      </c>
      <c r="E76" s="6" t="s">
        <v>207</v>
      </c>
      <c r="F76" s="5" t="s">
        <v>187</v>
      </c>
      <c r="G76" s="4" t="s">
        <v>62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6</v>
      </c>
      <c r="B77" s="5" t="s">
        <v>6</v>
      </c>
      <c r="D77" s="4" t="s">
        <v>209</v>
      </c>
      <c r="E77" s="6" t="s">
        <v>208</v>
      </c>
      <c r="F77" s="5" t="s">
        <v>187</v>
      </c>
      <c r="G77" s="4" t="s">
        <v>58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209</v>
      </c>
      <c r="E78" s="6" t="s">
        <v>216</v>
      </c>
      <c r="F78" s="5" t="s">
        <v>187</v>
      </c>
      <c r="G78" s="4" t="s">
        <v>211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41" sqref="A41"/>
    </sheetView>
  </sheetViews>
  <sheetFormatPr defaultRowHeight="12.75"/>
  <cols>
    <col min="1" max="1" width="23.42578125" style="13" customWidth="1"/>
    <col min="2" max="2" width="14.140625" style="13" customWidth="1"/>
    <col min="3" max="3" width="22.5703125" style="13" customWidth="1"/>
    <col min="4" max="4" width="13.140625" style="13" customWidth="1"/>
    <col min="5" max="5" width="21.28515625" style="6" customWidth="1"/>
    <col min="6" max="16384" width="9.140625" style="6"/>
  </cols>
  <sheetData>
    <row r="1" spans="1:5" s="7" customFormat="1">
      <c r="A1" s="12" t="s">
        <v>7</v>
      </c>
      <c r="B1" s="12" t="s">
        <v>115</v>
      </c>
      <c r="C1" s="12" t="s">
        <v>116</v>
      </c>
      <c r="D1" s="12" t="s">
        <v>117</v>
      </c>
      <c r="E1" s="7" t="s">
        <v>159</v>
      </c>
    </row>
    <row r="2" spans="1:5">
      <c r="A2" s="5" t="s">
        <v>18</v>
      </c>
      <c r="B2" s="13" t="s">
        <v>201</v>
      </c>
      <c r="C2" s="14" t="s">
        <v>118</v>
      </c>
      <c r="D2" s="13">
        <v>118.6</v>
      </c>
      <c r="E2" s="6" t="s">
        <v>217</v>
      </c>
    </row>
    <row r="3" spans="1:5">
      <c r="A3" s="5" t="s">
        <v>17</v>
      </c>
      <c r="B3" s="13" t="s">
        <v>201</v>
      </c>
      <c r="C3" s="14" t="s">
        <v>118</v>
      </c>
      <c r="D3" s="13">
        <v>118.62</v>
      </c>
      <c r="E3" s="6" t="s">
        <v>217</v>
      </c>
    </row>
    <row r="4" spans="1:5">
      <c r="A4" s="5" t="s">
        <v>19</v>
      </c>
      <c r="B4" s="13" t="s">
        <v>201</v>
      </c>
      <c r="C4" s="14" t="s">
        <v>118</v>
      </c>
      <c r="D4" s="13">
        <v>118.62</v>
      </c>
      <c r="E4" s="6" t="s">
        <v>217</v>
      </c>
    </row>
    <row r="5" spans="1:5">
      <c r="A5" s="5" t="s">
        <v>15</v>
      </c>
      <c r="B5" s="13" t="s">
        <v>201</v>
      </c>
      <c r="C5" s="14" t="s">
        <v>118</v>
      </c>
      <c r="D5" s="13">
        <v>202.32</v>
      </c>
      <c r="E5" s="6" t="s">
        <v>217</v>
      </c>
    </row>
    <row r="6" spans="1:5">
      <c r="A6" s="5" t="s">
        <v>120</v>
      </c>
      <c r="B6" s="13" t="s">
        <v>201</v>
      </c>
      <c r="C6" s="14" t="s">
        <v>118</v>
      </c>
      <c r="D6" s="13">
        <v>119.41764496915395</v>
      </c>
      <c r="E6" s="6" t="s">
        <v>218</v>
      </c>
    </row>
    <row r="7" spans="1:5">
      <c r="A7" s="5" t="s">
        <v>35</v>
      </c>
      <c r="B7" s="13" t="s">
        <v>201</v>
      </c>
      <c r="C7" s="14" t="s">
        <v>118</v>
      </c>
      <c r="D7" s="13">
        <v>119.41764496915395</v>
      </c>
      <c r="E7" s="6" t="s">
        <v>218</v>
      </c>
    </row>
    <row r="8" spans="1:5">
      <c r="A8" s="5" t="s">
        <v>36</v>
      </c>
      <c r="B8" s="13" t="s">
        <v>201</v>
      </c>
      <c r="C8" s="14" t="s">
        <v>118</v>
      </c>
      <c r="D8" s="13">
        <v>119.41764496915395</v>
      </c>
      <c r="E8" s="6" t="s">
        <v>218</v>
      </c>
    </row>
    <row r="9" spans="1:5">
      <c r="A9" s="5" t="s">
        <v>121</v>
      </c>
      <c r="B9" s="13" t="s">
        <v>201</v>
      </c>
      <c r="C9" s="14" t="s">
        <v>118</v>
      </c>
      <c r="D9" s="13">
        <v>229.51879128207057</v>
      </c>
      <c r="E9" s="6" t="s">
        <v>218</v>
      </c>
    </row>
    <row r="10" spans="1:5">
      <c r="A10" s="5" t="s">
        <v>29</v>
      </c>
      <c r="B10" s="13" t="s">
        <v>201</v>
      </c>
      <c r="C10" s="14" t="s">
        <v>118</v>
      </c>
      <c r="D10" s="13">
        <v>229.51879128207057</v>
      </c>
      <c r="E10" s="6" t="s">
        <v>218</v>
      </c>
    </row>
    <row r="11" spans="1:5">
      <c r="A11" s="5" t="s">
        <v>30</v>
      </c>
      <c r="B11" s="13" t="s">
        <v>201</v>
      </c>
      <c r="C11" s="14" t="s">
        <v>118</v>
      </c>
      <c r="D11" s="13">
        <v>229.51879128207057</v>
      </c>
      <c r="E11" s="6" t="s">
        <v>218</v>
      </c>
    </row>
    <row r="12" spans="1:5">
      <c r="A12" s="5" t="s">
        <v>27</v>
      </c>
      <c r="B12" s="13" t="s">
        <v>201</v>
      </c>
      <c r="C12" s="14" t="s">
        <v>118</v>
      </c>
      <c r="D12" s="13">
        <v>214.12654767006592</v>
      </c>
      <c r="E12" s="6" t="s">
        <v>218</v>
      </c>
    </row>
    <row r="13" spans="1:5">
      <c r="A13" s="5" t="s">
        <v>26</v>
      </c>
      <c r="B13" s="13" t="s">
        <v>201</v>
      </c>
      <c r="C13" s="14" t="s">
        <v>118</v>
      </c>
      <c r="D13" s="13">
        <v>0</v>
      </c>
    </row>
    <row r="14" spans="1:5">
      <c r="A14" s="5" t="s">
        <v>28</v>
      </c>
      <c r="B14" s="13" t="s">
        <v>201</v>
      </c>
      <c r="C14" s="14" t="s">
        <v>118</v>
      </c>
      <c r="D14" s="13">
        <v>0</v>
      </c>
    </row>
    <row r="15" spans="1:5">
      <c r="A15" s="5" t="s">
        <v>38</v>
      </c>
      <c r="B15" s="13" t="s">
        <v>201</v>
      </c>
      <c r="C15" s="14" t="s">
        <v>118</v>
      </c>
      <c r="D15" s="13">
        <v>0</v>
      </c>
    </row>
    <row r="16" spans="1:5">
      <c r="A16" s="5" t="s">
        <v>42</v>
      </c>
      <c r="B16" s="13" t="s">
        <v>201</v>
      </c>
      <c r="C16" s="14" t="s">
        <v>118</v>
      </c>
      <c r="D16" s="13">
        <v>0</v>
      </c>
    </row>
    <row r="17" spans="1:11">
      <c r="A17" s="5" t="s">
        <v>43</v>
      </c>
      <c r="B17" s="13" t="s">
        <v>201</v>
      </c>
      <c r="C17" s="14" t="s">
        <v>118</v>
      </c>
      <c r="D17" s="13">
        <v>0</v>
      </c>
    </row>
    <row r="18" spans="1:11">
      <c r="A18" s="5" t="s">
        <v>31</v>
      </c>
      <c r="B18" s="13" t="s">
        <v>201</v>
      </c>
      <c r="C18" s="14" t="s">
        <v>118</v>
      </c>
      <c r="D18" s="13">
        <v>0</v>
      </c>
    </row>
    <row r="19" spans="1:11">
      <c r="A19" s="5" t="s">
        <v>32</v>
      </c>
      <c r="B19" s="13" t="s">
        <v>201</v>
      </c>
      <c r="C19" s="14" t="s">
        <v>118</v>
      </c>
      <c r="D19" s="13">
        <v>0</v>
      </c>
    </row>
    <row r="20" spans="1:11">
      <c r="A20" s="5" t="s">
        <v>109</v>
      </c>
      <c r="B20" s="13" t="s">
        <v>201</v>
      </c>
      <c r="C20" s="14" t="s">
        <v>118</v>
      </c>
      <c r="D20" s="13">
        <f>118.6*0.05</f>
        <v>5.93</v>
      </c>
      <c r="E20" s="6" t="s">
        <v>217</v>
      </c>
    </row>
    <row r="21" spans="1:11">
      <c r="A21" s="5" t="s">
        <v>109</v>
      </c>
      <c r="B21" s="13" t="s">
        <v>200</v>
      </c>
      <c r="C21" s="14" t="s">
        <v>118</v>
      </c>
      <c r="D21" s="13">
        <f>118.6*0.95</f>
        <v>112.66999999999999</v>
      </c>
      <c r="E21" s="6" t="s">
        <v>217</v>
      </c>
    </row>
    <row r="22" spans="1:11">
      <c r="A22" s="5" t="s">
        <v>110</v>
      </c>
      <c r="B22" s="13" t="s">
        <v>201</v>
      </c>
      <c r="C22" s="14" t="s">
        <v>118</v>
      </c>
      <c r="D22" s="13">
        <f>118.6*0.05</f>
        <v>5.93</v>
      </c>
      <c r="E22" s="6" t="s">
        <v>217</v>
      </c>
    </row>
    <row r="23" spans="1:11">
      <c r="A23" s="5" t="s">
        <v>110</v>
      </c>
      <c r="B23" s="13" t="s">
        <v>200</v>
      </c>
      <c r="C23" s="14" t="s">
        <v>118</v>
      </c>
      <c r="D23" s="13">
        <f>118.6*0.95</f>
        <v>112.66999999999999</v>
      </c>
      <c r="E23" s="6" t="s">
        <v>217</v>
      </c>
    </row>
    <row r="24" spans="1:11">
      <c r="A24" s="5" t="s">
        <v>111</v>
      </c>
      <c r="B24" s="13" t="s">
        <v>201</v>
      </c>
      <c r="C24" s="14" t="s">
        <v>118</v>
      </c>
      <c r="D24" s="13">
        <f>118.6*0.03</f>
        <v>3.5579999999999998</v>
      </c>
      <c r="E24" s="6" t="s">
        <v>217</v>
      </c>
    </row>
    <row r="25" spans="1:11">
      <c r="A25" s="5" t="s">
        <v>111</v>
      </c>
      <c r="B25" s="13" t="s">
        <v>200</v>
      </c>
      <c r="C25" s="14" t="s">
        <v>118</v>
      </c>
      <c r="D25" s="13">
        <f>118.6*0.97</f>
        <v>115.04199999999999</v>
      </c>
      <c r="E25" s="6" t="s">
        <v>217</v>
      </c>
    </row>
    <row r="26" spans="1:11">
      <c r="A26" s="5" t="s">
        <v>112</v>
      </c>
      <c r="B26" s="13" t="s">
        <v>201</v>
      </c>
      <c r="C26" s="14" t="s">
        <v>118</v>
      </c>
      <c r="D26" s="13">
        <f>118.6*0.03</f>
        <v>3.5579999999999998</v>
      </c>
      <c r="E26" s="6" t="s">
        <v>217</v>
      </c>
      <c r="K26" s="13"/>
    </row>
    <row r="27" spans="1:11">
      <c r="A27" s="5" t="s">
        <v>112</v>
      </c>
      <c r="B27" s="13" t="s">
        <v>200</v>
      </c>
      <c r="C27" s="14" t="s">
        <v>118</v>
      </c>
      <c r="D27" s="13">
        <f>118.6*0.97</f>
        <v>115.04199999999999</v>
      </c>
      <c r="E27" s="6" t="s">
        <v>217</v>
      </c>
    </row>
    <row r="28" spans="1:11">
      <c r="A28" s="5" t="s">
        <v>113</v>
      </c>
      <c r="B28" s="13" t="s">
        <v>201</v>
      </c>
      <c r="C28" s="14" t="s">
        <v>118</v>
      </c>
      <c r="D28" s="13">
        <f>202.32*0.05</f>
        <v>10.116</v>
      </c>
      <c r="E28" s="6" t="s">
        <v>217</v>
      </c>
      <c r="K28" s="13"/>
    </row>
    <row r="29" spans="1:11">
      <c r="A29" s="5" t="s">
        <v>113</v>
      </c>
      <c r="B29" s="13" t="s">
        <v>200</v>
      </c>
      <c r="C29" s="14" t="s">
        <v>118</v>
      </c>
      <c r="D29" s="13">
        <f>202.32*0.95</f>
        <v>192.20399999999998</v>
      </c>
      <c r="E29" s="6" t="s">
        <v>217</v>
      </c>
    </row>
    <row r="30" spans="1:11">
      <c r="A30" s="5" t="s">
        <v>114</v>
      </c>
      <c r="B30" s="13" t="s">
        <v>201</v>
      </c>
      <c r="C30" s="14" t="s">
        <v>118</v>
      </c>
      <c r="D30" s="13">
        <f>202.32*0.01</f>
        <v>2.0232000000000001</v>
      </c>
      <c r="E30" s="6" t="s">
        <v>217</v>
      </c>
    </row>
    <row r="31" spans="1:11">
      <c r="A31" s="5" t="s">
        <v>114</v>
      </c>
      <c r="B31" s="13" t="s">
        <v>200</v>
      </c>
      <c r="C31" s="14" t="s">
        <v>118</v>
      </c>
      <c r="D31" s="13">
        <f>202.32*0.99</f>
        <v>200.29679999999999</v>
      </c>
      <c r="E31" s="6" t="s">
        <v>217</v>
      </c>
    </row>
    <row r="32" spans="1:11">
      <c r="A32" s="10" t="s">
        <v>213</v>
      </c>
      <c r="B32" s="13" t="s">
        <v>201</v>
      </c>
      <c r="C32" s="14" t="s">
        <v>118</v>
      </c>
      <c r="D32" s="6">
        <v>0</v>
      </c>
    </row>
    <row r="33" spans="1:5">
      <c r="A33" s="6" t="s">
        <v>214</v>
      </c>
      <c r="B33" s="13" t="s">
        <v>201</v>
      </c>
      <c r="C33" s="14" t="s">
        <v>118</v>
      </c>
      <c r="D33" s="6">
        <f>-188.97*0.9</f>
        <v>-170.07300000000001</v>
      </c>
      <c r="E33" s="6" t="s">
        <v>221</v>
      </c>
    </row>
    <row r="34" spans="1:5">
      <c r="A34" s="6" t="s">
        <v>214</v>
      </c>
      <c r="B34" s="13" t="s">
        <v>200</v>
      </c>
      <c r="C34" s="14" t="s">
        <v>118</v>
      </c>
      <c r="D34" s="6">
        <f>188.97*0.9</f>
        <v>170.07300000000001</v>
      </c>
      <c r="E34" s="6" t="s">
        <v>220</v>
      </c>
    </row>
    <row r="35" spans="1:5">
      <c r="A35" s="6" t="s">
        <v>204</v>
      </c>
      <c r="B35" s="13" t="s">
        <v>200</v>
      </c>
      <c r="C35" s="5" t="s">
        <v>223</v>
      </c>
      <c r="D35" s="6">
        <v>-1</v>
      </c>
      <c r="E35" s="6" t="s">
        <v>219</v>
      </c>
    </row>
    <row r="36" spans="1:5">
      <c r="B36" s="14"/>
      <c r="C36" s="14"/>
    </row>
    <row r="37" spans="1:5">
      <c r="B37" s="14"/>
      <c r="C37" s="14"/>
    </row>
    <row r="38" spans="1:5">
      <c r="B38" s="14"/>
      <c r="C38" s="14"/>
    </row>
    <row r="39" spans="1:5">
      <c r="A39" s="14"/>
      <c r="B39" s="14"/>
      <c r="C39" s="14"/>
    </row>
    <row r="40" spans="1:5">
      <c r="A40" s="14"/>
      <c r="B40" s="14"/>
      <c r="C40" s="14"/>
    </row>
    <row r="41" spans="1:5">
      <c r="A41" s="14"/>
      <c r="B41" s="14"/>
      <c r="C41" s="14"/>
    </row>
    <row r="42" spans="1:5">
      <c r="A42" s="14"/>
      <c r="B42" s="14"/>
      <c r="C42" s="14"/>
    </row>
    <row r="43" spans="1:5">
      <c r="A43" s="14"/>
      <c r="B43" s="14"/>
      <c r="C43" s="14"/>
    </row>
    <row r="44" spans="1:5">
      <c r="A44" s="14"/>
      <c r="B44" s="14"/>
      <c r="C44" s="14"/>
    </row>
    <row r="45" spans="1:5">
      <c r="A45" s="14"/>
      <c r="B45" s="14"/>
      <c r="C45" s="14"/>
    </row>
    <row r="46" spans="1:5">
      <c r="A46" s="14"/>
      <c r="B46" s="14"/>
      <c r="C46" s="14"/>
    </row>
    <row r="47" spans="1:5">
      <c r="A47" s="14"/>
      <c r="B47" s="14"/>
      <c r="C47" s="14"/>
    </row>
    <row r="48" spans="1:5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90</v>
      </c>
      <c r="J1" s="1" t="s">
        <v>127</v>
      </c>
    </row>
    <row r="3" spans="9:10">
      <c r="I3" s="2" t="s">
        <v>92</v>
      </c>
      <c r="J3" s="2" t="s">
        <v>91</v>
      </c>
    </row>
    <row r="4" spans="9:10">
      <c r="I4" s="1" t="s">
        <v>54</v>
      </c>
      <c r="J4" s="1">
        <v>20404638</v>
      </c>
    </row>
    <row r="5" spans="9:10">
      <c r="I5" s="1" t="s">
        <v>99</v>
      </c>
      <c r="J5" s="1">
        <v>35608740</v>
      </c>
    </row>
    <row r="6" spans="9:10">
      <c r="I6" s="1" t="s">
        <v>98</v>
      </c>
      <c r="J6" s="1">
        <v>4263628</v>
      </c>
    </row>
    <row r="7" spans="9:10">
      <c r="I7" s="1" t="s">
        <v>97</v>
      </c>
      <c r="J7" s="1">
        <v>7572266</v>
      </c>
    </row>
    <row r="8" spans="9:10">
      <c r="I8" s="1" t="s">
        <v>100</v>
      </c>
      <c r="J8" s="1">
        <v>557186</v>
      </c>
    </row>
    <row r="9" spans="9:10">
      <c r="I9" s="1" t="s">
        <v>93</v>
      </c>
      <c r="J9" s="1">
        <v>110398</v>
      </c>
    </row>
    <row r="10" spans="9:10">
      <c r="I10" s="1" t="s">
        <v>94</v>
      </c>
      <c r="J10" s="1">
        <v>5710</v>
      </c>
    </row>
    <row r="11" spans="9:10">
      <c r="I11" s="1" t="s">
        <v>96</v>
      </c>
      <c r="J11" s="1">
        <v>18396</v>
      </c>
    </row>
    <row r="12" spans="9:10">
      <c r="I12" s="1" t="s">
        <v>95</v>
      </c>
      <c r="J12" s="1">
        <v>60238</v>
      </c>
    </row>
    <row r="13" spans="9:10">
      <c r="I13" s="1" t="s">
        <v>101</v>
      </c>
      <c r="J13" s="1">
        <v>1465316</v>
      </c>
    </row>
    <row r="17" spans="9:14">
      <c r="I17" s="1" t="s">
        <v>106</v>
      </c>
      <c r="J17" s="2" t="s">
        <v>102</v>
      </c>
      <c r="K17" s="2" t="s">
        <v>104</v>
      </c>
      <c r="L17" s="2" t="s">
        <v>105</v>
      </c>
    </row>
    <row r="18" spans="9:14">
      <c r="I18" s="1" t="s">
        <v>54</v>
      </c>
      <c r="J18" s="1">
        <v>13990</v>
      </c>
      <c r="K18" s="1">
        <v>17679</v>
      </c>
      <c r="L18" s="1">
        <v>20590</v>
      </c>
    </row>
    <row r="19" spans="9:14">
      <c r="I19" s="1" t="s">
        <v>103</v>
      </c>
      <c r="J19" s="1">
        <v>80</v>
      </c>
      <c r="K19" s="1">
        <v>16009</v>
      </c>
      <c r="L19" s="1">
        <v>20349</v>
      </c>
    </row>
    <row r="20" spans="9:14">
      <c r="I20" s="1" t="s">
        <v>63</v>
      </c>
      <c r="J20" s="1">
        <v>302</v>
      </c>
      <c r="K20" s="1">
        <v>464</v>
      </c>
      <c r="L20" s="1">
        <v>227</v>
      </c>
    </row>
    <row r="23" spans="9:14">
      <c r="I23" s="1" t="s">
        <v>106</v>
      </c>
      <c r="J23" s="2" t="s">
        <v>102</v>
      </c>
      <c r="K23" s="2" t="s">
        <v>104</v>
      </c>
      <c r="L23" s="2" t="s">
        <v>122</v>
      </c>
    </row>
    <row r="24" spans="9:14">
      <c r="I24" s="1" t="s">
        <v>54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103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63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106</v>
      </c>
      <c r="J29" s="2" t="s">
        <v>123</v>
      </c>
      <c r="K29" s="2" t="s">
        <v>124</v>
      </c>
      <c r="L29" s="2" t="s">
        <v>126</v>
      </c>
      <c r="M29" s="2" t="s">
        <v>125</v>
      </c>
      <c r="N29" s="2" t="s">
        <v>128</v>
      </c>
    </row>
    <row r="30" spans="9:14">
      <c r="I30" s="1" t="s">
        <v>54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103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63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129</v>
      </c>
      <c r="B1" s="2" t="s">
        <v>139</v>
      </c>
      <c r="C1" s="2" t="s">
        <v>137</v>
      </c>
      <c r="D1" s="2" t="s">
        <v>133</v>
      </c>
      <c r="E1" s="2" t="s">
        <v>134</v>
      </c>
      <c r="F1" s="2" t="s">
        <v>138</v>
      </c>
    </row>
    <row r="2" spans="1:6">
      <c r="A2" s="1" t="s">
        <v>136</v>
      </c>
      <c r="B2" s="1">
        <v>2030</v>
      </c>
      <c r="C2" s="13" t="s">
        <v>201</v>
      </c>
      <c r="D2" s="1">
        <v>26505.0756</v>
      </c>
      <c r="E2" s="1" t="s">
        <v>147</v>
      </c>
      <c r="F2" s="1" t="s">
        <v>148</v>
      </c>
    </row>
    <row r="3" spans="1:6">
      <c r="A3" s="1" t="s">
        <v>136</v>
      </c>
      <c r="B3" s="1">
        <v>2035</v>
      </c>
      <c r="C3" s="13" t="s">
        <v>201</v>
      </c>
      <c r="D3" s="1">
        <v>26505.0756</v>
      </c>
      <c r="E3" s="1" t="s">
        <v>147</v>
      </c>
      <c r="F3" s="1" t="s">
        <v>148</v>
      </c>
    </row>
    <row r="4" spans="1:6">
      <c r="A4" s="1" t="s">
        <v>136</v>
      </c>
      <c r="B4" s="1">
        <v>2040</v>
      </c>
      <c r="C4" s="13" t="s">
        <v>201</v>
      </c>
      <c r="D4" s="1">
        <v>26505.0756</v>
      </c>
      <c r="E4" s="1" t="s">
        <v>147</v>
      </c>
      <c r="F4" s="1" t="s">
        <v>148</v>
      </c>
    </row>
    <row r="5" spans="1:6">
      <c r="A5" s="1" t="s">
        <v>136</v>
      </c>
      <c r="B5" s="1">
        <v>2045</v>
      </c>
      <c r="C5" s="13" t="s">
        <v>201</v>
      </c>
      <c r="D5" s="1">
        <v>26505.0756</v>
      </c>
      <c r="E5" s="1" t="s">
        <v>147</v>
      </c>
      <c r="F5" s="1" t="s">
        <v>148</v>
      </c>
    </row>
    <row r="6" spans="1:6">
      <c r="A6" s="1" t="s">
        <v>136</v>
      </c>
      <c r="B6" s="1">
        <v>2050</v>
      </c>
      <c r="C6" s="13" t="s">
        <v>201</v>
      </c>
      <c r="D6" s="1">
        <v>0</v>
      </c>
      <c r="E6" s="1" t="s">
        <v>147</v>
      </c>
      <c r="F6" s="1" t="s">
        <v>135</v>
      </c>
    </row>
    <row r="7" spans="1:6">
      <c r="A7" s="1" t="s">
        <v>136</v>
      </c>
      <c r="B7" s="1">
        <v>2023</v>
      </c>
      <c r="C7" s="13" t="s">
        <v>200</v>
      </c>
      <c r="D7" s="1">
        <v>0</v>
      </c>
      <c r="E7" s="1" t="s">
        <v>147</v>
      </c>
      <c r="F7" s="1" t="s">
        <v>222</v>
      </c>
    </row>
    <row r="8" spans="1:6">
      <c r="A8" s="1" t="s">
        <v>136</v>
      </c>
      <c r="B8" s="1">
        <v>2025</v>
      </c>
      <c r="C8" s="13" t="s">
        <v>200</v>
      </c>
      <c r="D8" s="1">
        <v>0</v>
      </c>
      <c r="E8" s="1" t="s">
        <v>147</v>
      </c>
      <c r="F8" s="1" t="s">
        <v>222</v>
      </c>
    </row>
    <row r="9" spans="1:6">
      <c r="A9" s="1" t="s">
        <v>136</v>
      </c>
      <c r="B9" s="1">
        <v>2030</v>
      </c>
      <c r="C9" s="13" t="s">
        <v>200</v>
      </c>
      <c r="D9" s="1">
        <v>0</v>
      </c>
      <c r="E9" s="1" t="s">
        <v>147</v>
      </c>
      <c r="F9" s="1" t="s">
        <v>222</v>
      </c>
    </row>
    <row r="10" spans="1:6">
      <c r="A10" s="1" t="s">
        <v>136</v>
      </c>
      <c r="B10" s="1">
        <v>2035</v>
      </c>
      <c r="C10" s="13" t="s">
        <v>200</v>
      </c>
      <c r="D10" s="1">
        <v>0</v>
      </c>
      <c r="E10" s="1" t="s">
        <v>147</v>
      </c>
      <c r="F10" s="1" t="s">
        <v>222</v>
      </c>
    </row>
    <row r="11" spans="1:6">
      <c r="A11" s="1" t="s">
        <v>136</v>
      </c>
      <c r="B11" s="1">
        <v>2040</v>
      </c>
      <c r="C11" s="13" t="s">
        <v>200</v>
      </c>
      <c r="D11" s="1">
        <v>0</v>
      </c>
      <c r="E11" s="1" t="s">
        <v>147</v>
      </c>
      <c r="F11" s="1" t="s">
        <v>222</v>
      </c>
    </row>
    <row r="12" spans="1:6">
      <c r="A12" s="1" t="s">
        <v>136</v>
      </c>
      <c r="B12" s="1">
        <v>2045</v>
      </c>
      <c r="C12" s="13" t="s">
        <v>200</v>
      </c>
      <c r="D12" s="1">
        <v>0</v>
      </c>
      <c r="E12" s="1" t="s">
        <v>147</v>
      </c>
      <c r="F12" s="1" t="s">
        <v>222</v>
      </c>
    </row>
    <row r="13" spans="1:6">
      <c r="A13" s="1" t="s">
        <v>136</v>
      </c>
      <c r="B13" s="1">
        <v>2050</v>
      </c>
      <c r="C13" s="13" t="s">
        <v>200</v>
      </c>
      <c r="D13" s="1">
        <v>0</v>
      </c>
      <c r="E13" s="1" t="s">
        <v>147</v>
      </c>
      <c r="F13" s="1" t="s">
        <v>222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E13" sqref="E12:E20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79</v>
      </c>
      <c r="B1" s="3" t="s">
        <v>73</v>
      </c>
      <c r="C1" s="3" t="s">
        <v>77</v>
      </c>
      <c r="D1" s="3" t="s">
        <v>7</v>
      </c>
      <c r="E1" s="3" t="s">
        <v>72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74</v>
      </c>
      <c r="C2" s="4" t="s">
        <v>78</v>
      </c>
      <c r="D2" s="4" t="s">
        <v>16</v>
      </c>
      <c r="E2" s="4" t="s">
        <v>108</v>
      </c>
      <c r="F2" s="4" t="s">
        <v>107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75</v>
      </c>
      <c r="C3" s="4" t="s">
        <v>78</v>
      </c>
      <c r="D3" s="4" t="s">
        <v>16</v>
      </c>
      <c r="E3" s="4" t="s">
        <v>108</v>
      </c>
      <c r="F3" s="4" t="s">
        <v>107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76</v>
      </c>
      <c r="C4" s="4" t="s">
        <v>78</v>
      </c>
      <c r="D4" s="4" t="s">
        <v>16</v>
      </c>
      <c r="E4" s="4" t="s">
        <v>108</v>
      </c>
      <c r="F4" s="4" t="s">
        <v>107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74</v>
      </c>
      <c r="C5" s="4" t="s">
        <v>78</v>
      </c>
      <c r="D5" s="4" t="s">
        <v>22</v>
      </c>
      <c r="E5" s="4" t="s">
        <v>108</v>
      </c>
      <c r="F5" s="4" t="s">
        <v>107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75</v>
      </c>
      <c r="C6" s="4" t="s">
        <v>78</v>
      </c>
      <c r="D6" s="4" t="s">
        <v>22</v>
      </c>
      <c r="E6" s="4" t="s">
        <v>108</v>
      </c>
      <c r="F6" s="4" t="s">
        <v>107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76</v>
      </c>
      <c r="C7" s="4" t="s">
        <v>78</v>
      </c>
      <c r="D7" s="4" t="s">
        <v>22</v>
      </c>
      <c r="E7" s="4" t="s">
        <v>108</v>
      </c>
      <c r="F7" s="4" t="s">
        <v>107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74</v>
      </c>
      <c r="C8" s="4" t="s">
        <v>78</v>
      </c>
      <c r="D8" s="4" t="s">
        <v>23</v>
      </c>
      <c r="E8" s="4" t="s">
        <v>108</v>
      </c>
      <c r="F8" s="4" t="s">
        <v>107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75</v>
      </c>
      <c r="C9" s="4" t="s">
        <v>78</v>
      </c>
      <c r="D9" s="4" t="s">
        <v>23</v>
      </c>
      <c r="E9" s="4" t="s">
        <v>108</v>
      </c>
      <c r="F9" s="4" t="s">
        <v>107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76</v>
      </c>
      <c r="C10" s="4" t="s">
        <v>78</v>
      </c>
      <c r="D10" s="4" t="s">
        <v>23</v>
      </c>
      <c r="E10" s="4" t="s">
        <v>108</v>
      </c>
      <c r="F10" s="4" t="s">
        <v>107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78</v>
      </c>
      <c r="D11" s="4" t="s">
        <v>39</v>
      </c>
      <c r="E11" s="4" t="s">
        <v>108</v>
      </c>
      <c r="F11" s="4" t="s">
        <v>107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74</v>
      </c>
      <c r="C12" s="4" t="s">
        <v>82</v>
      </c>
      <c r="D12" s="4" t="s">
        <v>83</v>
      </c>
      <c r="E12" s="4" t="s">
        <v>80</v>
      </c>
      <c r="F12" s="4" t="s">
        <v>55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75</v>
      </c>
      <c r="C13" s="4" t="s">
        <v>82</v>
      </c>
      <c r="D13" s="4" t="s">
        <v>83</v>
      </c>
      <c r="E13" s="4" t="s">
        <v>80</v>
      </c>
      <c r="F13" s="4" t="s">
        <v>55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76</v>
      </c>
      <c r="C14" s="4" t="s">
        <v>82</v>
      </c>
      <c r="D14" s="4" t="s">
        <v>83</v>
      </c>
      <c r="E14" s="4" t="s">
        <v>80</v>
      </c>
      <c r="F14" s="4" t="s">
        <v>55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74</v>
      </c>
      <c r="C15" s="4" t="s">
        <v>82</v>
      </c>
      <c r="D15" s="4" t="s">
        <v>84</v>
      </c>
      <c r="E15" s="4" t="s">
        <v>81</v>
      </c>
      <c r="F15" s="4" t="s">
        <v>55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75</v>
      </c>
      <c r="C16" s="4" t="s">
        <v>82</v>
      </c>
      <c r="D16" s="4" t="s">
        <v>84</v>
      </c>
      <c r="E16" s="4" t="s">
        <v>81</v>
      </c>
      <c r="F16" s="4" t="s">
        <v>55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76</v>
      </c>
      <c r="C17" s="4" t="s">
        <v>82</v>
      </c>
      <c r="D17" s="4" t="s">
        <v>84</v>
      </c>
      <c r="E17" s="4" t="s">
        <v>81</v>
      </c>
      <c r="F17" s="4" t="s">
        <v>55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85</v>
      </c>
      <c r="D18" s="4" t="s">
        <v>44</v>
      </c>
      <c r="E18" s="4" t="s">
        <v>80</v>
      </c>
      <c r="F18" s="4" t="s">
        <v>55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82</v>
      </c>
      <c r="D19" s="4" t="s">
        <v>40</v>
      </c>
      <c r="E19" s="4" t="s">
        <v>86</v>
      </c>
      <c r="F19" s="4" t="s">
        <v>60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82</v>
      </c>
      <c r="D20" s="4" t="s">
        <v>24</v>
      </c>
      <c r="E20" s="4" t="s">
        <v>86</v>
      </c>
      <c r="F20" s="4" t="s">
        <v>60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129</v>
      </c>
      <c r="B1" s="2" t="s">
        <v>7</v>
      </c>
      <c r="C1" s="2" t="s">
        <v>130</v>
      </c>
      <c r="D1" s="2" t="s">
        <v>131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33</v>
      </c>
      <c r="C6" s="1">
        <v>1</v>
      </c>
    </row>
    <row r="7" spans="1:4">
      <c r="A7" s="1" t="s">
        <v>6</v>
      </c>
      <c r="B7" t="s">
        <v>34</v>
      </c>
      <c r="C7" s="1">
        <v>2</v>
      </c>
    </row>
    <row r="8" spans="1:4">
      <c r="A8" s="1" t="s">
        <v>6</v>
      </c>
      <c r="B8" t="s">
        <v>25</v>
      </c>
      <c r="C8" s="1">
        <v>10</v>
      </c>
      <c r="D8" s="1" t="s">
        <v>132</v>
      </c>
    </row>
    <row r="9" spans="1:4">
      <c r="A9" s="1" t="s">
        <v>6</v>
      </c>
      <c r="B9" t="s">
        <v>41</v>
      </c>
      <c r="C9" s="1">
        <v>10</v>
      </c>
      <c r="D9" s="1" t="s">
        <v>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A31" sqref="A31:XFD32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129</v>
      </c>
      <c r="B1" s="3" t="s">
        <v>7</v>
      </c>
      <c r="C1" s="3" t="s">
        <v>140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</v>
      </c>
      <c r="C2" s="6" t="s">
        <v>141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113</v>
      </c>
      <c r="C3" s="6" t="s">
        <v>141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114</v>
      </c>
      <c r="C4" s="6" t="s">
        <v>141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18</v>
      </c>
      <c r="C5" s="6" t="s">
        <v>141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17</v>
      </c>
      <c r="C6" s="6" t="s">
        <v>141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19</v>
      </c>
      <c r="C7" s="6" t="s">
        <v>141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109</v>
      </c>
      <c r="C8" s="6" t="s">
        <v>141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110</v>
      </c>
      <c r="C9" s="6" t="s">
        <v>141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111</v>
      </c>
      <c r="C10" s="6" t="s">
        <v>141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112</v>
      </c>
      <c r="C11" s="6" t="s">
        <v>141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142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142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142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142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20</v>
      </c>
      <c r="C16" s="6" t="s">
        <v>141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21</v>
      </c>
      <c r="C17" s="6" t="s">
        <v>141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16</v>
      </c>
      <c r="C18" s="6" t="s">
        <v>141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22</v>
      </c>
      <c r="C19" s="6" t="s">
        <v>141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23</v>
      </c>
      <c r="C20" s="6" t="s">
        <v>141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24</v>
      </c>
      <c r="C21" s="6" t="s">
        <v>141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25</v>
      </c>
      <c r="C22" s="6" t="s">
        <v>141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83</v>
      </c>
      <c r="C23" s="6" t="s">
        <v>141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84</v>
      </c>
      <c r="C24" s="6" t="s">
        <v>141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45</v>
      </c>
      <c r="C25" s="6" t="s">
        <v>143</v>
      </c>
      <c r="D25" s="6">
        <v>0.05</v>
      </c>
      <c r="E25" s="6">
        <v>0.05</v>
      </c>
      <c r="F25" s="6">
        <v>0.05</v>
      </c>
      <c r="G25" s="6">
        <v>0.05</v>
      </c>
      <c r="H25" s="6">
        <v>0.05</v>
      </c>
      <c r="I25" s="6">
        <v>0.05</v>
      </c>
      <c r="J25" s="6">
        <v>0.05</v>
      </c>
      <c r="K25" s="6">
        <v>0.05</v>
      </c>
      <c r="L25" s="6">
        <v>0.05</v>
      </c>
      <c r="M25" s="6">
        <v>0.05</v>
      </c>
      <c r="N25" s="6">
        <v>0.05</v>
      </c>
      <c r="O25" s="6">
        <v>0.05</v>
      </c>
      <c r="P25" s="6">
        <v>0.05</v>
      </c>
      <c r="Q25" s="6">
        <v>0.05</v>
      </c>
      <c r="R25" s="6">
        <v>0.05</v>
      </c>
      <c r="S25" s="6">
        <v>0.05</v>
      </c>
      <c r="T25" s="6">
        <v>0.05</v>
      </c>
      <c r="U25" s="6">
        <v>0.05</v>
      </c>
      <c r="V25" s="6">
        <v>0.05</v>
      </c>
      <c r="W25" s="6">
        <v>0.05</v>
      </c>
      <c r="X25" s="6">
        <v>0.05</v>
      </c>
      <c r="Y25" s="6">
        <v>0.05</v>
      </c>
      <c r="Z25" s="6">
        <v>0.05</v>
      </c>
      <c r="AA25" s="6">
        <v>0.05</v>
      </c>
      <c r="AB25" s="6">
        <v>0.05</v>
      </c>
      <c r="AC25" s="6">
        <v>0.05</v>
      </c>
      <c r="AD25" s="6">
        <v>0.05</v>
      </c>
      <c r="AE25" s="6">
        <v>0.05</v>
      </c>
      <c r="AF25" s="6">
        <v>0.05</v>
      </c>
      <c r="AG25" s="6">
        <v>0.05</v>
      </c>
      <c r="AH25" s="6">
        <v>0.05</v>
      </c>
    </row>
    <row r="26" spans="1:34">
      <c r="A26" s="6" t="s">
        <v>6</v>
      </c>
      <c r="B26" s="6" t="s">
        <v>46</v>
      </c>
      <c r="C26" s="6" t="s">
        <v>143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143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216</v>
      </c>
      <c r="C28" s="6" t="s">
        <v>186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205</v>
      </c>
      <c r="C29" s="6" t="s">
        <v>186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  <row r="30" spans="1:34">
      <c r="A30" s="6" t="s">
        <v>6</v>
      </c>
      <c r="B30" s="6" t="s">
        <v>206</v>
      </c>
      <c r="C30" s="6" t="s">
        <v>186</v>
      </c>
      <c r="D30" s="6">
        <v>0.05</v>
      </c>
      <c r="E30" s="6">
        <v>0.05</v>
      </c>
      <c r="F30" s="6">
        <v>0.05</v>
      </c>
      <c r="G30" s="6">
        <v>0.05</v>
      </c>
      <c r="H30" s="6">
        <v>0.05</v>
      </c>
      <c r="I30" s="6">
        <v>0.05</v>
      </c>
      <c r="J30" s="6">
        <v>0.05</v>
      </c>
      <c r="K30" s="6">
        <v>0.05</v>
      </c>
      <c r="L30" s="6">
        <v>0.05</v>
      </c>
      <c r="M30" s="6">
        <v>0.05</v>
      </c>
      <c r="N30" s="6">
        <v>0.05</v>
      </c>
      <c r="O30" s="6">
        <v>0.05</v>
      </c>
      <c r="P30" s="6">
        <v>0.05</v>
      </c>
      <c r="Q30" s="6">
        <v>0.05</v>
      </c>
      <c r="R30" s="6">
        <v>0.05</v>
      </c>
      <c r="S30" s="6">
        <v>0.05</v>
      </c>
      <c r="T30" s="6">
        <v>0.05</v>
      </c>
      <c r="U30" s="6">
        <v>0.05</v>
      </c>
      <c r="V30" s="6">
        <v>0.05</v>
      </c>
      <c r="W30" s="6">
        <v>0.05</v>
      </c>
      <c r="X30" s="6">
        <v>0.05</v>
      </c>
      <c r="Y30" s="6">
        <v>0.05</v>
      </c>
      <c r="Z30" s="6">
        <v>0.05</v>
      </c>
      <c r="AA30" s="6">
        <v>0.05</v>
      </c>
      <c r="AB30" s="6">
        <v>0.05</v>
      </c>
      <c r="AC30" s="6">
        <v>0.05</v>
      </c>
      <c r="AD30" s="6">
        <v>0.05</v>
      </c>
      <c r="AE30" s="6">
        <v>0.05</v>
      </c>
      <c r="AF30" s="6">
        <v>0.05</v>
      </c>
      <c r="AG30" s="6">
        <v>0.05</v>
      </c>
      <c r="AH30" s="6">
        <v>0.05</v>
      </c>
    </row>
    <row r="31" spans="1:34">
      <c r="A31" s="6" t="s">
        <v>6</v>
      </c>
      <c r="B31" s="6" t="s">
        <v>207</v>
      </c>
      <c r="C31" s="6" t="s">
        <v>186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208</v>
      </c>
      <c r="C32" s="6" t="s">
        <v>186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204</v>
      </c>
      <c r="C33" s="6" t="s">
        <v>186</v>
      </c>
      <c r="D33" s="6">
        <v>0.05</v>
      </c>
      <c r="E33" s="6">
        <v>0.05</v>
      </c>
      <c r="F33" s="6">
        <v>0.05</v>
      </c>
      <c r="G33" s="6">
        <v>0.05</v>
      </c>
      <c r="H33" s="6">
        <v>0.05</v>
      </c>
      <c r="I33" s="6">
        <v>0.05</v>
      </c>
      <c r="J33" s="6">
        <v>0.05</v>
      </c>
      <c r="K33" s="6">
        <v>0.05</v>
      </c>
      <c r="L33" s="6">
        <v>0.05</v>
      </c>
      <c r="M33" s="6">
        <v>0.05</v>
      </c>
      <c r="N33" s="6">
        <v>0.05</v>
      </c>
      <c r="O33" s="6">
        <v>0.05</v>
      </c>
      <c r="P33" s="6">
        <v>0.05</v>
      </c>
      <c r="Q33" s="6">
        <v>0.05</v>
      </c>
      <c r="R33" s="6">
        <v>0.05</v>
      </c>
      <c r="S33" s="6">
        <v>0.05</v>
      </c>
      <c r="T33" s="6">
        <v>0.05</v>
      </c>
      <c r="U33" s="6">
        <v>0.05</v>
      </c>
      <c r="V33" s="6">
        <v>0.05</v>
      </c>
      <c r="W33" s="6">
        <v>0.05</v>
      </c>
      <c r="X33" s="6">
        <v>0.05</v>
      </c>
      <c r="Y33" s="6">
        <v>0.05</v>
      </c>
      <c r="Z33" s="6">
        <v>0.05</v>
      </c>
      <c r="AA33" s="6">
        <v>0.05</v>
      </c>
      <c r="AB33" s="6">
        <v>0.05</v>
      </c>
      <c r="AC33" s="6">
        <v>0.05</v>
      </c>
      <c r="AD33" s="6">
        <v>0.05</v>
      </c>
      <c r="AE33" s="6">
        <v>0.05</v>
      </c>
      <c r="AF33" s="6">
        <v>0.05</v>
      </c>
      <c r="AG33" s="6">
        <v>0.05</v>
      </c>
      <c r="AH33" s="6">
        <v>0.05</v>
      </c>
    </row>
    <row r="34" spans="1:34">
      <c r="A34" s="6" t="s">
        <v>6</v>
      </c>
      <c r="B34" s="6" t="s">
        <v>213</v>
      </c>
      <c r="C34" s="6" t="s">
        <v>141</v>
      </c>
      <c r="D34" s="6">
        <v>5.7877100000000001E-2</v>
      </c>
      <c r="E34" s="6">
        <v>5.7877100000000001E-2</v>
      </c>
      <c r="F34" s="6">
        <v>5.7877100000000001E-2</v>
      </c>
      <c r="G34" s="6">
        <v>5.7877100000000001E-2</v>
      </c>
      <c r="H34" s="6">
        <v>5.7877100000000001E-2</v>
      </c>
      <c r="I34" s="6">
        <v>5.7877100000000001E-2</v>
      </c>
      <c r="J34" s="6">
        <v>5.8074927246929288E-2</v>
      </c>
      <c r="K34" s="6">
        <v>5.8311333612130881E-2</v>
      </c>
      <c r="L34" s="6">
        <v>5.8586319095604758E-2</v>
      </c>
      <c r="M34" s="6">
        <v>5.8899883697350941E-2</v>
      </c>
      <c r="N34" s="6">
        <v>5.9252027417369402E-2</v>
      </c>
      <c r="O34" s="6">
        <v>5.9252027417369402E-2</v>
      </c>
      <c r="P34" s="6">
        <v>5.9252027417369402E-2</v>
      </c>
      <c r="Q34" s="6">
        <v>5.9252027417369402E-2</v>
      </c>
      <c r="R34" s="6">
        <v>5.9252027417369402E-2</v>
      </c>
      <c r="S34" s="6">
        <v>5.9252027417369402E-2</v>
      </c>
      <c r="T34" s="6">
        <v>5.9252027417369402E-2</v>
      </c>
      <c r="U34" s="6">
        <v>5.9252027417369402E-2</v>
      </c>
      <c r="V34" s="6">
        <v>5.9252027417369402E-2</v>
      </c>
      <c r="W34" s="6">
        <v>5.9252027417369402E-2</v>
      </c>
      <c r="X34" s="6">
        <v>5.9252027417369402E-2</v>
      </c>
      <c r="Y34" s="6">
        <v>5.9252027417369402E-2</v>
      </c>
      <c r="Z34" s="6">
        <v>5.9252027417369402E-2</v>
      </c>
      <c r="AA34" s="6">
        <v>5.9252027417369402E-2</v>
      </c>
      <c r="AB34" s="6">
        <v>5.9252027417369402E-2</v>
      </c>
      <c r="AC34" s="6">
        <v>5.9252027417369402E-2</v>
      </c>
      <c r="AD34" s="6">
        <v>5.9252027417369402E-2</v>
      </c>
      <c r="AE34" s="6">
        <v>5.9252027417369402E-2</v>
      </c>
      <c r="AF34" s="6">
        <v>5.9252027417369402E-2</v>
      </c>
      <c r="AG34" s="6">
        <v>5.9252027417369402E-2</v>
      </c>
      <c r="AH34" s="6">
        <v>5.9252027417369402E-2</v>
      </c>
    </row>
    <row r="35" spans="1:34">
      <c r="A35" s="6" t="s">
        <v>6</v>
      </c>
      <c r="B35" s="6" t="s">
        <v>214</v>
      </c>
      <c r="C35" s="6" t="s">
        <v>141</v>
      </c>
      <c r="D35" s="6">
        <v>5.7877100000000001E-2</v>
      </c>
      <c r="E35" s="6">
        <v>5.7877100000000001E-2</v>
      </c>
      <c r="F35" s="6">
        <v>5.7877100000000001E-2</v>
      </c>
      <c r="G35" s="6">
        <v>5.7877100000000001E-2</v>
      </c>
      <c r="H35" s="6">
        <v>5.7877100000000001E-2</v>
      </c>
      <c r="I35" s="6">
        <v>5.7877100000000001E-2</v>
      </c>
      <c r="J35" s="6">
        <v>5.8074927246929288E-2</v>
      </c>
      <c r="K35" s="6">
        <v>5.8311333612130881E-2</v>
      </c>
      <c r="L35" s="6">
        <v>5.8586319095604758E-2</v>
      </c>
      <c r="M35" s="6">
        <v>5.8899883697350941E-2</v>
      </c>
      <c r="N35" s="6">
        <v>5.9252027417369402E-2</v>
      </c>
      <c r="O35" s="6">
        <v>5.9252027417369402E-2</v>
      </c>
      <c r="P35" s="6">
        <v>5.9252027417369402E-2</v>
      </c>
      <c r="Q35" s="6">
        <v>5.9252027417369402E-2</v>
      </c>
      <c r="R35" s="6">
        <v>5.9252027417369402E-2</v>
      </c>
      <c r="S35" s="6">
        <v>5.9252027417369402E-2</v>
      </c>
      <c r="T35" s="6">
        <v>5.9252027417369402E-2</v>
      </c>
      <c r="U35" s="6">
        <v>5.9252027417369402E-2</v>
      </c>
      <c r="V35" s="6">
        <v>5.9252027417369402E-2</v>
      </c>
      <c r="W35" s="6">
        <v>5.9252027417369402E-2</v>
      </c>
      <c r="X35" s="6">
        <v>5.9252027417369402E-2</v>
      </c>
      <c r="Y35" s="6">
        <v>5.9252027417369402E-2</v>
      </c>
      <c r="Z35" s="6">
        <v>5.9252027417369402E-2</v>
      </c>
      <c r="AA35" s="6">
        <v>5.9252027417369402E-2</v>
      </c>
      <c r="AB35" s="6">
        <v>5.9252027417369402E-2</v>
      </c>
      <c r="AC35" s="6">
        <v>5.9252027417369402E-2</v>
      </c>
      <c r="AD35" s="6">
        <v>5.9252027417369402E-2</v>
      </c>
      <c r="AE35" s="6">
        <v>5.9252027417369402E-2</v>
      </c>
      <c r="AF35" s="6">
        <v>5.9252027417369402E-2</v>
      </c>
      <c r="AG35" s="6">
        <v>5.9252027417369402E-2</v>
      </c>
      <c r="AH35" s="6">
        <v>5.9252027417369402E-2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2023-07-11T13:30:13Z</dcterms:modified>
</cp:coreProperties>
</file>