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8800" windowHeight="12330" tabRatio="988"/>
  </bookViews>
  <sheets>
    <sheet name="PCU" sheetId="1" r:id="rId1"/>
    <sheet name="Matrices" sheetId="2" r:id="rId2"/>
  </sheets>
  <definedNames>
    <definedName name="EF">PCU!$E$39</definedName>
    <definedName name="ENF">PCU!$H$4</definedName>
    <definedName name="HORAS">PCU!$H$6</definedName>
    <definedName name="Personas">PCU!$H$9</definedName>
    <definedName name="TCF">PCU!$H$3</definedName>
    <definedName name="TF">PCU!$E$28</definedName>
    <definedName name="TotalHoras">PCU!$H$8</definedName>
    <definedName name="UAW">PCU!$D$12</definedName>
    <definedName name="UCP">PCU!$H$5</definedName>
    <definedName name="UEF">PCU!$E$39</definedName>
    <definedName name="UUCP">PCU!$H$2</definedName>
    <definedName name="UUCW">PCU!$D$6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0" i="1"/>
  <c r="D11" i="1"/>
  <c r="E16" i="1"/>
  <c r="E18" i="1"/>
  <c r="E19" i="1"/>
  <c r="E20" i="1"/>
  <c r="E21" i="1"/>
  <c r="E23" i="1"/>
  <c r="E24" i="1"/>
  <c r="E26" i="1"/>
  <c r="E27" i="1"/>
  <c r="E31" i="1"/>
  <c r="E33" i="1"/>
  <c r="E37" i="1"/>
  <c r="E38" i="1"/>
  <c r="E32" i="1"/>
  <c r="E34" i="1"/>
  <c r="E35" i="1"/>
  <c r="E36" i="1"/>
  <c r="E15" i="1"/>
  <c r="E17" i="1"/>
  <c r="E22" i="1"/>
  <c r="E25" i="1"/>
  <c r="C12" i="1"/>
  <c r="C6" i="1"/>
  <c r="D6" i="1" l="1"/>
  <c r="E28" i="1"/>
  <c r="H3" i="1" s="1"/>
  <c r="E39" i="1"/>
  <c r="H4" i="1" s="1"/>
  <c r="D12" i="1"/>
  <c r="H2" i="1" l="1"/>
  <c r="H5" i="1" s="1"/>
  <c r="H8" i="1" s="1"/>
  <c r="I17" i="1" l="1"/>
  <c r="I15" i="1"/>
  <c r="I18" i="1"/>
  <c r="I14" i="1"/>
  <c r="H10" i="1"/>
  <c r="H11" i="1" s="1"/>
  <c r="I16" i="1"/>
</calcChain>
</file>

<file path=xl/sharedStrings.xml><?xml version="1.0" encoding="utf-8"?>
<sst xmlns="http://schemas.openxmlformats.org/spreadsheetml/2006/main" count="135" uniqueCount="109">
  <si>
    <t>Simple</t>
  </si>
  <si>
    <t>Personas</t>
  </si>
  <si>
    <t>Horas/Persona</t>
  </si>
  <si>
    <t>T1</t>
  </si>
  <si>
    <t>T2</t>
  </si>
  <si>
    <t>T3</t>
  </si>
  <si>
    <t>T4</t>
  </si>
  <si>
    <t>T5</t>
  </si>
  <si>
    <t>T6</t>
  </si>
  <si>
    <t>T7</t>
  </si>
  <si>
    <t>T8</t>
  </si>
  <si>
    <t>Portable</t>
  </si>
  <si>
    <t>T9</t>
  </si>
  <si>
    <t>T10</t>
  </si>
  <si>
    <t>T11</t>
  </si>
  <si>
    <t>T12</t>
  </si>
  <si>
    <t>T13</t>
  </si>
  <si>
    <t>E1</t>
  </si>
  <si>
    <t>E2</t>
  </si>
  <si>
    <t>E3</t>
  </si>
  <si>
    <t>E4</t>
  </si>
  <si>
    <t>E5</t>
  </si>
  <si>
    <t>E6</t>
  </si>
  <si>
    <t>E7</t>
  </si>
  <si>
    <t>E8</t>
  </si>
  <si>
    <t>Promedio</t>
  </si>
  <si>
    <t>Complejo</t>
  </si>
  <si>
    <t>Peso</t>
  </si>
  <si>
    <t>Producto</t>
  </si>
  <si>
    <t>Tipo de Actor</t>
  </si>
  <si>
    <t>Numero de Actores</t>
  </si>
  <si>
    <t>Numero de Casos Uso</t>
  </si>
  <si>
    <t>Complejidad de Caso de Uso</t>
  </si>
  <si>
    <t>Descripción</t>
  </si>
  <si>
    <t>Impacto</t>
  </si>
  <si>
    <t>Evaluación</t>
  </si>
  <si>
    <t>Sistema distribuido</t>
  </si>
  <si>
    <t>Objetivos de rendimiento</t>
  </si>
  <si>
    <t>Procesamiento complejo</t>
  </si>
  <si>
    <t>Código reutilizable</t>
  </si>
  <si>
    <t>Fácil de instalar</t>
  </si>
  <si>
    <t>Fácil de usar</t>
  </si>
  <si>
    <t>Facil de modificar</t>
  </si>
  <si>
    <t>Uso concurrente</t>
  </si>
  <si>
    <t>Seguridad</t>
  </si>
  <si>
    <t>Acceso para terceros</t>
  </si>
  <si>
    <t>Necesidades de entrenamiento</t>
  </si>
  <si>
    <t>Eficiencia del usuario final</t>
  </si>
  <si>
    <t>Familiarizado con el proceso de desarrollo</t>
  </si>
  <si>
    <t>Experiencia de aplicación</t>
  </si>
  <si>
    <t>Experiencia orientada a objetos</t>
  </si>
  <si>
    <t>Capacidad de analista principal</t>
  </si>
  <si>
    <t>Motivación</t>
  </si>
  <si>
    <t>Requisitos estables</t>
  </si>
  <si>
    <t>Personal a tiempo parcial</t>
  </si>
  <si>
    <t>Lenguaje de programación difícil</t>
  </si>
  <si>
    <t>PUNTOS DE CASOS DE USO</t>
  </si>
  <si>
    <t>Factor Ambiente</t>
  </si>
  <si>
    <t>Irrelevante</t>
  </si>
  <si>
    <t>0 a 2</t>
  </si>
  <si>
    <t>Importante</t>
  </si>
  <si>
    <t>3 a 4</t>
  </si>
  <si>
    <t>Esencial</t>
  </si>
  <si>
    <t>Algo presente</t>
  </si>
  <si>
    <t>Presente</t>
  </si>
  <si>
    <t>No presente</t>
  </si>
  <si>
    <t>Factor Técnico</t>
  </si>
  <si>
    <t>Factor de Ajuste Ambiental (EF)</t>
  </si>
  <si>
    <t>Puntos de Casos de Uso (UCP)</t>
  </si>
  <si>
    <t>Factor de peso de los casos de uso sin ajustar (UAW)</t>
  </si>
  <si>
    <t>Factor de peso de los actores sin ajustar (UAW)</t>
  </si>
  <si>
    <t>Factor de Ajuste Técnico (TF)</t>
  </si>
  <si>
    <t>Peso de los factores de complejidad técnica (TF)</t>
  </si>
  <si>
    <t xml:space="preserve"> Peso de los factores ambientales (EF)</t>
  </si>
  <si>
    <t>Otro sistema que interactúa con el sistema a desarrollar mediante una interfaz de programación de aplicaciones (API).</t>
  </si>
  <si>
    <t>Otro sistema interactuando a través de un protocolo (ej. TCP/IP) o una persona interactuando a través de una interfaz en modo texto.</t>
  </si>
  <si>
    <t>Una persona que interactúa con el sistema mediante una interfaz gráfica (GUI).</t>
  </si>
  <si>
    <t>PESO DE LAS TRANSACCIONES</t>
  </si>
  <si>
    <t>FACTOR</t>
  </si>
  <si>
    <t>4 a 7 transacciones</t>
  </si>
  <si>
    <t>Más de 7 transacciones</t>
  </si>
  <si>
    <t>TIPO DE ACTOR</t>
  </si>
  <si>
    <t>FACTOR TÉCNICO</t>
  </si>
  <si>
    <t>FACTOR AMBIENTAL</t>
  </si>
  <si>
    <t>FACTOR DEL ESFUERZO HORAS-PERSONA</t>
  </si>
  <si>
    <t>FILTRO</t>
  </si>
  <si>
    <t>De E7 a E8</t>
  </si>
  <si>
    <t>De E1 a E6</t>
  </si>
  <si>
    <t>Factor &lt; 3</t>
  </si>
  <si>
    <t>Factor &gt; 3</t>
  </si>
  <si>
    <t>CANTIDAD DE HORAS-PERSONA SEGÚN EL VALOR</t>
  </si>
  <si>
    <t>HORAS-PERSONA (CF)</t>
  </si>
  <si>
    <t>DESCRIPCIÓN</t>
  </si>
  <si>
    <t>Si el valor es &lt;=2</t>
  </si>
  <si>
    <t>Si el valor es &lt;=4</t>
  </si>
  <si>
    <t>Si el valor es &lt;=5</t>
  </si>
  <si>
    <t>PROMEDIO DE TIEMPO EN ETAPAS POR PROYECTO</t>
  </si>
  <si>
    <t>Análisis</t>
  </si>
  <si>
    <t>Diseño</t>
  </si>
  <si>
    <t>Programación</t>
  </si>
  <si>
    <t>Pruebas</t>
  </si>
  <si>
    <t>Implementación / sobrecarga</t>
  </si>
  <si>
    <t>3 transacciones o menos</t>
  </si>
  <si>
    <t>Horas-Persona (CF)</t>
  </si>
  <si>
    <t>Peso o Factor</t>
  </si>
  <si>
    <t xml:space="preserve">Total Horas </t>
  </si>
  <si>
    <t>Meses (100hrsx mes)</t>
  </si>
  <si>
    <t>Distribución de horas por etapa de desarrollo</t>
  </si>
  <si>
    <t>Factor de peso de los casos de uso sin ajustar (UUCW)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</si>
</sst>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rgb="FF202122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206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9" fontId="4" fillId="3" borderId="1" xfId="0" applyNumberFormat="1" applyFont="1" applyFill="1" applyBorder="1" applyAlignment="1">
      <alignment horizontal="left" vertical="center" wrapText="1"/>
    </xf>
    <xf numFmtId="10" fontId="4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 applyProtection="1">
      <alignment horizontal="center" vertical="center" wrapText="1"/>
      <protection locked="0"/>
    </xf>
    <xf numFmtId="0" fontId="6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 applyProtection="1">
      <alignment horizontal="center" vertical="center" wrapText="1"/>
      <protection locked="0"/>
    </xf>
    <xf numFmtId="43" fontId="5" fillId="15" borderId="6" xfId="1" applyFont="1" applyFill="1" applyBorder="1" applyAlignment="1">
      <alignment horizontal="center" vertical="center" wrapText="1"/>
    </xf>
    <xf numFmtId="2" fontId="5" fillId="15" borderId="7" xfId="0" applyNumberFormat="1" applyFont="1" applyFill="1" applyBorder="1" applyAlignment="1">
      <alignment horizontal="center" vertical="center" wrapText="1"/>
    </xf>
    <xf numFmtId="9" fontId="4" fillId="16" borderId="18" xfId="0" applyNumberFormat="1" applyFont="1" applyFill="1" applyBorder="1" applyAlignment="1">
      <alignment horizontal="center" vertical="center" wrapText="1"/>
    </xf>
    <xf numFmtId="164" fontId="2" fillId="16" borderId="18" xfId="0" applyNumberFormat="1" applyFont="1" applyFill="1" applyBorder="1" applyAlignment="1">
      <alignment horizontal="center" vertical="center" wrapText="1"/>
    </xf>
    <xf numFmtId="0" fontId="2" fillId="16" borderId="18" xfId="0" applyFont="1" applyFill="1" applyBorder="1" applyAlignment="1">
      <alignment horizontal="left" vertical="center" wrapText="1"/>
    </xf>
    <xf numFmtId="9" fontId="2" fillId="16" borderId="18" xfId="0" applyNumberFormat="1" applyFont="1" applyFill="1" applyBorder="1" applyAlignment="1">
      <alignment horizontal="left" vertical="center" wrapText="1"/>
    </xf>
    <xf numFmtId="10" fontId="2" fillId="16" borderId="18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6" borderId="1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E6E64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7" zoomScale="160" zoomScaleNormal="160" zoomScalePageLayoutView="160" workbookViewId="0">
      <selection activeCell="G13" sqref="G13:I18"/>
    </sheetView>
  </sheetViews>
  <sheetFormatPr baseColWidth="10" defaultColWidth="8.7109375" defaultRowHeight="11.25" x14ac:dyDescent="0.2"/>
  <cols>
    <col min="1" max="1" width="10.28515625" style="2" customWidth="1"/>
    <col min="2" max="2" width="11.5703125" style="2" customWidth="1"/>
    <col min="3" max="6" width="8.7109375" style="2"/>
    <col min="7" max="7" width="20" style="2" customWidth="1"/>
    <col min="8" max="9" width="8.7109375" style="2"/>
    <col min="10" max="10" width="15.85546875" style="2" customWidth="1"/>
    <col min="11" max="11" width="4.85546875" style="2" customWidth="1"/>
    <col min="12" max="12" width="9" style="2" customWidth="1"/>
    <col min="13" max="16384" width="8.7109375" style="2"/>
  </cols>
  <sheetData>
    <row r="1" spans="1:11" ht="21" customHeight="1" x14ac:dyDescent="0.2">
      <c r="G1" s="57" t="s">
        <v>56</v>
      </c>
      <c r="H1" s="57"/>
    </row>
    <row r="2" spans="1:11" ht="34.5" thickBot="1" x14ac:dyDescent="0.25">
      <c r="A2" s="33" t="s">
        <v>32</v>
      </c>
      <c r="B2" s="33" t="s">
        <v>104</v>
      </c>
      <c r="C2" s="34" t="s">
        <v>31</v>
      </c>
      <c r="D2" s="33" t="s">
        <v>28</v>
      </c>
      <c r="F2" s="6"/>
      <c r="G2" s="45" t="s">
        <v>69</v>
      </c>
      <c r="H2" s="45">
        <f>UUCW+UAW</f>
        <v>424</v>
      </c>
    </row>
    <row r="3" spans="1:11" ht="22.5" x14ac:dyDescent="0.2">
      <c r="A3" s="33" t="s">
        <v>0</v>
      </c>
      <c r="B3" s="3">
        <v>5</v>
      </c>
      <c r="C3" s="10">
        <v>1</v>
      </c>
      <c r="D3" s="4">
        <f>C3*B3</f>
        <v>5</v>
      </c>
      <c r="G3" s="45" t="s">
        <v>71</v>
      </c>
      <c r="H3" s="46">
        <f>0.6+(0.01*TF)</f>
        <v>1.08</v>
      </c>
    </row>
    <row r="4" spans="1:11" ht="22.5" x14ac:dyDescent="0.2">
      <c r="A4" s="33" t="s">
        <v>25</v>
      </c>
      <c r="B4" s="3">
        <v>10</v>
      </c>
      <c r="C4" s="11">
        <v>26</v>
      </c>
      <c r="D4" s="4">
        <f>C4*B4</f>
        <v>260</v>
      </c>
      <c r="E4" s="22">
        <v>1</v>
      </c>
      <c r="G4" s="45" t="s">
        <v>67</v>
      </c>
      <c r="H4" s="46">
        <f>1.4+(-0.03*EF)</f>
        <v>0.60499999999999998</v>
      </c>
    </row>
    <row r="5" spans="1:11" ht="23.25" thickBot="1" x14ac:dyDescent="0.25">
      <c r="A5" s="33" t="s">
        <v>26</v>
      </c>
      <c r="B5" s="3">
        <v>15</v>
      </c>
      <c r="C5" s="12">
        <v>8</v>
      </c>
      <c r="D5" s="4">
        <f>C5*B5</f>
        <v>120</v>
      </c>
      <c r="E5" s="22"/>
      <c r="G5" s="45" t="s">
        <v>68</v>
      </c>
      <c r="H5" s="47">
        <f>UUCP*TCF*ENF</f>
        <v>277.04160000000002</v>
      </c>
    </row>
    <row r="6" spans="1:11" ht="25.15" customHeight="1" thickBot="1" x14ac:dyDescent="0.25">
      <c r="A6" s="58" t="s">
        <v>108</v>
      </c>
      <c r="B6" s="59"/>
      <c r="C6" s="9">
        <f>SUM(C3:C5)</f>
        <v>35</v>
      </c>
      <c r="D6" s="7">
        <f>SUM(D3:D5)</f>
        <v>385</v>
      </c>
      <c r="E6" s="22"/>
      <c r="G6" s="48" t="s">
        <v>103</v>
      </c>
      <c r="H6" s="49">
        <v>20</v>
      </c>
      <c r="I6" s="22">
        <v>5</v>
      </c>
    </row>
    <row r="7" spans="1:11" x14ac:dyDescent="0.2">
      <c r="E7" s="22"/>
      <c r="G7" s="22"/>
      <c r="H7" s="22"/>
      <c r="I7" s="22"/>
    </row>
    <row r="8" spans="1:11" ht="34.5" thickBot="1" x14ac:dyDescent="0.25">
      <c r="A8" s="36" t="s">
        <v>29</v>
      </c>
      <c r="B8" s="36" t="s">
        <v>27</v>
      </c>
      <c r="C8" s="37" t="s">
        <v>30</v>
      </c>
      <c r="D8" s="36" t="s">
        <v>28</v>
      </c>
      <c r="E8" s="22"/>
      <c r="G8" s="42" t="s">
        <v>105</v>
      </c>
      <c r="H8" s="50">
        <f>UCP*HORAS</f>
        <v>5540.8320000000003</v>
      </c>
      <c r="I8" s="22"/>
      <c r="K8" s="5"/>
    </row>
    <row r="9" spans="1:11" ht="12" thickBot="1" x14ac:dyDescent="0.25">
      <c r="A9" s="36" t="s">
        <v>0</v>
      </c>
      <c r="B9" s="3">
        <v>1</v>
      </c>
      <c r="C9" s="10">
        <v>0</v>
      </c>
      <c r="D9" s="4">
        <f>C9*B9</f>
        <v>0</v>
      </c>
      <c r="E9" s="22"/>
      <c r="G9" s="43" t="s">
        <v>1</v>
      </c>
      <c r="H9" s="44">
        <v>12</v>
      </c>
      <c r="K9" s="5"/>
    </row>
    <row r="10" spans="1:11" x14ac:dyDescent="0.2">
      <c r="A10" s="36" t="s">
        <v>25</v>
      </c>
      <c r="B10" s="3">
        <v>2</v>
      </c>
      <c r="C10" s="11">
        <v>0</v>
      </c>
      <c r="D10" s="4">
        <f>C10*B10</f>
        <v>0</v>
      </c>
      <c r="E10" s="22">
        <v>2</v>
      </c>
      <c r="G10" s="42" t="s">
        <v>2</v>
      </c>
      <c r="H10" s="51">
        <f>TotalHoras/Personas</f>
        <v>461.73600000000005</v>
      </c>
      <c r="K10" s="5"/>
    </row>
    <row r="11" spans="1:11" ht="12" thickBot="1" x14ac:dyDescent="0.25">
      <c r="A11" s="36" t="s">
        <v>26</v>
      </c>
      <c r="B11" s="3">
        <v>3</v>
      </c>
      <c r="C11" s="12">
        <v>13</v>
      </c>
      <c r="D11" s="4">
        <f>C11*B11</f>
        <v>39</v>
      </c>
      <c r="G11" s="42" t="s">
        <v>106</v>
      </c>
      <c r="H11" s="51">
        <f>H10/100</f>
        <v>4.6173600000000006</v>
      </c>
    </row>
    <row r="12" spans="1:11" ht="21" customHeight="1" x14ac:dyDescent="0.2">
      <c r="A12" s="58" t="s">
        <v>70</v>
      </c>
      <c r="B12" s="59"/>
      <c r="C12" s="9">
        <f>SUM(C9:C11)</f>
        <v>13</v>
      </c>
      <c r="D12" s="8">
        <f>SUM(D9:D11)</f>
        <v>39</v>
      </c>
    </row>
    <row r="13" spans="1:11" ht="20.45" customHeight="1" x14ac:dyDescent="0.2">
      <c r="G13" s="62" t="s">
        <v>107</v>
      </c>
      <c r="H13" s="62"/>
      <c r="I13" s="62"/>
    </row>
    <row r="14" spans="1:11" ht="23.25" thickBot="1" x14ac:dyDescent="0.25">
      <c r="A14" s="38" t="s">
        <v>66</v>
      </c>
      <c r="B14" s="38" t="s">
        <v>33</v>
      </c>
      <c r="C14" s="38" t="s">
        <v>27</v>
      </c>
      <c r="D14" s="39" t="s">
        <v>35</v>
      </c>
      <c r="E14" s="38" t="s">
        <v>34</v>
      </c>
      <c r="G14" s="54" t="s">
        <v>97</v>
      </c>
      <c r="H14" s="52">
        <v>0.1</v>
      </c>
      <c r="I14" s="53">
        <f>TotalHoras*H14</f>
        <v>554.08320000000003</v>
      </c>
    </row>
    <row r="15" spans="1:11" ht="38.450000000000003" customHeight="1" x14ac:dyDescent="0.2">
      <c r="A15" s="38" t="s">
        <v>3</v>
      </c>
      <c r="B15" s="1" t="s">
        <v>36</v>
      </c>
      <c r="C15" s="3">
        <v>2</v>
      </c>
      <c r="D15" s="10">
        <v>5</v>
      </c>
      <c r="E15" s="4">
        <f t="shared" ref="E15:E27" si="0">D15*C15</f>
        <v>10</v>
      </c>
      <c r="G15" s="54" t="s">
        <v>98</v>
      </c>
      <c r="H15" s="52">
        <v>0.2</v>
      </c>
      <c r="I15" s="53">
        <f>TotalHoras*H15</f>
        <v>1108.1664000000001</v>
      </c>
      <c r="J15" s="22">
        <v>6</v>
      </c>
    </row>
    <row r="16" spans="1:11" ht="22.5" x14ac:dyDescent="0.2">
      <c r="A16" s="38" t="s">
        <v>4</v>
      </c>
      <c r="B16" s="1" t="s">
        <v>37</v>
      </c>
      <c r="C16" s="3">
        <v>2</v>
      </c>
      <c r="D16" s="11">
        <v>3</v>
      </c>
      <c r="E16" s="4">
        <f t="shared" si="0"/>
        <v>6</v>
      </c>
      <c r="G16" s="55" t="s">
        <v>99</v>
      </c>
      <c r="H16" s="52">
        <v>0.4</v>
      </c>
      <c r="I16" s="53">
        <f>TotalHoras*H16</f>
        <v>2216.3328000000001</v>
      </c>
    </row>
    <row r="17" spans="1:9" ht="22.5" x14ac:dyDescent="0.2">
      <c r="A17" s="38" t="s">
        <v>5</v>
      </c>
      <c r="B17" s="1" t="s">
        <v>47</v>
      </c>
      <c r="C17" s="3">
        <v>1</v>
      </c>
      <c r="D17" s="11">
        <v>5</v>
      </c>
      <c r="E17" s="4">
        <f t="shared" si="0"/>
        <v>5</v>
      </c>
      <c r="G17" s="56" t="s">
        <v>100</v>
      </c>
      <c r="H17" s="52">
        <v>0.15</v>
      </c>
      <c r="I17" s="53">
        <f>TotalHoras*H17</f>
        <v>831.12480000000005</v>
      </c>
    </row>
    <row r="18" spans="1:9" ht="22.5" x14ac:dyDescent="0.2">
      <c r="A18" s="38" t="s">
        <v>6</v>
      </c>
      <c r="B18" s="1" t="s">
        <v>38</v>
      </c>
      <c r="C18" s="3">
        <v>1</v>
      </c>
      <c r="D18" s="11">
        <v>4</v>
      </c>
      <c r="E18" s="4">
        <f t="shared" si="0"/>
        <v>4</v>
      </c>
      <c r="G18" s="56" t="s">
        <v>101</v>
      </c>
      <c r="H18" s="52">
        <v>0.15</v>
      </c>
      <c r="I18" s="53">
        <f>TotalHoras*H18</f>
        <v>831.12480000000005</v>
      </c>
    </row>
    <row r="19" spans="1:9" ht="22.5" x14ac:dyDescent="0.2">
      <c r="A19" s="38" t="s">
        <v>7</v>
      </c>
      <c r="B19" s="1" t="s">
        <v>39</v>
      </c>
      <c r="C19" s="3">
        <v>1</v>
      </c>
      <c r="D19" s="11">
        <v>5</v>
      </c>
      <c r="E19" s="4">
        <f t="shared" si="0"/>
        <v>5</v>
      </c>
      <c r="F19" s="22">
        <v>3</v>
      </c>
    </row>
    <row r="20" spans="1:9" ht="22.5" x14ac:dyDescent="0.2">
      <c r="A20" s="38" t="s">
        <v>8</v>
      </c>
      <c r="B20" s="1" t="s">
        <v>40</v>
      </c>
      <c r="C20" s="3">
        <v>0.5</v>
      </c>
      <c r="D20" s="11">
        <v>3</v>
      </c>
      <c r="E20" s="4">
        <f t="shared" si="0"/>
        <v>1.5</v>
      </c>
    </row>
    <row r="21" spans="1:9" x14ac:dyDescent="0.2">
      <c r="A21" s="38" t="s">
        <v>9</v>
      </c>
      <c r="B21" s="1" t="s">
        <v>41</v>
      </c>
      <c r="C21" s="3">
        <v>0.5</v>
      </c>
      <c r="D21" s="11">
        <v>5</v>
      </c>
      <c r="E21" s="4">
        <f t="shared" si="0"/>
        <v>2.5</v>
      </c>
    </row>
    <row r="22" spans="1:9" x14ac:dyDescent="0.2">
      <c r="A22" s="38" t="s">
        <v>10</v>
      </c>
      <c r="B22" s="1" t="s">
        <v>11</v>
      </c>
      <c r="C22" s="3">
        <v>2</v>
      </c>
      <c r="D22" s="11">
        <v>0</v>
      </c>
      <c r="E22" s="4">
        <f t="shared" si="0"/>
        <v>0</v>
      </c>
    </row>
    <row r="23" spans="1:9" ht="22.5" x14ac:dyDescent="0.2">
      <c r="A23" s="38" t="s">
        <v>12</v>
      </c>
      <c r="B23" s="1" t="s">
        <v>42</v>
      </c>
      <c r="C23" s="3">
        <v>1</v>
      </c>
      <c r="D23" s="11">
        <v>4</v>
      </c>
      <c r="E23" s="4">
        <f t="shared" si="0"/>
        <v>4</v>
      </c>
    </row>
    <row r="24" spans="1:9" ht="22.5" x14ac:dyDescent="0.2">
      <c r="A24" s="38" t="s">
        <v>13</v>
      </c>
      <c r="B24" s="1" t="s">
        <v>43</v>
      </c>
      <c r="C24" s="3">
        <v>1</v>
      </c>
      <c r="D24" s="11">
        <v>5</v>
      </c>
      <c r="E24" s="4">
        <f t="shared" si="0"/>
        <v>5</v>
      </c>
    </row>
    <row r="25" spans="1:9" x14ac:dyDescent="0.2">
      <c r="A25" s="38" t="s">
        <v>14</v>
      </c>
      <c r="B25" s="1" t="s">
        <v>44</v>
      </c>
      <c r="C25" s="3">
        <v>1</v>
      </c>
      <c r="D25" s="11">
        <v>5</v>
      </c>
      <c r="E25" s="4">
        <f t="shared" si="0"/>
        <v>5</v>
      </c>
    </row>
    <row r="26" spans="1:9" ht="22.5" x14ac:dyDescent="0.2">
      <c r="A26" s="38" t="s">
        <v>15</v>
      </c>
      <c r="B26" s="1" t="s">
        <v>45</v>
      </c>
      <c r="C26" s="3">
        <v>1</v>
      </c>
      <c r="D26" s="11">
        <v>0</v>
      </c>
      <c r="E26" s="4">
        <f t="shared" si="0"/>
        <v>0</v>
      </c>
    </row>
    <row r="27" spans="1:9" ht="34.5" thickBot="1" x14ac:dyDescent="0.25">
      <c r="A27" s="38" t="s">
        <v>16</v>
      </c>
      <c r="B27" s="1" t="s">
        <v>46</v>
      </c>
      <c r="C27" s="3">
        <v>1</v>
      </c>
      <c r="D27" s="12">
        <v>0</v>
      </c>
      <c r="E27" s="4">
        <f t="shared" si="0"/>
        <v>0</v>
      </c>
    </row>
    <row r="28" spans="1:9" ht="13.15" customHeight="1" x14ac:dyDescent="0.2">
      <c r="A28" s="58" t="s">
        <v>72</v>
      </c>
      <c r="B28" s="59"/>
      <c r="C28" s="59"/>
      <c r="D28" s="60"/>
      <c r="E28" s="8">
        <f>SUM(E15:E27)</f>
        <v>48</v>
      </c>
    </row>
    <row r="30" spans="1:9" ht="23.25" thickBot="1" x14ac:dyDescent="0.25">
      <c r="A30" s="40" t="s">
        <v>57</v>
      </c>
      <c r="B30" s="40" t="s">
        <v>33</v>
      </c>
      <c r="C30" s="40" t="s">
        <v>27</v>
      </c>
      <c r="D30" s="41" t="s">
        <v>35</v>
      </c>
      <c r="E30" s="40" t="s">
        <v>34</v>
      </c>
    </row>
    <row r="31" spans="1:9" ht="33.75" x14ac:dyDescent="0.2">
      <c r="A31" s="40" t="s">
        <v>17</v>
      </c>
      <c r="B31" s="30" t="s">
        <v>48</v>
      </c>
      <c r="C31" s="3">
        <v>1.5</v>
      </c>
      <c r="D31" s="10">
        <v>4</v>
      </c>
      <c r="E31" s="4">
        <f t="shared" ref="E31:E38" si="1">D31*C31</f>
        <v>6</v>
      </c>
    </row>
    <row r="32" spans="1:9" ht="22.5" x14ac:dyDescent="0.2">
      <c r="A32" s="40" t="s">
        <v>18</v>
      </c>
      <c r="B32" s="30" t="s">
        <v>49</v>
      </c>
      <c r="C32" s="3">
        <v>0.5</v>
      </c>
      <c r="D32" s="11">
        <v>3</v>
      </c>
      <c r="E32" s="4">
        <f t="shared" si="1"/>
        <v>1.5</v>
      </c>
      <c r="F32" s="22">
        <v>4</v>
      </c>
    </row>
    <row r="33" spans="1:5" ht="33.75" x14ac:dyDescent="0.2">
      <c r="A33" s="40" t="s">
        <v>19</v>
      </c>
      <c r="B33" s="30" t="s">
        <v>50</v>
      </c>
      <c r="C33" s="3">
        <v>1</v>
      </c>
      <c r="D33" s="11">
        <v>5</v>
      </c>
      <c r="E33" s="4">
        <f t="shared" si="1"/>
        <v>5</v>
      </c>
    </row>
    <row r="34" spans="1:5" ht="33.75" x14ac:dyDescent="0.2">
      <c r="A34" s="40" t="s">
        <v>20</v>
      </c>
      <c r="B34" s="30" t="s">
        <v>51</v>
      </c>
      <c r="C34" s="3">
        <v>0.5</v>
      </c>
      <c r="D34" s="11">
        <v>4</v>
      </c>
      <c r="E34" s="4">
        <f t="shared" si="1"/>
        <v>2</v>
      </c>
    </row>
    <row r="35" spans="1:5" x14ac:dyDescent="0.2">
      <c r="A35" s="40" t="s">
        <v>21</v>
      </c>
      <c r="B35" s="30" t="s">
        <v>52</v>
      </c>
      <c r="C35" s="3">
        <v>1</v>
      </c>
      <c r="D35" s="11">
        <v>2</v>
      </c>
      <c r="E35" s="4">
        <f t="shared" si="1"/>
        <v>2</v>
      </c>
    </row>
    <row r="36" spans="1:5" ht="22.5" x14ac:dyDescent="0.2">
      <c r="A36" s="40" t="s">
        <v>22</v>
      </c>
      <c r="B36" s="30" t="s">
        <v>53</v>
      </c>
      <c r="C36" s="3">
        <v>2</v>
      </c>
      <c r="D36" s="11">
        <v>5</v>
      </c>
      <c r="E36" s="4">
        <f t="shared" si="1"/>
        <v>10</v>
      </c>
    </row>
    <row r="37" spans="1:5" ht="22.5" x14ac:dyDescent="0.2">
      <c r="A37" s="40" t="s">
        <v>23</v>
      </c>
      <c r="B37" s="32" t="s">
        <v>54</v>
      </c>
      <c r="C37" s="3">
        <v>-1</v>
      </c>
      <c r="D37" s="11">
        <v>0</v>
      </c>
      <c r="E37" s="4">
        <f t="shared" si="1"/>
        <v>0</v>
      </c>
    </row>
    <row r="38" spans="1:5" ht="34.5" thickBot="1" x14ac:dyDescent="0.25">
      <c r="A38" s="40" t="s">
        <v>24</v>
      </c>
      <c r="B38" s="32" t="s">
        <v>55</v>
      </c>
      <c r="C38" s="3">
        <v>-1</v>
      </c>
      <c r="D38" s="12">
        <v>0</v>
      </c>
      <c r="E38" s="4">
        <f t="shared" si="1"/>
        <v>0</v>
      </c>
    </row>
    <row r="39" spans="1:5" ht="13.15" customHeight="1" x14ac:dyDescent="0.2">
      <c r="A39" s="61" t="s">
        <v>73</v>
      </c>
      <c r="B39" s="60"/>
      <c r="C39" s="60"/>
      <c r="D39" s="60"/>
      <c r="E39" s="8">
        <f>SUM(E31:E38)</f>
        <v>26.5</v>
      </c>
    </row>
  </sheetData>
  <mergeCells count="6">
    <mergeCell ref="G1:H1"/>
    <mergeCell ref="A6:B6"/>
    <mergeCell ref="A12:B12"/>
    <mergeCell ref="A28:D28"/>
    <mergeCell ref="A39:D39"/>
    <mergeCell ref="G13:I13"/>
  </mergeCells>
  <pageMargins left="0.78749999999999998" right="0.78749999999999998" top="1.0249999999999999" bottom="1.0249999999999999" header="0.78749999999999998" footer="0.78749999999999998"/>
  <pageSetup orientation="portrait" useFirstPageNumber="1" horizontalDpi="0" verticalDpi="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22" zoomScale="140" zoomScaleNormal="140" workbookViewId="0">
      <selection activeCell="B32" sqref="B32"/>
    </sheetView>
  </sheetViews>
  <sheetFormatPr baseColWidth="10" defaultColWidth="11.5703125" defaultRowHeight="12.75" x14ac:dyDescent="0.2"/>
  <cols>
    <col min="1" max="1" width="5" style="18" customWidth="1"/>
    <col min="2" max="2" width="20.7109375" style="2" customWidth="1"/>
    <col min="3" max="3" width="20.140625" style="2" customWidth="1"/>
    <col min="4" max="16384" width="11.5703125" style="2"/>
  </cols>
  <sheetData>
    <row r="2" spans="1:4" x14ac:dyDescent="0.2">
      <c r="B2" s="63" t="s">
        <v>77</v>
      </c>
      <c r="C2" s="64"/>
      <c r="D2" s="13" t="s">
        <v>78</v>
      </c>
    </row>
    <row r="3" spans="1:4" ht="40.15" customHeight="1" x14ac:dyDescent="0.2">
      <c r="B3" s="13" t="s">
        <v>0</v>
      </c>
      <c r="C3" s="14" t="s">
        <v>102</v>
      </c>
      <c r="D3" s="13">
        <v>5</v>
      </c>
    </row>
    <row r="4" spans="1:4" ht="33.6" customHeight="1" x14ac:dyDescent="0.2">
      <c r="A4" s="18">
        <v>1</v>
      </c>
      <c r="B4" s="13" t="s">
        <v>25</v>
      </c>
      <c r="C4" s="15" t="s">
        <v>79</v>
      </c>
      <c r="D4" s="13">
        <v>10</v>
      </c>
    </row>
    <row r="5" spans="1:4" ht="33" customHeight="1" x14ac:dyDescent="0.2">
      <c r="B5" s="13" t="s">
        <v>26</v>
      </c>
      <c r="C5" s="16" t="s">
        <v>80</v>
      </c>
      <c r="D5" s="13">
        <v>15</v>
      </c>
    </row>
    <row r="6" spans="1:4" ht="33" customHeight="1" x14ac:dyDescent="0.2"/>
    <row r="7" spans="1:4" x14ac:dyDescent="0.2">
      <c r="B7" s="71" t="s">
        <v>81</v>
      </c>
      <c r="C7" s="72"/>
      <c r="D7" s="35" t="s">
        <v>35</v>
      </c>
    </row>
    <row r="8" spans="1:4" ht="40.15" customHeight="1" x14ac:dyDescent="0.2">
      <c r="B8" s="73" t="s">
        <v>74</v>
      </c>
      <c r="C8" s="74"/>
      <c r="D8" s="35" t="s">
        <v>0</v>
      </c>
    </row>
    <row r="9" spans="1:4" ht="33.6" customHeight="1" x14ac:dyDescent="0.2">
      <c r="A9" s="18">
        <v>2</v>
      </c>
      <c r="B9" s="75" t="s">
        <v>75</v>
      </c>
      <c r="C9" s="76"/>
      <c r="D9" s="35" t="s">
        <v>25</v>
      </c>
    </row>
    <row r="10" spans="1:4" ht="33" customHeight="1" x14ac:dyDescent="0.2">
      <c r="B10" s="77" t="s">
        <v>76</v>
      </c>
      <c r="C10" s="78"/>
      <c r="D10" s="35" t="s">
        <v>26</v>
      </c>
    </row>
    <row r="12" spans="1:4" x14ac:dyDescent="0.2">
      <c r="B12" s="23" t="s">
        <v>82</v>
      </c>
      <c r="C12" s="23" t="s">
        <v>35</v>
      </c>
    </row>
    <row r="13" spans="1:4" x14ac:dyDescent="0.2">
      <c r="A13" s="18">
        <v>3</v>
      </c>
      <c r="B13" s="24" t="s">
        <v>58</v>
      </c>
      <c r="C13" s="24" t="s">
        <v>59</v>
      </c>
    </row>
    <row r="14" spans="1:4" x14ac:dyDescent="0.2">
      <c r="B14" s="24" t="s">
        <v>60</v>
      </c>
      <c r="C14" s="24" t="s">
        <v>61</v>
      </c>
    </row>
    <row r="15" spans="1:4" x14ac:dyDescent="0.2">
      <c r="B15" s="24" t="s">
        <v>62</v>
      </c>
      <c r="C15" s="24">
        <v>5</v>
      </c>
    </row>
    <row r="18" spans="1:3" x14ac:dyDescent="0.2">
      <c r="B18" s="25" t="s">
        <v>83</v>
      </c>
      <c r="C18" s="25" t="s">
        <v>35</v>
      </c>
    </row>
    <row r="19" spans="1:3" x14ac:dyDescent="0.2">
      <c r="A19" s="18">
        <v>4</v>
      </c>
      <c r="B19" s="26" t="s">
        <v>65</v>
      </c>
      <c r="C19" s="26" t="s">
        <v>59</v>
      </c>
    </row>
    <row r="20" spans="1:3" x14ac:dyDescent="0.2">
      <c r="B20" s="26" t="s">
        <v>63</v>
      </c>
      <c r="C20" s="26" t="s">
        <v>61</v>
      </c>
    </row>
    <row r="21" spans="1:3" x14ac:dyDescent="0.2">
      <c r="B21" s="26" t="s">
        <v>64</v>
      </c>
      <c r="C21" s="26">
        <v>5</v>
      </c>
    </row>
    <row r="23" spans="1:3" ht="19.149999999999999" customHeight="1" x14ac:dyDescent="0.2"/>
    <row r="24" spans="1:3" ht="17.45" customHeight="1" x14ac:dyDescent="0.2">
      <c r="B24" s="65" t="s">
        <v>84</v>
      </c>
      <c r="C24" s="66"/>
    </row>
    <row r="25" spans="1:3" ht="17.45" customHeight="1" x14ac:dyDescent="0.2">
      <c r="A25" s="18">
        <v>4</v>
      </c>
      <c r="B25" s="25" t="s">
        <v>78</v>
      </c>
      <c r="C25" s="25" t="s">
        <v>85</v>
      </c>
    </row>
    <row r="26" spans="1:3" ht="17.45" customHeight="1" x14ac:dyDescent="0.2">
      <c r="B26" s="29" t="s">
        <v>87</v>
      </c>
      <c r="C26" s="30" t="s">
        <v>88</v>
      </c>
    </row>
    <row r="27" spans="1:3" ht="17.45" customHeight="1" x14ac:dyDescent="0.2">
      <c r="B27" s="31" t="s">
        <v>86</v>
      </c>
      <c r="C27" s="32" t="s">
        <v>89</v>
      </c>
    </row>
    <row r="28" spans="1:3" ht="17.45" customHeight="1" x14ac:dyDescent="0.2"/>
    <row r="29" spans="1:3" ht="17.45" customHeight="1" x14ac:dyDescent="0.2"/>
    <row r="30" spans="1:3" ht="17.45" customHeight="1" x14ac:dyDescent="0.2">
      <c r="B30" s="67" t="s">
        <v>90</v>
      </c>
      <c r="C30" s="68"/>
    </row>
    <row r="31" spans="1:3" ht="17.45" customHeight="1" x14ac:dyDescent="0.2">
      <c r="A31" s="18">
        <v>5</v>
      </c>
      <c r="B31" s="27" t="s">
        <v>91</v>
      </c>
      <c r="C31" s="27" t="s">
        <v>92</v>
      </c>
    </row>
    <row r="32" spans="1:3" ht="17.45" customHeight="1" x14ac:dyDescent="0.2">
      <c r="B32" s="28">
        <v>20</v>
      </c>
      <c r="C32" s="28" t="s">
        <v>93</v>
      </c>
    </row>
    <row r="33" spans="1:3" ht="17.45" customHeight="1" x14ac:dyDescent="0.2">
      <c r="B33" s="28">
        <v>28</v>
      </c>
      <c r="C33" s="28" t="s">
        <v>94</v>
      </c>
    </row>
    <row r="34" spans="1:3" ht="17.45" customHeight="1" x14ac:dyDescent="0.2">
      <c r="B34" s="28">
        <v>36</v>
      </c>
      <c r="C34" s="28" t="s">
        <v>95</v>
      </c>
    </row>
    <row r="35" spans="1:3" ht="17.45" customHeight="1" x14ac:dyDescent="0.2"/>
    <row r="36" spans="1:3" ht="17.45" customHeight="1" x14ac:dyDescent="0.2"/>
    <row r="37" spans="1:3" ht="17.45" customHeight="1" x14ac:dyDescent="0.2">
      <c r="B37" s="69" t="s">
        <v>96</v>
      </c>
      <c r="C37" s="70"/>
    </row>
    <row r="38" spans="1:3" ht="17.45" customHeight="1" x14ac:dyDescent="0.2">
      <c r="B38" s="19" t="s">
        <v>97</v>
      </c>
      <c r="C38" s="17">
        <v>0.1</v>
      </c>
    </row>
    <row r="39" spans="1:3" ht="17.45" customHeight="1" x14ac:dyDescent="0.2">
      <c r="B39" s="19" t="s">
        <v>98</v>
      </c>
      <c r="C39" s="17">
        <v>0.2</v>
      </c>
    </row>
    <row r="40" spans="1:3" ht="17.45" customHeight="1" x14ac:dyDescent="0.2">
      <c r="A40" s="18">
        <v>6</v>
      </c>
      <c r="B40" s="20" t="s">
        <v>99</v>
      </c>
      <c r="C40" s="17">
        <v>0.4</v>
      </c>
    </row>
    <row r="41" spans="1:3" ht="17.45" customHeight="1" x14ac:dyDescent="0.2">
      <c r="B41" s="21" t="s">
        <v>100</v>
      </c>
      <c r="C41" s="17">
        <v>0.15</v>
      </c>
    </row>
    <row r="42" spans="1:3" ht="17.45" customHeight="1" x14ac:dyDescent="0.2">
      <c r="B42" s="21" t="s">
        <v>101</v>
      </c>
      <c r="C42" s="17">
        <v>0.15</v>
      </c>
    </row>
  </sheetData>
  <mergeCells count="8">
    <mergeCell ref="B2:C2"/>
    <mergeCell ref="B24:C24"/>
    <mergeCell ref="B30:C30"/>
    <mergeCell ref="B37:C37"/>
    <mergeCell ref="B7:C7"/>
    <mergeCell ref="B8:C8"/>
    <mergeCell ref="B9:C9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PCU</vt:lpstr>
      <vt:lpstr>Matrices</vt:lpstr>
      <vt:lpstr>EF</vt:lpstr>
      <vt:lpstr>ENF</vt:lpstr>
      <vt:lpstr>HORAS</vt:lpstr>
      <vt:lpstr>Personas</vt:lpstr>
      <vt:lpstr>TCF</vt:lpstr>
      <vt:lpstr>TF</vt:lpstr>
      <vt:lpstr>TotalHoras</vt:lpstr>
      <vt:lpstr>UAW</vt:lpstr>
      <vt:lpstr>UCP</vt:lpstr>
      <vt:lpstr>UEF</vt:lpstr>
      <vt:lpstr>UUCP</vt:lpstr>
      <vt:lpstr>UUCW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Daniel Fernández Rodríguez</dc:creator>
  <cp:lastModifiedBy>acer</cp:lastModifiedBy>
  <cp:revision>34</cp:revision>
  <dcterms:created xsi:type="dcterms:W3CDTF">2011-03-20T21:15:12Z</dcterms:created>
  <dcterms:modified xsi:type="dcterms:W3CDTF">2021-03-22T08:31:28Z</dcterms:modified>
  <dc:language>es-ES</dc:language>
</cp:coreProperties>
</file>