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B88646B-0AD3-4A76-9A46-0549F5DFE7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7" i="1"/>
  <c r="P17" i="1" l="1"/>
  <c r="M23" i="1" l="1"/>
  <c r="P13" i="1" l="1"/>
  <c r="Q13" i="1"/>
  <c r="R13" i="1"/>
  <c r="S13" i="1"/>
  <c r="T13" i="1"/>
  <c r="U13" i="1"/>
  <c r="U9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W36" i="1" l="1"/>
  <c r="X36" i="1"/>
  <c r="Q37" i="1"/>
  <c r="S37" i="1" s="1"/>
  <c r="J37" i="1" l="1"/>
  <c r="K37" i="1" s="1"/>
  <c r="U37" i="1"/>
  <c r="V37" i="1" s="1"/>
  <c r="X37" i="1" s="1"/>
  <c r="W37" i="1"/>
  <c r="M37" i="1" l="1"/>
  <c r="D37" i="1" s="1"/>
  <c r="R38" i="1"/>
  <c r="N37" i="1"/>
  <c r="E37" i="1" s="1"/>
  <c r="I37" i="1"/>
  <c r="L37" i="1" s="1"/>
  <c r="H37" i="1" l="1"/>
  <c r="G37" i="1"/>
  <c r="Q38" i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M50" i="1" l="1"/>
  <c r="D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 l="1"/>
  <c r="S65" i="1"/>
  <c r="J65" i="1" s="1"/>
  <c r="M65" i="1" s="1"/>
  <c r="D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R67" i="1"/>
  <c r="Q67" i="1"/>
  <c r="S67" i="1" l="1"/>
  <c r="J67" i="1" s="1"/>
  <c r="K67" i="1" s="1"/>
  <c r="G66" i="1"/>
  <c r="H66" i="1"/>
  <c r="M67" i="1" l="1"/>
  <c r="D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N72" i="1"/>
  <c r="E72" i="1" s="1"/>
  <c r="I72" i="1"/>
  <c r="L72" i="1" s="1"/>
  <c r="H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l="1"/>
  <c r="I87" i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l="1"/>
  <c r="I118" i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l="1"/>
  <c r="I126" i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 l="1"/>
  <c r="H202" i="1"/>
  <c r="Q203" i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<sst xmlns="http://schemas.openxmlformats.org/spreadsheetml/2006/main" count="44" uniqueCount="40">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</sst>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25" zoomScale="85" zoomScaleNormal="85" workbookViewId="0">
      <selection activeCell="H40" sqref="H4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SUM(I23:I36)/14</f>
        <v>93359.78571428571</v>
      </c>
      <c r="Q13" s="34">
        <f t="shared" si="9"/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V23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2" si="17">V24+X23</f>
        <v>2.6823205410067399E-2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-3.2651819509635777E-2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2.3656022672536657E-2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-3.527118039259744E-2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-7.4616864759658591E-2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-6.4260499578289429E-2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-6.2259772041003143E-2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-1.6929932968074109E-2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-6.1551582102787376E-2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>V33+X32</f>
        <v>-0.11054089404109713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>V34+X33</f>
        <v>-0.13330576404430691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>V35+X34</f>
        <v>-0.1664911280058636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>V36+X35</f>
        <v>-0.17679879628635711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>D37*F$36/D$36</f>
        <v>5456.8235365723767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8">INT((S$17*K37+I36)/(1+R$17*J37))</f>
        <v>52966</v>
      </c>
      <c r="J37" s="144">
        <f t="shared" ref="J37:J97" si="49">S37</f>
        <v>55302</v>
      </c>
      <c r="K37" s="149">
        <f t="shared" ref="K37:K68" si="50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54968</v>
      </c>
      <c r="U37" s="163">
        <f t="shared" ref="U37" si="51">S37-T37</f>
        <v>334</v>
      </c>
      <c r="V37" s="166">
        <f t="shared" ref="V37" si="52">U37/T37</f>
        <v>6.0762625527579685E-3</v>
      </c>
      <c r="W37" s="163">
        <f t="shared" ref="W37" si="53">W36+U37</f>
        <v>-5594</v>
      </c>
      <c r="X37" s="167">
        <f>V37+X36</f>
        <v>-0.17072253373359914</v>
      </c>
    </row>
    <row r="38" spans="2:30" x14ac:dyDescent="0.25">
      <c r="B38" s="9">
        <v>34</v>
      </c>
      <c r="C38" s="22">
        <v>43919</v>
      </c>
      <c r="D38" s="49">
        <f t="shared" ref="D38:D97" si="54">D37+IF(M38&gt;0,M38,0)</f>
        <v>73556</v>
      </c>
      <c r="E38" s="5">
        <f t="shared" ref="E38:E97" si="55">E37+IF(N38&gt;0,N38,0)</f>
        <v>13109</v>
      </c>
      <c r="F38" s="63">
        <f t="shared" ref="F38:F101" si="56">D38*F$36/D$36</f>
        <v>5750.7072231774673</v>
      </c>
      <c r="G38" s="28">
        <f t="shared" si="0"/>
        <v>1.5616853837067527E-3</v>
      </c>
      <c r="H38" s="81">
        <f t="shared" si="8"/>
        <v>1.0538561829304984</v>
      </c>
      <c r="I38" s="49">
        <f t="shared" si="48"/>
        <v>46979</v>
      </c>
      <c r="J38" s="38">
        <f t="shared" si="49"/>
        <v>59061</v>
      </c>
      <c r="K38" s="37">
        <f t="shared" si="50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/>
      <c r="U38" s="165"/>
      <c r="V38" s="112"/>
      <c r="W38" s="165"/>
      <c r="X38" s="108"/>
    </row>
    <row r="39" spans="2:30" x14ac:dyDescent="0.25">
      <c r="B39" s="11">
        <v>35</v>
      </c>
      <c r="C39" s="21">
        <v>43920</v>
      </c>
      <c r="D39" s="50">
        <f t="shared" si="54"/>
        <v>76913</v>
      </c>
      <c r="E39" s="35">
        <f t="shared" si="55"/>
        <v>15268</v>
      </c>
      <c r="F39" s="30">
        <f t="shared" si="56"/>
        <v>6013.1620079429085</v>
      </c>
      <c r="G39" s="27">
        <f t="shared" si="0"/>
        <v>1.6329586698167039E-3</v>
      </c>
      <c r="H39" s="84">
        <f t="shared" si="8"/>
        <v>1.0456386970471478</v>
      </c>
      <c r="I39" s="23">
        <f t="shared" si="48"/>
        <v>41140</v>
      </c>
      <c r="J39" s="35">
        <f t="shared" si="49"/>
        <v>62418</v>
      </c>
      <c r="K39" s="39">
        <f t="shared" si="50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/>
      <c r="U39" s="163"/>
      <c r="V39" s="166"/>
      <c r="W39" s="163"/>
      <c r="X39" s="167"/>
    </row>
    <row r="40" spans="2:30" x14ac:dyDescent="0.25">
      <c r="B40" s="9">
        <v>36</v>
      </c>
      <c r="C40" s="22">
        <v>43921</v>
      </c>
      <c r="D40" s="49">
        <f t="shared" si="54"/>
        <v>79803</v>
      </c>
      <c r="E40" s="5">
        <f t="shared" si="55"/>
        <v>17618</v>
      </c>
      <c r="F40" s="63">
        <f t="shared" si="56"/>
        <v>6239.10610325781</v>
      </c>
      <c r="G40" s="28">
        <f t="shared" si="0"/>
        <v>1.6943169649783836E-3</v>
      </c>
      <c r="H40" s="81">
        <f t="shared" si="8"/>
        <v>1.0375749223148232</v>
      </c>
      <c r="I40" s="49">
        <f t="shared" si="48"/>
        <v>35504</v>
      </c>
      <c r="J40" s="5">
        <f t="shared" si="49"/>
        <v>65308</v>
      </c>
      <c r="K40" s="37">
        <f t="shared" si="50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/>
      <c r="U40" s="165"/>
      <c r="V40" s="112"/>
      <c r="W40" s="165"/>
      <c r="X40" s="108"/>
    </row>
    <row r="41" spans="2:30" x14ac:dyDescent="0.25">
      <c r="B41" s="11">
        <v>37</v>
      </c>
      <c r="C41" s="21">
        <v>43922</v>
      </c>
      <c r="D41" s="50">
        <f t="shared" si="54"/>
        <v>82180</v>
      </c>
      <c r="E41" s="35">
        <f t="shared" si="55"/>
        <v>20158</v>
      </c>
      <c r="F41" s="30">
        <f t="shared" si="56"/>
        <v>6424.9431671206194</v>
      </c>
      <c r="G41" s="27">
        <f t="shared" si="0"/>
        <v>1.7447836319677652E-3</v>
      </c>
      <c r="H41" s="84">
        <f t="shared" si="8"/>
        <v>1.0297858476498378</v>
      </c>
      <c r="I41" s="50">
        <f t="shared" si="48"/>
        <v>30106</v>
      </c>
      <c r="J41" s="18">
        <f t="shared" si="49"/>
        <v>67685</v>
      </c>
      <c r="K41" s="36">
        <f t="shared" si="50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/>
      <c r="U41" s="163"/>
      <c r="V41" s="166"/>
      <c r="W41" s="163"/>
      <c r="X41" s="167"/>
    </row>
    <row r="42" spans="2:30" x14ac:dyDescent="0.25">
      <c r="B42" s="9">
        <v>38</v>
      </c>
      <c r="C42" s="22">
        <v>43923</v>
      </c>
      <c r="D42" s="49">
        <f t="shared" si="54"/>
        <v>84015</v>
      </c>
      <c r="E42" s="5">
        <f t="shared" si="55"/>
        <v>22887</v>
      </c>
      <c r="F42" s="63">
        <f t="shared" si="56"/>
        <v>6568.4059404434029</v>
      </c>
      <c r="G42" s="28">
        <f t="shared" si="0"/>
        <v>1.7837429647088318E-3</v>
      </c>
      <c r="H42" s="81">
        <f t="shared" si="8"/>
        <v>1.0223290338281821</v>
      </c>
      <c r="I42" s="49">
        <f t="shared" si="48"/>
        <v>24965</v>
      </c>
      <c r="J42" s="38">
        <f t="shared" si="49"/>
        <v>69520</v>
      </c>
      <c r="K42" s="37">
        <f t="shared" si="50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4"/>
        <v>85296</v>
      </c>
      <c r="E43" s="35">
        <f t="shared" si="55"/>
        <v>25803</v>
      </c>
      <c r="F43" s="30">
        <f t="shared" si="56"/>
        <v>6668.5562470518416</v>
      </c>
      <c r="G43" s="27">
        <f t="shared" si="0"/>
        <v>1.8109401882735762E-3</v>
      </c>
      <c r="H43" s="84">
        <f t="shared" si="8"/>
        <v>1.0152472772719157</v>
      </c>
      <c r="I43" s="50">
        <f t="shared" si="48"/>
        <v>20083</v>
      </c>
      <c r="J43" s="18">
        <f t="shared" si="49"/>
        <v>70801</v>
      </c>
      <c r="K43" s="36">
        <f t="shared" si="50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4"/>
        <v>86026</v>
      </c>
      <c r="E44" s="5">
        <f t="shared" si="55"/>
        <v>28906</v>
      </c>
      <c r="F44" s="63">
        <f t="shared" si="56"/>
        <v>6725.6286309895158</v>
      </c>
      <c r="G44" s="28">
        <f t="shared" si="0"/>
        <v>1.8264389963940006E-3</v>
      </c>
      <c r="H44" s="81">
        <f t="shared" si="8"/>
        <v>1.0085584318139187</v>
      </c>
      <c r="I44" s="49">
        <f t="shared" si="48"/>
        <v>15448</v>
      </c>
      <c r="J44" s="38">
        <f t="shared" si="49"/>
        <v>71531</v>
      </c>
      <c r="K44" s="37">
        <f t="shared" si="50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4"/>
        <v>86217</v>
      </c>
      <c r="E45" s="35">
        <f t="shared" si="55"/>
        <v>32193</v>
      </c>
      <c r="F45" s="30">
        <f t="shared" si="56"/>
        <v>6740.5612684307434</v>
      </c>
      <c r="G45" s="27">
        <f t="shared" si="0"/>
        <v>1.8304941639981115E-3</v>
      </c>
      <c r="H45" s="84">
        <f t="shared" si="8"/>
        <v>1.0022202589914677</v>
      </c>
      <c r="I45" s="23">
        <f t="shared" si="48"/>
        <v>11036</v>
      </c>
      <c r="J45" s="35">
        <f t="shared" si="49"/>
        <v>71722</v>
      </c>
      <c r="K45" s="39">
        <f t="shared" si="50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4"/>
        <v>86217</v>
      </c>
      <c r="E46" s="5">
        <f t="shared" si="55"/>
        <v>35665</v>
      </c>
      <c r="F46" s="63">
        <f t="shared" si="56"/>
        <v>6740.5612684307434</v>
      </c>
      <c r="G46" s="28">
        <f t="shared" si="0"/>
        <v>1.8304941639981115E-3</v>
      </c>
      <c r="H46" s="81">
        <f t="shared" si="8"/>
        <v>1</v>
      </c>
      <c r="I46" s="49">
        <f t="shared" si="48"/>
        <v>6815</v>
      </c>
      <c r="J46" s="38">
        <f t="shared" si="49"/>
        <v>71397</v>
      </c>
      <c r="K46" s="37">
        <f t="shared" si="50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4"/>
        <v>86217</v>
      </c>
      <c r="E47" s="35">
        <f t="shared" si="55"/>
        <v>39321</v>
      </c>
      <c r="F47" s="30">
        <f t="shared" si="56"/>
        <v>6740.5612684307434</v>
      </c>
      <c r="G47" s="27">
        <f t="shared" si="0"/>
        <v>1.8304941639981115E-3</v>
      </c>
      <c r="H47" s="84">
        <f t="shared" si="8"/>
        <v>1</v>
      </c>
      <c r="I47" s="23">
        <f t="shared" si="48"/>
        <v>2747</v>
      </c>
      <c r="J47" s="35">
        <f t="shared" si="49"/>
        <v>70583</v>
      </c>
      <c r="K47" s="39">
        <f t="shared" si="50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4"/>
        <v>86217</v>
      </c>
      <c r="E48" s="5">
        <f t="shared" si="55"/>
        <v>43161</v>
      </c>
      <c r="F48" s="63">
        <f t="shared" si="56"/>
        <v>6740.5612684307434</v>
      </c>
      <c r="G48" s="28">
        <f t="shared" si="0"/>
        <v>1.8304941639981115E-3</v>
      </c>
      <c r="H48" s="81">
        <f t="shared" si="8"/>
        <v>1</v>
      </c>
      <c r="I48" s="49">
        <f t="shared" si="48"/>
        <v>-1211</v>
      </c>
      <c r="J48" s="38">
        <f t="shared" si="49"/>
        <v>69312</v>
      </c>
      <c r="K48" s="37">
        <f t="shared" si="50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4"/>
        <v>86217</v>
      </c>
      <c r="E49" s="35">
        <f t="shared" si="55"/>
        <v>47187</v>
      </c>
      <c r="F49" s="30">
        <f t="shared" si="56"/>
        <v>6740.5612684307434</v>
      </c>
      <c r="G49" s="27">
        <f t="shared" si="0"/>
        <v>1.8304941639981115E-3</v>
      </c>
      <c r="H49" s="84">
        <f t="shared" si="8"/>
        <v>1</v>
      </c>
      <c r="I49" s="23">
        <f t="shared" si="48"/>
        <v>-5106</v>
      </c>
      <c r="J49" s="35">
        <f t="shared" si="49"/>
        <v>67618</v>
      </c>
      <c r="K49" s="39">
        <f t="shared" si="50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4"/>
        <v>86217</v>
      </c>
      <c r="E50" s="5">
        <f t="shared" si="55"/>
        <v>51401</v>
      </c>
      <c r="F50" s="63">
        <f t="shared" si="56"/>
        <v>6740.5612684307434</v>
      </c>
      <c r="G50" s="28">
        <f t="shared" si="0"/>
        <v>1.8304941639981115E-3</v>
      </c>
      <c r="H50" s="81">
        <f t="shared" si="8"/>
        <v>1</v>
      </c>
      <c r="I50" s="49">
        <f t="shared" si="48"/>
        <v>-8985</v>
      </c>
      <c r="J50" s="38">
        <f t="shared" si="49"/>
        <v>65537</v>
      </c>
      <c r="K50" s="37">
        <f t="shared" si="50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4"/>
        <v>86217</v>
      </c>
      <c r="E51" s="35">
        <f t="shared" si="55"/>
        <v>55806</v>
      </c>
      <c r="F51" s="30">
        <f t="shared" si="56"/>
        <v>6740.5612684307434</v>
      </c>
      <c r="G51" s="27">
        <f t="shared" si="0"/>
        <v>1.8304941639981115E-3</v>
      </c>
      <c r="H51" s="84">
        <f t="shared" si="8"/>
        <v>1</v>
      </c>
      <c r="I51" s="50">
        <f t="shared" si="48"/>
        <v>-12898</v>
      </c>
      <c r="J51" s="18">
        <f t="shared" si="49"/>
        <v>63107</v>
      </c>
      <c r="K51" s="36">
        <f t="shared" si="50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4"/>
        <v>86217</v>
      </c>
      <c r="E52" s="5">
        <f t="shared" si="55"/>
        <v>60406</v>
      </c>
      <c r="F52" s="63">
        <f t="shared" si="56"/>
        <v>6740.5612684307434</v>
      </c>
      <c r="G52" s="28">
        <f t="shared" si="0"/>
        <v>1.8304941639981115E-3</v>
      </c>
      <c r="H52" s="81">
        <f t="shared" si="8"/>
        <v>1</v>
      </c>
      <c r="I52" s="49">
        <f t="shared" si="48"/>
        <v>-16896</v>
      </c>
      <c r="J52" s="38">
        <f t="shared" si="49"/>
        <v>60364</v>
      </c>
      <c r="K52" s="37">
        <f t="shared" si="50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4"/>
        <v>86217</v>
      </c>
      <c r="E53" s="35">
        <f t="shared" si="55"/>
        <v>65206</v>
      </c>
      <c r="F53" s="30">
        <f t="shared" si="56"/>
        <v>6740.5612684307434</v>
      </c>
      <c r="G53" s="27">
        <f t="shared" si="0"/>
        <v>1.8304941639981115E-3</v>
      </c>
      <c r="H53" s="84">
        <f t="shared" si="8"/>
        <v>1</v>
      </c>
      <c r="I53" s="50">
        <f t="shared" si="48"/>
        <v>-21032</v>
      </c>
      <c r="J53" s="18">
        <f t="shared" si="49"/>
        <v>57347</v>
      </c>
      <c r="K53" s="36">
        <f t="shared" si="50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4"/>
        <v>86217</v>
      </c>
      <c r="E54" s="5">
        <f t="shared" si="55"/>
        <v>70213</v>
      </c>
      <c r="F54" s="63">
        <f t="shared" si="56"/>
        <v>6740.5612684307434</v>
      </c>
      <c r="G54" s="28">
        <f t="shared" si="0"/>
        <v>1.8304941639981115E-3</v>
      </c>
      <c r="H54" s="81">
        <f t="shared" si="8"/>
        <v>1</v>
      </c>
      <c r="I54" s="49">
        <f t="shared" si="48"/>
        <v>-25361</v>
      </c>
      <c r="J54" s="38">
        <f t="shared" si="49"/>
        <v>54095</v>
      </c>
      <c r="K54" s="37">
        <f t="shared" si="50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4"/>
        <v>86217</v>
      </c>
      <c r="E55" s="35">
        <f t="shared" si="55"/>
        <v>75434</v>
      </c>
      <c r="F55" s="30">
        <f t="shared" si="56"/>
        <v>6740.5612684307434</v>
      </c>
      <c r="G55" s="27">
        <f t="shared" si="0"/>
        <v>1.8304941639981115E-3</v>
      </c>
      <c r="H55" s="84">
        <f t="shared" si="8"/>
        <v>1</v>
      </c>
      <c r="I55" s="23">
        <f t="shared" si="48"/>
        <v>-29939</v>
      </c>
      <c r="J55" s="35">
        <f t="shared" si="49"/>
        <v>50648</v>
      </c>
      <c r="K55" s="39">
        <f t="shared" si="50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57">R$17*((1+P$17-Q$17)*(1+P$17+S$17)-Q$17)</f>
        <v>1.6088132243464963E-6</v>
      </c>
      <c r="Q55" s="55">
        <f t="shared" ref="Q55:Q86" si="58">(1+P$17-Q$17)*(1+P$17+S$17)-R$17*((S$17*K54)+((I54+J54)*(1+P$17+S$17)))</f>
        <v>0.92780182167730718</v>
      </c>
      <c r="R55" s="55">
        <f t="shared" ref="R55:R86" si="59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4"/>
        <v>86217</v>
      </c>
      <c r="E56" s="5">
        <f t="shared" si="55"/>
        <v>80879</v>
      </c>
      <c r="F56" s="63">
        <f t="shared" si="56"/>
        <v>6740.5612684307434</v>
      </c>
      <c r="G56" s="28">
        <f t="shared" si="0"/>
        <v>1.8304941639981115E-3</v>
      </c>
      <c r="H56" s="81">
        <f t="shared" si="8"/>
        <v>1</v>
      </c>
      <c r="I56" s="49">
        <f t="shared" si="48"/>
        <v>-34826</v>
      </c>
      <c r="J56" s="38">
        <f t="shared" si="49"/>
        <v>47047</v>
      </c>
      <c r="K56" s="37">
        <f t="shared" si="50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57"/>
        <v>1.6088132243464963E-6</v>
      </c>
      <c r="Q56" s="52">
        <f t="shared" si="58"/>
        <v>0.94160578576658938</v>
      </c>
      <c r="R56" s="52">
        <f t="shared" si="59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4"/>
        <v>86217</v>
      </c>
      <c r="E57" s="35">
        <f t="shared" si="55"/>
        <v>86558</v>
      </c>
      <c r="F57" s="30">
        <f t="shared" si="56"/>
        <v>6740.5612684307434</v>
      </c>
      <c r="G57" s="27">
        <f t="shared" si="0"/>
        <v>1.8304941639981115E-3</v>
      </c>
      <c r="H57" s="84">
        <f t="shared" si="8"/>
        <v>1</v>
      </c>
      <c r="I57" s="23">
        <f t="shared" si="48"/>
        <v>-40084</v>
      </c>
      <c r="J57" s="35">
        <f t="shared" si="49"/>
        <v>43335</v>
      </c>
      <c r="K57" s="39">
        <f t="shared" si="50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57"/>
        <v>1.6088132243464963E-6</v>
      </c>
      <c r="Q57" s="55">
        <f t="shared" si="58"/>
        <v>0.95619362820860687</v>
      </c>
      <c r="R57" s="55">
        <f t="shared" si="59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4"/>
        <v>86217</v>
      </c>
      <c r="E58" s="5">
        <f t="shared" si="55"/>
        <v>92483</v>
      </c>
      <c r="F58" s="63">
        <f t="shared" si="56"/>
        <v>6740.5612684307434</v>
      </c>
      <c r="G58" s="28">
        <f t="shared" si="0"/>
        <v>1.8304941639981115E-3</v>
      </c>
      <c r="H58" s="81">
        <f t="shared" si="8"/>
        <v>1</v>
      </c>
      <c r="I58" s="49">
        <f t="shared" si="48"/>
        <v>-45779</v>
      </c>
      <c r="J58" s="5">
        <f t="shared" si="49"/>
        <v>39556</v>
      </c>
      <c r="K58" s="37">
        <f t="shared" si="50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57"/>
        <v>1.6088132243464963E-6</v>
      </c>
      <c r="Q58" s="52">
        <f t="shared" si="58"/>
        <v>0.97159764793929615</v>
      </c>
      <c r="R58" s="52">
        <f t="shared" si="59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4"/>
        <v>86217</v>
      </c>
      <c r="E59" s="4">
        <f t="shared" si="55"/>
        <v>98668</v>
      </c>
      <c r="F59" s="64">
        <f t="shared" si="56"/>
        <v>6740.5612684307434</v>
      </c>
      <c r="G59" s="27">
        <f t="shared" si="0"/>
        <v>1.8304941639981115E-3</v>
      </c>
      <c r="H59" s="80">
        <f t="shared" si="8"/>
        <v>1</v>
      </c>
      <c r="I59" s="11">
        <f t="shared" si="48"/>
        <v>-51980</v>
      </c>
      <c r="J59" s="4">
        <f t="shared" si="49"/>
        <v>35756</v>
      </c>
      <c r="K59" s="51">
        <f t="shared" si="50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57"/>
        <v>1.6088132243464963E-6</v>
      </c>
      <c r="Q59" s="55">
        <f t="shared" si="58"/>
        <v>0.98785531208418187</v>
      </c>
      <c r="R59" s="55">
        <f t="shared" si="59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4"/>
        <v>86217</v>
      </c>
      <c r="E60" s="2">
        <f t="shared" si="55"/>
        <v>105128</v>
      </c>
      <c r="F60" s="63">
        <f t="shared" si="56"/>
        <v>6740.5612684307434</v>
      </c>
      <c r="G60" s="28">
        <f t="shared" si="0"/>
        <v>1.8304941639981115E-3</v>
      </c>
      <c r="H60" s="81">
        <f t="shared" si="8"/>
        <v>1</v>
      </c>
      <c r="I60" s="9">
        <f t="shared" si="48"/>
        <v>-58760</v>
      </c>
      <c r="J60" s="2">
        <f t="shared" si="49"/>
        <v>31982</v>
      </c>
      <c r="K60" s="48">
        <f t="shared" si="50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57"/>
        <v>1.6088132243464963E-6</v>
      </c>
      <c r="Q60" s="52">
        <f t="shared" si="58"/>
        <v>1.0050060269643792</v>
      </c>
      <c r="R60" s="52">
        <f t="shared" si="59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4"/>
        <v>86217</v>
      </c>
      <c r="E61" s="4">
        <f t="shared" si="55"/>
        <v>111882</v>
      </c>
      <c r="F61" s="64">
        <f t="shared" si="56"/>
        <v>6740.5612684307434</v>
      </c>
      <c r="G61" s="27">
        <f t="shared" si="0"/>
        <v>1.8304941639981115E-3</v>
      </c>
      <c r="H61" s="80">
        <f t="shared" si="8"/>
        <v>1</v>
      </c>
      <c r="I61" s="11">
        <f t="shared" si="48"/>
        <v>-66194</v>
      </c>
      <c r="J61" s="4">
        <f t="shared" si="49"/>
        <v>28282</v>
      </c>
      <c r="K61" s="51">
        <f t="shared" si="50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57"/>
        <v>1.6088132243464963E-6</v>
      </c>
      <c r="Q61" s="55">
        <f t="shared" si="58"/>
        <v>1.0230942047412959</v>
      </c>
      <c r="R61" s="55">
        <f t="shared" si="59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4"/>
        <v>86217</v>
      </c>
      <c r="E62" s="2">
        <f t="shared" si="55"/>
        <v>118949</v>
      </c>
      <c r="F62" s="63">
        <f t="shared" si="56"/>
        <v>6740.5612684307434</v>
      </c>
      <c r="G62" s="28">
        <f t="shared" si="0"/>
        <v>1.8304941639981115E-3</v>
      </c>
      <c r="H62" s="81">
        <f t="shared" si="8"/>
        <v>1</v>
      </c>
      <c r="I62" s="9">
        <f t="shared" si="48"/>
        <v>-74359</v>
      </c>
      <c r="J62" s="2">
        <f t="shared" si="49"/>
        <v>24702</v>
      </c>
      <c r="K62" s="48">
        <f t="shared" si="50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57"/>
        <v>1.6088132243464963E-6</v>
      </c>
      <c r="Q62" s="52">
        <f t="shared" si="58"/>
        <v>1.0421665214705211</v>
      </c>
      <c r="R62" s="52">
        <f t="shared" si="59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4"/>
        <v>86217</v>
      </c>
      <c r="E63" s="4">
        <f t="shared" si="55"/>
        <v>126351</v>
      </c>
      <c r="F63" s="64">
        <f t="shared" si="56"/>
        <v>6740.5612684307434</v>
      </c>
      <c r="G63" s="27">
        <f t="shared" si="0"/>
        <v>1.8304941639981115E-3</v>
      </c>
      <c r="H63" s="80">
        <f t="shared" si="8"/>
        <v>1</v>
      </c>
      <c r="I63" s="11">
        <f t="shared" si="48"/>
        <v>-83335</v>
      </c>
      <c r="J63" s="4">
        <f t="shared" si="49"/>
        <v>21287</v>
      </c>
      <c r="K63" s="51">
        <f t="shared" si="50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57"/>
        <v>1.6088132243464963E-6</v>
      </c>
      <c r="Q63" s="55">
        <f t="shared" si="58"/>
        <v>1.0622761111956402</v>
      </c>
      <c r="R63" s="55">
        <f t="shared" si="59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4"/>
        <v>86217</v>
      </c>
      <c r="E64" s="2">
        <f t="shared" si="55"/>
        <v>134112</v>
      </c>
      <c r="F64" s="63">
        <f t="shared" si="56"/>
        <v>6740.5612684307434</v>
      </c>
      <c r="G64" s="28">
        <f t="shared" si="0"/>
        <v>1.8304941639981115E-3</v>
      </c>
      <c r="H64" s="81">
        <f t="shared" si="8"/>
        <v>1</v>
      </c>
      <c r="I64" s="9">
        <f t="shared" si="48"/>
        <v>-93200</v>
      </c>
      <c r="J64" s="2">
        <f t="shared" si="49"/>
        <v>18080</v>
      </c>
      <c r="K64" s="48">
        <f t="shared" si="50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57"/>
        <v>1.6088132243464963E-6</v>
      </c>
      <c r="Q64" s="52">
        <f t="shared" si="58"/>
        <v>1.0834830529961215</v>
      </c>
      <c r="R64" s="52">
        <f t="shared" si="59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4"/>
        <v>86217</v>
      </c>
      <c r="E65" s="4">
        <f t="shared" si="55"/>
        <v>142259</v>
      </c>
      <c r="F65" s="64">
        <f t="shared" si="56"/>
        <v>6740.5612684307434</v>
      </c>
      <c r="G65" s="27">
        <f t="shared" si="0"/>
        <v>1.8304941639981115E-3</v>
      </c>
      <c r="H65" s="80">
        <f t="shared" si="8"/>
        <v>1</v>
      </c>
      <c r="I65" s="11">
        <f t="shared" si="48"/>
        <v>-104032</v>
      </c>
      <c r="J65" s="4">
        <f t="shared" si="49"/>
        <v>15117</v>
      </c>
      <c r="K65" s="51">
        <f t="shared" si="50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57"/>
        <v>1.6088132243464963E-6</v>
      </c>
      <c r="Q65" s="55">
        <f t="shared" si="58"/>
        <v>1.1058477506500239</v>
      </c>
      <c r="R65" s="55">
        <f t="shared" si="59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4"/>
        <v>86217</v>
      </c>
      <c r="E66" s="2">
        <f t="shared" si="55"/>
        <v>150820</v>
      </c>
      <c r="F66" s="63">
        <f t="shared" si="56"/>
        <v>6740.5612684307434</v>
      </c>
      <c r="G66" s="28">
        <f t="shared" si="0"/>
        <v>1.8304941639981115E-3</v>
      </c>
      <c r="H66" s="81">
        <f t="shared" si="8"/>
        <v>1</v>
      </c>
      <c r="I66" s="9">
        <f t="shared" si="48"/>
        <v>-115903</v>
      </c>
      <c r="J66" s="2">
        <f t="shared" si="49"/>
        <v>12428</v>
      </c>
      <c r="K66" s="48">
        <f t="shared" si="50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57"/>
        <v>1.6088132243464963E-6</v>
      </c>
      <c r="Q66" s="52">
        <f t="shared" si="58"/>
        <v>1.1294423964622868</v>
      </c>
      <c r="R66" s="52">
        <f t="shared" si="59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4"/>
        <v>86217</v>
      </c>
      <c r="E67" s="4">
        <f t="shared" si="55"/>
        <v>159826</v>
      </c>
      <c r="F67" s="64">
        <f t="shared" si="56"/>
        <v>6740.5612684307434</v>
      </c>
      <c r="G67" s="27">
        <f t="shared" si="0"/>
        <v>1.8304941639981115E-3</v>
      </c>
      <c r="H67" s="80">
        <f t="shared" si="8"/>
        <v>1</v>
      </c>
      <c r="I67" s="11">
        <f t="shared" si="48"/>
        <v>-128882</v>
      </c>
      <c r="J67" s="4">
        <f t="shared" si="49"/>
        <v>10033</v>
      </c>
      <c r="K67" s="51">
        <f t="shared" si="50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57"/>
        <v>1.6088132243464963E-6</v>
      </c>
      <c r="Q67" s="55">
        <f t="shared" si="58"/>
        <v>1.1543393450871451</v>
      </c>
      <c r="R67" s="55">
        <f t="shared" si="59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4"/>
        <v>86217</v>
      </c>
      <c r="E68" s="2">
        <f t="shared" si="55"/>
        <v>169310</v>
      </c>
      <c r="F68" s="63">
        <f t="shared" si="56"/>
        <v>6740.5612684307434</v>
      </c>
      <c r="G68" s="28">
        <f t="shared" ref="G68:G131" si="60">D68/U$3</f>
        <v>1.8304941639981115E-3</v>
      </c>
      <c r="H68" s="81">
        <f t="shared" si="8"/>
        <v>1</v>
      </c>
      <c r="I68" s="9">
        <f t="shared" si="48"/>
        <v>-143030</v>
      </c>
      <c r="J68" s="2">
        <f t="shared" si="49"/>
        <v>7944</v>
      </c>
      <c r="K68" s="48">
        <f t="shared" si="50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57"/>
        <v>1.6088132243464963E-6</v>
      </c>
      <c r="Q68" s="52">
        <f t="shared" si="58"/>
        <v>1.1806227397057127</v>
      </c>
      <c r="R68" s="52">
        <f t="shared" si="59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4"/>
        <v>86217</v>
      </c>
      <c r="E69" s="4">
        <f t="shared" si="55"/>
        <v>179306</v>
      </c>
      <c r="F69" s="64">
        <f t="shared" si="56"/>
        <v>6740.5612684307434</v>
      </c>
      <c r="G69" s="27">
        <f t="shared" si="60"/>
        <v>1.8304941639981115E-3</v>
      </c>
      <c r="H69" s="80">
        <f t="shared" ref="H69:H132" si="61">D69/D68</f>
        <v>1</v>
      </c>
      <c r="I69" s="11">
        <f t="shared" ref="I69:I100" si="62">INT((S$17*K69+I68)/(1+R$17*J69))</f>
        <v>-158402</v>
      </c>
      <c r="J69" s="4">
        <f t="shared" si="49"/>
        <v>6161</v>
      </c>
      <c r="K69" s="51">
        <f t="shared" ref="K69:K100" si="63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57"/>
        <v>1.6088132243464963E-6</v>
      </c>
      <c r="Q69" s="55">
        <f t="shared" si="58"/>
        <v>1.2083770481976961</v>
      </c>
      <c r="R69" s="55">
        <f t="shared" si="59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4"/>
        <v>86217</v>
      </c>
      <c r="E70" s="2">
        <f t="shared" si="55"/>
        <v>189851</v>
      </c>
      <c r="F70" s="63">
        <f t="shared" si="56"/>
        <v>6740.5612684307434</v>
      </c>
      <c r="G70" s="28">
        <f t="shared" si="60"/>
        <v>1.8304941639981115E-3</v>
      </c>
      <c r="H70" s="81">
        <f t="shared" si="61"/>
        <v>1</v>
      </c>
      <c r="I70" s="9">
        <f t="shared" si="62"/>
        <v>-175045</v>
      </c>
      <c r="J70" s="2">
        <f t="shared" si="49"/>
        <v>4675</v>
      </c>
      <c r="K70" s="48">
        <f t="shared" si="63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57"/>
        <v>1.6088132243464963E-6</v>
      </c>
      <c r="Q70" s="52">
        <f t="shared" si="58"/>
        <v>1.2376965877740895</v>
      </c>
      <c r="R70" s="52">
        <f t="shared" si="59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4"/>
        <v>86217</v>
      </c>
      <c r="E71" s="4">
        <f t="shared" si="55"/>
        <v>200983</v>
      </c>
      <c r="F71" s="64">
        <f t="shared" si="56"/>
        <v>6740.5612684307434</v>
      </c>
      <c r="G71" s="27">
        <f t="shared" si="60"/>
        <v>1.8304941639981115E-3</v>
      </c>
      <c r="H71" s="80">
        <f t="shared" si="61"/>
        <v>1</v>
      </c>
      <c r="I71" s="11">
        <f t="shared" si="62"/>
        <v>-193001</v>
      </c>
      <c r="J71" s="4">
        <f t="shared" si="49"/>
        <v>3466</v>
      </c>
      <c r="K71" s="51">
        <f t="shared" si="63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57"/>
        <v>1.6088132243464963E-6</v>
      </c>
      <c r="Q71" s="55">
        <f t="shared" si="58"/>
        <v>1.2686777771907747</v>
      </c>
      <c r="R71" s="55">
        <f t="shared" si="59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4"/>
        <v>86217</v>
      </c>
      <c r="E72" s="2">
        <f t="shared" si="55"/>
        <v>212741</v>
      </c>
      <c r="F72" s="63">
        <f t="shared" si="56"/>
        <v>6740.5612684307434</v>
      </c>
      <c r="G72" s="28">
        <f t="shared" si="60"/>
        <v>1.8304941639981115E-3</v>
      </c>
      <c r="H72" s="81">
        <f t="shared" si="61"/>
        <v>1</v>
      </c>
      <c r="I72" s="9">
        <f t="shared" si="62"/>
        <v>-212307</v>
      </c>
      <c r="J72" s="2">
        <f t="shared" si="49"/>
        <v>2508</v>
      </c>
      <c r="K72" s="48">
        <f t="shared" si="63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57"/>
        <v>1.6088132243464963E-6</v>
      </c>
      <c r="Q72" s="52">
        <f t="shared" si="58"/>
        <v>1.3014268845349215</v>
      </c>
      <c r="R72" s="52">
        <f t="shared" si="59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4"/>
        <v>86217</v>
      </c>
      <c r="E73" s="4">
        <f t="shared" si="55"/>
        <v>225168</v>
      </c>
      <c r="F73" s="64">
        <f t="shared" si="56"/>
        <v>6740.5612684307434</v>
      </c>
      <c r="G73" s="27">
        <f t="shared" si="60"/>
        <v>1.8304941639981115E-3</v>
      </c>
      <c r="H73" s="80">
        <f t="shared" si="61"/>
        <v>1</v>
      </c>
      <c r="I73" s="11">
        <f t="shared" si="62"/>
        <v>-232999</v>
      </c>
      <c r="J73" s="4">
        <f t="shared" si="49"/>
        <v>1770</v>
      </c>
      <c r="K73" s="51">
        <f t="shared" si="63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57"/>
        <v>1.6088132243464963E-6</v>
      </c>
      <c r="Q73" s="55">
        <f t="shared" si="58"/>
        <v>1.3360519547399949</v>
      </c>
      <c r="R73" s="55">
        <f t="shared" si="59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4"/>
        <v>86217</v>
      </c>
      <c r="E74" s="2">
        <f t="shared" si="55"/>
        <v>238306</v>
      </c>
      <c r="F74" s="63">
        <f t="shared" si="56"/>
        <v>6740.5612684307434</v>
      </c>
      <c r="G74" s="28">
        <f t="shared" si="60"/>
        <v>1.8304941639981115E-3</v>
      </c>
      <c r="H74" s="81">
        <f t="shared" si="61"/>
        <v>1</v>
      </c>
      <c r="I74" s="9">
        <f t="shared" si="62"/>
        <v>-255114</v>
      </c>
      <c r="J74" s="2">
        <f t="shared" si="49"/>
        <v>1216</v>
      </c>
      <c r="K74" s="48">
        <f t="shared" si="63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57"/>
        <v>1.6088132243464963E-6</v>
      </c>
      <c r="Q74" s="52">
        <f t="shared" si="58"/>
        <v>1.3726681401246386</v>
      </c>
      <c r="R74" s="52">
        <f t="shared" si="59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4"/>
        <v>86217</v>
      </c>
      <c r="E75" s="4">
        <f t="shared" si="55"/>
        <v>252200</v>
      </c>
      <c r="F75" s="64">
        <f t="shared" si="56"/>
        <v>6740.5612684307434</v>
      </c>
      <c r="G75" s="27">
        <f t="shared" si="60"/>
        <v>1.8304941639981115E-3</v>
      </c>
      <c r="H75" s="80">
        <f t="shared" si="61"/>
        <v>1</v>
      </c>
      <c r="I75" s="11">
        <f t="shared" si="62"/>
        <v>-278692</v>
      </c>
      <c r="J75" s="4">
        <f t="shared" si="49"/>
        <v>813</v>
      </c>
      <c r="K75" s="51">
        <f t="shared" si="63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57"/>
        <v>1.6088132243464963E-6</v>
      </c>
      <c r="Q75" s="55">
        <f t="shared" si="58"/>
        <v>1.4114001176401931</v>
      </c>
      <c r="R75" s="55">
        <f t="shared" si="59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4"/>
        <v>86217</v>
      </c>
      <c r="E76" s="2">
        <f t="shared" si="55"/>
        <v>266896</v>
      </c>
      <c r="F76" s="63">
        <f t="shared" si="56"/>
        <v>6740.5612684307434</v>
      </c>
      <c r="G76" s="28">
        <f t="shared" si="60"/>
        <v>1.8304941639981115E-3</v>
      </c>
      <c r="H76" s="81">
        <f t="shared" si="61"/>
        <v>1</v>
      </c>
      <c r="I76" s="9">
        <f t="shared" si="62"/>
        <v>-303780</v>
      </c>
      <c r="J76" s="2">
        <f t="shared" si="49"/>
        <v>528</v>
      </c>
      <c r="K76" s="48">
        <f t="shared" si="63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57"/>
        <v>1.6088132243464963E-6</v>
      </c>
      <c r="Q76" s="52">
        <f t="shared" si="58"/>
        <v>1.452373051285887</v>
      </c>
      <c r="R76" s="52">
        <f t="shared" si="59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4"/>
        <v>86217</v>
      </c>
      <c r="E77" s="4">
        <f t="shared" si="55"/>
        <v>282444</v>
      </c>
      <c r="F77" s="64">
        <f t="shared" si="56"/>
        <v>6740.5612684307434</v>
      </c>
      <c r="G77" s="27">
        <f t="shared" si="60"/>
        <v>1.8304941639981115E-3</v>
      </c>
      <c r="H77" s="80">
        <f t="shared" si="61"/>
        <v>1</v>
      </c>
      <c r="I77" s="11">
        <f t="shared" si="62"/>
        <v>-330432</v>
      </c>
      <c r="J77" s="4">
        <f t="shared" si="49"/>
        <v>333</v>
      </c>
      <c r="K77" s="51">
        <f t="shared" si="63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57"/>
        <v>1.6088132243464963E-6</v>
      </c>
      <c r="Q77" s="55">
        <f t="shared" si="58"/>
        <v>1.4957235688892365</v>
      </c>
      <c r="R77" s="55">
        <f t="shared" si="59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4"/>
        <v>86217</v>
      </c>
      <c r="E78" s="2">
        <f t="shared" si="55"/>
        <v>298894</v>
      </c>
      <c r="F78" s="63">
        <f t="shared" si="56"/>
        <v>6740.5612684307434</v>
      </c>
      <c r="G78" s="28">
        <f t="shared" si="60"/>
        <v>1.8304941639981115E-3</v>
      </c>
      <c r="H78" s="81">
        <f t="shared" si="61"/>
        <v>1</v>
      </c>
      <c r="I78" s="9">
        <f t="shared" si="62"/>
        <v>-358710</v>
      </c>
      <c r="J78" s="2">
        <f t="shared" si="49"/>
        <v>204</v>
      </c>
      <c r="K78" s="48">
        <f t="shared" si="63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57"/>
        <v>1.6088132243464963E-6</v>
      </c>
      <c r="Q78" s="52">
        <f t="shared" si="58"/>
        <v>1.5415921766689389</v>
      </c>
      <c r="R78" s="52">
        <f t="shared" si="59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4"/>
        <v>86217</v>
      </c>
      <c r="E79" s="4">
        <f t="shared" si="55"/>
        <v>316300</v>
      </c>
      <c r="F79" s="64">
        <f t="shared" si="56"/>
        <v>6740.5612684307434</v>
      </c>
      <c r="G79" s="27">
        <f t="shared" si="60"/>
        <v>1.8304941639981115E-3</v>
      </c>
      <c r="H79" s="80">
        <f t="shared" si="61"/>
        <v>1</v>
      </c>
      <c r="I79" s="11">
        <f t="shared" si="62"/>
        <v>-388686</v>
      </c>
      <c r="J79" s="4">
        <f t="shared" si="49"/>
        <v>121</v>
      </c>
      <c r="K79" s="51">
        <f t="shared" si="63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57"/>
        <v>1.6088132243464963E-6</v>
      </c>
      <c r="Q79" s="55">
        <f t="shared" si="58"/>
        <v>1.5901258388316868</v>
      </c>
      <c r="R79" s="55">
        <f t="shared" si="59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4"/>
        <v>86217</v>
      </c>
      <c r="E80" s="2">
        <f t="shared" si="55"/>
        <v>334719</v>
      </c>
      <c r="F80" s="63">
        <f t="shared" si="56"/>
        <v>6740.5612684307434</v>
      </c>
      <c r="G80" s="28">
        <f t="shared" si="60"/>
        <v>1.8304941639981115E-3</v>
      </c>
      <c r="H80" s="81">
        <f t="shared" si="61"/>
        <v>1</v>
      </c>
      <c r="I80" s="9">
        <f t="shared" si="62"/>
        <v>-420443</v>
      </c>
      <c r="J80" s="2">
        <f t="shared" si="49"/>
        <v>69</v>
      </c>
      <c r="K80" s="48">
        <f t="shared" si="63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57"/>
        <v>1.6088132243464963E-6</v>
      </c>
      <c r="Q80" s="52">
        <f t="shared" si="58"/>
        <v>1.6414818559633488</v>
      </c>
      <c r="R80" s="52">
        <f t="shared" si="59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4"/>
        <v>86217</v>
      </c>
      <c r="E81" s="4">
        <f t="shared" si="55"/>
        <v>354209</v>
      </c>
      <c r="F81" s="64">
        <f t="shared" si="56"/>
        <v>6740.5612684307434</v>
      </c>
      <c r="G81" s="27">
        <f t="shared" si="60"/>
        <v>1.8304941639981115E-3</v>
      </c>
      <c r="H81" s="80">
        <f t="shared" si="61"/>
        <v>1</v>
      </c>
      <c r="I81" s="11">
        <f t="shared" si="62"/>
        <v>-454072</v>
      </c>
      <c r="J81" s="4">
        <f t="shared" si="49"/>
        <v>38</v>
      </c>
      <c r="K81" s="51">
        <f t="shared" si="63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57"/>
        <v>1.6088132243464963E-6</v>
      </c>
      <c r="Q81" s="55">
        <f t="shared" si="58"/>
        <v>1.6958277026796749</v>
      </c>
      <c r="R81" s="55">
        <f t="shared" si="59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4"/>
        <v>86217</v>
      </c>
      <c r="E82" s="2">
        <f t="shared" si="55"/>
        <v>374834</v>
      </c>
      <c r="F82" s="63">
        <f t="shared" si="56"/>
        <v>6740.5612684307434</v>
      </c>
      <c r="G82" s="28">
        <f t="shared" si="60"/>
        <v>1.8304941639981115E-3</v>
      </c>
      <c r="H82" s="81">
        <f t="shared" si="61"/>
        <v>1</v>
      </c>
      <c r="I82" s="9">
        <f t="shared" si="62"/>
        <v>-489674</v>
      </c>
      <c r="J82" s="2">
        <f t="shared" si="49"/>
        <v>20</v>
      </c>
      <c r="K82" s="48">
        <f t="shared" si="63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57"/>
        <v>1.6088132243464963E-6</v>
      </c>
      <c r="Q82" s="52">
        <f t="shared" si="58"/>
        <v>1.7533358594367072</v>
      </c>
      <c r="R82" s="52">
        <f t="shared" si="59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4"/>
        <v>86217</v>
      </c>
      <c r="E83" s="4">
        <f t="shared" si="55"/>
        <v>396660</v>
      </c>
      <c r="F83" s="64">
        <f t="shared" si="56"/>
        <v>6740.5612684307434</v>
      </c>
      <c r="G83" s="27">
        <f t="shared" si="60"/>
        <v>1.8304941639981115E-3</v>
      </c>
      <c r="H83" s="80">
        <f t="shared" si="61"/>
        <v>1</v>
      </c>
      <c r="I83" s="11">
        <f t="shared" si="62"/>
        <v>-527358</v>
      </c>
      <c r="J83" s="4">
        <f t="shared" si="49"/>
        <v>10</v>
      </c>
      <c r="K83" s="51">
        <f t="shared" si="63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57"/>
        <v>1.6088132243464963E-6</v>
      </c>
      <c r="Q83" s="55">
        <f t="shared" si="58"/>
        <v>1.8141926967622535</v>
      </c>
      <c r="R83" s="55">
        <f t="shared" si="59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4"/>
        <v>86217</v>
      </c>
      <c r="E84" s="2">
        <f t="shared" si="55"/>
        <v>419756</v>
      </c>
      <c r="F84" s="63">
        <f t="shared" si="56"/>
        <v>6740.5612684307434</v>
      </c>
      <c r="G84" s="28">
        <f t="shared" si="60"/>
        <v>1.8304941639981115E-3</v>
      </c>
      <c r="H84" s="81">
        <f t="shared" si="61"/>
        <v>1</v>
      </c>
      <c r="I84" s="9">
        <f t="shared" si="62"/>
        <v>-567241</v>
      </c>
      <c r="J84" s="2">
        <f t="shared" si="49"/>
        <v>5</v>
      </c>
      <c r="K84" s="48">
        <f t="shared" si="63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57"/>
        <v>1.6088132243464963E-6</v>
      </c>
      <c r="Q84" s="52">
        <f t="shared" si="58"/>
        <v>1.8785929823677072</v>
      </c>
      <c r="R84" s="52">
        <f t="shared" si="59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4"/>
        <v>86217</v>
      </c>
      <c r="E85" s="4">
        <f t="shared" si="55"/>
        <v>444197</v>
      </c>
      <c r="F85" s="64">
        <f t="shared" si="56"/>
        <v>6740.5612684307434</v>
      </c>
      <c r="G85" s="27">
        <f t="shared" si="60"/>
        <v>1.8304941639981115E-3</v>
      </c>
      <c r="H85" s="80">
        <f t="shared" si="61"/>
        <v>1</v>
      </c>
      <c r="I85" s="11">
        <f t="shared" si="62"/>
        <v>-609449</v>
      </c>
      <c r="J85" s="4">
        <f t="shared" si="49"/>
        <v>2</v>
      </c>
      <c r="K85" s="51">
        <f t="shared" si="63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57"/>
        <v>1.6088132243464963E-6</v>
      </c>
      <c r="Q85" s="55">
        <f t="shared" si="58"/>
        <v>1.9467416579943433</v>
      </c>
      <c r="R85" s="55">
        <f t="shared" si="59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4"/>
        <v>86217</v>
      </c>
      <c r="E86" s="2">
        <f t="shared" si="55"/>
        <v>470061</v>
      </c>
      <c r="F86" s="63">
        <f t="shared" si="56"/>
        <v>6740.5612684307434</v>
      </c>
      <c r="G86" s="28">
        <f t="shared" si="60"/>
        <v>1.8304941639981115E-3</v>
      </c>
      <c r="H86" s="81">
        <f t="shared" si="61"/>
        <v>1</v>
      </c>
      <c r="I86" s="9">
        <f t="shared" si="62"/>
        <v>-654117</v>
      </c>
      <c r="J86" s="2">
        <f t="shared" si="49"/>
        <v>0</v>
      </c>
      <c r="K86" s="48">
        <f t="shared" si="63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57"/>
        <v>1.6088132243464963E-6</v>
      </c>
      <c r="Q86" s="52">
        <f t="shared" si="58"/>
        <v>2.0188591699521998</v>
      </c>
      <c r="R86" s="52">
        <f t="shared" si="59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4"/>
        <v>86217</v>
      </c>
      <c r="E87" s="4">
        <f t="shared" si="55"/>
        <v>497431</v>
      </c>
      <c r="F87" s="64">
        <f t="shared" si="56"/>
        <v>6740.5612684307434</v>
      </c>
      <c r="G87" s="27">
        <f t="shared" si="60"/>
        <v>1.8304941639981115E-3</v>
      </c>
      <c r="H87" s="80">
        <f t="shared" si="61"/>
        <v>1</v>
      </c>
      <c r="I87" s="11">
        <f t="shared" si="62"/>
        <v>-701385</v>
      </c>
      <c r="J87" s="4">
        <f t="shared" si="49"/>
        <v>0</v>
      </c>
      <c r="K87" s="51">
        <f t="shared" si="63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64">R$17*((1+P$17-Q$17)*(1+P$17+S$17)-Q$17)</f>
        <v>1.6088132243464963E-6</v>
      </c>
      <c r="Q87" s="55">
        <f t="shared" ref="Q87:Q118" si="65">(1+P$17-Q$17)*(1+P$17+S$17)-R$17*((S$17*K86)+((I86+J86)*(1+P$17+S$17)))</f>
        <v>2.0951777530781954</v>
      </c>
      <c r="R87" s="55">
        <f t="shared" ref="R87:R118" si="66">-J86*(1+P$17+S$17)</f>
        <v>0</v>
      </c>
      <c r="S87" s="56">
        <f t="shared" ref="S87:S150" si="67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4"/>
        <v>86217</v>
      </c>
      <c r="E88" s="2">
        <f t="shared" si="55"/>
        <v>526395</v>
      </c>
      <c r="F88" s="63">
        <f t="shared" si="56"/>
        <v>6740.5612684307434</v>
      </c>
      <c r="G88" s="28">
        <f t="shared" si="60"/>
        <v>1.8304941639981115E-3</v>
      </c>
      <c r="H88" s="81">
        <f t="shared" si="61"/>
        <v>1</v>
      </c>
      <c r="I88" s="9">
        <f t="shared" si="62"/>
        <v>-751406</v>
      </c>
      <c r="J88" s="2">
        <f t="shared" si="49"/>
        <v>0</v>
      </c>
      <c r="K88" s="48">
        <f t="shared" si="63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64"/>
        <v>1.6088132243464963E-6</v>
      </c>
      <c r="Q88" s="52">
        <f t="shared" si="65"/>
        <v>2.175935297446725</v>
      </c>
      <c r="R88" s="52">
        <f t="shared" si="66"/>
        <v>0</v>
      </c>
      <c r="S88" s="16">
        <f t="shared" si="67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4"/>
        <v>86217</v>
      </c>
      <c r="E89" s="4">
        <f t="shared" si="55"/>
        <v>557045</v>
      </c>
      <c r="F89" s="64">
        <f t="shared" si="56"/>
        <v>6740.5612684307434</v>
      </c>
      <c r="G89" s="27">
        <f t="shared" si="60"/>
        <v>1.8304941639981115E-3</v>
      </c>
      <c r="H89" s="80">
        <f t="shared" si="61"/>
        <v>1</v>
      </c>
      <c r="I89" s="11">
        <f t="shared" si="62"/>
        <v>-804339</v>
      </c>
      <c r="J89" s="4">
        <f t="shared" si="49"/>
        <v>0</v>
      </c>
      <c r="K89" s="51">
        <f t="shared" si="63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64"/>
        <v>1.6088132243464963E-6</v>
      </c>
      <c r="Q89" s="55">
        <f t="shared" si="65"/>
        <v>2.2613963368306429</v>
      </c>
      <c r="R89" s="55">
        <f t="shared" si="66"/>
        <v>0</v>
      </c>
      <c r="S89" s="56">
        <f t="shared" si="67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4"/>
        <v>86217</v>
      </c>
      <c r="E90" s="2">
        <f t="shared" si="55"/>
        <v>589480</v>
      </c>
      <c r="F90" s="63">
        <f t="shared" si="56"/>
        <v>6740.5612684307434</v>
      </c>
      <c r="G90" s="28">
        <f t="shared" si="60"/>
        <v>1.8304941639981115E-3</v>
      </c>
      <c r="H90" s="81">
        <f t="shared" si="61"/>
        <v>1</v>
      </c>
      <c r="I90" s="9">
        <f t="shared" si="62"/>
        <v>-860354</v>
      </c>
      <c r="J90" s="2">
        <f t="shared" si="49"/>
        <v>0</v>
      </c>
      <c r="K90" s="48">
        <f t="shared" si="63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64"/>
        <v>1.6088132243464963E-6</v>
      </c>
      <c r="Q90" s="52">
        <f t="shared" si="65"/>
        <v>2.3518325123879817</v>
      </c>
      <c r="R90" s="52">
        <f t="shared" si="66"/>
        <v>0</v>
      </c>
      <c r="S90" s="16">
        <f t="shared" si="67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4"/>
        <v>86217</v>
      </c>
      <c r="E91" s="4">
        <f t="shared" si="55"/>
        <v>623804</v>
      </c>
      <c r="F91" s="64">
        <f t="shared" si="56"/>
        <v>6740.5612684307434</v>
      </c>
      <c r="G91" s="27">
        <f t="shared" si="60"/>
        <v>1.8304941639981115E-3</v>
      </c>
      <c r="H91" s="80">
        <f t="shared" si="61"/>
        <v>1</v>
      </c>
      <c r="I91" s="11">
        <f t="shared" si="62"/>
        <v>-919631</v>
      </c>
      <c r="J91" s="4">
        <f t="shared" si="49"/>
        <v>0</v>
      </c>
      <c r="K91" s="51">
        <f t="shared" si="63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64"/>
        <v>1.6088132243464963E-6</v>
      </c>
      <c r="Q91" s="55">
        <f t="shared" si="65"/>
        <v>2.4475343611888354</v>
      </c>
      <c r="R91" s="55">
        <f t="shared" si="66"/>
        <v>0</v>
      </c>
      <c r="S91" s="56">
        <f t="shared" si="67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4"/>
        <v>86217</v>
      </c>
      <c r="E92" s="2">
        <f t="shared" si="55"/>
        <v>660126</v>
      </c>
      <c r="F92" s="63">
        <f t="shared" si="56"/>
        <v>6740.5612684307434</v>
      </c>
      <c r="G92" s="28">
        <f t="shared" si="60"/>
        <v>1.8304941639981115E-3</v>
      </c>
      <c r="H92" s="81">
        <f t="shared" si="61"/>
        <v>1</v>
      </c>
      <c r="I92" s="9">
        <f t="shared" si="62"/>
        <v>-982359</v>
      </c>
      <c r="J92" s="2">
        <f t="shared" si="49"/>
        <v>0</v>
      </c>
      <c r="K92" s="48">
        <f t="shared" si="63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64"/>
        <v>1.6088132243464963E-6</v>
      </c>
      <c r="Q92" s="52">
        <f t="shared" si="65"/>
        <v>2.5488093770197615</v>
      </c>
      <c r="R92" s="52">
        <f t="shared" si="66"/>
        <v>0</v>
      </c>
      <c r="S92" s="16">
        <f t="shared" si="67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4"/>
        <v>86217</v>
      </c>
      <c r="E93" s="4">
        <f t="shared" si="55"/>
        <v>698563</v>
      </c>
      <c r="F93" s="64">
        <f t="shared" si="56"/>
        <v>6740.5612684307434</v>
      </c>
      <c r="G93" s="27">
        <f t="shared" si="60"/>
        <v>1.8304941639981115E-3</v>
      </c>
      <c r="H93" s="80">
        <f t="shared" si="61"/>
        <v>1</v>
      </c>
      <c r="I93" s="11">
        <f t="shared" si="62"/>
        <v>-1048740</v>
      </c>
      <c r="J93" s="4">
        <f t="shared" si="49"/>
        <v>0</v>
      </c>
      <c r="K93" s="51">
        <f t="shared" si="63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64"/>
        <v>1.6088132243464963E-6</v>
      </c>
      <c r="Q93" s="55">
        <f t="shared" si="65"/>
        <v>2.6559803958867887</v>
      </c>
      <c r="R93" s="55">
        <f t="shared" si="66"/>
        <v>0</v>
      </c>
      <c r="S93" s="56">
        <f t="shared" si="67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4"/>
        <v>86217</v>
      </c>
      <c r="E94" s="2">
        <f t="shared" si="55"/>
        <v>739238</v>
      </c>
      <c r="F94" s="63">
        <f t="shared" si="56"/>
        <v>6740.5612684307434</v>
      </c>
      <c r="G94" s="28">
        <f t="shared" si="60"/>
        <v>1.8304941639981115E-3</v>
      </c>
      <c r="H94" s="81">
        <f t="shared" si="61"/>
        <v>1</v>
      </c>
      <c r="I94" s="9">
        <f t="shared" si="62"/>
        <v>-1118986</v>
      </c>
      <c r="J94" s="2">
        <f t="shared" si="49"/>
        <v>0</v>
      </c>
      <c r="K94" s="48">
        <f t="shared" si="63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64"/>
        <v>1.6088132243464963E-6</v>
      </c>
      <c r="Q94" s="52">
        <f t="shared" si="65"/>
        <v>2.769392541051297</v>
      </c>
      <c r="R94" s="52">
        <f t="shared" si="66"/>
        <v>0</v>
      </c>
      <c r="S94" s="16">
        <f t="shared" si="67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4"/>
        <v>86217</v>
      </c>
      <c r="E95" s="4">
        <f t="shared" si="55"/>
        <v>782282</v>
      </c>
      <c r="F95" s="64">
        <f t="shared" si="56"/>
        <v>6740.5612684307434</v>
      </c>
      <c r="G95" s="27">
        <f t="shared" si="60"/>
        <v>1.8304941639981115E-3</v>
      </c>
      <c r="H95" s="80">
        <f t="shared" si="61"/>
        <v>1</v>
      </c>
      <c r="I95" s="11">
        <f t="shared" si="62"/>
        <v>-1193322</v>
      </c>
      <c r="J95" s="4">
        <f t="shared" si="49"/>
        <v>0</v>
      </c>
      <c r="K95" s="51">
        <f t="shared" si="63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64"/>
        <v>1.6088132243464963E-6</v>
      </c>
      <c r="Q95" s="55">
        <f t="shared" si="65"/>
        <v>2.8894080548404295</v>
      </c>
      <c r="R95" s="55">
        <f t="shared" si="66"/>
        <v>0</v>
      </c>
      <c r="S95" s="56">
        <f t="shared" si="67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4"/>
        <v>86217</v>
      </c>
      <c r="E96" s="2">
        <f t="shared" si="55"/>
        <v>827832</v>
      </c>
      <c r="F96" s="63">
        <f t="shared" si="56"/>
        <v>6740.5612684307434</v>
      </c>
      <c r="G96" s="28">
        <f t="shared" si="60"/>
        <v>1.8304941639981115E-3</v>
      </c>
      <c r="H96" s="81">
        <f t="shared" si="61"/>
        <v>1</v>
      </c>
      <c r="I96" s="9">
        <f t="shared" si="62"/>
        <v>-1271987</v>
      </c>
      <c r="J96" s="2">
        <f t="shared" si="49"/>
        <v>0</v>
      </c>
      <c r="K96" s="48">
        <f t="shared" si="63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64"/>
        <v>1.6088132243464963E-6</v>
      </c>
      <c r="Q96" s="52">
        <f t="shared" si="65"/>
        <v>3.0164114668366819</v>
      </c>
      <c r="R96" s="52">
        <f t="shared" si="66"/>
        <v>0</v>
      </c>
      <c r="S96" s="16">
        <f t="shared" si="67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4"/>
        <v>86217</v>
      </c>
      <c r="E97" s="4">
        <f t="shared" si="55"/>
        <v>876035</v>
      </c>
      <c r="F97" s="64">
        <f t="shared" si="56"/>
        <v>6740.5612684307434</v>
      </c>
      <c r="G97" s="27">
        <f t="shared" si="60"/>
        <v>1.8304941639981115E-3</v>
      </c>
      <c r="H97" s="80">
        <f t="shared" si="61"/>
        <v>1</v>
      </c>
      <c r="I97" s="11">
        <f t="shared" si="62"/>
        <v>-1355232</v>
      </c>
      <c r="J97" s="4">
        <f t="shared" si="49"/>
        <v>0</v>
      </c>
      <c r="K97" s="51">
        <f t="shared" si="63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64"/>
        <v>1.6088132243464963E-6</v>
      </c>
      <c r="Q97" s="55">
        <f t="shared" si="65"/>
        <v>3.150810883676308</v>
      </c>
      <c r="R97" s="55">
        <f t="shared" si="66"/>
        <v>0</v>
      </c>
      <c r="S97" s="56">
        <f t="shared" si="67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68">D97+IF(M98&gt;0,M98,0)</f>
        <v>86217</v>
      </c>
      <c r="E98" s="2">
        <f t="shared" ref="E98:E161" si="69">E97+IF(N98&gt;0,N98,0)</f>
        <v>927044</v>
      </c>
      <c r="F98" s="63">
        <f t="shared" si="56"/>
        <v>6740.5612684307434</v>
      </c>
      <c r="G98" s="28">
        <f t="shared" si="60"/>
        <v>1.8304941639981115E-3</v>
      </c>
      <c r="H98" s="81">
        <f t="shared" si="61"/>
        <v>1</v>
      </c>
      <c r="I98" s="9">
        <f t="shared" si="62"/>
        <v>-1443324</v>
      </c>
      <c r="J98" s="2">
        <f t="shared" ref="J98:J161" si="70">S98</f>
        <v>0</v>
      </c>
      <c r="K98" s="48">
        <f t="shared" si="63"/>
        <v>927044</v>
      </c>
      <c r="L98" s="88">
        <f t="shared" ref="L98:L161" si="71">I98-I97</f>
        <v>-88092</v>
      </c>
      <c r="M98" s="2">
        <f t="shared" ref="M98:M161" si="72">J98-J97</f>
        <v>0</v>
      </c>
      <c r="N98" s="48">
        <f t="shared" ref="N98:N161" si="73">K98-K97</f>
        <v>51009</v>
      </c>
      <c r="P98" s="53">
        <f t="shared" si="64"/>
        <v>1.6088132243464963E-6</v>
      </c>
      <c r="Q98" s="52">
        <f t="shared" si="65"/>
        <v>3.2930354094525054</v>
      </c>
      <c r="R98" s="52">
        <f t="shared" si="66"/>
        <v>0</v>
      </c>
      <c r="S98" s="16">
        <f t="shared" si="67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68"/>
        <v>86217</v>
      </c>
      <c r="E99" s="4">
        <f t="shared" si="69"/>
        <v>981023</v>
      </c>
      <c r="F99" s="64">
        <f t="shared" si="56"/>
        <v>6740.5612684307434</v>
      </c>
      <c r="G99" s="27">
        <f t="shared" si="60"/>
        <v>1.8304941639981115E-3</v>
      </c>
      <c r="H99" s="80">
        <f t="shared" si="61"/>
        <v>1</v>
      </c>
      <c r="I99" s="11">
        <f t="shared" si="62"/>
        <v>-1536545</v>
      </c>
      <c r="J99" s="4">
        <f t="shared" si="70"/>
        <v>0</v>
      </c>
      <c r="K99" s="51">
        <f t="shared" si="63"/>
        <v>981023</v>
      </c>
      <c r="L99" s="87">
        <f t="shared" si="71"/>
        <v>-93221</v>
      </c>
      <c r="M99" s="4">
        <f t="shared" si="72"/>
        <v>0</v>
      </c>
      <c r="N99" s="51">
        <f t="shared" si="73"/>
        <v>53979</v>
      </c>
      <c r="P99" s="54">
        <f t="shared" si="64"/>
        <v>1.6088132243464963E-6</v>
      </c>
      <c r="Q99" s="55">
        <f t="shared" si="65"/>
        <v>3.4435409543062301</v>
      </c>
      <c r="R99" s="55">
        <f t="shared" si="66"/>
        <v>0</v>
      </c>
      <c r="S99" s="56">
        <f t="shared" si="67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68"/>
        <v>86217</v>
      </c>
      <c r="E100" s="2">
        <f t="shared" si="69"/>
        <v>1038146</v>
      </c>
      <c r="F100" s="63">
        <f t="shared" si="56"/>
        <v>6740.5612684307434</v>
      </c>
      <c r="G100" s="28">
        <f t="shared" si="60"/>
        <v>1.8304941639981115E-3</v>
      </c>
      <c r="H100" s="81">
        <f t="shared" si="61"/>
        <v>1</v>
      </c>
      <c r="I100" s="9">
        <f t="shared" si="62"/>
        <v>-1635194</v>
      </c>
      <c r="J100" s="2">
        <f t="shared" si="70"/>
        <v>0</v>
      </c>
      <c r="K100" s="48">
        <f t="shared" si="63"/>
        <v>1038146</v>
      </c>
      <c r="L100" s="88">
        <f t="shared" si="71"/>
        <v>-98649</v>
      </c>
      <c r="M100" s="2">
        <f t="shared" si="72"/>
        <v>0</v>
      </c>
      <c r="N100" s="48">
        <f t="shared" si="73"/>
        <v>57123</v>
      </c>
      <c r="P100" s="53">
        <f t="shared" si="64"/>
        <v>1.6088132243464963E-6</v>
      </c>
      <c r="Q100" s="52">
        <f t="shared" si="65"/>
        <v>3.6028094316756745</v>
      </c>
      <c r="R100" s="52">
        <f t="shared" si="66"/>
        <v>0</v>
      </c>
      <c r="S100" s="16">
        <f t="shared" si="67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68"/>
        <v>86217</v>
      </c>
      <c r="E101" s="4">
        <f t="shared" si="69"/>
        <v>1098595</v>
      </c>
      <c r="F101" s="64">
        <f t="shared" si="56"/>
        <v>6740.5612684307434</v>
      </c>
      <c r="G101" s="27">
        <f t="shared" si="60"/>
        <v>1.8304941639981115E-3</v>
      </c>
      <c r="H101" s="80">
        <f t="shared" si="61"/>
        <v>1</v>
      </c>
      <c r="I101" s="11">
        <f t="shared" ref="I101:I132" si="74">INT((S$17*K101+I100)/(1+R$17*J101))</f>
        <v>-1739588</v>
      </c>
      <c r="J101" s="4">
        <f t="shared" si="70"/>
        <v>0</v>
      </c>
      <c r="K101" s="51">
        <f t="shared" ref="K101:K132" si="75">INT((Q$17*J101+K100)/(1+P$17+S$17))</f>
        <v>1098595</v>
      </c>
      <c r="L101" s="87">
        <f t="shared" si="71"/>
        <v>-104394</v>
      </c>
      <c r="M101" s="4">
        <f t="shared" si="72"/>
        <v>0</v>
      </c>
      <c r="N101" s="51">
        <f t="shared" si="73"/>
        <v>60449</v>
      </c>
      <c r="P101" s="54">
        <f t="shared" si="64"/>
        <v>1.6088132243464963E-6</v>
      </c>
      <c r="Q101" s="55">
        <f t="shared" si="65"/>
        <v>3.7713518249409672</v>
      </c>
      <c r="R101" s="55">
        <f t="shared" si="66"/>
        <v>0</v>
      </c>
      <c r="S101" s="56">
        <f t="shared" si="67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68"/>
        <v>86217</v>
      </c>
      <c r="E102" s="2">
        <f t="shared" si="69"/>
        <v>1162564</v>
      </c>
      <c r="F102" s="63">
        <f t="shared" ref="F102:F165" si="76">D102*F$36/D$36</f>
        <v>6740.5612684307434</v>
      </c>
      <c r="G102" s="28">
        <f t="shared" si="60"/>
        <v>1.8304941639981115E-3</v>
      </c>
      <c r="H102" s="81">
        <f t="shared" si="61"/>
        <v>1</v>
      </c>
      <c r="I102" s="9">
        <f t="shared" si="74"/>
        <v>-1850060</v>
      </c>
      <c r="J102" s="2">
        <f t="shared" si="70"/>
        <v>0</v>
      </c>
      <c r="K102" s="48">
        <f t="shared" si="75"/>
        <v>1162564</v>
      </c>
      <c r="L102" s="88">
        <f t="shared" si="71"/>
        <v>-110472</v>
      </c>
      <c r="M102" s="2">
        <f t="shared" si="72"/>
        <v>0</v>
      </c>
      <c r="N102" s="48">
        <f t="shared" si="73"/>
        <v>63969</v>
      </c>
      <c r="P102" s="53">
        <f t="shared" si="64"/>
        <v>1.6088132243464963E-6</v>
      </c>
      <c r="Q102" s="52">
        <f t="shared" si="65"/>
        <v>3.9497094772225871</v>
      </c>
      <c r="R102" s="52">
        <f t="shared" si="66"/>
        <v>0</v>
      </c>
      <c r="S102" s="16">
        <f t="shared" si="67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68"/>
        <v>86217</v>
      </c>
      <c r="E103" s="4">
        <f t="shared" si="69"/>
        <v>1230257</v>
      </c>
      <c r="F103" s="64">
        <f t="shared" si="76"/>
        <v>6740.5612684307434</v>
      </c>
      <c r="G103" s="27">
        <f t="shared" si="60"/>
        <v>1.8304941639981115E-3</v>
      </c>
      <c r="H103" s="80">
        <f t="shared" si="61"/>
        <v>1</v>
      </c>
      <c r="I103" s="11">
        <f t="shared" si="74"/>
        <v>-1966965</v>
      </c>
      <c r="J103" s="4">
        <f t="shared" si="70"/>
        <v>0</v>
      </c>
      <c r="K103" s="51">
        <f t="shared" si="75"/>
        <v>1230257</v>
      </c>
      <c r="L103" s="87">
        <f t="shared" si="71"/>
        <v>-116905</v>
      </c>
      <c r="M103" s="4">
        <f t="shared" si="72"/>
        <v>0</v>
      </c>
      <c r="N103" s="51">
        <f t="shared" si="73"/>
        <v>67693</v>
      </c>
      <c r="P103" s="54">
        <f t="shared" si="64"/>
        <v>1.6088132243464963E-6</v>
      </c>
      <c r="Q103" s="55">
        <f t="shared" si="65"/>
        <v>4.1384515117845417</v>
      </c>
      <c r="R103" s="55">
        <f t="shared" si="66"/>
        <v>0</v>
      </c>
      <c r="S103" s="56">
        <f t="shared" si="67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68"/>
        <v>86217</v>
      </c>
      <c r="E104" s="2">
        <f t="shared" si="69"/>
        <v>1301892</v>
      </c>
      <c r="F104" s="63">
        <f t="shared" si="76"/>
        <v>6740.5612684307434</v>
      </c>
      <c r="G104" s="28">
        <f t="shared" si="60"/>
        <v>1.8304941639981115E-3</v>
      </c>
      <c r="H104" s="81">
        <f t="shared" si="61"/>
        <v>1</v>
      </c>
      <c r="I104" s="9">
        <f t="shared" si="74"/>
        <v>-2090677</v>
      </c>
      <c r="J104" s="2">
        <f t="shared" si="70"/>
        <v>0</v>
      </c>
      <c r="K104" s="48">
        <f t="shared" si="75"/>
        <v>1301892</v>
      </c>
      <c r="L104" s="88">
        <f t="shared" si="71"/>
        <v>-123712</v>
      </c>
      <c r="M104" s="2">
        <f t="shared" si="72"/>
        <v>0</v>
      </c>
      <c r="N104" s="48">
        <f t="shared" si="73"/>
        <v>71635</v>
      </c>
      <c r="P104" s="53">
        <f t="shared" si="64"/>
        <v>1.6088132243464963E-6</v>
      </c>
      <c r="Q104" s="52">
        <f t="shared" si="65"/>
        <v>4.3381841943177708</v>
      </c>
      <c r="R104" s="52">
        <f t="shared" si="66"/>
        <v>0</v>
      </c>
      <c r="S104" s="16">
        <f t="shared" si="67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68"/>
        <v>86217</v>
      </c>
      <c r="E105" s="4">
        <f t="shared" si="69"/>
        <v>1377698</v>
      </c>
      <c r="F105" s="64">
        <f t="shared" si="76"/>
        <v>6740.5612684307434</v>
      </c>
      <c r="G105" s="27">
        <f t="shared" si="60"/>
        <v>1.8304941639981115E-3</v>
      </c>
      <c r="H105" s="80">
        <f t="shared" si="61"/>
        <v>1</v>
      </c>
      <c r="I105" s="11">
        <f t="shared" si="74"/>
        <v>-2221592</v>
      </c>
      <c r="J105" s="4">
        <f t="shared" si="70"/>
        <v>0</v>
      </c>
      <c r="K105" s="51">
        <f t="shared" si="75"/>
        <v>1377698</v>
      </c>
      <c r="L105" s="87">
        <f t="shared" si="71"/>
        <v>-130915</v>
      </c>
      <c r="M105" s="4">
        <f t="shared" si="72"/>
        <v>0</v>
      </c>
      <c r="N105" s="51">
        <f t="shared" si="73"/>
        <v>75806</v>
      </c>
      <c r="P105" s="54">
        <f t="shared" si="64"/>
        <v>1.6088132243464963E-6</v>
      </c>
      <c r="Q105" s="55">
        <f t="shared" si="65"/>
        <v>4.5495467388463382</v>
      </c>
      <c r="R105" s="55">
        <f t="shared" si="66"/>
        <v>0</v>
      </c>
      <c r="S105" s="56">
        <f t="shared" si="67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68"/>
        <v>86217</v>
      </c>
      <c r="E106" s="2">
        <f t="shared" si="69"/>
        <v>1457918</v>
      </c>
      <c r="F106" s="63">
        <f t="shared" si="76"/>
        <v>6740.5612684307434</v>
      </c>
      <c r="G106" s="28">
        <f t="shared" si="60"/>
        <v>1.8304941639981115E-3</v>
      </c>
      <c r="H106" s="81">
        <f t="shared" si="61"/>
        <v>1</v>
      </c>
      <c r="I106" s="9">
        <f t="shared" si="74"/>
        <v>-2360130</v>
      </c>
      <c r="J106" s="2">
        <f t="shared" si="70"/>
        <v>0</v>
      </c>
      <c r="K106" s="48">
        <f t="shared" si="75"/>
        <v>1457918</v>
      </c>
      <c r="L106" s="88">
        <f t="shared" si="71"/>
        <v>-138538</v>
      </c>
      <c r="M106" s="2">
        <f t="shared" si="72"/>
        <v>0</v>
      </c>
      <c r="N106" s="48">
        <f t="shared" si="73"/>
        <v>80220</v>
      </c>
      <c r="P106" s="53">
        <f t="shared" si="64"/>
        <v>1.6088132243464963E-6</v>
      </c>
      <c r="Q106" s="52">
        <f t="shared" si="65"/>
        <v>4.7732156641705314</v>
      </c>
      <c r="R106" s="52">
        <f t="shared" si="66"/>
        <v>0</v>
      </c>
      <c r="S106" s="16">
        <f t="shared" si="67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68"/>
        <v>86217</v>
      </c>
      <c r="E107" s="4">
        <f t="shared" si="69"/>
        <v>1542809</v>
      </c>
      <c r="F107" s="64">
        <f t="shared" si="76"/>
        <v>6740.5612684307434</v>
      </c>
      <c r="G107" s="27">
        <f t="shared" si="60"/>
        <v>1.8304941639981115E-3</v>
      </c>
      <c r="H107" s="80">
        <f t="shared" si="61"/>
        <v>1</v>
      </c>
      <c r="I107" s="11">
        <f t="shared" si="74"/>
        <v>-2506735</v>
      </c>
      <c r="J107" s="4">
        <f t="shared" si="70"/>
        <v>0</v>
      </c>
      <c r="K107" s="51">
        <f t="shared" si="75"/>
        <v>1542809</v>
      </c>
      <c r="L107" s="87">
        <f t="shared" si="71"/>
        <v>-146605</v>
      </c>
      <c r="M107" s="4">
        <f t="shared" si="72"/>
        <v>0</v>
      </c>
      <c r="N107" s="51">
        <f t="shared" si="73"/>
        <v>84891</v>
      </c>
      <c r="P107" s="54">
        <f t="shared" si="64"/>
        <v>1.6088132243464963E-6</v>
      </c>
      <c r="Q107" s="55">
        <f t="shared" si="65"/>
        <v>5.0099085099087555</v>
      </c>
      <c r="R107" s="55">
        <f t="shared" si="66"/>
        <v>0</v>
      </c>
      <c r="S107" s="56">
        <f t="shared" si="67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68"/>
        <v>86217</v>
      </c>
      <c r="E108" s="2">
        <f t="shared" si="69"/>
        <v>1632643</v>
      </c>
      <c r="F108" s="63">
        <f t="shared" si="76"/>
        <v>6740.5612684307434</v>
      </c>
      <c r="G108" s="28">
        <f t="shared" si="60"/>
        <v>1.8304941639981115E-3</v>
      </c>
      <c r="H108" s="81">
        <f t="shared" si="61"/>
        <v>1</v>
      </c>
      <c r="I108" s="9">
        <f t="shared" si="74"/>
        <v>-2661876</v>
      </c>
      <c r="J108" s="2">
        <f t="shared" si="70"/>
        <v>0</v>
      </c>
      <c r="K108" s="48">
        <f t="shared" si="75"/>
        <v>1632643</v>
      </c>
      <c r="L108" s="88">
        <f t="shared" si="71"/>
        <v>-155141</v>
      </c>
      <c r="M108" s="2">
        <f t="shared" si="72"/>
        <v>0</v>
      </c>
      <c r="N108" s="48">
        <f t="shared" si="73"/>
        <v>89834</v>
      </c>
      <c r="P108" s="53">
        <f t="shared" si="64"/>
        <v>1.6088132243464963E-6</v>
      </c>
      <c r="Q108" s="52">
        <f t="shared" si="65"/>
        <v>5.2603838364975282</v>
      </c>
      <c r="R108" s="52">
        <f t="shared" si="66"/>
        <v>0</v>
      </c>
      <c r="S108" s="16">
        <f t="shared" si="67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68"/>
        <v>86217</v>
      </c>
      <c r="E109" s="4">
        <f t="shared" si="69"/>
        <v>1727708</v>
      </c>
      <c r="F109" s="64">
        <f t="shared" si="76"/>
        <v>6740.5612684307434</v>
      </c>
      <c r="G109" s="27">
        <f t="shared" si="60"/>
        <v>1.8304941639981115E-3</v>
      </c>
      <c r="H109" s="80">
        <f t="shared" si="61"/>
        <v>1</v>
      </c>
      <c r="I109" s="11">
        <f t="shared" si="74"/>
        <v>-2826050</v>
      </c>
      <c r="J109" s="4">
        <f t="shared" si="70"/>
        <v>0</v>
      </c>
      <c r="K109" s="51">
        <f t="shared" si="75"/>
        <v>1727708</v>
      </c>
      <c r="L109" s="87">
        <f t="shared" si="71"/>
        <v>-164174</v>
      </c>
      <c r="M109" s="4">
        <f t="shared" si="72"/>
        <v>0</v>
      </c>
      <c r="N109" s="51">
        <f t="shared" si="73"/>
        <v>95065</v>
      </c>
      <c r="P109" s="54">
        <f t="shared" si="64"/>
        <v>1.6088132243464963E-6</v>
      </c>
      <c r="Q109" s="55">
        <f t="shared" si="65"/>
        <v>5.5254430020377745</v>
      </c>
      <c r="R109" s="55">
        <f t="shared" si="66"/>
        <v>0</v>
      </c>
      <c r="S109" s="56">
        <f t="shared" si="67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68"/>
        <v>86217</v>
      </c>
      <c r="E110" s="2">
        <f t="shared" si="69"/>
        <v>1828309</v>
      </c>
      <c r="F110" s="63">
        <f t="shared" si="76"/>
        <v>6740.5612684307434</v>
      </c>
      <c r="G110" s="28">
        <f t="shared" si="60"/>
        <v>1.8304941639981115E-3</v>
      </c>
      <c r="H110" s="81">
        <f t="shared" si="61"/>
        <v>1</v>
      </c>
      <c r="I110" s="9">
        <f t="shared" si="74"/>
        <v>-2999784</v>
      </c>
      <c r="J110" s="2">
        <f t="shared" si="70"/>
        <v>0</v>
      </c>
      <c r="K110" s="48">
        <f t="shared" si="75"/>
        <v>1828309</v>
      </c>
      <c r="L110" s="88">
        <f t="shared" si="71"/>
        <v>-173734</v>
      </c>
      <c r="M110" s="2">
        <f t="shared" si="72"/>
        <v>0</v>
      </c>
      <c r="N110" s="48">
        <f t="shared" si="73"/>
        <v>100601</v>
      </c>
      <c r="P110" s="53">
        <f t="shared" si="64"/>
        <v>1.6088132243464963E-6</v>
      </c>
      <c r="Q110" s="52">
        <f t="shared" si="65"/>
        <v>5.8059351681351243</v>
      </c>
      <c r="R110" s="52">
        <f t="shared" si="66"/>
        <v>0</v>
      </c>
      <c r="S110" s="16">
        <f t="shared" si="67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68"/>
        <v>86217</v>
      </c>
      <c r="E111" s="4">
        <f t="shared" si="69"/>
        <v>1934767</v>
      </c>
      <c r="F111" s="64">
        <f t="shared" si="76"/>
        <v>6740.5612684307434</v>
      </c>
      <c r="G111" s="27">
        <f t="shared" si="60"/>
        <v>1.8304941639981115E-3</v>
      </c>
      <c r="H111" s="80">
        <f t="shared" si="61"/>
        <v>1</v>
      </c>
      <c r="I111" s="11">
        <f t="shared" si="74"/>
        <v>-3183634</v>
      </c>
      <c r="J111" s="4">
        <f t="shared" si="70"/>
        <v>0</v>
      </c>
      <c r="K111" s="51">
        <f t="shared" si="75"/>
        <v>1934767</v>
      </c>
      <c r="L111" s="87">
        <f t="shared" si="71"/>
        <v>-183850</v>
      </c>
      <c r="M111" s="4">
        <f t="shared" si="72"/>
        <v>0</v>
      </c>
      <c r="N111" s="51">
        <f t="shared" si="73"/>
        <v>106458</v>
      </c>
      <c r="P111" s="54">
        <f t="shared" si="64"/>
        <v>1.6088132243464963E-6</v>
      </c>
      <c r="Q111" s="55">
        <f t="shared" si="65"/>
        <v>6.1027606912431995</v>
      </c>
      <c r="R111" s="55">
        <f t="shared" si="66"/>
        <v>0</v>
      </c>
      <c r="S111" s="56">
        <f t="shared" si="67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68"/>
        <v>86217</v>
      </c>
      <c r="E112" s="2">
        <f t="shared" si="69"/>
        <v>2047424</v>
      </c>
      <c r="F112" s="63">
        <f t="shared" si="76"/>
        <v>6740.5612684307434</v>
      </c>
      <c r="G112" s="28">
        <f t="shared" si="60"/>
        <v>1.8304941639981115E-3</v>
      </c>
      <c r="H112" s="81">
        <f t="shared" si="61"/>
        <v>1</v>
      </c>
      <c r="I112" s="9">
        <f t="shared" si="74"/>
        <v>-3378189</v>
      </c>
      <c r="J112" s="2">
        <f t="shared" si="70"/>
        <v>0</v>
      </c>
      <c r="K112" s="48">
        <f t="shared" si="75"/>
        <v>2047424</v>
      </c>
      <c r="L112" s="88">
        <f t="shared" si="71"/>
        <v>-194555</v>
      </c>
      <c r="M112" s="2">
        <f t="shared" si="72"/>
        <v>0</v>
      </c>
      <c r="N112" s="48">
        <f t="shared" si="73"/>
        <v>112657</v>
      </c>
      <c r="P112" s="53">
        <f t="shared" si="64"/>
        <v>1.6088132243464963E-6</v>
      </c>
      <c r="Q112" s="52">
        <f t="shared" si="65"/>
        <v>6.4168693458173225</v>
      </c>
      <c r="R112" s="52">
        <f t="shared" si="66"/>
        <v>0</v>
      </c>
      <c r="S112" s="16">
        <f t="shared" si="67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68"/>
        <v>86217</v>
      </c>
      <c r="E113" s="4">
        <f t="shared" si="69"/>
        <v>2166641</v>
      </c>
      <c r="F113" s="64">
        <f t="shared" si="76"/>
        <v>6740.5612684307434</v>
      </c>
      <c r="G113" s="27">
        <f t="shared" si="60"/>
        <v>1.8304941639981115E-3</v>
      </c>
      <c r="H113" s="80">
        <f t="shared" si="61"/>
        <v>1</v>
      </c>
      <c r="I113" s="11">
        <f t="shared" si="74"/>
        <v>-3584073</v>
      </c>
      <c r="J113" s="4">
        <f t="shared" si="70"/>
        <v>0</v>
      </c>
      <c r="K113" s="51">
        <f t="shared" si="75"/>
        <v>2166641</v>
      </c>
      <c r="L113" s="87">
        <f t="shared" si="71"/>
        <v>-205884</v>
      </c>
      <c r="M113" s="4">
        <f t="shared" si="72"/>
        <v>0</v>
      </c>
      <c r="N113" s="51">
        <f t="shared" si="73"/>
        <v>119217</v>
      </c>
      <c r="P113" s="54">
        <f t="shared" si="64"/>
        <v>1.6088132243464963E-6</v>
      </c>
      <c r="Q113" s="55">
        <f t="shared" si="65"/>
        <v>6.7492675940489884</v>
      </c>
      <c r="R113" s="55">
        <f t="shared" si="66"/>
        <v>0</v>
      </c>
      <c r="S113" s="56">
        <f t="shared" si="67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68"/>
        <v>86217</v>
      </c>
      <c r="E114" s="2">
        <f t="shared" si="69"/>
        <v>2292800</v>
      </c>
      <c r="F114" s="63">
        <f t="shared" si="76"/>
        <v>6740.5612684307434</v>
      </c>
      <c r="G114" s="28">
        <f t="shared" si="60"/>
        <v>1.8304941639981115E-3</v>
      </c>
      <c r="H114" s="81">
        <f t="shared" si="61"/>
        <v>1</v>
      </c>
      <c r="I114" s="9">
        <f t="shared" si="74"/>
        <v>-3801945</v>
      </c>
      <c r="J114" s="2">
        <f t="shared" si="70"/>
        <v>0</v>
      </c>
      <c r="K114" s="48">
        <f t="shared" si="75"/>
        <v>2292800</v>
      </c>
      <c r="L114" s="88">
        <f t="shared" si="71"/>
        <v>-217872</v>
      </c>
      <c r="M114" s="2">
        <f t="shared" si="72"/>
        <v>0</v>
      </c>
      <c r="N114" s="48">
        <f t="shared" si="73"/>
        <v>126159</v>
      </c>
      <c r="P114" s="53">
        <f t="shared" si="64"/>
        <v>1.6088132243464963E-6</v>
      </c>
      <c r="Q114" s="52">
        <f t="shared" si="65"/>
        <v>7.1010214901612763</v>
      </c>
      <c r="R114" s="52">
        <f t="shared" si="66"/>
        <v>0</v>
      </c>
      <c r="S114" s="16">
        <f t="shared" si="67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68"/>
        <v>86217</v>
      </c>
      <c r="E115" s="4">
        <f t="shared" si="69"/>
        <v>2426305</v>
      </c>
      <c r="F115" s="64">
        <f t="shared" si="76"/>
        <v>6740.5612684307434</v>
      </c>
      <c r="G115" s="27">
        <f t="shared" si="60"/>
        <v>1.8304941639981115E-3</v>
      </c>
      <c r="H115" s="80">
        <f t="shared" si="61"/>
        <v>1</v>
      </c>
      <c r="I115" s="11">
        <f t="shared" si="74"/>
        <v>-4032503</v>
      </c>
      <c r="J115" s="4">
        <f t="shared" si="70"/>
        <v>0</v>
      </c>
      <c r="K115" s="51">
        <f t="shared" si="75"/>
        <v>2426305</v>
      </c>
      <c r="L115" s="87">
        <f t="shared" si="71"/>
        <v>-230558</v>
      </c>
      <c r="M115" s="4">
        <f t="shared" si="72"/>
        <v>0</v>
      </c>
      <c r="N115" s="51">
        <f t="shared" si="73"/>
        <v>133505</v>
      </c>
      <c r="P115" s="54">
        <f t="shared" si="64"/>
        <v>1.6088132243464963E-6</v>
      </c>
      <c r="Q115" s="55">
        <f t="shared" si="65"/>
        <v>7.4732570051074338</v>
      </c>
      <c r="R115" s="55">
        <f t="shared" si="66"/>
        <v>0</v>
      </c>
      <c r="S115" s="56">
        <f t="shared" si="67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68"/>
        <v>86217</v>
      </c>
      <c r="E116" s="2">
        <f t="shared" si="69"/>
        <v>2567584</v>
      </c>
      <c r="F116" s="63">
        <f t="shared" si="76"/>
        <v>6740.5612684307434</v>
      </c>
      <c r="G116" s="28">
        <f t="shared" si="60"/>
        <v>1.8304941639981115E-3</v>
      </c>
      <c r="H116" s="81">
        <f t="shared" si="61"/>
        <v>1</v>
      </c>
      <c r="I116" s="9">
        <f t="shared" si="74"/>
        <v>-4276486</v>
      </c>
      <c r="J116" s="2">
        <f t="shared" si="70"/>
        <v>0</v>
      </c>
      <c r="K116" s="48">
        <f t="shared" si="75"/>
        <v>2567584</v>
      </c>
      <c r="L116" s="88">
        <f t="shared" si="71"/>
        <v>-243983</v>
      </c>
      <c r="M116" s="2">
        <f t="shared" si="72"/>
        <v>0</v>
      </c>
      <c r="N116" s="48">
        <f t="shared" si="73"/>
        <v>141279</v>
      </c>
      <c r="P116" s="53">
        <f t="shared" si="64"/>
        <v>1.6088132243464963E-6</v>
      </c>
      <c r="Q116" s="52">
        <f t="shared" si="65"/>
        <v>7.867166646908176</v>
      </c>
      <c r="R116" s="52">
        <f t="shared" si="66"/>
        <v>0</v>
      </c>
      <c r="S116" s="16">
        <f t="shared" si="67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68"/>
        <v>86217</v>
      </c>
      <c r="E117" s="4">
        <f t="shared" si="69"/>
        <v>2717089</v>
      </c>
      <c r="F117" s="64">
        <f t="shared" si="76"/>
        <v>6740.5612684307434</v>
      </c>
      <c r="G117" s="27">
        <f t="shared" si="60"/>
        <v>1.8304941639981115E-3</v>
      </c>
      <c r="H117" s="80">
        <f t="shared" si="61"/>
        <v>1</v>
      </c>
      <c r="I117" s="11">
        <f t="shared" si="74"/>
        <v>-4534676</v>
      </c>
      <c r="J117" s="4">
        <f t="shared" si="70"/>
        <v>0</v>
      </c>
      <c r="K117" s="51">
        <f t="shared" si="75"/>
        <v>2717089</v>
      </c>
      <c r="L117" s="87">
        <f t="shared" si="71"/>
        <v>-258190</v>
      </c>
      <c r="M117" s="4">
        <f t="shared" si="72"/>
        <v>0</v>
      </c>
      <c r="N117" s="51">
        <f t="shared" si="73"/>
        <v>149505</v>
      </c>
      <c r="P117" s="54">
        <f t="shared" si="64"/>
        <v>1.6088132243464963E-6</v>
      </c>
      <c r="Q117" s="55">
        <f t="shared" si="65"/>
        <v>8.2840130143442678</v>
      </c>
      <c r="R117" s="55">
        <f t="shared" si="66"/>
        <v>0</v>
      </c>
      <c r="S117" s="56">
        <f t="shared" si="67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68"/>
        <v>86217</v>
      </c>
      <c r="E118" s="2">
        <f t="shared" si="69"/>
        <v>2875299</v>
      </c>
      <c r="F118" s="63">
        <f t="shared" si="76"/>
        <v>6740.5612684307434</v>
      </c>
      <c r="G118" s="28">
        <f t="shared" si="60"/>
        <v>1.8304941639981115E-3</v>
      </c>
      <c r="H118" s="81">
        <f t="shared" si="61"/>
        <v>1</v>
      </c>
      <c r="I118" s="9">
        <f t="shared" si="74"/>
        <v>-4807899</v>
      </c>
      <c r="J118" s="2">
        <f t="shared" si="70"/>
        <v>0</v>
      </c>
      <c r="K118" s="48">
        <f t="shared" si="75"/>
        <v>2875299</v>
      </c>
      <c r="L118" s="88">
        <f t="shared" si="71"/>
        <v>-273223</v>
      </c>
      <c r="M118" s="2">
        <f t="shared" si="72"/>
        <v>0</v>
      </c>
      <c r="N118" s="48">
        <f t="shared" si="73"/>
        <v>158210</v>
      </c>
      <c r="P118" s="53">
        <f t="shared" si="64"/>
        <v>1.6088132243464963E-6</v>
      </c>
      <c r="Q118" s="52">
        <f t="shared" si="65"/>
        <v>8.7251320259505238</v>
      </c>
      <c r="R118" s="52">
        <f t="shared" si="66"/>
        <v>0</v>
      </c>
      <c r="S118" s="16">
        <f t="shared" si="67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68"/>
        <v>86217</v>
      </c>
      <c r="E119" s="4">
        <f t="shared" si="69"/>
        <v>3042722</v>
      </c>
      <c r="F119" s="64">
        <f t="shared" si="76"/>
        <v>6740.5612684307434</v>
      </c>
      <c r="G119" s="27">
        <f t="shared" si="60"/>
        <v>1.8304941639981115E-3</v>
      </c>
      <c r="H119" s="80">
        <f t="shared" si="61"/>
        <v>1</v>
      </c>
      <c r="I119" s="11">
        <f t="shared" si="74"/>
        <v>-5097032</v>
      </c>
      <c r="J119" s="4">
        <f t="shared" si="70"/>
        <v>0</v>
      </c>
      <c r="K119" s="51">
        <f t="shared" si="75"/>
        <v>3042722</v>
      </c>
      <c r="L119" s="87">
        <f t="shared" si="71"/>
        <v>-289133</v>
      </c>
      <c r="M119" s="4">
        <f t="shared" si="72"/>
        <v>0</v>
      </c>
      <c r="N119" s="51">
        <f t="shared" si="73"/>
        <v>167423</v>
      </c>
      <c r="P119" s="54">
        <f t="shared" ref="P119:P150" si="77">R$17*((1+P$17-Q$17)*(1+P$17+S$17)-Q$17)</f>
        <v>1.6088132243464963E-6</v>
      </c>
      <c r="Q119" s="55">
        <f t="shared" ref="Q119:Q150" si="78">(1+P$17-Q$17)*(1+P$17+S$17)-R$17*((S$17*K118)+((I118+J118)*(1+P$17+S$17)))</f>
        <v>9.1919350215607007</v>
      </c>
      <c r="R119" s="55">
        <f t="shared" ref="R119:R150" si="79">-J118*(1+P$17+S$17)</f>
        <v>0</v>
      </c>
      <c r="S119" s="56">
        <f t="shared" si="67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68"/>
        <v>86217</v>
      </c>
      <c r="E120" s="2">
        <f t="shared" si="69"/>
        <v>3219893</v>
      </c>
      <c r="F120" s="63">
        <f t="shared" si="76"/>
        <v>6740.5612684307434</v>
      </c>
      <c r="G120" s="28">
        <f t="shared" si="60"/>
        <v>1.8304941639981115E-3</v>
      </c>
      <c r="H120" s="81">
        <f t="shared" si="61"/>
        <v>1</v>
      </c>
      <c r="I120" s="9">
        <f t="shared" si="74"/>
        <v>-5403000</v>
      </c>
      <c r="J120" s="2">
        <f t="shared" si="70"/>
        <v>0</v>
      </c>
      <c r="K120" s="48">
        <f t="shared" si="75"/>
        <v>3219893</v>
      </c>
      <c r="L120" s="88">
        <f t="shared" si="71"/>
        <v>-305968</v>
      </c>
      <c r="M120" s="2">
        <f t="shared" si="72"/>
        <v>0</v>
      </c>
      <c r="N120" s="48">
        <f t="shared" si="73"/>
        <v>177171</v>
      </c>
      <c r="P120" s="53">
        <f t="shared" si="77"/>
        <v>1.6088132243464963E-6</v>
      </c>
      <c r="Q120" s="52">
        <f t="shared" si="78"/>
        <v>9.6859203884850693</v>
      </c>
      <c r="R120" s="52">
        <f t="shared" si="79"/>
        <v>0</v>
      </c>
      <c r="S120" s="16">
        <f t="shared" si="67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68"/>
        <v>86217</v>
      </c>
      <c r="E121" s="4">
        <f t="shared" si="69"/>
        <v>3407381</v>
      </c>
      <c r="F121" s="64">
        <f t="shared" si="76"/>
        <v>6740.5612684307434</v>
      </c>
      <c r="G121" s="27">
        <f t="shared" si="60"/>
        <v>1.8304941639981115E-3</v>
      </c>
      <c r="H121" s="80">
        <f t="shared" si="61"/>
        <v>1</v>
      </c>
      <c r="I121" s="11">
        <f t="shared" si="74"/>
        <v>-5726784</v>
      </c>
      <c r="J121" s="4">
        <f t="shared" si="70"/>
        <v>0</v>
      </c>
      <c r="K121" s="51">
        <f t="shared" si="75"/>
        <v>3407381</v>
      </c>
      <c r="L121" s="87">
        <f t="shared" si="71"/>
        <v>-323784</v>
      </c>
      <c r="M121" s="4">
        <f t="shared" si="72"/>
        <v>0</v>
      </c>
      <c r="N121" s="51">
        <f t="shared" si="73"/>
        <v>187488</v>
      </c>
      <c r="P121" s="54">
        <f t="shared" si="77"/>
        <v>1.6088132243464963E-6</v>
      </c>
      <c r="Q121" s="55">
        <f t="shared" si="78"/>
        <v>10.208668393320833</v>
      </c>
      <c r="R121" s="55">
        <f t="shared" si="79"/>
        <v>0</v>
      </c>
      <c r="S121" s="56">
        <f t="shared" si="67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68"/>
        <v>86217</v>
      </c>
      <c r="E122" s="2">
        <f t="shared" si="69"/>
        <v>3605786</v>
      </c>
      <c r="F122" s="63">
        <f t="shared" si="76"/>
        <v>6740.5612684307434</v>
      </c>
      <c r="G122" s="28">
        <f t="shared" si="60"/>
        <v>1.8304941639981115E-3</v>
      </c>
      <c r="H122" s="81">
        <f t="shared" si="61"/>
        <v>1</v>
      </c>
      <c r="I122" s="9">
        <f t="shared" si="74"/>
        <v>-6069421</v>
      </c>
      <c r="J122" s="2">
        <f t="shared" si="70"/>
        <v>0</v>
      </c>
      <c r="K122" s="48">
        <f t="shared" si="75"/>
        <v>3605786</v>
      </c>
      <c r="L122" s="88">
        <f t="shared" si="71"/>
        <v>-342637</v>
      </c>
      <c r="M122" s="2">
        <f t="shared" si="72"/>
        <v>0</v>
      </c>
      <c r="N122" s="48">
        <f t="shared" si="73"/>
        <v>198405</v>
      </c>
      <c r="P122" s="53">
        <f t="shared" si="77"/>
        <v>1.6088132243464963E-6</v>
      </c>
      <c r="Q122" s="52">
        <f t="shared" si="78"/>
        <v>10.761855234373197</v>
      </c>
      <c r="R122" s="52">
        <f t="shared" si="79"/>
        <v>0</v>
      </c>
      <c r="S122" s="16">
        <f t="shared" si="67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68"/>
        <v>86217</v>
      </c>
      <c r="E123" s="4">
        <f t="shared" si="69"/>
        <v>3815743</v>
      </c>
      <c r="F123" s="64">
        <f t="shared" si="76"/>
        <v>6740.5612684307434</v>
      </c>
      <c r="G123" s="27">
        <f t="shared" si="60"/>
        <v>1.8304941639981115E-3</v>
      </c>
      <c r="H123" s="80">
        <f t="shared" si="61"/>
        <v>1</v>
      </c>
      <c r="I123" s="11">
        <f t="shared" si="74"/>
        <v>-6432009</v>
      </c>
      <c r="J123" s="4">
        <f t="shared" si="70"/>
        <v>0</v>
      </c>
      <c r="K123" s="51">
        <f t="shared" si="75"/>
        <v>3815743</v>
      </c>
      <c r="L123" s="87">
        <f t="shared" si="71"/>
        <v>-362588</v>
      </c>
      <c r="M123" s="4">
        <f t="shared" si="72"/>
        <v>0</v>
      </c>
      <c r="N123" s="51">
        <f t="shared" si="73"/>
        <v>209957</v>
      </c>
      <c r="P123" s="54">
        <f t="shared" si="77"/>
        <v>1.6088132243464963E-6</v>
      </c>
      <c r="Q123" s="55">
        <f t="shared" si="78"/>
        <v>11.347252554607465</v>
      </c>
      <c r="R123" s="55">
        <f t="shared" si="79"/>
        <v>0</v>
      </c>
      <c r="S123" s="56">
        <f t="shared" si="67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68"/>
        <v>86217</v>
      </c>
      <c r="E124" s="2">
        <f t="shared" si="69"/>
        <v>4037926</v>
      </c>
      <c r="F124" s="63">
        <f t="shared" si="76"/>
        <v>6740.5612684307434</v>
      </c>
      <c r="G124" s="28">
        <f t="shared" si="60"/>
        <v>1.8304941639981115E-3</v>
      </c>
      <c r="H124" s="81">
        <f t="shared" si="61"/>
        <v>1</v>
      </c>
      <c r="I124" s="9">
        <f t="shared" si="74"/>
        <v>-6815710</v>
      </c>
      <c r="J124" s="2">
        <f t="shared" si="70"/>
        <v>0</v>
      </c>
      <c r="K124" s="48">
        <f t="shared" si="75"/>
        <v>4037926</v>
      </c>
      <c r="L124" s="88">
        <f t="shared" si="71"/>
        <v>-383701</v>
      </c>
      <c r="M124" s="2">
        <f t="shared" si="72"/>
        <v>0</v>
      </c>
      <c r="N124" s="48">
        <f t="shared" si="73"/>
        <v>222183</v>
      </c>
      <c r="P124" s="53">
        <f t="shared" si="77"/>
        <v>1.6088132243464963E-6</v>
      </c>
      <c r="Q124" s="52">
        <f t="shared" si="78"/>
        <v>11.966736163531225</v>
      </c>
      <c r="R124" s="52">
        <f t="shared" si="79"/>
        <v>0</v>
      </c>
      <c r="S124" s="16">
        <f t="shared" si="67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68"/>
        <v>86217</v>
      </c>
      <c r="E125" s="4">
        <f t="shared" si="69"/>
        <v>4273046</v>
      </c>
      <c r="F125" s="64">
        <f t="shared" si="76"/>
        <v>6740.5612684307434</v>
      </c>
      <c r="G125" s="27">
        <f t="shared" si="60"/>
        <v>1.8304941639981115E-3</v>
      </c>
      <c r="H125" s="80">
        <f t="shared" si="61"/>
        <v>1</v>
      </c>
      <c r="I125" s="11">
        <f t="shared" si="74"/>
        <v>-7221753</v>
      </c>
      <c r="J125" s="4">
        <f t="shared" si="70"/>
        <v>0</v>
      </c>
      <c r="K125" s="51">
        <f t="shared" si="75"/>
        <v>4273046</v>
      </c>
      <c r="L125" s="87">
        <f t="shared" si="71"/>
        <v>-406043</v>
      </c>
      <c r="M125" s="4">
        <f t="shared" si="72"/>
        <v>0</v>
      </c>
      <c r="N125" s="51">
        <f t="shared" si="73"/>
        <v>235120</v>
      </c>
      <c r="P125" s="54">
        <f t="shared" si="77"/>
        <v>1.6088132243464963E-6</v>
      </c>
      <c r="Q125" s="55">
        <f t="shared" si="78"/>
        <v>12.622291530082533</v>
      </c>
      <c r="R125" s="55">
        <f t="shared" si="79"/>
        <v>0</v>
      </c>
      <c r="S125" s="56">
        <f t="shared" si="67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68"/>
        <v>86217</v>
      </c>
      <c r="E126" s="2">
        <f t="shared" si="69"/>
        <v>4521857</v>
      </c>
      <c r="F126" s="63">
        <f t="shared" si="76"/>
        <v>6740.5612684307434</v>
      </c>
      <c r="G126" s="28">
        <f t="shared" si="60"/>
        <v>1.8304941639981115E-3</v>
      </c>
      <c r="H126" s="81">
        <f t="shared" si="61"/>
        <v>1</v>
      </c>
      <c r="I126" s="9">
        <f t="shared" si="74"/>
        <v>-7651439</v>
      </c>
      <c r="J126" s="2">
        <f t="shared" si="70"/>
        <v>0</v>
      </c>
      <c r="K126" s="48">
        <f t="shared" si="75"/>
        <v>4521857</v>
      </c>
      <c r="L126" s="88">
        <f t="shared" si="71"/>
        <v>-429686</v>
      </c>
      <c r="M126" s="2">
        <f t="shared" si="72"/>
        <v>0</v>
      </c>
      <c r="N126" s="48">
        <f t="shared" si="73"/>
        <v>248811</v>
      </c>
      <c r="P126" s="53">
        <f t="shared" si="77"/>
        <v>1.6088132243464963E-6</v>
      </c>
      <c r="Q126" s="52">
        <f t="shared" si="78"/>
        <v>13.316018301422307</v>
      </c>
      <c r="R126" s="52">
        <f t="shared" si="79"/>
        <v>0</v>
      </c>
      <c r="S126" s="16">
        <f t="shared" si="67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68"/>
        <v>86217</v>
      </c>
      <c r="E127" s="4">
        <f t="shared" si="69"/>
        <v>4785156</v>
      </c>
      <c r="F127" s="64">
        <f t="shared" si="76"/>
        <v>6740.5612684307434</v>
      </c>
      <c r="G127" s="27">
        <f t="shared" si="60"/>
        <v>1.8304941639981115E-3</v>
      </c>
      <c r="H127" s="80">
        <f t="shared" si="61"/>
        <v>1</v>
      </c>
      <c r="I127" s="11">
        <f t="shared" si="74"/>
        <v>-8106145</v>
      </c>
      <c r="J127" s="4">
        <f t="shared" si="70"/>
        <v>0</v>
      </c>
      <c r="K127" s="51">
        <f t="shared" si="75"/>
        <v>4785156</v>
      </c>
      <c r="L127" s="87">
        <f t="shared" si="71"/>
        <v>-454706</v>
      </c>
      <c r="M127" s="4">
        <f t="shared" si="72"/>
        <v>0</v>
      </c>
      <c r="N127" s="51">
        <f t="shared" si="73"/>
        <v>263299</v>
      </c>
      <c r="P127" s="54">
        <f t="shared" si="77"/>
        <v>1.6088132243464963E-6</v>
      </c>
      <c r="Q127" s="55">
        <f t="shared" si="78"/>
        <v>14.050139349515112</v>
      </c>
      <c r="R127" s="55">
        <f t="shared" si="79"/>
        <v>0</v>
      </c>
      <c r="S127" s="56">
        <f t="shared" si="67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68"/>
        <v>86217</v>
      </c>
      <c r="E128" s="2">
        <f t="shared" si="69"/>
        <v>5063786</v>
      </c>
      <c r="F128" s="63">
        <f t="shared" si="76"/>
        <v>6740.5612684307434</v>
      </c>
      <c r="G128" s="28">
        <f t="shared" si="60"/>
        <v>1.8304941639981115E-3</v>
      </c>
      <c r="H128" s="81">
        <f t="shared" si="61"/>
        <v>1</v>
      </c>
      <c r="I128" s="9">
        <f t="shared" si="74"/>
        <v>-8587327</v>
      </c>
      <c r="J128" s="2">
        <f t="shared" si="70"/>
        <v>0</v>
      </c>
      <c r="K128" s="48">
        <f t="shared" si="75"/>
        <v>5063786</v>
      </c>
      <c r="L128" s="88">
        <f t="shared" si="71"/>
        <v>-481182</v>
      </c>
      <c r="M128" s="2">
        <f t="shared" si="72"/>
        <v>0</v>
      </c>
      <c r="N128" s="48">
        <f t="shared" si="73"/>
        <v>278630</v>
      </c>
      <c r="P128" s="53">
        <f t="shared" si="77"/>
        <v>1.6088132243464963E-6</v>
      </c>
      <c r="Q128" s="52">
        <f t="shared" si="78"/>
        <v>14.82700722911714</v>
      </c>
      <c r="R128" s="52">
        <f t="shared" si="79"/>
        <v>0</v>
      </c>
      <c r="S128" s="16">
        <f t="shared" si="67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68"/>
        <v>86217</v>
      </c>
      <c r="E129" s="4">
        <f t="shared" si="69"/>
        <v>5358640</v>
      </c>
      <c r="F129" s="64">
        <f t="shared" si="76"/>
        <v>6740.5612684307434</v>
      </c>
      <c r="G129" s="27">
        <f t="shared" si="60"/>
        <v>1.8304941639981115E-3</v>
      </c>
      <c r="H129" s="80">
        <f t="shared" si="61"/>
        <v>1</v>
      </c>
      <c r="I129" s="11">
        <f t="shared" si="74"/>
        <v>-9096528</v>
      </c>
      <c r="J129" s="4">
        <f t="shared" si="70"/>
        <v>0</v>
      </c>
      <c r="K129" s="51">
        <f t="shared" si="75"/>
        <v>5358640</v>
      </c>
      <c r="L129" s="87">
        <f t="shared" si="71"/>
        <v>-509201</v>
      </c>
      <c r="M129" s="4">
        <f t="shared" si="72"/>
        <v>0</v>
      </c>
      <c r="N129" s="51">
        <f t="shared" si="73"/>
        <v>294854</v>
      </c>
      <c r="P129" s="54">
        <f t="shared" si="77"/>
        <v>1.6088132243464963E-6</v>
      </c>
      <c r="Q129" s="55">
        <f t="shared" si="78"/>
        <v>15.649109508315101</v>
      </c>
      <c r="R129" s="55">
        <f t="shared" si="79"/>
        <v>0</v>
      </c>
      <c r="S129" s="56">
        <f t="shared" si="67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68"/>
        <v>86217</v>
      </c>
      <c r="E130" s="2">
        <f t="shared" si="69"/>
        <v>5670663</v>
      </c>
      <c r="F130" s="63">
        <f t="shared" si="76"/>
        <v>6740.5612684307434</v>
      </c>
      <c r="G130" s="28">
        <f t="shared" si="60"/>
        <v>1.8304941639981115E-3</v>
      </c>
      <c r="H130" s="81">
        <f t="shared" si="61"/>
        <v>1</v>
      </c>
      <c r="I130" s="9">
        <f t="shared" si="74"/>
        <v>-9635378</v>
      </c>
      <c r="J130" s="2">
        <f t="shared" si="70"/>
        <v>0</v>
      </c>
      <c r="K130" s="48">
        <f t="shared" si="75"/>
        <v>5670663</v>
      </c>
      <c r="L130" s="88">
        <f t="shared" si="71"/>
        <v>-538850</v>
      </c>
      <c r="M130" s="2">
        <f t="shared" si="72"/>
        <v>0</v>
      </c>
      <c r="N130" s="48">
        <f t="shared" si="73"/>
        <v>312023</v>
      </c>
      <c r="P130" s="53">
        <f t="shared" si="77"/>
        <v>1.6088132243464963E-6</v>
      </c>
      <c r="Q130" s="52">
        <f t="shared" si="78"/>
        <v>16.519082333899402</v>
      </c>
      <c r="R130" s="52">
        <f t="shared" si="79"/>
        <v>0</v>
      </c>
      <c r="S130" s="16">
        <f t="shared" si="67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68"/>
        <v>86217</v>
      </c>
      <c r="E131" s="4">
        <f t="shared" si="69"/>
        <v>6000854</v>
      </c>
      <c r="F131" s="64">
        <f t="shared" si="76"/>
        <v>6740.5612684307434</v>
      </c>
      <c r="G131" s="27">
        <f t="shared" si="60"/>
        <v>1.8304941639981115E-3</v>
      </c>
      <c r="H131" s="80">
        <f t="shared" si="61"/>
        <v>1</v>
      </c>
      <c r="I131" s="11">
        <f t="shared" si="74"/>
        <v>-10205604</v>
      </c>
      <c r="J131" s="4">
        <f t="shared" si="70"/>
        <v>0</v>
      </c>
      <c r="K131" s="51">
        <f t="shared" si="75"/>
        <v>6000854</v>
      </c>
      <c r="L131" s="87">
        <f t="shared" si="71"/>
        <v>-570226</v>
      </c>
      <c r="M131" s="4">
        <f t="shared" si="72"/>
        <v>0</v>
      </c>
      <c r="N131" s="51">
        <f t="shared" si="73"/>
        <v>330191</v>
      </c>
      <c r="P131" s="54">
        <f t="shared" si="77"/>
        <v>1.6088132243464963E-6</v>
      </c>
      <c r="Q131" s="55">
        <f t="shared" si="78"/>
        <v>17.43971075606272</v>
      </c>
      <c r="R131" s="55">
        <f t="shared" si="79"/>
        <v>0</v>
      </c>
      <c r="S131" s="56">
        <f t="shared" si="67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68"/>
        <v>86217</v>
      </c>
      <c r="E132" s="2">
        <f t="shared" si="69"/>
        <v>6350272</v>
      </c>
      <c r="F132" s="63">
        <f t="shared" si="76"/>
        <v>6740.5612684307434</v>
      </c>
      <c r="G132" s="28">
        <f t="shared" ref="G132:G195" si="80">D132/U$3</f>
        <v>1.8304941639981115E-3</v>
      </c>
      <c r="H132" s="81">
        <f t="shared" si="61"/>
        <v>1</v>
      </c>
      <c r="I132" s="9">
        <f t="shared" si="74"/>
        <v>-10809034</v>
      </c>
      <c r="J132" s="2">
        <f t="shared" si="70"/>
        <v>0</v>
      </c>
      <c r="K132" s="48">
        <f t="shared" si="75"/>
        <v>6350272</v>
      </c>
      <c r="L132" s="88">
        <f t="shared" si="71"/>
        <v>-603430</v>
      </c>
      <c r="M132" s="2">
        <f t="shared" si="72"/>
        <v>0</v>
      </c>
      <c r="N132" s="48">
        <f t="shared" si="73"/>
        <v>349418</v>
      </c>
      <c r="P132" s="53">
        <f t="shared" si="77"/>
        <v>1.6088132243464963E-6</v>
      </c>
      <c r="Q132" s="52">
        <f t="shared" si="78"/>
        <v>18.413945198068614</v>
      </c>
      <c r="R132" s="52">
        <f t="shared" si="79"/>
        <v>0</v>
      </c>
      <c r="S132" s="16">
        <f t="shared" si="67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68"/>
        <v>86217</v>
      </c>
      <c r="E133" s="4">
        <f t="shared" si="69"/>
        <v>6720036</v>
      </c>
      <c r="F133" s="64">
        <f t="shared" si="76"/>
        <v>6740.5612684307434</v>
      </c>
      <c r="G133" s="27">
        <f t="shared" si="80"/>
        <v>1.8304941639981115E-3</v>
      </c>
      <c r="H133" s="80">
        <f t="shared" ref="H133:H196" si="81">D133/D132</f>
        <v>1</v>
      </c>
      <c r="I133" s="11">
        <f t="shared" ref="I133:I164" si="82">INT((S$17*K133+I132)/(1+R$17*J133))</f>
        <v>-11447600</v>
      </c>
      <c r="J133" s="4">
        <f t="shared" si="70"/>
        <v>0</v>
      </c>
      <c r="K133" s="51">
        <f t="shared" ref="K133:K164" si="83">INT((Q$17*J133+K132)/(1+P$17+S$17))</f>
        <v>6720036</v>
      </c>
      <c r="L133" s="87">
        <f t="shared" si="71"/>
        <v>-638566</v>
      </c>
      <c r="M133" s="4">
        <f t="shared" si="72"/>
        <v>0</v>
      </c>
      <c r="N133" s="51">
        <f t="shared" si="73"/>
        <v>369764</v>
      </c>
      <c r="P133" s="54">
        <f t="shared" si="77"/>
        <v>1.6088132243464963E-6</v>
      </c>
      <c r="Q133" s="55">
        <f t="shared" si="78"/>
        <v>19.444908888335256</v>
      </c>
      <c r="R133" s="55">
        <f t="shared" si="79"/>
        <v>0</v>
      </c>
      <c r="S133" s="56">
        <f t="shared" si="67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68"/>
        <v>86217</v>
      </c>
      <c r="E134" s="2">
        <f t="shared" si="69"/>
        <v>7111330</v>
      </c>
      <c r="F134" s="63">
        <f t="shared" si="76"/>
        <v>6740.5612684307434</v>
      </c>
      <c r="G134" s="28">
        <f t="shared" si="80"/>
        <v>1.8304941639981115E-3</v>
      </c>
      <c r="H134" s="81">
        <f t="shared" si="81"/>
        <v>1</v>
      </c>
      <c r="I134" s="9">
        <f t="shared" si="82"/>
        <v>-12123348</v>
      </c>
      <c r="J134" s="2">
        <f t="shared" si="70"/>
        <v>0</v>
      </c>
      <c r="K134" s="48">
        <f t="shared" si="83"/>
        <v>7111330</v>
      </c>
      <c r="L134" s="88">
        <f t="shared" si="71"/>
        <v>-675748</v>
      </c>
      <c r="M134" s="2">
        <f t="shared" si="72"/>
        <v>0</v>
      </c>
      <c r="N134" s="48">
        <f t="shared" si="73"/>
        <v>391294</v>
      </c>
      <c r="P134" s="53">
        <f t="shared" si="77"/>
        <v>1.6088132243464963E-6</v>
      </c>
      <c r="Q134" s="52">
        <f t="shared" si="78"/>
        <v>20.535902703926464</v>
      </c>
      <c r="R134" s="52">
        <f t="shared" si="79"/>
        <v>0</v>
      </c>
      <c r="S134" s="16">
        <f t="shared" si="67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68"/>
        <v>86217</v>
      </c>
      <c r="E135" s="4">
        <f t="shared" si="69"/>
        <v>7525409</v>
      </c>
      <c r="F135" s="64">
        <f t="shared" si="76"/>
        <v>6740.5612684307434</v>
      </c>
      <c r="G135" s="27">
        <f t="shared" si="80"/>
        <v>1.8304941639981115E-3</v>
      </c>
      <c r="H135" s="80">
        <f t="shared" si="81"/>
        <v>1</v>
      </c>
      <c r="I135" s="11">
        <f t="shared" si="82"/>
        <v>-12838444</v>
      </c>
      <c r="J135" s="4">
        <f t="shared" si="70"/>
        <v>0</v>
      </c>
      <c r="K135" s="51">
        <f t="shared" si="83"/>
        <v>7525409</v>
      </c>
      <c r="L135" s="87">
        <f t="shared" si="71"/>
        <v>-715096</v>
      </c>
      <c r="M135" s="4">
        <f t="shared" si="72"/>
        <v>0</v>
      </c>
      <c r="N135" s="51">
        <f t="shared" si="73"/>
        <v>414079</v>
      </c>
      <c r="P135" s="54">
        <f t="shared" si="77"/>
        <v>1.6088132243464963E-6</v>
      </c>
      <c r="Q135" s="55">
        <f t="shared" si="78"/>
        <v>21.69042212726815</v>
      </c>
      <c r="R135" s="55">
        <f t="shared" si="79"/>
        <v>0</v>
      </c>
      <c r="S135" s="56">
        <f t="shared" si="67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68"/>
        <v>86217</v>
      </c>
      <c r="E136" s="2">
        <f t="shared" si="69"/>
        <v>7963599</v>
      </c>
      <c r="F136" s="63">
        <f t="shared" si="76"/>
        <v>6740.5612684307434</v>
      </c>
      <c r="G136" s="28">
        <f t="shared" si="80"/>
        <v>1.8304941639981115E-3</v>
      </c>
      <c r="H136" s="81">
        <f t="shared" si="81"/>
        <v>1</v>
      </c>
      <c r="I136" s="9">
        <f t="shared" si="82"/>
        <v>-13595179</v>
      </c>
      <c r="J136" s="2">
        <f t="shared" si="70"/>
        <v>0</v>
      </c>
      <c r="K136" s="48">
        <f t="shared" si="83"/>
        <v>7963599</v>
      </c>
      <c r="L136" s="88">
        <f t="shared" si="71"/>
        <v>-756735</v>
      </c>
      <c r="M136" s="2">
        <f t="shared" si="72"/>
        <v>0</v>
      </c>
      <c r="N136" s="48">
        <f t="shared" si="73"/>
        <v>438190</v>
      </c>
      <c r="P136" s="53">
        <f t="shared" si="77"/>
        <v>1.6088132243464963E-6</v>
      </c>
      <c r="Q136" s="52">
        <f t="shared" si="78"/>
        <v>22.912167907226092</v>
      </c>
      <c r="R136" s="52">
        <f t="shared" si="79"/>
        <v>0</v>
      </c>
      <c r="S136" s="16">
        <f t="shared" si="67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68"/>
        <v>86217</v>
      </c>
      <c r="E137" s="4">
        <f t="shared" si="69"/>
        <v>8427304</v>
      </c>
      <c r="F137" s="64">
        <f t="shared" si="76"/>
        <v>6740.5612684307434</v>
      </c>
      <c r="G137" s="27">
        <f t="shared" si="80"/>
        <v>1.8304941639981115E-3</v>
      </c>
      <c r="H137" s="80">
        <f t="shared" si="81"/>
        <v>1</v>
      </c>
      <c r="I137" s="11">
        <f t="shared" si="82"/>
        <v>-14395977</v>
      </c>
      <c r="J137" s="4">
        <f t="shared" si="70"/>
        <v>0</v>
      </c>
      <c r="K137" s="51">
        <f t="shared" si="83"/>
        <v>8427304</v>
      </c>
      <c r="L137" s="87">
        <f t="shared" si="71"/>
        <v>-800798</v>
      </c>
      <c r="M137" s="4">
        <f t="shared" si="72"/>
        <v>0</v>
      </c>
      <c r="N137" s="51">
        <f t="shared" si="73"/>
        <v>463705</v>
      </c>
      <c r="P137" s="54">
        <f t="shared" si="77"/>
        <v>1.6088132243464963E-6</v>
      </c>
      <c r="Q137" s="55">
        <f t="shared" si="78"/>
        <v>24.20505413159092</v>
      </c>
      <c r="R137" s="55">
        <f t="shared" si="79"/>
        <v>0</v>
      </c>
      <c r="S137" s="56">
        <f t="shared" si="67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68"/>
        <v>86217</v>
      </c>
      <c r="E138" s="2">
        <f t="shared" si="69"/>
        <v>8918009</v>
      </c>
      <c r="F138" s="63">
        <f t="shared" si="76"/>
        <v>6740.5612684307434</v>
      </c>
      <c r="G138" s="28">
        <f t="shared" si="80"/>
        <v>1.8304941639981115E-3</v>
      </c>
      <c r="H138" s="81">
        <f t="shared" si="81"/>
        <v>1</v>
      </c>
      <c r="I138" s="9">
        <f t="shared" si="82"/>
        <v>-15243404</v>
      </c>
      <c r="J138" s="2">
        <f t="shared" si="70"/>
        <v>0</v>
      </c>
      <c r="K138" s="48">
        <f t="shared" si="83"/>
        <v>8918009</v>
      </c>
      <c r="L138" s="88">
        <f t="shared" si="71"/>
        <v>-847427</v>
      </c>
      <c r="M138" s="2">
        <f t="shared" si="72"/>
        <v>0</v>
      </c>
      <c r="N138" s="48">
        <f t="shared" si="73"/>
        <v>490705</v>
      </c>
      <c r="P138" s="53">
        <f t="shared" si="77"/>
        <v>1.6088132243464963E-6</v>
      </c>
      <c r="Q138" s="52">
        <f t="shared" si="78"/>
        <v>25.573222279499198</v>
      </c>
      <c r="R138" s="52">
        <f t="shared" si="79"/>
        <v>0</v>
      </c>
      <c r="S138" s="16">
        <f t="shared" si="67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68"/>
        <v>86217</v>
      </c>
      <c r="E139" s="4">
        <f t="shared" si="69"/>
        <v>9437287</v>
      </c>
      <c r="F139" s="64">
        <f t="shared" si="76"/>
        <v>6740.5612684307434</v>
      </c>
      <c r="G139" s="27">
        <f t="shared" si="80"/>
        <v>1.8304941639981115E-3</v>
      </c>
      <c r="H139" s="80">
        <f t="shared" si="81"/>
        <v>1</v>
      </c>
      <c r="I139" s="11">
        <f t="shared" si="82"/>
        <v>-16140174</v>
      </c>
      <c r="J139" s="4">
        <f t="shared" si="70"/>
        <v>0</v>
      </c>
      <c r="K139" s="51">
        <f t="shared" si="83"/>
        <v>9437287</v>
      </c>
      <c r="L139" s="87">
        <f t="shared" si="71"/>
        <v>-896770</v>
      </c>
      <c r="M139" s="4">
        <f t="shared" si="72"/>
        <v>0</v>
      </c>
      <c r="N139" s="51">
        <f t="shared" si="73"/>
        <v>519278</v>
      </c>
      <c r="P139" s="54">
        <f t="shared" si="77"/>
        <v>1.6088132243464963E-6</v>
      </c>
      <c r="Q139" s="55">
        <f t="shared" si="78"/>
        <v>27.02105623895428</v>
      </c>
      <c r="R139" s="55">
        <f t="shared" si="79"/>
        <v>0</v>
      </c>
      <c r="S139" s="56">
        <f t="shared" si="67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68"/>
        <v>86217</v>
      </c>
      <c r="E140" s="2">
        <f t="shared" si="69"/>
        <v>9986802</v>
      </c>
      <c r="F140" s="63">
        <f t="shared" si="76"/>
        <v>6740.5612684307434</v>
      </c>
      <c r="G140" s="28">
        <f t="shared" si="80"/>
        <v>1.8304941639981115E-3</v>
      </c>
      <c r="H140" s="81">
        <f t="shared" si="81"/>
        <v>1</v>
      </c>
      <c r="I140" s="9">
        <f t="shared" si="82"/>
        <v>-17089162</v>
      </c>
      <c r="J140" s="2">
        <f t="shared" si="70"/>
        <v>0</v>
      </c>
      <c r="K140" s="48">
        <f t="shared" si="83"/>
        <v>9986802</v>
      </c>
      <c r="L140" s="88">
        <f t="shared" si="71"/>
        <v>-948988</v>
      </c>
      <c r="M140" s="2">
        <f t="shared" si="72"/>
        <v>0</v>
      </c>
      <c r="N140" s="48">
        <f t="shared" si="73"/>
        <v>549515</v>
      </c>
      <c r="P140" s="53">
        <f t="shared" si="77"/>
        <v>1.6088132243464963E-6</v>
      </c>
      <c r="Q140" s="52">
        <f t="shared" si="78"/>
        <v>28.553193130253398</v>
      </c>
      <c r="R140" s="52">
        <f t="shared" si="79"/>
        <v>0</v>
      </c>
      <c r="S140" s="16">
        <f t="shared" si="67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68"/>
        <v>86217</v>
      </c>
      <c r="E141" s="4">
        <f t="shared" si="69"/>
        <v>10568314</v>
      </c>
      <c r="F141" s="64">
        <f t="shared" si="76"/>
        <v>6740.5612684307434</v>
      </c>
      <c r="G141" s="27">
        <f t="shared" si="80"/>
        <v>1.8304941639981115E-3</v>
      </c>
      <c r="H141" s="80">
        <f t="shared" si="81"/>
        <v>1</v>
      </c>
      <c r="I141" s="11">
        <f t="shared" si="82"/>
        <v>-18093407</v>
      </c>
      <c r="J141" s="4">
        <f t="shared" si="70"/>
        <v>0</v>
      </c>
      <c r="K141" s="51">
        <f t="shared" si="83"/>
        <v>10568314</v>
      </c>
      <c r="L141" s="87">
        <f t="shared" si="71"/>
        <v>-1004245</v>
      </c>
      <c r="M141" s="4">
        <f t="shared" si="72"/>
        <v>0</v>
      </c>
      <c r="N141" s="51">
        <f t="shared" si="73"/>
        <v>581512</v>
      </c>
      <c r="P141" s="54">
        <f t="shared" si="77"/>
        <v>1.6088132243464963E-6</v>
      </c>
      <c r="Q141" s="55">
        <f t="shared" si="78"/>
        <v>30.17454478149649</v>
      </c>
      <c r="R141" s="55">
        <f t="shared" si="79"/>
        <v>0</v>
      </c>
      <c r="S141" s="56">
        <f t="shared" si="67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68"/>
        <v>86217</v>
      </c>
      <c r="E142" s="2">
        <f t="shared" si="69"/>
        <v>11183686</v>
      </c>
      <c r="F142" s="63">
        <f t="shared" si="76"/>
        <v>6740.5612684307434</v>
      </c>
      <c r="G142" s="28">
        <f t="shared" si="80"/>
        <v>1.8304941639981115E-3</v>
      </c>
      <c r="H142" s="81">
        <f t="shared" si="81"/>
        <v>1</v>
      </c>
      <c r="I142" s="9">
        <f t="shared" si="82"/>
        <v>-19156127</v>
      </c>
      <c r="J142" s="2">
        <f t="shared" si="70"/>
        <v>0</v>
      </c>
      <c r="K142" s="48">
        <f t="shared" si="83"/>
        <v>11183686</v>
      </c>
      <c r="L142" s="88">
        <f t="shared" si="71"/>
        <v>-1062720</v>
      </c>
      <c r="M142" s="2">
        <f t="shared" si="72"/>
        <v>0</v>
      </c>
      <c r="N142" s="48">
        <f t="shared" si="73"/>
        <v>615372</v>
      </c>
      <c r="P142" s="53">
        <f t="shared" si="77"/>
        <v>1.6088132243464963E-6</v>
      </c>
      <c r="Q142" s="52">
        <f t="shared" si="78"/>
        <v>31.890303383823738</v>
      </c>
      <c r="R142" s="52">
        <f t="shared" si="79"/>
        <v>0</v>
      </c>
      <c r="S142" s="16">
        <f t="shared" si="67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68"/>
        <v>86217</v>
      </c>
      <c r="E143" s="4">
        <f t="shared" si="69"/>
        <v>11834890</v>
      </c>
      <c r="F143" s="64">
        <f t="shared" si="76"/>
        <v>6740.5612684307434</v>
      </c>
      <c r="G143" s="27">
        <f t="shared" si="80"/>
        <v>1.8304941639981115E-3</v>
      </c>
      <c r="H143" s="80">
        <f t="shared" si="81"/>
        <v>1</v>
      </c>
      <c r="I143" s="11">
        <f t="shared" si="82"/>
        <v>-20280728</v>
      </c>
      <c r="J143" s="4">
        <f t="shared" si="70"/>
        <v>0</v>
      </c>
      <c r="K143" s="51">
        <f t="shared" si="83"/>
        <v>11834890</v>
      </c>
      <c r="L143" s="87">
        <f t="shared" si="71"/>
        <v>-1124601</v>
      </c>
      <c r="M143" s="4">
        <f t="shared" si="72"/>
        <v>0</v>
      </c>
      <c r="N143" s="51">
        <f t="shared" si="73"/>
        <v>651204</v>
      </c>
      <c r="P143" s="54">
        <f t="shared" si="77"/>
        <v>1.6088132243464963E-6</v>
      </c>
      <c r="Q143" s="55">
        <f t="shared" si="78"/>
        <v>33.705966845315565</v>
      </c>
      <c r="R143" s="55">
        <f t="shared" si="79"/>
        <v>0</v>
      </c>
      <c r="S143" s="56">
        <f t="shared" si="67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68"/>
        <v>86217</v>
      </c>
      <c r="E144" s="2">
        <f t="shared" si="69"/>
        <v>12524012</v>
      </c>
      <c r="F144" s="63">
        <f t="shared" si="76"/>
        <v>6740.5612684307434</v>
      </c>
      <c r="G144" s="28">
        <f t="shared" si="80"/>
        <v>1.8304941639981115E-3</v>
      </c>
      <c r="H144" s="81">
        <f t="shared" si="81"/>
        <v>1</v>
      </c>
      <c r="I144" s="9">
        <f t="shared" si="82"/>
        <v>-21470812</v>
      </c>
      <c r="J144" s="2">
        <f t="shared" si="70"/>
        <v>0</v>
      </c>
      <c r="K144" s="48">
        <f t="shared" si="83"/>
        <v>12524012</v>
      </c>
      <c r="L144" s="88">
        <f t="shared" si="71"/>
        <v>-1190084</v>
      </c>
      <c r="M144" s="2">
        <f t="shared" si="72"/>
        <v>0</v>
      </c>
      <c r="N144" s="48">
        <f t="shared" si="73"/>
        <v>689122</v>
      </c>
      <c r="P144" s="53">
        <f t="shared" si="77"/>
        <v>1.6088132243464963E-6</v>
      </c>
      <c r="Q144" s="52">
        <f t="shared" si="78"/>
        <v>35.627354295561439</v>
      </c>
      <c r="R144" s="52">
        <f t="shared" si="79"/>
        <v>0</v>
      </c>
      <c r="S144" s="16">
        <f t="shared" si="67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68"/>
        <v>86217</v>
      </c>
      <c r="E145" s="4">
        <f t="shared" si="69"/>
        <v>13253261</v>
      </c>
      <c r="F145" s="64">
        <f t="shared" si="76"/>
        <v>6740.5612684307434</v>
      </c>
      <c r="G145" s="27">
        <f t="shared" si="80"/>
        <v>1.8304941639981115E-3</v>
      </c>
      <c r="H145" s="80">
        <f t="shared" si="81"/>
        <v>1</v>
      </c>
      <c r="I145" s="11">
        <f t="shared" si="82"/>
        <v>-22730192</v>
      </c>
      <c r="J145" s="4">
        <f t="shared" si="70"/>
        <v>0</v>
      </c>
      <c r="K145" s="51">
        <f t="shared" si="83"/>
        <v>13253261</v>
      </c>
      <c r="L145" s="87">
        <f t="shared" si="71"/>
        <v>-1259380</v>
      </c>
      <c r="M145" s="4">
        <f t="shared" si="72"/>
        <v>0</v>
      </c>
      <c r="N145" s="51">
        <f t="shared" si="73"/>
        <v>729249</v>
      </c>
      <c r="P145" s="54">
        <f t="shared" si="77"/>
        <v>1.6088132243464963E-6</v>
      </c>
      <c r="Q145" s="55">
        <f t="shared" si="78"/>
        <v>37.660619813382326</v>
      </c>
      <c r="R145" s="55">
        <f t="shared" si="79"/>
        <v>0</v>
      </c>
      <c r="S145" s="56">
        <f t="shared" si="67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68"/>
        <v>86217</v>
      </c>
      <c r="E146" s="2">
        <f t="shared" si="69"/>
        <v>14024972</v>
      </c>
      <c r="F146" s="63">
        <f t="shared" si="76"/>
        <v>6740.5612684307434</v>
      </c>
      <c r="G146" s="28">
        <f t="shared" si="80"/>
        <v>1.8304941639981115E-3</v>
      </c>
      <c r="H146" s="81">
        <f t="shared" si="81"/>
        <v>1</v>
      </c>
      <c r="I146" s="9">
        <f t="shared" si="82"/>
        <v>-24062903</v>
      </c>
      <c r="J146" s="2">
        <f t="shared" si="70"/>
        <v>0</v>
      </c>
      <c r="K146" s="48">
        <f t="shared" si="83"/>
        <v>14024972</v>
      </c>
      <c r="L146" s="88">
        <f t="shared" si="71"/>
        <v>-1332711</v>
      </c>
      <c r="M146" s="2">
        <f t="shared" si="72"/>
        <v>0</v>
      </c>
      <c r="N146" s="48">
        <f t="shared" si="73"/>
        <v>771711</v>
      </c>
      <c r="P146" s="53">
        <f t="shared" si="77"/>
        <v>1.6088132243464963E-6</v>
      </c>
      <c r="Q146" s="52">
        <f t="shared" si="78"/>
        <v>39.812278105429307</v>
      </c>
      <c r="R146" s="52">
        <f t="shared" si="79"/>
        <v>0</v>
      </c>
      <c r="S146" s="16">
        <f t="shared" si="67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68"/>
        <v>86217</v>
      </c>
      <c r="E147" s="4">
        <f t="shared" si="69"/>
        <v>14841619</v>
      </c>
      <c r="F147" s="64">
        <f t="shared" si="76"/>
        <v>6740.5612684307434</v>
      </c>
      <c r="G147" s="27">
        <f t="shared" si="80"/>
        <v>1.8304941639981115E-3</v>
      </c>
      <c r="H147" s="80">
        <f t="shared" si="81"/>
        <v>1</v>
      </c>
      <c r="I147" s="11">
        <f t="shared" si="82"/>
        <v>-25473215</v>
      </c>
      <c r="J147" s="4">
        <f t="shared" si="70"/>
        <v>0</v>
      </c>
      <c r="K147" s="51">
        <f t="shared" si="83"/>
        <v>14841619</v>
      </c>
      <c r="L147" s="87">
        <f t="shared" si="71"/>
        <v>-1410312</v>
      </c>
      <c r="M147" s="4">
        <f t="shared" si="72"/>
        <v>0</v>
      </c>
      <c r="N147" s="51">
        <f t="shared" si="73"/>
        <v>816647</v>
      </c>
      <c r="P147" s="54">
        <f t="shared" si="77"/>
        <v>1.6088132243464963E-6</v>
      </c>
      <c r="Q147" s="55">
        <f t="shared" si="78"/>
        <v>42.089222752698532</v>
      </c>
      <c r="R147" s="55">
        <f t="shared" si="79"/>
        <v>0</v>
      </c>
      <c r="S147" s="56">
        <f t="shared" si="67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68"/>
        <v>86217</v>
      </c>
      <c r="E148" s="2">
        <f t="shared" si="69"/>
        <v>15705817</v>
      </c>
      <c r="F148" s="63">
        <f t="shared" si="76"/>
        <v>6740.5612684307434</v>
      </c>
      <c r="G148" s="28">
        <f t="shared" si="80"/>
        <v>1.8304941639981115E-3</v>
      </c>
      <c r="H148" s="81">
        <f t="shared" si="81"/>
        <v>1</v>
      </c>
      <c r="I148" s="9">
        <f t="shared" si="82"/>
        <v>-26965647</v>
      </c>
      <c r="J148" s="2">
        <f t="shared" si="70"/>
        <v>0</v>
      </c>
      <c r="K148" s="48">
        <f t="shared" si="83"/>
        <v>15705817</v>
      </c>
      <c r="L148" s="88">
        <f t="shared" si="71"/>
        <v>-1492432</v>
      </c>
      <c r="M148" s="2">
        <f t="shared" si="72"/>
        <v>0</v>
      </c>
      <c r="N148" s="48">
        <f t="shared" si="73"/>
        <v>864198</v>
      </c>
      <c r="P148" s="53">
        <f t="shared" si="77"/>
        <v>1.6088132243464963E-6</v>
      </c>
      <c r="Q148" s="52">
        <f t="shared" si="78"/>
        <v>44.498749309532968</v>
      </c>
      <c r="R148" s="52">
        <f t="shared" si="79"/>
        <v>0</v>
      </c>
      <c r="S148" s="16">
        <f t="shared" si="67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68"/>
        <v>86217</v>
      </c>
      <c r="E149" s="4">
        <f t="shared" si="69"/>
        <v>16620336</v>
      </c>
      <c r="F149" s="64">
        <f t="shared" si="76"/>
        <v>6740.5612684307434</v>
      </c>
      <c r="G149" s="27">
        <f t="shared" si="80"/>
        <v>1.8304941639981115E-3</v>
      </c>
      <c r="H149" s="80">
        <f t="shared" si="81"/>
        <v>1</v>
      </c>
      <c r="I149" s="11">
        <f t="shared" si="82"/>
        <v>-28544980</v>
      </c>
      <c r="J149" s="4">
        <f t="shared" si="70"/>
        <v>0</v>
      </c>
      <c r="K149" s="51">
        <f t="shared" si="83"/>
        <v>16620336</v>
      </c>
      <c r="L149" s="87">
        <f t="shared" si="71"/>
        <v>-1579333</v>
      </c>
      <c r="M149" s="4">
        <f t="shared" si="72"/>
        <v>0</v>
      </c>
      <c r="N149" s="51">
        <f t="shared" si="73"/>
        <v>914519</v>
      </c>
      <c r="P149" s="54">
        <f t="shared" si="77"/>
        <v>1.6088132243464963E-6</v>
      </c>
      <c r="Q149" s="55">
        <f t="shared" si="78"/>
        <v>47.048578231279016</v>
      </c>
      <c r="R149" s="55">
        <f t="shared" si="79"/>
        <v>0</v>
      </c>
      <c r="S149" s="56">
        <f t="shared" si="67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68"/>
        <v>86217</v>
      </c>
      <c r="E150" s="2">
        <f t="shared" si="69"/>
        <v>17588106</v>
      </c>
      <c r="F150" s="63">
        <f t="shared" si="76"/>
        <v>6740.5612684307434</v>
      </c>
      <c r="G150" s="28">
        <f t="shared" si="80"/>
        <v>1.8304941639981115E-3</v>
      </c>
      <c r="H150" s="81">
        <f t="shared" si="81"/>
        <v>1</v>
      </c>
      <c r="I150" s="9">
        <f t="shared" si="82"/>
        <v>-30216275</v>
      </c>
      <c r="J150" s="2">
        <f t="shared" si="70"/>
        <v>0</v>
      </c>
      <c r="K150" s="48">
        <f t="shared" si="83"/>
        <v>17588106</v>
      </c>
      <c r="L150" s="88">
        <f t="shared" si="71"/>
        <v>-1671295</v>
      </c>
      <c r="M150" s="2">
        <f t="shared" si="72"/>
        <v>0</v>
      </c>
      <c r="N150" s="48">
        <f t="shared" si="73"/>
        <v>967770</v>
      </c>
      <c r="P150" s="53">
        <f t="shared" si="77"/>
        <v>1.6088132243464963E-6</v>
      </c>
      <c r="Q150" s="52">
        <f t="shared" si="78"/>
        <v>49.746878135637616</v>
      </c>
      <c r="R150" s="52">
        <f t="shared" si="79"/>
        <v>0</v>
      </c>
      <c r="S150" s="16">
        <f t="shared" si="67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68"/>
        <v>86217</v>
      </c>
      <c r="E151" s="4">
        <f t="shared" si="69"/>
        <v>18612227</v>
      </c>
      <c r="F151" s="64">
        <f t="shared" si="76"/>
        <v>6740.5612684307434</v>
      </c>
      <c r="G151" s="27">
        <f t="shared" si="80"/>
        <v>1.8304941639981115E-3</v>
      </c>
      <c r="H151" s="80">
        <f t="shared" si="81"/>
        <v>1</v>
      </c>
      <c r="I151" s="11">
        <f t="shared" si="82"/>
        <v>-31984886</v>
      </c>
      <c r="J151" s="4">
        <f t="shared" si="70"/>
        <v>0</v>
      </c>
      <c r="K151" s="51">
        <f t="shared" si="83"/>
        <v>18612227</v>
      </c>
      <c r="L151" s="87">
        <f t="shared" si="71"/>
        <v>-1768611</v>
      </c>
      <c r="M151" s="4">
        <f t="shared" si="72"/>
        <v>0</v>
      </c>
      <c r="N151" s="51">
        <f t="shared" si="73"/>
        <v>1024121</v>
      </c>
      <c r="P151" s="54">
        <f t="shared" ref="P151:P182" si="84">R$17*((1+P$17-Q$17)*(1+P$17+S$17)-Q$17)</f>
        <v>1.6088132243464963E-6</v>
      </c>
      <c r="Q151" s="55">
        <f t="shared" ref="Q151:Q182" si="85">(1+P$17-Q$17)*(1+P$17+S$17)-R$17*((S$17*K150)+((I150+J150)*(1+P$17+S$17)))</f>
        <v>52.60229567535675</v>
      </c>
      <c r="R151" s="55">
        <f t="shared" ref="R151:R182" si="86">-J150*(1+P$17+S$17)</f>
        <v>0</v>
      </c>
      <c r="S151" s="56">
        <f t="shared" ref="S151:S204" si="87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68"/>
        <v>86217</v>
      </c>
      <c r="E152" s="2">
        <f t="shared" si="69"/>
        <v>19695981</v>
      </c>
      <c r="F152" s="63">
        <f t="shared" si="76"/>
        <v>6740.5612684307434</v>
      </c>
      <c r="G152" s="28">
        <f t="shared" si="80"/>
        <v>1.8304941639981115E-3</v>
      </c>
      <c r="H152" s="81">
        <f t="shared" si="81"/>
        <v>1</v>
      </c>
      <c r="I152" s="9">
        <f t="shared" si="82"/>
        <v>-33856480</v>
      </c>
      <c r="J152" s="2">
        <f t="shared" si="70"/>
        <v>0</v>
      </c>
      <c r="K152" s="48">
        <f t="shared" si="83"/>
        <v>19695981</v>
      </c>
      <c r="L152" s="88">
        <f t="shared" si="71"/>
        <v>-1871594</v>
      </c>
      <c r="M152" s="2">
        <f t="shared" si="72"/>
        <v>0</v>
      </c>
      <c r="N152" s="48">
        <f t="shared" si="73"/>
        <v>1083754</v>
      </c>
      <c r="P152" s="53">
        <f t="shared" si="84"/>
        <v>1.6088132243464963E-6</v>
      </c>
      <c r="Q152" s="52">
        <f t="shared" si="85"/>
        <v>55.623978150185323</v>
      </c>
      <c r="R152" s="52">
        <f t="shared" si="86"/>
        <v>0</v>
      </c>
      <c r="S152" s="16">
        <f t="shared" si="87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68"/>
        <v>86217</v>
      </c>
      <c r="E153" s="4">
        <f t="shared" si="69"/>
        <v>20842840</v>
      </c>
      <c r="F153" s="64">
        <f t="shared" si="76"/>
        <v>6740.5612684307434</v>
      </c>
      <c r="G153" s="27">
        <f t="shared" si="80"/>
        <v>1.8304941639981115E-3</v>
      </c>
      <c r="H153" s="80">
        <f t="shared" si="81"/>
        <v>1</v>
      </c>
      <c r="I153" s="11">
        <f t="shared" si="82"/>
        <v>-35837053</v>
      </c>
      <c r="J153" s="4">
        <f t="shared" si="70"/>
        <v>0</v>
      </c>
      <c r="K153" s="51">
        <f t="shared" si="83"/>
        <v>20842840</v>
      </c>
      <c r="L153" s="87">
        <f t="shared" si="71"/>
        <v>-1980573</v>
      </c>
      <c r="M153" s="4">
        <f t="shared" si="72"/>
        <v>0</v>
      </c>
      <c r="N153" s="51">
        <f t="shared" si="73"/>
        <v>1146859</v>
      </c>
      <c r="P153" s="54">
        <f t="shared" si="84"/>
        <v>1.6088132243464963E-6</v>
      </c>
      <c r="Q153" s="55">
        <f t="shared" si="85"/>
        <v>58.821607745004755</v>
      </c>
      <c r="R153" s="55">
        <f t="shared" si="86"/>
        <v>0</v>
      </c>
      <c r="S153" s="56">
        <f t="shared" si="87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68"/>
        <v>86217</v>
      </c>
      <c r="E154" s="2">
        <f t="shared" si="69"/>
        <v>22056478</v>
      </c>
      <c r="F154" s="63">
        <f t="shared" si="76"/>
        <v>6740.5612684307434</v>
      </c>
      <c r="G154" s="28">
        <f t="shared" si="80"/>
        <v>1.8304941639981115E-3</v>
      </c>
      <c r="H154" s="81">
        <f t="shared" si="81"/>
        <v>1</v>
      </c>
      <c r="I154" s="9">
        <f t="shared" si="82"/>
        <v>-37932951</v>
      </c>
      <c r="J154" s="2">
        <f t="shared" si="70"/>
        <v>0</v>
      </c>
      <c r="K154" s="48">
        <f t="shared" si="83"/>
        <v>22056478</v>
      </c>
      <c r="L154" s="88">
        <f t="shared" si="71"/>
        <v>-2095898</v>
      </c>
      <c r="M154" s="2">
        <f t="shared" si="72"/>
        <v>0</v>
      </c>
      <c r="N154" s="48">
        <f t="shared" si="73"/>
        <v>1213638</v>
      </c>
      <c r="P154" s="53">
        <f t="shared" si="84"/>
        <v>1.6088132243464963E-6</v>
      </c>
      <c r="Q154" s="52">
        <f t="shared" si="85"/>
        <v>62.205428660575244</v>
      </c>
      <c r="R154" s="52">
        <f t="shared" si="86"/>
        <v>0</v>
      </c>
      <c r="S154" s="16">
        <f t="shared" si="87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68"/>
        <v>86217</v>
      </c>
      <c r="E155" s="4">
        <f t="shared" si="69"/>
        <v>23340784</v>
      </c>
      <c r="F155" s="64">
        <f t="shared" si="76"/>
        <v>6740.5612684307434</v>
      </c>
      <c r="G155" s="27">
        <f t="shared" si="80"/>
        <v>1.8304941639981115E-3</v>
      </c>
      <c r="H155" s="80">
        <f t="shared" si="81"/>
        <v>1</v>
      </c>
      <c r="I155" s="11">
        <f t="shared" si="82"/>
        <v>-40150889</v>
      </c>
      <c r="J155" s="4">
        <f t="shared" si="70"/>
        <v>0</v>
      </c>
      <c r="K155" s="51">
        <f t="shared" si="83"/>
        <v>23340784</v>
      </c>
      <c r="L155" s="87">
        <f t="shared" si="71"/>
        <v>-2217938</v>
      </c>
      <c r="M155" s="4">
        <f t="shared" si="72"/>
        <v>0</v>
      </c>
      <c r="N155" s="51">
        <f t="shared" si="73"/>
        <v>1284306</v>
      </c>
      <c r="P155" s="54">
        <f t="shared" si="84"/>
        <v>1.6088132243464963E-6</v>
      </c>
      <c r="Q155" s="55">
        <f t="shared" si="85"/>
        <v>65.786282966164393</v>
      </c>
      <c r="R155" s="55">
        <f t="shared" si="86"/>
        <v>0</v>
      </c>
      <c r="S155" s="56">
        <f t="shared" si="87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68"/>
        <v>86217</v>
      </c>
      <c r="E156" s="2">
        <f t="shared" si="69"/>
        <v>24699872</v>
      </c>
      <c r="F156" s="63">
        <f t="shared" si="76"/>
        <v>6740.5612684307434</v>
      </c>
      <c r="G156" s="28">
        <f t="shared" si="80"/>
        <v>1.8304941639981115E-3</v>
      </c>
      <c r="H156" s="81">
        <f t="shared" si="81"/>
        <v>1</v>
      </c>
      <c r="I156" s="9">
        <f t="shared" si="82"/>
        <v>-42497973</v>
      </c>
      <c r="J156" s="2">
        <f t="shared" si="70"/>
        <v>0</v>
      </c>
      <c r="K156" s="48">
        <f t="shared" si="83"/>
        <v>24699872</v>
      </c>
      <c r="L156" s="88">
        <f t="shared" si="71"/>
        <v>-2347084</v>
      </c>
      <c r="M156" s="2">
        <f t="shared" si="72"/>
        <v>0</v>
      </c>
      <c r="N156" s="48">
        <f t="shared" si="73"/>
        <v>1359088</v>
      </c>
      <c r="P156" s="53">
        <f t="shared" si="84"/>
        <v>1.6088132243464963E-6</v>
      </c>
      <c r="Q156" s="52">
        <f t="shared" si="85"/>
        <v>69.575643385530981</v>
      </c>
      <c r="R156" s="52">
        <f t="shared" si="86"/>
        <v>0</v>
      </c>
      <c r="S156" s="16">
        <f t="shared" si="87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68"/>
        <v>86217</v>
      </c>
      <c r="E157" s="4">
        <f t="shared" si="69"/>
        <v>26138098</v>
      </c>
      <c r="F157" s="64">
        <f t="shared" si="76"/>
        <v>6740.5612684307434</v>
      </c>
      <c r="G157" s="27">
        <f t="shared" si="80"/>
        <v>1.8304941639981115E-3</v>
      </c>
      <c r="H157" s="80">
        <f t="shared" si="81"/>
        <v>1</v>
      </c>
      <c r="I157" s="11">
        <f t="shared" si="82"/>
        <v>-44981723</v>
      </c>
      <c r="J157" s="4">
        <f t="shared" si="70"/>
        <v>0</v>
      </c>
      <c r="K157" s="51">
        <f t="shared" si="83"/>
        <v>26138098</v>
      </c>
      <c r="L157" s="87">
        <f t="shared" si="71"/>
        <v>-2483750</v>
      </c>
      <c r="M157" s="4">
        <f t="shared" si="72"/>
        <v>0</v>
      </c>
      <c r="N157" s="51">
        <f t="shared" si="73"/>
        <v>1438226</v>
      </c>
      <c r="P157" s="54">
        <f t="shared" si="84"/>
        <v>1.6088132243464963E-6</v>
      </c>
      <c r="Q157" s="55">
        <f t="shared" si="85"/>
        <v>73.585650439351852</v>
      </c>
      <c r="R157" s="55">
        <f t="shared" si="86"/>
        <v>0</v>
      </c>
      <c r="S157" s="56">
        <f t="shared" si="87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68"/>
        <v>86217</v>
      </c>
      <c r="E158" s="2">
        <f t="shared" si="69"/>
        <v>27660069</v>
      </c>
      <c r="F158" s="63">
        <f t="shared" si="76"/>
        <v>6740.5612684307434</v>
      </c>
      <c r="G158" s="28">
        <f t="shared" si="80"/>
        <v>1.8304941639981115E-3</v>
      </c>
      <c r="H158" s="81">
        <f t="shared" si="81"/>
        <v>1</v>
      </c>
      <c r="I158" s="9">
        <f t="shared" si="82"/>
        <v>-47610097</v>
      </c>
      <c r="J158" s="2">
        <f t="shared" si="70"/>
        <v>0</v>
      </c>
      <c r="K158" s="48">
        <f t="shared" si="83"/>
        <v>27660069</v>
      </c>
      <c r="L158" s="88">
        <f t="shared" si="71"/>
        <v>-2628374</v>
      </c>
      <c r="M158" s="2">
        <f t="shared" si="72"/>
        <v>0</v>
      </c>
      <c r="N158" s="48">
        <f t="shared" si="73"/>
        <v>1521971</v>
      </c>
      <c r="P158" s="53">
        <f t="shared" si="84"/>
        <v>1.6088132243464963E-6</v>
      </c>
      <c r="Q158" s="52">
        <f t="shared" si="85"/>
        <v>77.829152338591001</v>
      </c>
      <c r="R158" s="52">
        <f t="shared" si="86"/>
        <v>0</v>
      </c>
      <c r="S158" s="16">
        <f t="shared" si="87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68"/>
        <v>86217</v>
      </c>
      <c r="E159" s="4">
        <f t="shared" si="69"/>
        <v>29270661</v>
      </c>
      <c r="F159" s="64">
        <f t="shared" si="76"/>
        <v>6740.5612684307434</v>
      </c>
      <c r="G159" s="27">
        <f t="shared" si="80"/>
        <v>1.8304941639981115E-3</v>
      </c>
      <c r="H159" s="80">
        <f t="shared" si="81"/>
        <v>1</v>
      </c>
      <c r="I159" s="11">
        <f t="shared" si="82"/>
        <v>-50391517</v>
      </c>
      <c r="J159" s="4">
        <f t="shared" si="70"/>
        <v>0</v>
      </c>
      <c r="K159" s="51">
        <f t="shared" si="83"/>
        <v>29270661</v>
      </c>
      <c r="L159" s="87">
        <f t="shared" si="71"/>
        <v>-2781420</v>
      </c>
      <c r="M159" s="4">
        <f t="shared" si="72"/>
        <v>0</v>
      </c>
      <c r="N159" s="51">
        <f t="shared" si="73"/>
        <v>1610592</v>
      </c>
      <c r="P159" s="54">
        <f t="shared" si="84"/>
        <v>1.6088132243464963E-6</v>
      </c>
      <c r="Q159" s="55">
        <f t="shared" si="85"/>
        <v>82.319745193571194</v>
      </c>
      <c r="R159" s="55">
        <f t="shared" si="86"/>
        <v>0</v>
      </c>
      <c r="S159" s="56">
        <f t="shared" si="87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68"/>
        <v>86217</v>
      </c>
      <c r="E160" s="2">
        <f t="shared" si="69"/>
        <v>30975035</v>
      </c>
      <c r="F160" s="63">
        <f t="shared" si="76"/>
        <v>6740.5612684307434</v>
      </c>
      <c r="G160" s="28">
        <f t="shared" si="80"/>
        <v>1.8304941639981115E-3</v>
      </c>
      <c r="H160" s="81">
        <f t="shared" si="81"/>
        <v>1</v>
      </c>
      <c r="I160" s="9">
        <f t="shared" si="82"/>
        <v>-53334893</v>
      </c>
      <c r="J160" s="2">
        <f t="shared" si="70"/>
        <v>0</v>
      </c>
      <c r="K160" s="48">
        <f t="shared" si="83"/>
        <v>30975035</v>
      </c>
      <c r="L160" s="88">
        <f t="shared" si="71"/>
        <v>-2943376</v>
      </c>
      <c r="M160" s="2">
        <f t="shared" si="72"/>
        <v>0</v>
      </c>
      <c r="N160" s="48">
        <f t="shared" si="73"/>
        <v>1704374</v>
      </c>
      <c r="P160" s="53">
        <f t="shared" si="84"/>
        <v>1.6088132243464963E-6</v>
      </c>
      <c r="Q160" s="52">
        <f t="shared" si="85"/>
        <v>87.071817913183196</v>
      </c>
      <c r="R160" s="52">
        <f t="shared" si="86"/>
        <v>0</v>
      </c>
      <c r="S160" s="16">
        <f t="shared" si="87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68"/>
        <v>86217</v>
      </c>
      <c r="E161" s="4">
        <f t="shared" si="69"/>
        <v>32778651</v>
      </c>
      <c r="F161" s="64">
        <f t="shared" si="76"/>
        <v>6740.5612684307434</v>
      </c>
      <c r="G161" s="27">
        <f t="shared" si="80"/>
        <v>1.8304941639981115E-3</v>
      </c>
      <c r="H161" s="80">
        <f t="shared" si="81"/>
        <v>1</v>
      </c>
      <c r="I161" s="11">
        <f t="shared" si="82"/>
        <v>-56449656</v>
      </c>
      <c r="J161" s="4">
        <f t="shared" si="70"/>
        <v>0</v>
      </c>
      <c r="K161" s="51">
        <f t="shared" si="83"/>
        <v>32778651</v>
      </c>
      <c r="L161" s="87">
        <f t="shared" si="71"/>
        <v>-3114763</v>
      </c>
      <c r="M161" s="4">
        <f t="shared" si="72"/>
        <v>0</v>
      </c>
      <c r="N161" s="51">
        <f t="shared" si="73"/>
        <v>1803616</v>
      </c>
      <c r="P161" s="54">
        <f t="shared" si="84"/>
        <v>1.6088132243464963E-6</v>
      </c>
      <c r="Q161" s="55">
        <f t="shared" si="85"/>
        <v>92.100593550402536</v>
      </c>
      <c r="R161" s="55">
        <f t="shared" si="86"/>
        <v>0</v>
      </c>
      <c r="S161" s="56">
        <f t="shared" si="87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88">D161+IF(M162&gt;0,M162,0)</f>
        <v>86217</v>
      </c>
      <c r="E162" s="2">
        <f t="shared" ref="E162:E204" si="89">E161+IF(N162&gt;0,N162,0)</f>
        <v>34687288</v>
      </c>
      <c r="F162" s="63">
        <f t="shared" si="76"/>
        <v>6740.5612684307434</v>
      </c>
      <c r="G162" s="28">
        <f t="shared" si="80"/>
        <v>1.8304941639981115E-3</v>
      </c>
      <c r="H162" s="81">
        <f t="shared" si="81"/>
        <v>1</v>
      </c>
      <c r="I162" s="9">
        <f t="shared" si="82"/>
        <v>-59745786</v>
      </c>
      <c r="J162" s="2">
        <f t="shared" ref="J162:J204" si="90">S162</f>
        <v>0</v>
      </c>
      <c r="K162" s="48">
        <f t="shared" si="83"/>
        <v>34687288</v>
      </c>
      <c r="L162" s="88">
        <f t="shared" ref="L162:L204" si="91">I162-I161</f>
        <v>-3296130</v>
      </c>
      <c r="M162" s="2">
        <f t="shared" ref="M162:M204" si="92">J162-J161</f>
        <v>0</v>
      </c>
      <c r="N162" s="48">
        <f t="shared" ref="N162:N204" si="93">K162-K161</f>
        <v>1908637</v>
      </c>
      <c r="P162" s="53">
        <f t="shared" si="84"/>
        <v>1.6088132243464963E-6</v>
      </c>
      <c r="Q162" s="52">
        <f t="shared" si="85"/>
        <v>97.422184853580617</v>
      </c>
      <c r="R162" s="52">
        <f t="shared" si="86"/>
        <v>0</v>
      </c>
      <c r="S162" s="16">
        <f t="shared" si="87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88"/>
        <v>86217</v>
      </c>
      <c r="E163" s="4">
        <f t="shared" si="89"/>
        <v>36707062</v>
      </c>
      <c r="F163" s="64">
        <f t="shared" si="76"/>
        <v>6740.5612684307434</v>
      </c>
      <c r="G163" s="27">
        <f t="shared" si="80"/>
        <v>1.8304941639981115E-3</v>
      </c>
      <c r="H163" s="80">
        <f t="shared" si="81"/>
        <v>1</v>
      </c>
      <c r="I163" s="11">
        <f t="shared" si="82"/>
        <v>-63233843</v>
      </c>
      <c r="J163" s="4">
        <f t="shared" si="90"/>
        <v>0</v>
      </c>
      <c r="K163" s="51">
        <f t="shared" si="83"/>
        <v>36707062</v>
      </c>
      <c r="L163" s="87">
        <f t="shared" si="91"/>
        <v>-3488057</v>
      </c>
      <c r="M163" s="4">
        <f t="shared" si="92"/>
        <v>0</v>
      </c>
      <c r="N163" s="51">
        <f t="shared" si="93"/>
        <v>2019774</v>
      </c>
      <c r="P163" s="54">
        <f t="shared" si="84"/>
        <v>1.6088132243464963E-6</v>
      </c>
      <c r="Q163" s="55">
        <f t="shared" si="85"/>
        <v>103.05364271934658</v>
      </c>
      <c r="R163" s="55">
        <f t="shared" si="86"/>
        <v>0</v>
      </c>
      <c r="S163" s="56">
        <f t="shared" si="87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88"/>
        <v>86217</v>
      </c>
      <c r="E164" s="2">
        <f t="shared" si="89"/>
        <v>38844443</v>
      </c>
      <c r="F164" s="63">
        <f t="shared" si="76"/>
        <v>6740.5612684307434</v>
      </c>
      <c r="G164" s="28">
        <f t="shared" si="80"/>
        <v>1.8304941639981115E-3</v>
      </c>
      <c r="H164" s="81">
        <f t="shared" si="81"/>
        <v>1</v>
      </c>
      <c r="I164" s="9">
        <f t="shared" si="82"/>
        <v>-66925003</v>
      </c>
      <c r="J164" s="2">
        <f t="shared" si="90"/>
        <v>0</v>
      </c>
      <c r="K164" s="48">
        <f t="shared" si="83"/>
        <v>38844443</v>
      </c>
      <c r="L164" s="88">
        <f t="shared" si="91"/>
        <v>-3691160</v>
      </c>
      <c r="M164" s="2">
        <f t="shared" si="92"/>
        <v>0</v>
      </c>
      <c r="N164" s="48">
        <f t="shared" si="93"/>
        <v>2137381</v>
      </c>
      <c r="P164" s="53">
        <f t="shared" si="84"/>
        <v>1.6088132243464963E-6</v>
      </c>
      <c r="Q164" s="52">
        <f t="shared" si="85"/>
        <v>109.01300916430158</v>
      </c>
      <c r="R164" s="52">
        <f t="shared" si="86"/>
        <v>0</v>
      </c>
      <c r="S164" s="16">
        <f t="shared" si="87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88"/>
        <v>86217</v>
      </c>
      <c r="E165" s="4">
        <f t="shared" si="89"/>
        <v>41106280</v>
      </c>
      <c r="F165" s="64">
        <f t="shared" si="76"/>
        <v>6740.5612684307434</v>
      </c>
      <c r="G165" s="27">
        <f t="shared" si="80"/>
        <v>1.8304941639981115E-3</v>
      </c>
      <c r="H165" s="80">
        <f t="shared" si="81"/>
        <v>1</v>
      </c>
      <c r="I165" s="11">
        <f t="shared" ref="I165:I196" si="94">INT((S$17*K165+I164)/(1+R$17*J165))</f>
        <v>-70831092</v>
      </c>
      <c r="J165" s="4">
        <f t="shared" si="90"/>
        <v>0</v>
      </c>
      <c r="K165" s="51">
        <f t="shared" ref="K165:K196" si="95">INT((Q$17*J165+K164)/(1+P$17+S$17))</f>
        <v>41106280</v>
      </c>
      <c r="L165" s="87">
        <f t="shared" si="91"/>
        <v>-3906089</v>
      </c>
      <c r="M165" s="4">
        <f t="shared" si="92"/>
        <v>0</v>
      </c>
      <c r="N165" s="51">
        <f t="shared" si="93"/>
        <v>2261837</v>
      </c>
      <c r="P165" s="54">
        <f t="shared" si="84"/>
        <v>1.6088132243464963E-6</v>
      </c>
      <c r="Q165" s="55">
        <f t="shared" si="85"/>
        <v>115.31937820684875</v>
      </c>
      <c r="R165" s="55">
        <f t="shared" si="86"/>
        <v>0</v>
      </c>
      <c r="S165" s="56">
        <f t="shared" si="87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88"/>
        <v>86217</v>
      </c>
      <c r="E166" s="2">
        <f t="shared" si="89"/>
        <v>43499819</v>
      </c>
      <c r="F166" s="63">
        <f t="shared" ref="F166:F204" si="96">D166*F$36/D$36</f>
        <v>6740.5612684307434</v>
      </c>
      <c r="G166" s="28">
        <f t="shared" si="80"/>
        <v>1.8304941639981115E-3</v>
      </c>
      <c r="H166" s="81">
        <f t="shared" si="81"/>
        <v>1</v>
      </c>
      <c r="I166" s="9">
        <f t="shared" si="94"/>
        <v>-74964625</v>
      </c>
      <c r="J166" s="2">
        <f t="shared" si="90"/>
        <v>0</v>
      </c>
      <c r="K166" s="48">
        <f t="shared" si="95"/>
        <v>43499819</v>
      </c>
      <c r="L166" s="88">
        <f t="shared" si="91"/>
        <v>-4133533</v>
      </c>
      <c r="M166" s="2">
        <f t="shared" si="92"/>
        <v>0</v>
      </c>
      <c r="N166" s="48">
        <f t="shared" si="93"/>
        <v>2393539</v>
      </c>
      <c r="P166" s="53">
        <f t="shared" si="84"/>
        <v>1.6088132243464963E-6</v>
      </c>
      <c r="Q166" s="52">
        <f t="shared" si="85"/>
        <v>121.99295481882368</v>
      </c>
      <c r="R166" s="52">
        <f t="shared" si="86"/>
        <v>0</v>
      </c>
      <c r="S166" s="16">
        <f t="shared" si="87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88"/>
        <v>86217</v>
      </c>
      <c r="E167" s="4">
        <f t="shared" si="89"/>
        <v>46032729</v>
      </c>
      <c r="F167" s="64">
        <f t="shared" si="96"/>
        <v>6740.5612684307434</v>
      </c>
      <c r="G167" s="27">
        <f t="shared" si="80"/>
        <v>1.8304941639981115E-3</v>
      </c>
      <c r="H167" s="80">
        <f t="shared" si="81"/>
        <v>1</v>
      </c>
      <c r="I167" s="11">
        <f t="shared" si="94"/>
        <v>-79338845</v>
      </c>
      <c r="J167" s="4">
        <f t="shared" si="90"/>
        <v>0</v>
      </c>
      <c r="K167" s="51">
        <f t="shared" si="95"/>
        <v>46032729</v>
      </c>
      <c r="L167" s="87">
        <f t="shared" si="91"/>
        <v>-4374220</v>
      </c>
      <c r="M167" s="4">
        <f t="shared" si="92"/>
        <v>0</v>
      </c>
      <c r="N167" s="51">
        <f t="shared" si="93"/>
        <v>2532910</v>
      </c>
      <c r="P167" s="54">
        <f t="shared" si="84"/>
        <v>1.6088132243464963E-6</v>
      </c>
      <c r="Q167" s="55">
        <f t="shared" si="85"/>
        <v>129.05512081316459</v>
      </c>
      <c r="R167" s="55">
        <f t="shared" si="86"/>
        <v>0</v>
      </c>
      <c r="S167" s="56">
        <f t="shared" si="87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88"/>
        <v>86217</v>
      </c>
      <c r="E168" s="2">
        <f t="shared" si="89"/>
        <v>48713126</v>
      </c>
      <c r="F168" s="63">
        <f t="shared" si="96"/>
        <v>6740.5612684307434</v>
      </c>
      <c r="G168" s="28">
        <f t="shared" si="80"/>
        <v>1.8304941639981115E-3</v>
      </c>
      <c r="H168" s="81">
        <f t="shared" si="81"/>
        <v>1</v>
      </c>
      <c r="I168" s="9">
        <f t="shared" si="94"/>
        <v>-83967768</v>
      </c>
      <c r="J168" s="2">
        <f t="shared" si="90"/>
        <v>0</v>
      </c>
      <c r="K168" s="48">
        <f t="shared" si="95"/>
        <v>48713126</v>
      </c>
      <c r="L168" s="88">
        <f t="shared" si="91"/>
        <v>-4628923</v>
      </c>
      <c r="M168" s="2">
        <f t="shared" si="92"/>
        <v>0</v>
      </c>
      <c r="N168" s="48">
        <f t="shared" si="93"/>
        <v>2680397</v>
      </c>
      <c r="P168" s="53">
        <f t="shared" si="84"/>
        <v>1.6088132243464963E-6</v>
      </c>
      <c r="Q168" s="52">
        <f t="shared" si="85"/>
        <v>136.52850203037684</v>
      </c>
      <c r="R168" s="52">
        <f t="shared" si="86"/>
        <v>0</v>
      </c>
      <c r="S168" s="16">
        <f t="shared" si="87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88"/>
        <v>86217</v>
      </c>
      <c r="E169" s="4">
        <f t="shared" si="89"/>
        <v>51549597</v>
      </c>
      <c r="F169" s="64">
        <f t="shared" si="96"/>
        <v>6740.5612684307434</v>
      </c>
      <c r="G169" s="27">
        <f t="shared" si="80"/>
        <v>1.8304941639981115E-3</v>
      </c>
      <c r="H169" s="80">
        <f t="shared" si="81"/>
        <v>1</v>
      </c>
      <c r="I169" s="11">
        <f t="shared" si="94"/>
        <v>-88866224</v>
      </c>
      <c r="J169" s="4">
        <f t="shared" si="90"/>
        <v>0</v>
      </c>
      <c r="K169" s="51">
        <f t="shared" si="95"/>
        <v>51549597</v>
      </c>
      <c r="L169" s="87">
        <f t="shared" si="91"/>
        <v>-4898456</v>
      </c>
      <c r="M169" s="4">
        <f t="shared" si="92"/>
        <v>0</v>
      </c>
      <c r="N169" s="51">
        <f t="shared" si="93"/>
        <v>2836471</v>
      </c>
      <c r="P169" s="54">
        <f t="shared" si="84"/>
        <v>1.6088132243464963E-6</v>
      </c>
      <c r="Q169" s="55">
        <f t="shared" si="85"/>
        <v>144.43704488728144</v>
      </c>
      <c r="R169" s="55">
        <f t="shared" si="86"/>
        <v>0</v>
      </c>
      <c r="S169" s="56">
        <f t="shared" si="87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88"/>
        <v>86217</v>
      </c>
      <c r="E170" s="2">
        <f t="shared" si="89"/>
        <v>54551230</v>
      </c>
      <c r="F170" s="63">
        <f t="shared" si="96"/>
        <v>6740.5612684307434</v>
      </c>
      <c r="G170" s="28">
        <f t="shared" si="80"/>
        <v>1.8304941639981115E-3</v>
      </c>
      <c r="H170" s="81">
        <f t="shared" si="81"/>
        <v>1</v>
      </c>
      <c r="I170" s="9">
        <f t="shared" si="94"/>
        <v>-94049907</v>
      </c>
      <c r="J170" s="2">
        <f t="shared" si="90"/>
        <v>0</v>
      </c>
      <c r="K170" s="48">
        <f t="shared" si="95"/>
        <v>54551230</v>
      </c>
      <c r="L170" s="88">
        <f t="shared" si="91"/>
        <v>-5183683</v>
      </c>
      <c r="M170" s="2">
        <f t="shared" si="92"/>
        <v>0</v>
      </c>
      <c r="N170" s="48">
        <f t="shared" si="93"/>
        <v>3001633</v>
      </c>
      <c r="P170" s="53">
        <f t="shared" si="84"/>
        <v>1.6088132243464963E-6</v>
      </c>
      <c r="Q170" s="52">
        <f t="shared" si="85"/>
        <v>152.80608646777458</v>
      </c>
      <c r="R170" s="52">
        <f t="shared" si="86"/>
        <v>0</v>
      </c>
      <c r="S170" s="16">
        <f t="shared" si="87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88"/>
        <v>86217</v>
      </c>
      <c r="E171" s="4">
        <f t="shared" si="89"/>
        <v>57727643</v>
      </c>
      <c r="F171" s="64">
        <f t="shared" si="96"/>
        <v>6740.5612684307434</v>
      </c>
      <c r="G171" s="27">
        <f t="shared" si="80"/>
        <v>1.8304941639981115E-3</v>
      </c>
      <c r="H171" s="80">
        <f t="shared" si="81"/>
        <v>1</v>
      </c>
      <c r="I171" s="11">
        <f t="shared" si="94"/>
        <v>-99535426</v>
      </c>
      <c r="J171" s="4">
        <f t="shared" si="90"/>
        <v>0</v>
      </c>
      <c r="K171" s="51">
        <f t="shared" si="95"/>
        <v>57727643</v>
      </c>
      <c r="L171" s="87">
        <f t="shared" si="91"/>
        <v>-5485519</v>
      </c>
      <c r="M171" s="4">
        <f t="shared" si="92"/>
        <v>0</v>
      </c>
      <c r="N171" s="51">
        <f t="shared" si="93"/>
        <v>3176413</v>
      </c>
      <c r="P171" s="54">
        <f t="shared" si="84"/>
        <v>1.6088132243464963E-6</v>
      </c>
      <c r="Q171" s="55">
        <f t="shared" si="85"/>
        <v>161.66244011815667</v>
      </c>
      <c r="R171" s="55">
        <f t="shared" si="86"/>
        <v>0</v>
      </c>
      <c r="S171" s="56">
        <f t="shared" si="87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88"/>
        <v>86217</v>
      </c>
      <c r="E172" s="2">
        <f t="shared" si="89"/>
        <v>61089012</v>
      </c>
      <c r="F172" s="63">
        <f t="shared" si="96"/>
        <v>6740.5612684307434</v>
      </c>
      <c r="G172" s="28">
        <f t="shared" si="80"/>
        <v>1.8304941639981115E-3</v>
      </c>
      <c r="H172" s="81">
        <f t="shared" si="81"/>
        <v>1</v>
      </c>
      <c r="I172" s="9">
        <f t="shared" si="94"/>
        <v>-105340357</v>
      </c>
      <c r="J172" s="2">
        <f t="shared" si="90"/>
        <v>0</v>
      </c>
      <c r="K172" s="48">
        <f t="shared" si="95"/>
        <v>61089012</v>
      </c>
      <c r="L172" s="88">
        <f t="shared" si="91"/>
        <v>-5804931</v>
      </c>
      <c r="M172" s="2">
        <f t="shared" si="92"/>
        <v>0</v>
      </c>
      <c r="N172" s="48">
        <f t="shared" si="93"/>
        <v>3361369</v>
      </c>
      <c r="P172" s="53">
        <f t="shared" si="84"/>
        <v>1.6088132243464963E-6</v>
      </c>
      <c r="Q172" s="52">
        <f t="shared" si="85"/>
        <v>171.03448249460894</v>
      </c>
      <c r="R172" s="52">
        <f t="shared" si="86"/>
        <v>0</v>
      </c>
      <c r="S172" s="16">
        <f t="shared" si="87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88"/>
        <v>86217</v>
      </c>
      <c r="E173" s="4">
        <f t="shared" si="89"/>
        <v>64646107</v>
      </c>
      <c r="F173" s="64">
        <f t="shared" si="96"/>
        <v>6740.5612684307434</v>
      </c>
      <c r="G173" s="27">
        <f t="shared" si="80"/>
        <v>1.8304941639981115E-3</v>
      </c>
      <c r="H173" s="80">
        <f t="shared" si="81"/>
        <v>1</v>
      </c>
      <c r="I173" s="11">
        <f t="shared" si="94"/>
        <v>-111483297</v>
      </c>
      <c r="J173" s="4">
        <f t="shared" si="90"/>
        <v>0</v>
      </c>
      <c r="K173" s="51">
        <f t="shared" si="95"/>
        <v>64646107</v>
      </c>
      <c r="L173" s="87">
        <f t="shared" si="91"/>
        <v>-6142940</v>
      </c>
      <c r="M173" s="4">
        <f t="shared" si="92"/>
        <v>0</v>
      </c>
      <c r="N173" s="51">
        <f t="shared" si="93"/>
        <v>3557095</v>
      </c>
      <c r="P173" s="54">
        <f t="shared" si="84"/>
        <v>1.6088132243464963E-6</v>
      </c>
      <c r="Q173" s="55">
        <f t="shared" si="85"/>
        <v>180.95224206281759</v>
      </c>
      <c r="R173" s="55">
        <f t="shared" si="86"/>
        <v>0</v>
      </c>
      <c r="S173" s="56">
        <f t="shared" si="87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88"/>
        <v>86217</v>
      </c>
      <c r="E174" s="2">
        <f t="shared" si="89"/>
        <v>68410325</v>
      </c>
      <c r="F174" s="63">
        <f t="shared" si="96"/>
        <v>6740.5612684307434</v>
      </c>
      <c r="G174" s="28">
        <f t="shared" si="80"/>
        <v>1.8304941639981115E-3</v>
      </c>
      <c r="H174" s="81">
        <f t="shared" si="81"/>
        <v>1</v>
      </c>
      <c r="I174" s="9">
        <f t="shared" si="94"/>
        <v>-117983929</v>
      </c>
      <c r="J174" s="2">
        <f t="shared" si="90"/>
        <v>0</v>
      </c>
      <c r="K174" s="48">
        <f t="shared" si="95"/>
        <v>68410325</v>
      </c>
      <c r="L174" s="88">
        <f t="shared" si="91"/>
        <v>-6500632</v>
      </c>
      <c r="M174" s="2">
        <f t="shared" si="92"/>
        <v>0</v>
      </c>
      <c r="N174" s="48">
        <f t="shared" si="93"/>
        <v>3764218</v>
      </c>
      <c r="P174" s="53">
        <f t="shared" si="84"/>
        <v>1.6088132243464963E-6</v>
      </c>
      <c r="Q174" s="52">
        <f t="shared" si="85"/>
        <v>191.44749212538628</v>
      </c>
      <c r="R174" s="52">
        <f t="shared" si="86"/>
        <v>0</v>
      </c>
      <c r="S174" s="16">
        <f t="shared" si="87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88"/>
        <v>86217</v>
      </c>
      <c r="E175" s="4">
        <f t="shared" si="89"/>
        <v>72393726</v>
      </c>
      <c r="F175" s="64">
        <f t="shared" si="96"/>
        <v>6740.5612684307434</v>
      </c>
      <c r="G175" s="27">
        <f t="shared" si="80"/>
        <v>1.8304941639981115E-3</v>
      </c>
      <c r="H175" s="80">
        <f t="shared" si="81"/>
        <v>1</v>
      </c>
      <c r="I175" s="11">
        <f t="shared" si="94"/>
        <v>-124863080</v>
      </c>
      <c r="J175" s="4">
        <f t="shared" si="90"/>
        <v>0</v>
      </c>
      <c r="K175" s="51">
        <f t="shared" si="95"/>
        <v>72393726</v>
      </c>
      <c r="L175" s="87">
        <f t="shared" si="91"/>
        <v>-6879151</v>
      </c>
      <c r="M175" s="4">
        <f t="shared" si="92"/>
        <v>0</v>
      </c>
      <c r="N175" s="51">
        <f t="shared" si="93"/>
        <v>3983401</v>
      </c>
      <c r="P175" s="54">
        <f t="shared" si="84"/>
        <v>1.6088132243464963E-6</v>
      </c>
      <c r="Q175" s="55">
        <f t="shared" si="85"/>
        <v>202.55386112166795</v>
      </c>
      <c r="R175" s="55">
        <f t="shared" si="86"/>
        <v>0</v>
      </c>
      <c r="S175" s="56">
        <f t="shared" si="87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88"/>
        <v>86217</v>
      </c>
      <c r="E176" s="2">
        <f t="shared" si="89"/>
        <v>76609073</v>
      </c>
      <c r="F176" s="63">
        <f t="shared" si="96"/>
        <v>6740.5612684307434</v>
      </c>
      <c r="G176" s="28">
        <f t="shared" si="80"/>
        <v>1.8304941639981115E-3</v>
      </c>
      <c r="H176" s="81">
        <f t="shared" si="81"/>
        <v>1</v>
      </c>
      <c r="I176" s="9">
        <f t="shared" si="94"/>
        <v>-132142791</v>
      </c>
      <c r="J176" s="2">
        <f t="shared" si="90"/>
        <v>0</v>
      </c>
      <c r="K176" s="48">
        <f t="shared" si="95"/>
        <v>76609073</v>
      </c>
      <c r="L176" s="88">
        <f t="shared" si="91"/>
        <v>-7279711</v>
      </c>
      <c r="M176" s="2">
        <f t="shared" si="92"/>
        <v>0</v>
      </c>
      <c r="N176" s="48">
        <f t="shared" si="93"/>
        <v>4215347</v>
      </c>
      <c r="P176" s="53">
        <f t="shared" si="84"/>
        <v>1.6088132243464963E-6</v>
      </c>
      <c r="Q176" s="52">
        <f t="shared" si="85"/>
        <v>214.30693211316543</v>
      </c>
      <c r="R176" s="52">
        <f t="shared" si="86"/>
        <v>0</v>
      </c>
      <c r="S176" s="16">
        <f t="shared" si="87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88"/>
        <v>86217</v>
      </c>
      <c r="E177" s="4">
        <f t="shared" si="89"/>
        <v>81069871</v>
      </c>
      <c r="F177" s="64">
        <f t="shared" si="96"/>
        <v>6740.5612684307434</v>
      </c>
      <c r="G177" s="27">
        <f t="shared" si="80"/>
        <v>1.8304941639981115E-3</v>
      </c>
      <c r="H177" s="80">
        <f t="shared" si="81"/>
        <v>1</v>
      </c>
      <c r="I177" s="11">
        <f t="shared" si="94"/>
        <v>-139846385</v>
      </c>
      <c r="J177" s="4">
        <f t="shared" si="90"/>
        <v>0</v>
      </c>
      <c r="K177" s="51">
        <f t="shared" si="95"/>
        <v>81069871</v>
      </c>
      <c r="L177" s="87">
        <f t="shared" si="91"/>
        <v>-7703594</v>
      </c>
      <c r="M177" s="4">
        <f t="shared" si="92"/>
        <v>0</v>
      </c>
      <c r="N177" s="51">
        <f t="shared" si="93"/>
        <v>4460798</v>
      </c>
      <c r="P177" s="54">
        <f t="shared" si="84"/>
        <v>1.6088132243464963E-6</v>
      </c>
      <c r="Q177" s="55">
        <f t="shared" si="85"/>
        <v>226.744362292293</v>
      </c>
      <c r="R177" s="55">
        <f t="shared" si="86"/>
        <v>0</v>
      </c>
      <c r="S177" s="56">
        <f t="shared" si="87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88"/>
        <v>86217</v>
      </c>
      <c r="E178" s="2">
        <f t="shared" si="89"/>
        <v>85790413</v>
      </c>
      <c r="F178" s="63">
        <f t="shared" si="96"/>
        <v>6740.5612684307434</v>
      </c>
      <c r="G178" s="28">
        <f t="shared" si="80"/>
        <v>1.8304941639981115E-3</v>
      </c>
      <c r="H178" s="81">
        <f t="shared" si="81"/>
        <v>1</v>
      </c>
      <c r="I178" s="9">
        <f t="shared" si="94"/>
        <v>-147998545</v>
      </c>
      <c r="J178" s="2">
        <f t="shared" si="90"/>
        <v>0</v>
      </c>
      <c r="K178" s="48">
        <f t="shared" si="95"/>
        <v>85790413</v>
      </c>
      <c r="L178" s="88">
        <f t="shared" si="91"/>
        <v>-8152160</v>
      </c>
      <c r="M178" s="2">
        <f t="shared" si="92"/>
        <v>0</v>
      </c>
      <c r="N178" s="48">
        <f t="shared" si="93"/>
        <v>4720542</v>
      </c>
      <c r="P178" s="53">
        <f t="shared" si="84"/>
        <v>1.6088132243464963E-6</v>
      </c>
      <c r="Q178" s="52">
        <f t="shared" si="85"/>
        <v>239.90599909979511</v>
      </c>
      <c r="R178" s="52">
        <f t="shared" si="86"/>
        <v>0</v>
      </c>
      <c r="S178" s="16">
        <f t="shared" si="87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88"/>
        <v>86217</v>
      </c>
      <c r="E179" s="4">
        <f t="shared" si="89"/>
        <v>90785823</v>
      </c>
      <c r="F179" s="64">
        <f t="shared" si="96"/>
        <v>6740.5612684307434</v>
      </c>
      <c r="G179" s="27">
        <f t="shared" si="80"/>
        <v>1.8304941639981115E-3</v>
      </c>
      <c r="H179" s="80">
        <f t="shared" si="81"/>
        <v>1</v>
      </c>
      <c r="I179" s="11">
        <f t="shared" si="94"/>
        <v>-156625389</v>
      </c>
      <c r="J179" s="4">
        <f t="shared" si="90"/>
        <v>0</v>
      </c>
      <c r="K179" s="51">
        <f t="shared" si="95"/>
        <v>90785823</v>
      </c>
      <c r="L179" s="87">
        <f t="shared" si="91"/>
        <v>-8626844</v>
      </c>
      <c r="M179" s="4">
        <f t="shared" si="92"/>
        <v>0</v>
      </c>
      <c r="N179" s="51">
        <f t="shared" si="93"/>
        <v>4995410</v>
      </c>
      <c r="P179" s="54">
        <f t="shared" si="84"/>
        <v>1.6088132243464963E-6</v>
      </c>
      <c r="Q179" s="55">
        <f t="shared" si="85"/>
        <v>253.83401362357958</v>
      </c>
      <c r="R179" s="55">
        <f t="shared" si="86"/>
        <v>0</v>
      </c>
      <c r="S179" s="56">
        <f t="shared" si="87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88"/>
        <v>86217</v>
      </c>
      <c r="E180" s="2">
        <f t="shared" si="89"/>
        <v>96072106</v>
      </c>
      <c r="F180" s="63">
        <f t="shared" si="96"/>
        <v>6740.5612684307434</v>
      </c>
      <c r="G180" s="28">
        <f t="shared" si="80"/>
        <v>1.8304941639981115E-3</v>
      </c>
      <c r="H180" s="81">
        <f t="shared" si="81"/>
        <v>1</v>
      </c>
      <c r="I180" s="9">
        <f t="shared" si="94"/>
        <v>-165754557</v>
      </c>
      <c r="J180" s="2">
        <f t="shared" si="90"/>
        <v>0</v>
      </c>
      <c r="K180" s="48">
        <f t="shared" si="95"/>
        <v>96072106</v>
      </c>
      <c r="L180" s="88">
        <f t="shared" si="91"/>
        <v>-9129168</v>
      </c>
      <c r="M180" s="2">
        <f t="shared" si="92"/>
        <v>0</v>
      </c>
      <c r="N180" s="48">
        <f t="shared" si="93"/>
        <v>5286283</v>
      </c>
      <c r="P180" s="53">
        <f t="shared" si="84"/>
        <v>1.6088132243464963E-6</v>
      </c>
      <c r="Q180" s="52">
        <f t="shared" si="85"/>
        <v>268.57302866701258</v>
      </c>
      <c r="R180" s="52">
        <f t="shared" si="86"/>
        <v>0</v>
      </c>
      <c r="S180" s="16">
        <f t="shared" si="87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88"/>
        <v>86217</v>
      </c>
      <c r="E181" s="4">
        <f t="shared" si="89"/>
        <v>101666199</v>
      </c>
      <c r="F181" s="64">
        <f t="shared" si="96"/>
        <v>6740.5612684307434</v>
      </c>
      <c r="G181" s="27">
        <f t="shared" si="80"/>
        <v>1.8304941639981115E-3</v>
      </c>
      <c r="H181" s="80">
        <f t="shared" si="81"/>
        <v>1</v>
      </c>
      <c r="I181" s="11">
        <f t="shared" si="94"/>
        <v>-175415299</v>
      </c>
      <c r="J181" s="4">
        <f t="shared" si="90"/>
        <v>0</v>
      </c>
      <c r="K181" s="51">
        <f t="shared" si="95"/>
        <v>101666199</v>
      </c>
      <c r="L181" s="87">
        <f t="shared" si="91"/>
        <v>-9660742</v>
      </c>
      <c r="M181" s="4">
        <f t="shared" si="92"/>
        <v>0</v>
      </c>
      <c r="N181" s="51">
        <f t="shared" si="93"/>
        <v>5594093</v>
      </c>
      <c r="P181" s="54">
        <f t="shared" si="84"/>
        <v>1.6088132243464963E-6</v>
      </c>
      <c r="Q181" s="55">
        <f t="shared" si="85"/>
        <v>284.17026732762207</v>
      </c>
      <c r="R181" s="55">
        <f t="shared" si="86"/>
        <v>0</v>
      </c>
      <c r="S181" s="56">
        <f t="shared" si="87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88"/>
        <v>86217</v>
      </c>
      <c r="E182" s="2">
        <f t="shared" si="89"/>
        <v>107586026</v>
      </c>
      <c r="F182" s="63">
        <f t="shared" si="96"/>
        <v>6740.5612684307434</v>
      </c>
      <c r="G182" s="28">
        <f t="shared" si="80"/>
        <v>1.8304941639981115E-3</v>
      </c>
      <c r="H182" s="81">
        <f t="shared" si="81"/>
        <v>1</v>
      </c>
      <c r="I182" s="9">
        <f t="shared" si="94"/>
        <v>-185638568</v>
      </c>
      <c r="J182" s="2">
        <f t="shared" si="90"/>
        <v>0</v>
      </c>
      <c r="K182" s="48">
        <f t="shared" si="95"/>
        <v>107586026</v>
      </c>
      <c r="L182" s="88">
        <f t="shared" si="91"/>
        <v>-10223269</v>
      </c>
      <c r="M182" s="2">
        <f t="shared" si="92"/>
        <v>0</v>
      </c>
      <c r="N182" s="48">
        <f t="shared" si="93"/>
        <v>5919827</v>
      </c>
      <c r="P182" s="53">
        <f t="shared" si="84"/>
        <v>1.6088132243464963E-6</v>
      </c>
      <c r="Q182" s="52">
        <f t="shared" si="85"/>
        <v>300.67570335264793</v>
      </c>
      <c r="R182" s="52">
        <f t="shared" si="86"/>
        <v>0</v>
      </c>
      <c r="S182" s="16">
        <f t="shared" si="87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88"/>
        <v>86217</v>
      </c>
      <c r="E183" s="4">
        <f t="shared" si="89"/>
        <v>113850553</v>
      </c>
      <c r="F183" s="64">
        <f t="shared" si="96"/>
        <v>6740.5612684307434</v>
      </c>
      <c r="G183" s="27">
        <f t="shared" si="80"/>
        <v>1.8304941639981115E-3</v>
      </c>
      <c r="H183" s="80">
        <f t="shared" si="81"/>
        <v>1</v>
      </c>
      <c r="I183" s="11">
        <f t="shared" si="94"/>
        <v>-196457118</v>
      </c>
      <c r="J183" s="4">
        <f t="shared" si="90"/>
        <v>0</v>
      </c>
      <c r="K183" s="51">
        <f t="shared" si="95"/>
        <v>113850553</v>
      </c>
      <c r="L183" s="87">
        <f t="shared" si="91"/>
        <v>-10818550</v>
      </c>
      <c r="M183" s="4">
        <f t="shared" si="92"/>
        <v>0</v>
      </c>
      <c r="N183" s="51">
        <f t="shared" si="93"/>
        <v>6264527</v>
      </c>
      <c r="P183" s="54">
        <f t="shared" ref="P183:P204" si="97">R$17*((1+P$17-Q$17)*(1+P$17+S$17)-Q$17)</f>
        <v>1.6088132243464963E-6</v>
      </c>
      <c r="Q183" s="55">
        <f t="shared" ref="Q183:Q204" si="98">(1+P$17-Q$17)*(1+P$17+S$17)-R$17*((S$17*K182)+((I182+J182)*(1+P$17+S$17)))</f>
        <v>318.14222021647402</v>
      </c>
      <c r="R183" s="55">
        <f t="shared" ref="R183:R204" si="99">-J182*(1+P$17+S$17)</f>
        <v>0</v>
      </c>
      <c r="S183" s="56">
        <f t="shared" si="87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88"/>
        <v>86217</v>
      </c>
      <c r="E184" s="2">
        <f t="shared" si="89"/>
        <v>120479851</v>
      </c>
      <c r="F184" s="63">
        <f t="shared" si="96"/>
        <v>6740.5612684307434</v>
      </c>
      <c r="G184" s="28">
        <f t="shared" si="80"/>
        <v>1.8304941639981115E-3</v>
      </c>
      <c r="H184" s="81">
        <f t="shared" si="81"/>
        <v>1</v>
      </c>
      <c r="I184" s="9">
        <f t="shared" si="94"/>
        <v>-207905611</v>
      </c>
      <c r="J184" s="2">
        <f t="shared" si="90"/>
        <v>0</v>
      </c>
      <c r="K184" s="48">
        <f t="shared" si="95"/>
        <v>120479851</v>
      </c>
      <c r="L184" s="88">
        <f t="shared" si="91"/>
        <v>-11448493</v>
      </c>
      <c r="M184" s="2">
        <f t="shared" si="92"/>
        <v>0</v>
      </c>
      <c r="N184" s="48">
        <f t="shared" si="93"/>
        <v>6629298</v>
      </c>
      <c r="P184" s="53">
        <f t="shared" si="97"/>
        <v>1.6088132243464963E-6</v>
      </c>
      <c r="Q184" s="52">
        <f t="shared" si="98"/>
        <v>336.62577827054537</v>
      </c>
      <c r="R184" s="52">
        <f t="shared" si="99"/>
        <v>0</v>
      </c>
      <c r="S184" s="16">
        <f t="shared" si="87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88"/>
        <v>86217</v>
      </c>
      <c r="E185" s="4">
        <f t="shared" si="89"/>
        <v>127495160</v>
      </c>
      <c r="F185" s="64">
        <f t="shared" si="96"/>
        <v>6740.5612684307434</v>
      </c>
      <c r="G185" s="27">
        <f t="shared" si="80"/>
        <v>1.8304941639981115E-3</v>
      </c>
      <c r="H185" s="80">
        <f t="shared" si="81"/>
        <v>1</v>
      </c>
      <c r="I185" s="11">
        <f t="shared" si="94"/>
        <v>-220020728</v>
      </c>
      <c r="J185" s="4">
        <f t="shared" si="90"/>
        <v>0</v>
      </c>
      <c r="K185" s="51">
        <f t="shared" si="95"/>
        <v>127495160</v>
      </c>
      <c r="L185" s="87">
        <f t="shared" si="91"/>
        <v>-12115117</v>
      </c>
      <c r="M185" s="4">
        <f t="shared" si="92"/>
        <v>0</v>
      </c>
      <c r="N185" s="51">
        <f t="shared" si="93"/>
        <v>7015309</v>
      </c>
      <c r="P185" s="54">
        <f t="shared" si="97"/>
        <v>1.6088132243464963E-6</v>
      </c>
      <c r="Q185" s="55">
        <f t="shared" si="98"/>
        <v>356.18559772255281</v>
      </c>
      <c r="R185" s="55">
        <f t="shared" si="99"/>
        <v>0</v>
      </c>
      <c r="S185" s="56">
        <f t="shared" si="87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88"/>
        <v>86217</v>
      </c>
      <c r="E186" s="2">
        <f t="shared" si="89"/>
        <v>134918957</v>
      </c>
      <c r="F186" s="63">
        <f t="shared" si="96"/>
        <v>6740.5612684307434</v>
      </c>
      <c r="G186" s="28">
        <f t="shared" si="80"/>
        <v>1.8304941639981115E-3</v>
      </c>
      <c r="H186" s="81">
        <f t="shared" si="81"/>
        <v>1</v>
      </c>
      <c r="I186" s="9">
        <f t="shared" si="94"/>
        <v>-232841285</v>
      </c>
      <c r="J186" s="2">
        <f t="shared" si="90"/>
        <v>0</v>
      </c>
      <c r="K186" s="48">
        <f t="shared" si="95"/>
        <v>134918957</v>
      </c>
      <c r="L186" s="88">
        <f t="shared" si="91"/>
        <v>-12820557</v>
      </c>
      <c r="M186" s="2">
        <f t="shared" si="92"/>
        <v>0</v>
      </c>
      <c r="N186" s="48">
        <f t="shared" si="93"/>
        <v>7423797</v>
      </c>
      <c r="P186" s="53">
        <f t="shared" si="97"/>
        <v>1.6088132243464963E-6</v>
      </c>
      <c r="Q186" s="52">
        <f t="shared" si="98"/>
        <v>376.88434823595446</v>
      </c>
      <c r="R186" s="52">
        <f t="shared" si="99"/>
        <v>0</v>
      </c>
      <c r="S186" s="16">
        <f t="shared" si="87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88"/>
        <v>86217</v>
      </c>
      <c r="E187" s="4">
        <f t="shared" si="89"/>
        <v>142775028</v>
      </c>
      <c r="F187" s="64">
        <f t="shared" si="96"/>
        <v>6740.5612684307434</v>
      </c>
      <c r="G187" s="27">
        <f t="shared" si="80"/>
        <v>1.8304941639981115E-3</v>
      </c>
      <c r="H187" s="80">
        <f t="shared" si="81"/>
        <v>1</v>
      </c>
      <c r="I187" s="11">
        <f t="shared" si="94"/>
        <v>-246408358</v>
      </c>
      <c r="J187" s="4">
        <f t="shared" si="90"/>
        <v>0</v>
      </c>
      <c r="K187" s="51">
        <f t="shared" si="95"/>
        <v>142775028</v>
      </c>
      <c r="L187" s="87">
        <f t="shared" si="91"/>
        <v>-13567073</v>
      </c>
      <c r="M187" s="4">
        <f t="shared" si="92"/>
        <v>0</v>
      </c>
      <c r="N187" s="51">
        <f t="shared" si="93"/>
        <v>7856071</v>
      </c>
      <c r="P187" s="54">
        <f t="shared" si="97"/>
        <v>1.6088132243464963E-6</v>
      </c>
      <c r="Q187" s="55">
        <f t="shared" si="98"/>
        <v>398.78834725138029</v>
      </c>
      <c r="R187" s="55">
        <f t="shared" si="99"/>
        <v>0</v>
      </c>
      <c r="S187" s="56">
        <f t="shared" si="87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88"/>
        <v>86217</v>
      </c>
      <c r="E188" s="2">
        <f t="shared" si="89"/>
        <v>151088543</v>
      </c>
      <c r="F188" s="63">
        <f t="shared" si="96"/>
        <v>6740.5612684307434</v>
      </c>
      <c r="G188" s="28">
        <f t="shared" si="80"/>
        <v>1.8304941639981115E-3</v>
      </c>
      <c r="H188" s="81">
        <f t="shared" si="81"/>
        <v>1</v>
      </c>
      <c r="I188" s="9">
        <f t="shared" si="94"/>
        <v>-260765415</v>
      </c>
      <c r="J188" s="2">
        <f t="shared" si="90"/>
        <v>0</v>
      </c>
      <c r="K188" s="48">
        <f t="shared" si="95"/>
        <v>151088543</v>
      </c>
      <c r="L188" s="88">
        <f t="shared" si="91"/>
        <v>-14357057</v>
      </c>
      <c r="M188" s="2">
        <f t="shared" si="92"/>
        <v>0</v>
      </c>
      <c r="N188" s="48">
        <f t="shared" si="93"/>
        <v>8313515</v>
      </c>
      <c r="P188" s="53">
        <f t="shared" si="97"/>
        <v>1.6088132243464963E-6</v>
      </c>
      <c r="Q188" s="52">
        <f t="shared" si="98"/>
        <v>421.96777348790545</v>
      </c>
      <c r="R188" s="52">
        <f t="shared" si="99"/>
        <v>0</v>
      </c>
      <c r="S188" s="16">
        <f t="shared" si="87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88"/>
        <v>86217</v>
      </c>
      <c r="E189" s="4">
        <f t="shared" si="89"/>
        <v>159886138</v>
      </c>
      <c r="F189" s="64">
        <f t="shared" si="96"/>
        <v>6740.5612684307434</v>
      </c>
      <c r="G189" s="27">
        <f t="shared" si="80"/>
        <v>1.8304941639981115E-3</v>
      </c>
      <c r="H189" s="80">
        <f t="shared" si="81"/>
        <v>1</v>
      </c>
      <c r="I189" s="11">
        <f t="shared" si="94"/>
        <v>-275958456</v>
      </c>
      <c r="J189" s="4">
        <f t="shared" si="90"/>
        <v>0</v>
      </c>
      <c r="K189" s="51">
        <f t="shared" si="95"/>
        <v>159886138</v>
      </c>
      <c r="L189" s="87">
        <f t="shared" si="91"/>
        <v>-15193041</v>
      </c>
      <c r="M189" s="4">
        <f t="shared" si="92"/>
        <v>0</v>
      </c>
      <c r="N189" s="51">
        <f t="shared" si="93"/>
        <v>8797595</v>
      </c>
      <c r="P189" s="54">
        <f t="shared" si="97"/>
        <v>1.6088132243464963E-6</v>
      </c>
      <c r="Q189" s="55">
        <f t="shared" si="98"/>
        <v>446.49689223285225</v>
      </c>
      <c r="R189" s="55">
        <f t="shared" si="99"/>
        <v>0</v>
      </c>
      <c r="S189" s="56">
        <f t="shared" si="87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88"/>
        <v>86217</v>
      </c>
      <c r="E190" s="2">
        <f t="shared" si="89"/>
        <v>169196000</v>
      </c>
      <c r="F190" s="63">
        <f t="shared" si="96"/>
        <v>6740.5612684307434</v>
      </c>
      <c r="G190" s="28">
        <f t="shared" si="80"/>
        <v>1.8304941639981115E-3</v>
      </c>
      <c r="H190" s="81">
        <f t="shared" si="81"/>
        <v>1</v>
      </c>
      <c r="I190" s="9">
        <f t="shared" si="94"/>
        <v>-292036159</v>
      </c>
      <c r="J190" s="2">
        <f t="shared" si="90"/>
        <v>0</v>
      </c>
      <c r="K190" s="48">
        <f t="shared" si="95"/>
        <v>169196000</v>
      </c>
      <c r="L190" s="88">
        <f t="shared" si="91"/>
        <v>-16077703</v>
      </c>
      <c r="M190" s="2">
        <f t="shared" si="92"/>
        <v>0</v>
      </c>
      <c r="N190" s="48">
        <f t="shared" si="93"/>
        <v>9309862</v>
      </c>
      <c r="P190" s="53">
        <f t="shared" si="97"/>
        <v>1.6088132243464963E-6</v>
      </c>
      <c r="Q190" s="52">
        <f t="shared" si="98"/>
        <v>472.4542946840113</v>
      </c>
      <c r="R190" s="52">
        <f t="shared" si="99"/>
        <v>0</v>
      </c>
      <c r="S190" s="16">
        <f t="shared" si="87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88"/>
        <v>86217</v>
      </c>
      <c r="E191" s="4">
        <f t="shared" si="89"/>
        <v>179047957</v>
      </c>
      <c r="F191" s="64">
        <f t="shared" si="96"/>
        <v>6740.5612684307434</v>
      </c>
      <c r="G191" s="27">
        <f t="shared" si="80"/>
        <v>1.8304941639981115E-3</v>
      </c>
      <c r="H191" s="80">
        <f t="shared" si="81"/>
        <v>1</v>
      </c>
      <c r="I191" s="11">
        <f t="shared" si="94"/>
        <v>-309050035</v>
      </c>
      <c r="J191" s="4">
        <f t="shared" si="90"/>
        <v>0</v>
      </c>
      <c r="K191" s="51">
        <f t="shared" si="95"/>
        <v>179047957</v>
      </c>
      <c r="L191" s="87">
        <f t="shared" si="91"/>
        <v>-17013876</v>
      </c>
      <c r="M191" s="4">
        <f t="shared" si="92"/>
        <v>0</v>
      </c>
      <c r="N191" s="51">
        <f t="shared" si="93"/>
        <v>9851957</v>
      </c>
      <c r="P191" s="54">
        <f t="shared" si="97"/>
        <v>1.6088132243464963E-6</v>
      </c>
      <c r="Q191" s="55">
        <f t="shared" si="98"/>
        <v>499.92314746589449</v>
      </c>
      <c r="R191" s="55">
        <f t="shared" si="99"/>
        <v>0</v>
      </c>
      <c r="S191" s="56">
        <f t="shared" si="87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88"/>
        <v>86217</v>
      </c>
      <c r="E192" s="2">
        <f t="shared" si="89"/>
        <v>189473575</v>
      </c>
      <c r="F192" s="63">
        <f t="shared" si="96"/>
        <v>6740.5612684307434</v>
      </c>
      <c r="G192" s="28">
        <f t="shared" si="80"/>
        <v>1.8304941639981115E-3</v>
      </c>
      <c r="H192" s="81">
        <f t="shared" si="81"/>
        <v>1</v>
      </c>
      <c r="I192" s="9">
        <f t="shared" si="94"/>
        <v>-327054597</v>
      </c>
      <c r="J192" s="2">
        <f t="shared" si="90"/>
        <v>0</v>
      </c>
      <c r="K192" s="48">
        <f t="shared" si="95"/>
        <v>189473575</v>
      </c>
      <c r="L192" s="88">
        <f t="shared" si="91"/>
        <v>-18004562</v>
      </c>
      <c r="M192" s="2">
        <f t="shared" si="92"/>
        <v>0</v>
      </c>
      <c r="N192" s="48">
        <f t="shared" si="93"/>
        <v>10425618</v>
      </c>
      <c r="P192" s="53">
        <f t="shared" si="97"/>
        <v>1.6088132243464963E-6</v>
      </c>
      <c r="Q192" s="52">
        <f t="shared" si="98"/>
        <v>528.99145748820513</v>
      </c>
      <c r="R192" s="52">
        <f t="shared" si="99"/>
        <v>0</v>
      </c>
      <c r="S192" s="16">
        <f t="shared" si="87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88"/>
        <v>86217</v>
      </c>
      <c r="E193" s="4">
        <f t="shared" si="89"/>
        <v>200506256</v>
      </c>
      <c r="F193" s="64">
        <f t="shared" si="96"/>
        <v>6740.5612684307434</v>
      </c>
      <c r="G193" s="27">
        <f t="shared" si="80"/>
        <v>1.8304941639981115E-3</v>
      </c>
      <c r="H193" s="80">
        <f t="shared" si="81"/>
        <v>1</v>
      </c>
      <c r="I193" s="11">
        <f t="shared" si="94"/>
        <v>-346107529</v>
      </c>
      <c r="J193" s="4">
        <f t="shared" si="90"/>
        <v>0</v>
      </c>
      <c r="K193" s="51">
        <f t="shared" si="95"/>
        <v>200506256</v>
      </c>
      <c r="L193" s="87">
        <f t="shared" si="91"/>
        <v>-19052932</v>
      </c>
      <c r="M193" s="4">
        <f t="shared" si="92"/>
        <v>0</v>
      </c>
      <c r="N193" s="51">
        <f t="shared" si="93"/>
        <v>11032681</v>
      </c>
      <c r="P193" s="54">
        <f t="shared" si="97"/>
        <v>1.6088132243464963E-6</v>
      </c>
      <c r="Q193" s="55">
        <f t="shared" si="98"/>
        <v>559.7523605437143</v>
      </c>
      <c r="R193" s="55">
        <f t="shared" si="99"/>
        <v>0</v>
      </c>
      <c r="S193" s="56">
        <f t="shared" si="87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88"/>
        <v>86217</v>
      </c>
      <c r="E194" s="2">
        <f t="shared" si="89"/>
        <v>212181349</v>
      </c>
      <c r="F194" s="63">
        <f t="shared" si="96"/>
        <v>6740.5612684307434</v>
      </c>
      <c r="G194" s="28">
        <f t="shared" si="80"/>
        <v>1.8304941639981115E-3</v>
      </c>
      <c r="H194" s="81">
        <f t="shared" si="81"/>
        <v>1</v>
      </c>
      <c r="I194" s="9">
        <f t="shared" si="94"/>
        <v>-366269877</v>
      </c>
      <c r="J194" s="2">
        <f t="shared" si="90"/>
        <v>0</v>
      </c>
      <c r="K194" s="48">
        <f t="shared" si="95"/>
        <v>212181349</v>
      </c>
      <c r="L194" s="88">
        <f t="shared" si="91"/>
        <v>-20162348</v>
      </c>
      <c r="M194" s="2">
        <f t="shared" si="92"/>
        <v>0</v>
      </c>
      <c r="N194" s="48">
        <f t="shared" si="93"/>
        <v>11675093</v>
      </c>
      <c r="P194" s="53">
        <f t="shared" si="97"/>
        <v>1.6088132243464963E-6</v>
      </c>
      <c r="Q194" s="52">
        <f t="shared" si="98"/>
        <v>592.30441006848264</v>
      </c>
      <c r="R194" s="52">
        <f t="shared" si="99"/>
        <v>0</v>
      </c>
      <c r="S194" s="16">
        <f t="shared" si="87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88"/>
        <v>86217</v>
      </c>
      <c r="E195" s="4">
        <f t="shared" si="89"/>
        <v>224536260</v>
      </c>
      <c r="F195" s="64">
        <f t="shared" si="96"/>
        <v>6740.5612684307434</v>
      </c>
      <c r="G195" s="27">
        <f t="shared" si="80"/>
        <v>1.8304941639981115E-3</v>
      </c>
      <c r="H195" s="80">
        <f t="shared" si="81"/>
        <v>1</v>
      </c>
      <c r="I195" s="11">
        <f t="shared" si="94"/>
        <v>-387606240</v>
      </c>
      <c r="J195" s="4">
        <f t="shared" si="90"/>
        <v>0</v>
      </c>
      <c r="K195" s="51">
        <f t="shared" si="95"/>
        <v>224536260</v>
      </c>
      <c r="L195" s="87">
        <f t="shared" si="91"/>
        <v>-21336363</v>
      </c>
      <c r="M195" s="4">
        <f t="shared" si="92"/>
        <v>0</v>
      </c>
      <c r="N195" s="51">
        <f t="shared" si="93"/>
        <v>12354911</v>
      </c>
      <c r="P195" s="54">
        <f t="shared" si="97"/>
        <v>1.6088132243464963E-6</v>
      </c>
      <c r="Q195" s="55">
        <f t="shared" si="98"/>
        <v>626.7519035315604</v>
      </c>
      <c r="R195" s="55">
        <f t="shared" si="99"/>
        <v>0</v>
      </c>
      <c r="S195" s="56">
        <f t="shared" si="87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88"/>
        <v>86217</v>
      </c>
      <c r="E196" s="2">
        <f t="shared" si="89"/>
        <v>237610574</v>
      </c>
      <c r="F196" s="63">
        <f t="shared" si="96"/>
        <v>6740.5612684307434</v>
      </c>
      <c r="G196" s="28">
        <f t="shared" ref="G196:G204" si="100">D196/U$3</f>
        <v>1.8304941639981115E-3</v>
      </c>
      <c r="H196" s="81">
        <f t="shared" si="81"/>
        <v>1</v>
      </c>
      <c r="I196" s="9">
        <f t="shared" si="94"/>
        <v>-410184978</v>
      </c>
      <c r="J196" s="2">
        <f t="shared" si="90"/>
        <v>0</v>
      </c>
      <c r="K196" s="48">
        <f t="shared" si="95"/>
        <v>237610574</v>
      </c>
      <c r="L196" s="88">
        <f t="shared" si="91"/>
        <v>-22578738</v>
      </c>
      <c r="M196" s="2">
        <f t="shared" si="92"/>
        <v>0</v>
      </c>
      <c r="N196" s="48">
        <f t="shared" si="93"/>
        <v>13074314</v>
      </c>
      <c r="P196" s="53">
        <f t="shared" si="97"/>
        <v>1.6088132243464963E-6</v>
      </c>
      <c r="Q196" s="52">
        <f t="shared" si="98"/>
        <v>663.20520866233619</v>
      </c>
      <c r="R196" s="52">
        <f t="shared" si="99"/>
        <v>0</v>
      </c>
      <c r="S196" s="16">
        <f t="shared" si="87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88"/>
        <v>86217</v>
      </c>
      <c r="E197" s="4">
        <f t="shared" si="89"/>
        <v>251446180</v>
      </c>
      <c r="F197" s="64">
        <f t="shared" si="96"/>
        <v>6740.5612684307434</v>
      </c>
      <c r="G197" s="27">
        <f t="shared" si="100"/>
        <v>1.8304941639981115E-3</v>
      </c>
      <c r="H197" s="80">
        <f t="shared" ref="H197:H204" si="101">D197/D196</f>
        <v>1</v>
      </c>
      <c r="I197" s="11">
        <f t="shared" ref="I197:I204" si="102">INT((S$17*K197+I196)/(1+R$17*J197))</f>
        <v>-434078432</v>
      </c>
      <c r="J197" s="4">
        <f t="shared" si="90"/>
        <v>0</v>
      </c>
      <c r="K197" s="51">
        <f t="shared" ref="K197:K204" si="103">INT((Q$17*J197+K196)/(1+P$17+S$17))</f>
        <v>251446180</v>
      </c>
      <c r="L197" s="87">
        <f t="shared" si="91"/>
        <v>-23893454</v>
      </c>
      <c r="M197" s="4">
        <f t="shared" si="92"/>
        <v>0</v>
      </c>
      <c r="N197" s="51">
        <f t="shared" si="93"/>
        <v>13835606</v>
      </c>
      <c r="P197" s="54">
        <f t="shared" si="97"/>
        <v>1.6088132243464963E-6</v>
      </c>
      <c r="Q197" s="55">
        <f t="shared" si="98"/>
        <v>701.78111907252662</v>
      </c>
      <c r="R197" s="55">
        <f t="shared" si="99"/>
        <v>0</v>
      </c>
      <c r="S197" s="56">
        <f t="shared" si="87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88"/>
        <v>86217</v>
      </c>
      <c r="E198" s="2">
        <f t="shared" si="89"/>
        <v>266087407</v>
      </c>
      <c r="F198" s="63">
        <f t="shared" si="96"/>
        <v>6740.5612684307434</v>
      </c>
      <c r="G198" s="28">
        <f t="shared" si="100"/>
        <v>1.8304941639981115E-3</v>
      </c>
      <c r="H198" s="81">
        <f t="shared" si="101"/>
        <v>1</v>
      </c>
      <c r="I198" s="9">
        <f t="shared" si="102"/>
        <v>-459363156</v>
      </c>
      <c r="J198" s="2">
        <f t="shared" si="90"/>
        <v>0</v>
      </c>
      <c r="K198" s="48">
        <f t="shared" si="103"/>
        <v>266087407</v>
      </c>
      <c r="L198" s="88">
        <f t="shared" si="91"/>
        <v>-25284724</v>
      </c>
      <c r="M198" s="2">
        <f t="shared" si="92"/>
        <v>0</v>
      </c>
      <c r="N198" s="48">
        <f t="shared" si="93"/>
        <v>14641227</v>
      </c>
      <c r="P198" s="53">
        <f t="shared" si="97"/>
        <v>1.6088132243464963E-6</v>
      </c>
      <c r="Q198" s="52">
        <f t="shared" si="98"/>
        <v>742.60322973917903</v>
      </c>
      <c r="R198" s="52">
        <f t="shared" si="99"/>
        <v>0</v>
      </c>
      <c r="S198" s="16">
        <f t="shared" si="87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88"/>
        <v>86217</v>
      </c>
      <c r="E199" s="4">
        <f t="shared" si="89"/>
        <v>281581164</v>
      </c>
      <c r="F199" s="64">
        <f t="shared" si="96"/>
        <v>6740.5612684307434</v>
      </c>
      <c r="G199" s="27">
        <f t="shared" si="100"/>
        <v>1.8304941639981115E-3</v>
      </c>
      <c r="H199" s="80">
        <f t="shared" si="101"/>
        <v>1</v>
      </c>
      <c r="I199" s="11">
        <f t="shared" si="102"/>
        <v>-486120161</v>
      </c>
      <c r="J199" s="4">
        <f t="shared" si="90"/>
        <v>0</v>
      </c>
      <c r="K199" s="51">
        <f t="shared" si="103"/>
        <v>281581164</v>
      </c>
      <c r="L199" s="87">
        <f t="shared" si="91"/>
        <v>-26757005</v>
      </c>
      <c r="M199" s="4">
        <f t="shared" si="92"/>
        <v>0</v>
      </c>
      <c r="N199" s="51">
        <f t="shared" si="93"/>
        <v>15493757</v>
      </c>
      <c r="P199" s="54">
        <f t="shared" si="97"/>
        <v>1.6088132243464963E-6</v>
      </c>
      <c r="Q199" s="55">
        <f t="shared" si="98"/>
        <v>785.80233364747755</v>
      </c>
      <c r="R199" s="55">
        <f t="shared" si="99"/>
        <v>0</v>
      </c>
      <c r="S199" s="56">
        <f t="shared" si="87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88"/>
        <v>86217</v>
      </c>
      <c r="E200" s="2">
        <f t="shared" si="89"/>
        <v>297977093</v>
      </c>
      <c r="F200" s="63">
        <f t="shared" si="96"/>
        <v>6740.5612684307434</v>
      </c>
      <c r="G200" s="28">
        <f t="shared" si="100"/>
        <v>1.8304941639981115E-3</v>
      </c>
      <c r="H200" s="81">
        <f t="shared" si="101"/>
        <v>1</v>
      </c>
      <c r="I200" s="9">
        <f t="shared" si="102"/>
        <v>-514435175</v>
      </c>
      <c r="J200" s="2">
        <f t="shared" si="90"/>
        <v>0</v>
      </c>
      <c r="K200" s="48">
        <f t="shared" si="103"/>
        <v>297977093</v>
      </c>
      <c r="L200" s="88">
        <f t="shared" si="91"/>
        <v>-28315014</v>
      </c>
      <c r="M200" s="2">
        <f t="shared" si="92"/>
        <v>0</v>
      </c>
      <c r="N200" s="48">
        <f t="shared" si="93"/>
        <v>16395929</v>
      </c>
      <c r="P200" s="53">
        <f t="shared" si="97"/>
        <v>1.6088132243464963E-6</v>
      </c>
      <c r="Q200" s="52">
        <f t="shared" si="98"/>
        <v>831.51683845691468</v>
      </c>
      <c r="R200" s="52">
        <f t="shared" si="99"/>
        <v>0</v>
      </c>
      <c r="S200" s="16">
        <f t="shared" si="87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88"/>
        <v>86217</v>
      </c>
      <c r="E201" s="4">
        <f t="shared" si="89"/>
        <v>315327725</v>
      </c>
      <c r="F201" s="64">
        <f t="shared" si="96"/>
        <v>6740.5612684307434</v>
      </c>
      <c r="G201" s="27">
        <f t="shared" si="100"/>
        <v>1.8304941639981115E-3</v>
      </c>
      <c r="H201" s="80">
        <f t="shared" si="101"/>
        <v>1</v>
      </c>
      <c r="I201" s="11">
        <f t="shared" si="102"/>
        <v>-544398917</v>
      </c>
      <c r="J201" s="4">
        <f t="shared" si="90"/>
        <v>0</v>
      </c>
      <c r="K201" s="51">
        <f t="shared" si="103"/>
        <v>315327725</v>
      </c>
      <c r="L201" s="87">
        <f t="shared" si="91"/>
        <v>-29963742</v>
      </c>
      <c r="M201" s="4">
        <f t="shared" si="92"/>
        <v>0</v>
      </c>
      <c r="N201" s="51">
        <f t="shared" si="93"/>
        <v>17350632</v>
      </c>
      <c r="P201" s="54">
        <f t="shared" si="97"/>
        <v>1.6088132243464963E-6</v>
      </c>
      <c r="Q201" s="55">
        <f t="shared" si="98"/>
        <v>879.89321110995138</v>
      </c>
      <c r="R201" s="55">
        <f t="shared" si="99"/>
        <v>0</v>
      </c>
      <c r="S201" s="56">
        <f t="shared" si="87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88"/>
        <v>86217</v>
      </c>
      <c r="E202" s="2">
        <f t="shared" si="89"/>
        <v>333688651</v>
      </c>
      <c r="F202" s="63">
        <f t="shared" si="96"/>
        <v>6740.5612684307434</v>
      </c>
      <c r="G202" s="28">
        <f t="shared" si="100"/>
        <v>1.8304941639981115E-3</v>
      </c>
      <c r="H202" s="81">
        <f t="shared" si="101"/>
        <v>1</v>
      </c>
      <c r="I202" s="9">
        <f t="shared" si="102"/>
        <v>-576107390</v>
      </c>
      <c r="J202" s="2">
        <f t="shared" si="90"/>
        <v>0</v>
      </c>
      <c r="K202" s="48">
        <f t="shared" si="103"/>
        <v>333688651</v>
      </c>
      <c r="L202" s="88">
        <f t="shared" si="91"/>
        <v>-31708473</v>
      </c>
      <c r="M202" s="2">
        <f t="shared" si="92"/>
        <v>0</v>
      </c>
      <c r="N202" s="48">
        <f t="shared" si="93"/>
        <v>18360926</v>
      </c>
      <c r="P202" s="53">
        <f t="shared" si="97"/>
        <v>1.6088132243464963E-6</v>
      </c>
      <c r="Q202" s="52">
        <f t="shared" si="98"/>
        <v>931.08644553068552</v>
      </c>
      <c r="R202" s="52">
        <f t="shared" si="99"/>
        <v>0</v>
      </c>
      <c r="S202" s="16">
        <f t="shared" si="87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88"/>
        <v>86217</v>
      </c>
      <c r="E203" s="4">
        <f t="shared" si="89"/>
        <v>353118699</v>
      </c>
      <c r="F203" s="64">
        <f t="shared" si="96"/>
        <v>6740.5612684307434</v>
      </c>
      <c r="G203" s="27">
        <f t="shared" si="100"/>
        <v>1.8304941639981115E-3</v>
      </c>
      <c r="H203" s="80">
        <f t="shared" si="101"/>
        <v>1</v>
      </c>
      <c r="I203" s="11">
        <f t="shared" si="102"/>
        <v>-609662187</v>
      </c>
      <c r="J203" s="4">
        <f t="shared" si="90"/>
        <v>0</v>
      </c>
      <c r="K203" s="51">
        <f t="shared" si="103"/>
        <v>353118699</v>
      </c>
      <c r="L203" s="87">
        <f t="shared" si="91"/>
        <v>-33554797</v>
      </c>
      <c r="M203" s="4">
        <f t="shared" si="92"/>
        <v>0</v>
      </c>
      <c r="N203" s="51">
        <f t="shared" si="93"/>
        <v>19430048</v>
      </c>
      <c r="P203" s="54">
        <f t="shared" si="97"/>
        <v>1.6088132243464963E-6</v>
      </c>
      <c r="Q203" s="55">
        <f t="shared" si="98"/>
        <v>985.26056343420225</v>
      </c>
      <c r="R203" s="55">
        <f t="shared" si="99"/>
        <v>0</v>
      </c>
      <c r="S203" s="56">
        <f t="shared" si="87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88"/>
        <v>86217</v>
      </c>
      <c r="E204" s="96">
        <f t="shared" si="89"/>
        <v>373680121</v>
      </c>
      <c r="F204" s="75">
        <f t="shared" si="96"/>
        <v>6740.5612684307434</v>
      </c>
      <c r="G204" s="76">
        <f t="shared" si="100"/>
        <v>1.8304941639981115E-3</v>
      </c>
      <c r="H204" s="85">
        <f t="shared" si="101"/>
        <v>1</v>
      </c>
      <c r="I204" s="73">
        <f t="shared" si="102"/>
        <v>-645170815</v>
      </c>
      <c r="J204" s="96">
        <f t="shared" si="90"/>
        <v>0</v>
      </c>
      <c r="K204" s="97">
        <f t="shared" si="103"/>
        <v>373680121</v>
      </c>
      <c r="L204" s="110">
        <f t="shared" si="91"/>
        <v>-35508628</v>
      </c>
      <c r="M204" s="96">
        <f t="shared" si="92"/>
        <v>0</v>
      </c>
      <c r="N204" s="97">
        <f t="shared" si="93"/>
        <v>20561422</v>
      </c>
      <c r="P204" s="77">
        <f t="shared" si="97"/>
        <v>1.6088132243464963E-6</v>
      </c>
      <c r="Q204" s="78">
        <f t="shared" si="98"/>
        <v>1042.5891370984812</v>
      </c>
      <c r="R204" s="78">
        <f t="shared" si="99"/>
        <v>0</v>
      </c>
      <c r="S204" s="105">
        <f t="shared" si="87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2020-03-29T15:20:53Z</dcterms:modified>
</cp:coreProperties>
</file>