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C7E35630-53D8-490B-BC61-C44C1022EE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" l="1"/>
  <c r="T40" i="1"/>
  <c r="U40" i="1"/>
  <c r="V40" i="1" s="1"/>
  <c r="X40" i="1" s="1"/>
  <c r="W40" i="1"/>
  <c r="I40" i="1"/>
  <c r="J40" i="1"/>
  <c r="K40" i="1"/>
  <c r="I39" i="1" l="1"/>
  <c r="J39" i="1"/>
  <c r="K39" i="1"/>
  <c r="T39" i="1"/>
  <c r="I38" i="1" l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P13" i="1"/>
  <c r="L40" i="1"/>
  <c r="S13" i="1" s="1"/>
  <c r="Q13" i="1"/>
  <c r="M40" i="1"/>
  <c r="T13" i="1" s="1"/>
  <c r="R13" i="1"/>
  <c r="N40" i="1"/>
  <c r="U13" i="1" s="1"/>
  <c r="Q17" i="1" l="1"/>
  <c r="R17" i="1" l="1"/>
  <c r="S17" i="1" s="1"/>
  <c r="Q24" i="1" s="1"/>
  <c r="P141" i="1"/>
  <c r="P121" i="1"/>
  <c r="Q31" i="1"/>
  <c r="P116" i="1"/>
  <c r="P153" i="1"/>
  <c r="P123" i="1"/>
  <c r="P26" i="1"/>
  <c r="P127" i="1"/>
  <c r="P182" i="1"/>
  <c r="P187" i="1"/>
  <c r="P33" i="1"/>
  <c r="P108" i="1"/>
  <c r="P46" i="1"/>
  <c r="P44" i="1"/>
  <c r="P176" i="1"/>
  <c r="P143" i="1"/>
  <c r="P92" i="1"/>
  <c r="P107" i="1"/>
  <c r="P60" i="1"/>
  <c r="P113" i="1"/>
  <c r="P180" i="1"/>
  <c r="P91" i="1"/>
  <c r="P147" i="1"/>
  <c r="P142" i="1"/>
  <c r="P78" i="1"/>
  <c r="P40" i="1"/>
  <c r="P192" i="1"/>
  <c r="P74" i="1"/>
  <c r="P109" i="1"/>
  <c r="P72" i="1"/>
  <c r="P118" i="1"/>
  <c r="P99" i="1"/>
  <c r="P80" i="1"/>
  <c r="P159" i="1"/>
  <c r="P61" i="1"/>
  <c r="P41" i="1"/>
  <c r="P65" i="1"/>
  <c r="P68" i="1"/>
  <c r="P111" i="1"/>
  <c r="P49" i="1"/>
  <c r="Q25" i="1"/>
  <c r="Q28" i="1"/>
  <c r="Q29" i="1"/>
  <c r="Q35" i="1"/>
  <c r="P51" i="1"/>
  <c r="P172" i="1"/>
  <c r="P36" i="1"/>
  <c r="P139" i="1"/>
  <c r="P200" i="1"/>
  <c r="P198" i="1"/>
  <c r="P83" i="1"/>
  <c r="P195" i="1"/>
  <c r="P126" i="1"/>
  <c r="P59" i="1"/>
  <c r="P112" i="1"/>
  <c r="P73" i="1"/>
  <c r="P137" i="1"/>
  <c r="P157" i="1"/>
  <c r="P100" i="1"/>
  <c r="P165" i="1"/>
  <c r="P166" i="1"/>
  <c r="P29" i="1"/>
  <c r="P174" i="1"/>
  <c r="P119" i="1"/>
  <c r="P47" i="1"/>
  <c r="P56" i="1"/>
  <c r="P69" i="1"/>
  <c r="P162" i="1"/>
  <c r="P95" i="1"/>
  <c r="P62" i="1"/>
  <c r="P196" i="1"/>
  <c r="P189" i="1"/>
  <c r="P102" i="1"/>
  <c r="P175" i="1"/>
  <c r="P64" i="1"/>
  <c r="P63" i="1"/>
  <c r="P132" i="1"/>
  <c r="P164" i="1"/>
  <c r="P38" i="1"/>
  <c r="P101" i="1"/>
  <c r="P124" i="1"/>
  <c r="P67" i="1"/>
  <c r="P96" i="1"/>
  <c r="P128" i="1"/>
  <c r="P85" i="1"/>
  <c r="P82" i="1"/>
  <c r="P146" i="1"/>
  <c r="P37" i="1"/>
  <c r="P188" i="1"/>
  <c r="R39" i="1"/>
  <c r="R37" i="1"/>
  <c r="R34" i="1"/>
  <c r="R27" i="1"/>
  <c r="R38" i="1"/>
  <c r="R28" i="1"/>
  <c r="R30" i="1"/>
  <c r="R29" i="1"/>
  <c r="R24" i="1"/>
  <c r="R33" i="1"/>
  <c r="R36" i="1"/>
  <c r="R31" i="1"/>
  <c r="R32" i="1"/>
  <c r="R25" i="1"/>
  <c r="R23" i="1"/>
  <c r="R41" i="1"/>
  <c r="R35" i="1"/>
  <c r="R40" i="1"/>
  <c r="R26" i="1"/>
  <c r="P90" i="1"/>
  <c r="P45" i="1"/>
  <c r="P23" i="1"/>
  <c r="P154" i="1"/>
  <c r="P152" i="1"/>
  <c r="P199" i="1"/>
  <c r="P79" i="1"/>
  <c r="P145" i="1"/>
  <c r="P110" i="1"/>
  <c r="P48" i="1"/>
  <c r="P144" i="1"/>
  <c r="P185" i="1"/>
  <c r="P98" i="1"/>
  <c r="P50" i="1"/>
  <c r="P75" i="1"/>
  <c r="P168" i="1"/>
  <c r="P160" i="1"/>
  <c r="P31" i="1"/>
  <c r="Q41" i="1"/>
  <c r="Q33" i="1"/>
  <c r="Q36" i="1"/>
  <c r="Q23" i="1"/>
  <c r="Q39" i="1"/>
  <c r="P120" i="1"/>
  <c r="P89" i="1"/>
  <c r="P181" i="1"/>
  <c r="P39" i="1"/>
  <c r="P167" i="1"/>
  <c r="P104" i="1"/>
  <c r="P86" i="1"/>
  <c r="P156" i="1"/>
  <c r="P129" i="1"/>
  <c r="P163" i="1"/>
  <c r="P28" i="1"/>
  <c r="P77" i="1"/>
  <c r="P190" i="1"/>
  <c r="P88" i="1"/>
  <c r="P35" i="1"/>
  <c r="P84" i="1"/>
  <c r="P27" i="1"/>
  <c r="P202" i="1"/>
  <c r="P97" i="1"/>
  <c r="P161" i="1"/>
  <c r="P155" i="1"/>
  <c r="P149" i="1"/>
  <c r="P150" i="1"/>
  <c r="P25" i="1"/>
  <c r="P66" i="1"/>
  <c r="P42" i="1"/>
  <c r="P197" i="1"/>
  <c r="P203" i="1"/>
  <c r="P76" i="1"/>
  <c r="P106" i="1"/>
  <c r="P178" i="1"/>
  <c r="P204" i="1"/>
  <c r="P57" i="1"/>
  <c r="P135" i="1"/>
  <c r="P194" i="1"/>
  <c r="P133" i="1"/>
  <c r="P94" i="1"/>
  <c r="P53" i="1"/>
  <c r="P115" i="1"/>
  <c r="P71" i="1"/>
  <c r="P193" i="1"/>
  <c r="P186" i="1"/>
  <c r="P183" i="1"/>
  <c r="P122" i="1"/>
  <c r="P184" i="1"/>
  <c r="P93" i="1"/>
  <c r="P55" i="1" l="1"/>
  <c r="S41" i="1"/>
  <c r="J41" i="1" s="1"/>
  <c r="Q38" i="1"/>
  <c r="S38" i="1" s="1"/>
  <c r="U38" i="1" s="1"/>
  <c r="V38" i="1" s="1"/>
  <c r="P173" i="1"/>
  <c r="P114" i="1"/>
  <c r="P148" i="1"/>
  <c r="P30" i="1"/>
  <c r="P32" i="1"/>
  <c r="P81" i="1"/>
  <c r="P117" i="1"/>
  <c r="P136" i="1"/>
  <c r="P125" i="1"/>
  <c r="P58" i="1"/>
  <c r="P171" i="1"/>
  <c r="P201" i="1"/>
  <c r="P134" i="1"/>
  <c r="P54" i="1"/>
  <c r="P130" i="1"/>
  <c r="P177" i="1"/>
  <c r="P138" i="1"/>
  <c r="Q40" i="1"/>
  <c r="S40" i="1" s="1"/>
  <c r="S36" i="1"/>
  <c r="U36" i="1" s="1"/>
  <c r="V36" i="1" s="1"/>
  <c r="P70" i="1"/>
  <c r="P140" i="1"/>
  <c r="P103" i="1"/>
  <c r="P169" i="1"/>
  <c r="P24" i="1"/>
  <c r="S24" i="1" s="1"/>
  <c r="U24" i="1" s="1"/>
  <c r="V24" i="1" s="1"/>
  <c r="P43" i="1"/>
  <c r="P52" i="1"/>
  <c r="P179" i="1"/>
  <c r="P131" i="1"/>
  <c r="P151" i="1"/>
  <c r="P34" i="1"/>
  <c r="P158" i="1"/>
  <c r="P87" i="1"/>
  <c r="P105" i="1"/>
  <c r="Q26" i="1"/>
  <c r="S26" i="1" s="1"/>
  <c r="U26" i="1" s="1"/>
  <c r="V26" i="1" s="1"/>
  <c r="P170" i="1"/>
  <c r="Q34" i="1"/>
  <c r="P191" i="1"/>
  <c r="Q37" i="1"/>
  <c r="S37" i="1" s="1"/>
  <c r="U37" i="1" s="1"/>
  <c r="V37" i="1" s="1"/>
  <c r="Q32" i="1"/>
  <c r="Q30" i="1"/>
  <c r="S30" i="1" s="1"/>
  <c r="U30" i="1" s="1"/>
  <c r="V30" i="1" s="1"/>
  <c r="Q27" i="1"/>
  <c r="S27" i="1" s="1"/>
  <c r="U27" i="1" s="1"/>
  <c r="V27" i="1" s="1"/>
  <c r="S39" i="1"/>
  <c r="U39" i="1" s="1"/>
  <c r="V39" i="1" s="1"/>
  <c r="S33" i="1"/>
  <c r="U33" i="1" s="1"/>
  <c r="V33" i="1" s="1"/>
  <c r="R42" i="1"/>
  <c r="M41" i="1"/>
  <c r="D41" i="1" s="1"/>
  <c r="K41" i="1"/>
  <c r="S28" i="1"/>
  <c r="U28" i="1" s="1"/>
  <c r="V28" i="1" s="1"/>
  <c r="S31" i="1"/>
  <c r="U31" i="1" s="1"/>
  <c r="V31" i="1" s="1"/>
  <c r="S23" i="1"/>
  <c r="U23" i="1" s="1"/>
  <c r="S35" i="1"/>
  <c r="U35" i="1" s="1"/>
  <c r="V35" i="1" s="1"/>
  <c r="S29" i="1"/>
  <c r="U29" i="1" s="1"/>
  <c r="V29" i="1" s="1"/>
  <c r="S25" i="1"/>
  <c r="U25" i="1" s="1"/>
  <c r="V25" i="1" s="1"/>
  <c r="S34" i="1" l="1"/>
  <c r="U34" i="1" s="1"/>
  <c r="V34" i="1" s="1"/>
  <c r="S32" i="1"/>
  <c r="U32" i="1" s="1"/>
  <c r="V32" i="1" s="1"/>
  <c r="H41" i="1"/>
  <c r="G41" i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V23" i="1"/>
  <c r="X23" i="1" s="1"/>
  <c r="X24" i="1" s="1"/>
  <c r="X25" i="1" s="1"/>
  <c r="X26" i="1" s="1"/>
  <c r="X27" i="1" s="1"/>
  <c r="X28" i="1" s="1"/>
  <c r="X29" i="1" s="1"/>
  <c r="X30" i="1" s="1"/>
  <c r="X31" i="1" s="1"/>
  <c r="N41" i="1"/>
  <c r="E41" i="1" s="1"/>
  <c r="I41" i="1"/>
  <c r="L41" i="1" s="1"/>
  <c r="X32" i="1" l="1"/>
  <c r="X33" i="1" s="1"/>
  <c r="X34" i="1" s="1"/>
  <c r="X35" i="1" s="1"/>
  <c r="X36" i="1" s="1"/>
  <c r="X37" i="1" s="1"/>
  <c r="X38" i="1" s="1"/>
  <c r="X39" i="1" s="1"/>
  <c r="Q42" i="1"/>
  <c r="S42" i="1" s="1"/>
  <c r="J42" i="1" s="1"/>
  <c r="R43" i="1" l="1"/>
  <c r="M42" i="1"/>
  <c r="D42" i="1" s="1"/>
  <c r="K42" i="1"/>
  <c r="F42" i="1" l="1"/>
  <c r="G42" i="1"/>
  <c r="H42" i="1"/>
  <c r="N42" i="1"/>
  <c r="E42" i="1" s="1"/>
  <c r="I42" i="1"/>
  <c r="L42" i="1" s="1"/>
  <c r="Q43" i="1" l="1"/>
  <c r="S43" i="1" s="1"/>
  <c r="J43" i="1" s="1"/>
  <c r="R44" i="1" s="1"/>
  <c r="M43" i="1" l="1"/>
  <c r="D43" i="1" s="1"/>
  <c r="G43" i="1" s="1"/>
  <c r="K43" i="1"/>
  <c r="I43" i="1" s="1"/>
  <c r="L43" i="1" s="1"/>
  <c r="N43" i="1" l="1"/>
  <c r="E43" i="1" s="1"/>
  <c r="H43" i="1"/>
  <c r="F43" i="1"/>
  <c r="Q44" i="1"/>
  <c r="S44" i="1" s="1"/>
  <c r="J44" i="1" s="1"/>
  <c r="R45" i="1" l="1"/>
  <c r="M44" i="1"/>
  <c r="D44" i="1" s="1"/>
  <c r="K44" i="1"/>
  <c r="G44" i="1" l="1"/>
  <c r="H44" i="1"/>
  <c r="F44" i="1"/>
  <c r="N44" i="1"/>
  <c r="E44" i="1" s="1"/>
  <c r="I44" i="1"/>
  <c r="L44" i="1" s="1"/>
  <c r="Q45" i="1" l="1"/>
  <c r="S45" i="1" s="1"/>
  <c r="J45" i="1" s="1"/>
  <c r="M45" i="1" s="1"/>
  <c r="D45" i="1" s="1"/>
  <c r="R46" i="1" l="1"/>
  <c r="K45" i="1"/>
  <c r="N45" i="1" s="1"/>
  <c r="E45" i="1" s="1"/>
  <c r="F45" i="1"/>
  <c r="H45" i="1"/>
  <c r="G45" i="1"/>
  <c r="I45" i="1" l="1"/>
  <c r="L45" i="1" s="1"/>
  <c r="Q46" i="1" l="1"/>
  <c r="S46" i="1" s="1"/>
  <c r="J46" i="1" s="1"/>
  <c r="R47" i="1" l="1"/>
  <c r="M46" i="1"/>
  <c r="D46" i="1" s="1"/>
  <c r="K46" i="1"/>
  <c r="H46" i="1" l="1"/>
  <c r="F46" i="1"/>
  <c r="G46" i="1"/>
  <c r="I46" i="1"/>
  <c r="L46" i="1" s="1"/>
  <c r="N46" i="1"/>
  <c r="E46" i="1" s="1"/>
  <c r="Q47" i="1" l="1"/>
  <c r="S47" i="1" s="1"/>
  <c r="J47" i="1" s="1"/>
  <c r="K47" i="1" s="1"/>
  <c r="R48" i="1" l="1"/>
  <c r="M47" i="1"/>
  <c r="D47" i="1" s="1"/>
  <c r="H47" i="1" s="1"/>
  <c r="I47" i="1"/>
  <c r="L47" i="1" s="1"/>
  <c r="N47" i="1"/>
  <c r="E47" i="1" s="1"/>
  <c r="G47" i="1" l="1"/>
  <c r="F47" i="1"/>
  <c r="Q48" i="1"/>
  <c r="S48" i="1" s="1"/>
  <c r="J48" i="1" s="1"/>
  <c r="R49" i="1" s="1"/>
  <c r="M48" i="1" l="1"/>
  <c r="D48" i="1" s="1"/>
  <c r="F48" i="1" s="1"/>
  <c r="K48" i="1"/>
  <c r="H48" i="1" l="1"/>
  <c r="G48" i="1"/>
  <c r="I48" i="1"/>
  <c r="N48" i="1"/>
  <c r="E48" i="1" s="1"/>
  <c r="L48" i="1" l="1"/>
  <c r="Q49" i="1"/>
  <c r="S49" i="1" s="1"/>
  <c r="J49" i="1" s="1"/>
  <c r="R50" i="1" l="1"/>
  <c r="M49" i="1"/>
  <c r="D49" i="1" s="1"/>
  <c r="K49" i="1"/>
  <c r="F49" i="1" l="1"/>
  <c r="G49" i="1"/>
  <c r="H49" i="1"/>
  <c r="N49" i="1"/>
  <c r="E49" i="1" s="1"/>
  <c r="I49" i="1"/>
  <c r="L49" i="1" l="1"/>
  <c r="Q50" i="1"/>
  <c r="S50" i="1" s="1"/>
  <c r="J50" i="1" s="1"/>
  <c r="R51" i="1" l="1"/>
  <c r="K50" i="1"/>
  <c r="M50" i="1"/>
  <c r="D50" i="1" s="1"/>
  <c r="H50" i="1" l="1"/>
  <c r="F50" i="1"/>
  <c r="G50" i="1"/>
  <c r="N50" i="1"/>
  <c r="E50" i="1" s="1"/>
  <c r="I50" i="1"/>
  <c r="L50" i="1" l="1"/>
  <c r="Q51" i="1"/>
  <c r="S51" i="1" s="1"/>
  <c r="J51" i="1" s="1"/>
  <c r="R52" i="1" l="1"/>
  <c r="M51" i="1"/>
  <c r="D51" i="1" s="1"/>
  <c r="K51" i="1"/>
  <c r="H51" i="1" l="1"/>
  <c r="F51" i="1"/>
  <c r="G51" i="1"/>
  <c r="N51" i="1"/>
  <c r="E51" i="1" s="1"/>
  <c r="I51" i="1"/>
  <c r="L51" i="1" l="1"/>
  <c r="Q52" i="1"/>
  <c r="S52" i="1" s="1"/>
  <c r="J52" i="1" s="1"/>
  <c r="M52" i="1" l="1"/>
  <c r="D52" i="1" s="1"/>
  <c r="R53" i="1"/>
  <c r="K52" i="1"/>
  <c r="N52" i="1" l="1"/>
  <c r="E52" i="1" s="1"/>
  <c r="I52" i="1"/>
  <c r="L52" i="1" s="1"/>
  <c r="F52" i="1"/>
  <c r="G52" i="1"/>
  <c r="H52" i="1"/>
  <c r="Q53" i="1" l="1"/>
  <c r="S53" i="1" s="1"/>
  <c r="J53" i="1" s="1"/>
  <c r="K53" i="1" l="1"/>
  <c r="M53" i="1"/>
  <c r="D53" i="1" s="1"/>
  <c r="R54" i="1"/>
  <c r="F53" i="1" l="1"/>
  <c r="G53" i="1"/>
  <c r="H53" i="1"/>
  <c r="N53" i="1"/>
  <c r="E53" i="1" s="1"/>
  <c r="I53" i="1"/>
  <c r="L53" i="1" l="1"/>
  <c r="Q54" i="1"/>
  <c r="S54" i="1" s="1"/>
  <c r="J54" i="1" s="1"/>
  <c r="R55" i="1" l="1"/>
  <c r="M54" i="1"/>
  <c r="D54" i="1" s="1"/>
  <c r="K54" i="1"/>
  <c r="N54" i="1" l="1"/>
  <c r="E54" i="1" s="1"/>
  <c r="I54" i="1"/>
  <c r="L54" i="1" s="1"/>
  <c r="F54" i="1"/>
  <c r="H54" i="1"/>
  <c r="G54" i="1"/>
  <c r="Q55" i="1" l="1"/>
  <c r="S55" i="1" s="1"/>
  <c r="J55" i="1" s="1"/>
  <c r="K55" i="1" l="1"/>
  <c r="R56" i="1"/>
  <c r="M55" i="1"/>
  <c r="D55" i="1" s="1"/>
  <c r="F55" i="1" l="1"/>
  <c r="H55" i="1"/>
  <c r="G55" i="1"/>
  <c r="I55" i="1"/>
  <c r="L55" i="1" s="1"/>
  <c r="N55" i="1"/>
  <c r="E55" i="1" s="1"/>
  <c r="Q56" i="1" l="1"/>
  <c r="S56" i="1" s="1"/>
  <c r="J56" i="1" s="1"/>
  <c r="M56" i="1" l="1"/>
  <c r="D56" i="1" s="1"/>
  <c r="R57" i="1"/>
  <c r="K56" i="1"/>
  <c r="N56" i="1" l="1"/>
  <c r="E56" i="1" s="1"/>
  <c r="I56" i="1"/>
  <c r="L56" i="1" s="1"/>
  <c r="H56" i="1"/>
  <c r="F56" i="1"/>
  <c r="G56" i="1"/>
  <c r="Q57" i="1" l="1"/>
  <c r="S57" i="1" s="1"/>
  <c r="J57" i="1" s="1"/>
  <c r="R58" i="1" l="1"/>
  <c r="K57" i="1"/>
  <c r="M57" i="1"/>
  <c r="D57" i="1" s="1"/>
  <c r="F57" i="1" l="1"/>
  <c r="G57" i="1"/>
  <c r="H57" i="1"/>
  <c r="I57" i="1"/>
  <c r="L57" i="1" s="1"/>
  <c r="N57" i="1"/>
  <c r="E57" i="1" s="1"/>
  <c r="Q58" i="1" l="1"/>
  <c r="S58" i="1" s="1"/>
  <c r="J58" i="1" s="1"/>
  <c r="R59" i="1" l="1"/>
  <c r="M58" i="1"/>
  <c r="D58" i="1" s="1"/>
  <c r="K58" i="1"/>
  <c r="N58" i="1" l="1"/>
  <c r="E58" i="1" s="1"/>
  <c r="I58" i="1"/>
  <c r="L58" i="1" s="1"/>
  <c r="H58" i="1"/>
  <c r="G58" i="1"/>
  <c r="F58" i="1"/>
  <c r="Q59" i="1" l="1"/>
  <c r="S59" i="1" s="1"/>
  <c r="J59" i="1" s="1"/>
  <c r="K59" i="1" l="1"/>
  <c r="M59" i="1"/>
  <c r="D59" i="1" s="1"/>
  <c r="R60" i="1"/>
  <c r="H59" i="1" l="1"/>
  <c r="F59" i="1"/>
  <c r="G59" i="1"/>
  <c r="I59" i="1"/>
  <c r="L59" i="1" s="1"/>
  <c r="N59" i="1"/>
  <c r="E59" i="1" s="1"/>
  <c r="Q60" i="1" l="1"/>
  <c r="S60" i="1" s="1"/>
  <c r="J60" i="1" s="1"/>
  <c r="R61" i="1" s="1"/>
  <c r="K60" i="1" l="1"/>
  <c r="I60" i="1" s="1"/>
  <c r="L60" i="1" s="1"/>
  <c r="M60" i="1"/>
  <c r="D60" i="1" s="1"/>
  <c r="H60" i="1" s="1"/>
  <c r="G60" i="1"/>
  <c r="F60" i="1"/>
  <c r="N60" i="1"/>
  <c r="E60" i="1" s="1"/>
  <c r="Q61" i="1" l="1"/>
  <c r="S61" i="1" s="1"/>
  <c r="J61" i="1" s="1"/>
  <c r="M61" i="1" s="1"/>
  <c r="D61" i="1" s="1"/>
  <c r="K61" i="1" l="1"/>
  <c r="N61" i="1" s="1"/>
  <c r="E61" i="1" s="1"/>
  <c r="R62" i="1"/>
  <c r="I61" i="1"/>
  <c r="L61" i="1" s="1"/>
  <c r="F61" i="1"/>
  <c r="G61" i="1"/>
  <c r="H61" i="1"/>
  <c r="Q62" i="1" l="1"/>
  <c r="S62" i="1" s="1"/>
  <c r="J62" i="1" s="1"/>
  <c r="R63" i="1" s="1"/>
  <c r="M62" i="1" l="1"/>
  <c r="D62" i="1" s="1"/>
  <c r="K62" i="1"/>
  <c r="N62" i="1" s="1"/>
  <c r="E62" i="1" s="1"/>
  <c r="H62" i="1"/>
  <c r="F62" i="1"/>
  <c r="G62" i="1"/>
  <c r="I62" i="1" l="1"/>
  <c r="L62" i="1" s="1"/>
  <c r="Q63" i="1" l="1"/>
  <c r="S63" i="1" s="1"/>
  <c r="J63" i="1" s="1"/>
  <c r="M63" i="1" s="1"/>
  <c r="D63" i="1" s="1"/>
  <c r="H63" i="1" s="1"/>
  <c r="G63" i="1" l="1"/>
  <c r="F63" i="1"/>
  <c r="K63" i="1"/>
  <c r="R64" i="1"/>
  <c r="I63" i="1" l="1"/>
  <c r="L63" i="1" s="1"/>
  <c r="N63" i="1"/>
  <c r="E63" i="1" s="1"/>
  <c r="Q64" i="1" l="1"/>
  <c r="S64" i="1" s="1"/>
  <c r="J64" i="1" s="1"/>
  <c r="M64" i="1" s="1"/>
  <c r="D64" i="1" s="1"/>
  <c r="K64" i="1" l="1"/>
  <c r="R65" i="1"/>
  <c r="N64" i="1"/>
  <c r="E64" i="1" s="1"/>
  <c r="I64" i="1"/>
  <c r="G64" i="1"/>
  <c r="H64" i="1"/>
  <c r="F64" i="1"/>
  <c r="Q65" i="1" l="1"/>
  <c r="S65" i="1" s="1"/>
  <c r="J65" i="1" s="1"/>
  <c r="L64" i="1"/>
  <c r="R66" i="1" l="1"/>
  <c r="K65" i="1"/>
  <c r="M65" i="1"/>
  <c r="D65" i="1" s="1"/>
  <c r="H65" i="1" l="1"/>
  <c r="G65" i="1"/>
  <c r="F65" i="1"/>
  <c r="I65" i="1"/>
  <c r="N65" i="1"/>
  <c r="E65" i="1" s="1"/>
  <c r="L65" i="1" l="1"/>
  <c r="Q66" i="1"/>
  <c r="S66" i="1" s="1"/>
  <c r="J66" i="1" s="1"/>
  <c r="K66" i="1" l="1"/>
  <c r="R67" i="1"/>
  <c r="M66" i="1"/>
  <c r="D66" i="1" s="1"/>
  <c r="G66" i="1" l="1"/>
  <c r="H66" i="1"/>
  <c r="F66" i="1"/>
  <c r="N66" i="1"/>
  <c r="E66" i="1" s="1"/>
  <c r="I66" i="1"/>
  <c r="L66" i="1" l="1"/>
  <c r="Q67" i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l="1"/>
  <c r="Q68" i="1"/>
  <c r="S68" i="1" s="1"/>
  <c r="J68" i="1" s="1"/>
  <c r="K68" i="1" l="1"/>
  <c r="M68" i="1"/>
  <c r="D68" i="1" s="1"/>
  <c r="R69" i="1"/>
  <c r="G68" i="1" l="1"/>
  <c r="H68" i="1"/>
  <c r="F68" i="1"/>
  <c r="I68" i="1"/>
  <c r="L68" i="1" s="1"/>
  <c r="N68" i="1"/>
  <c r="E68" i="1" s="1"/>
  <c r="Q69" i="1" l="1"/>
  <c r="S69" i="1" s="1"/>
  <c r="J69" i="1" s="1"/>
  <c r="K69" i="1" l="1"/>
  <c r="R70" i="1"/>
  <c r="M69" i="1"/>
  <c r="D69" i="1" s="1"/>
  <c r="G69" i="1" l="1"/>
  <c r="F69" i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Q71" i="1"/>
  <c r="S71" i="1" s="1"/>
  <c r="J71" i="1" s="1"/>
  <c r="H70" i="1"/>
  <c r="G70" i="1"/>
  <c r="F70" i="1"/>
  <c r="K71" i="1" l="1"/>
  <c r="R72" i="1"/>
  <c r="M71" i="1"/>
  <c r="D71" i="1" s="1"/>
  <c r="H71" i="1" l="1"/>
  <c r="G71" i="1"/>
  <c r="F71" i="1"/>
  <c r="I71" i="1"/>
  <c r="N71" i="1"/>
  <c r="E71" i="1" s="1"/>
  <c r="Q72" i="1" l="1"/>
  <c r="S72" i="1" s="1"/>
  <c r="J72" i="1" s="1"/>
  <c r="L71" i="1"/>
  <c r="K72" i="1" l="1"/>
  <c r="M72" i="1"/>
  <c r="D72" i="1" s="1"/>
  <c r="R73" i="1"/>
  <c r="F72" i="1" l="1"/>
  <c r="G72" i="1"/>
  <c r="H72" i="1"/>
  <c r="N72" i="1"/>
  <c r="E72" i="1" s="1"/>
  <c r="I72" i="1"/>
  <c r="L72" i="1" l="1"/>
  <c r="Q73" i="1"/>
  <c r="S73" i="1" s="1"/>
  <c r="J73" i="1" s="1"/>
  <c r="R74" i="1" l="1"/>
  <c r="M73" i="1"/>
  <c r="D73" i="1" s="1"/>
  <c r="K73" i="1"/>
  <c r="H73" i="1" l="1"/>
  <c r="G73" i="1"/>
  <c r="F73" i="1"/>
  <c r="I73" i="1"/>
  <c r="N73" i="1"/>
  <c r="E73" i="1" s="1"/>
  <c r="L73" i="1" l="1"/>
  <c r="Q74" i="1"/>
  <c r="S74" i="1" s="1"/>
  <c r="J74" i="1" s="1"/>
  <c r="R75" i="1" l="1"/>
  <c r="M74" i="1"/>
  <c r="D74" i="1" s="1"/>
  <c r="K74" i="1"/>
  <c r="N74" i="1" l="1"/>
  <c r="E74" i="1" s="1"/>
  <c r="I74" i="1"/>
  <c r="L74" i="1" s="1"/>
  <c r="H74" i="1"/>
  <c r="G74" i="1"/>
  <c r="F74" i="1"/>
  <c r="Q75" i="1" l="1"/>
  <c r="S75" i="1" s="1"/>
  <c r="J75" i="1" s="1"/>
  <c r="M75" i="1" l="1"/>
  <c r="D75" i="1" s="1"/>
  <c r="R76" i="1"/>
  <c r="K75" i="1"/>
  <c r="N75" i="1" l="1"/>
  <c r="E75" i="1" s="1"/>
  <c r="I75" i="1"/>
  <c r="L75" i="1" s="1"/>
  <c r="F75" i="1"/>
  <c r="H75" i="1"/>
  <c r="G75" i="1"/>
  <c r="Q76" i="1" l="1"/>
  <c r="S76" i="1" s="1"/>
  <c r="J76" i="1" s="1"/>
  <c r="M76" i="1" l="1"/>
  <c r="D76" i="1" s="1"/>
  <c r="K76" i="1"/>
  <c r="R77" i="1"/>
  <c r="N76" i="1" l="1"/>
  <c r="E76" i="1" s="1"/>
  <c r="I76" i="1"/>
  <c r="L76" i="1" s="1"/>
  <c r="H76" i="1"/>
  <c r="F76" i="1"/>
  <c r="G76" i="1"/>
  <c r="Q77" i="1" l="1"/>
  <c r="S77" i="1" s="1"/>
  <c r="J77" i="1" s="1"/>
  <c r="R78" i="1" s="1"/>
  <c r="M77" i="1" l="1"/>
  <c r="D77" i="1" s="1"/>
  <c r="K77" i="1"/>
  <c r="G77" i="1"/>
  <c r="H77" i="1"/>
  <c r="F77" i="1"/>
  <c r="N77" i="1" l="1"/>
  <c r="E77" i="1" s="1"/>
  <c r="I77" i="1"/>
  <c r="L77" i="1" s="1"/>
  <c r="Q78" i="1" l="1"/>
  <c r="S78" i="1" s="1"/>
  <c r="J78" i="1" s="1"/>
  <c r="K78" i="1" l="1"/>
  <c r="R79" i="1"/>
  <c r="M78" i="1"/>
  <c r="D78" i="1" s="1"/>
  <c r="F78" i="1" l="1"/>
  <c r="H78" i="1"/>
  <c r="G78" i="1"/>
  <c r="N78" i="1"/>
  <c r="E78" i="1" s="1"/>
  <c r="I78" i="1"/>
  <c r="L78" i="1" s="1"/>
  <c r="Q79" i="1"/>
  <c r="S79" i="1" s="1"/>
  <c r="J79" i="1" s="1"/>
  <c r="K79" i="1" l="1"/>
  <c r="M79" i="1"/>
  <c r="D79" i="1" s="1"/>
  <c r="R80" i="1"/>
  <c r="G79" i="1" l="1"/>
  <c r="F79" i="1"/>
  <c r="H79" i="1"/>
  <c r="N79" i="1"/>
  <c r="E79" i="1" s="1"/>
  <c r="I79" i="1"/>
  <c r="L79" i="1" s="1"/>
  <c r="Q80" i="1"/>
  <c r="S80" i="1" s="1"/>
  <c r="J80" i="1" s="1"/>
  <c r="K80" i="1" l="1"/>
  <c r="R81" i="1"/>
  <c r="M80" i="1"/>
  <c r="D80" i="1" s="1"/>
  <c r="H80" i="1" l="1"/>
  <c r="G80" i="1"/>
  <c r="F80" i="1"/>
  <c r="Q81" i="1"/>
  <c r="S81" i="1" s="1"/>
  <c r="J81" i="1" s="1"/>
  <c r="I80" i="1"/>
  <c r="L80" i="1" s="1"/>
  <c r="N80" i="1"/>
  <c r="E80" i="1" s="1"/>
  <c r="K81" i="1" l="1"/>
  <c r="M81" i="1"/>
  <c r="D81" i="1" s="1"/>
  <c r="R82" i="1"/>
  <c r="F81" i="1" l="1"/>
  <c r="G81" i="1"/>
  <c r="H81" i="1"/>
  <c r="N81" i="1"/>
  <c r="E81" i="1" s="1"/>
  <c r="I81" i="1"/>
  <c r="L81" i="1" s="1"/>
  <c r="Q82" i="1"/>
  <c r="S82" i="1" s="1"/>
  <c r="J82" i="1" s="1"/>
  <c r="K82" i="1" l="1"/>
  <c r="R83" i="1"/>
  <c r="M82" i="1"/>
  <c r="D82" i="1" s="1"/>
  <c r="G82" i="1" l="1"/>
  <c r="H82" i="1"/>
  <c r="F82" i="1"/>
  <c r="N82" i="1"/>
  <c r="E82" i="1" s="1"/>
  <c r="I82" i="1"/>
  <c r="Q83" i="1" l="1"/>
  <c r="S83" i="1" s="1"/>
  <c r="J83" i="1" s="1"/>
  <c r="L82" i="1"/>
  <c r="K83" i="1" l="1"/>
  <c r="M83" i="1"/>
  <c r="D83" i="1" s="1"/>
  <c r="R84" i="1"/>
  <c r="G83" i="1" l="1"/>
  <c r="F83" i="1"/>
  <c r="H83" i="1"/>
  <c r="Q84" i="1"/>
  <c r="S84" i="1" s="1"/>
  <c r="J84" i="1" s="1"/>
  <c r="N83" i="1"/>
  <c r="E83" i="1" s="1"/>
  <c r="I83" i="1"/>
  <c r="L83" i="1" s="1"/>
  <c r="K84" i="1" l="1"/>
  <c r="M84" i="1"/>
  <c r="D84" i="1" s="1"/>
  <c r="R85" i="1"/>
  <c r="G84" i="1" l="1"/>
  <c r="F84" i="1"/>
  <c r="H84" i="1"/>
  <c r="I84" i="1"/>
  <c r="L84" i="1" s="1"/>
  <c r="N84" i="1"/>
  <c r="E84" i="1" s="1"/>
  <c r="Q85" i="1" l="1"/>
  <c r="S85" i="1" s="1"/>
  <c r="J85" i="1" s="1"/>
  <c r="K85" i="1" l="1"/>
  <c r="M85" i="1"/>
  <c r="D85" i="1" s="1"/>
  <c r="R86" i="1"/>
  <c r="F85" i="1" l="1"/>
  <c r="G85" i="1"/>
  <c r="H85" i="1"/>
  <c r="N85" i="1"/>
  <c r="E85" i="1" s="1"/>
  <c r="I85" i="1"/>
  <c r="L85" i="1" s="1"/>
  <c r="Q86" i="1" l="1"/>
  <c r="S86" i="1" s="1"/>
  <c r="J86" i="1" s="1"/>
  <c r="K86" i="1" l="1"/>
  <c r="M86" i="1"/>
  <c r="D86" i="1" s="1"/>
  <c r="R87" i="1"/>
  <c r="G86" i="1" l="1"/>
  <c r="H86" i="1"/>
  <c r="F86" i="1"/>
  <c r="I86" i="1"/>
  <c r="L86" i="1" s="1"/>
  <c r="N86" i="1"/>
  <c r="E86" i="1" s="1"/>
  <c r="Q87" i="1" l="1"/>
  <c r="S87" i="1" s="1"/>
  <c r="J87" i="1" s="1"/>
  <c r="M87" i="1" l="1"/>
  <c r="D87" i="1" s="1"/>
  <c r="K87" i="1"/>
  <c r="R88" i="1"/>
  <c r="I87" i="1" l="1"/>
  <c r="L87" i="1" s="1"/>
  <c r="N87" i="1"/>
  <c r="E87" i="1" s="1"/>
  <c r="Q88" i="1"/>
  <c r="S88" i="1" s="1"/>
  <c r="J88" i="1" s="1"/>
  <c r="F87" i="1"/>
  <c r="H87" i="1"/>
  <c r="G87" i="1"/>
  <c r="R89" i="1" l="1"/>
  <c r="K88" i="1"/>
  <c r="M88" i="1"/>
  <c r="D88" i="1" s="1"/>
  <c r="G88" i="1" l="1"/>
  <c r="H88" i="1"/>
  <c r="F88" i="1"/>
  <c r="Q89" i="1"/>
  <c r="S89" i="1" s="1"/>
  <c r="J89" i="1" s="1"/>
  <c r="N88" i="1"/>
  <c r="E88" i="1" s="1"/>
  <c r="I88" i="1"/>
  <c r="L88" i="1" s="1"/>
  <c r="M89" i="1" l="1"/>
  <c r="D89" i="1" s="1"/>
  <c r="K89" i="1"/>
  <c r="R90" i="1"/>
  <c r="I89" i="1" l="1"/>
  <c r="L89" i="1" s="1"/>
  <c r="N89" i="1"/>
  <c r="E89" i="1" s="1"/>
  <c r="G89" i="1"/>
  <c r="H89" i="1"/>
  <c r="F89" i="1"/>
  <c r="Q90" i="1" l="1"/>
  <c r="S90" i="1" s="1"/>
  <c r="J90" i="1" s="1"/>
  <c r="R91" i="1" l="1"/>
  <c r="M90" i="1"/>
  <c r="D90" i="1" s="1"/>
  <c r="K90" i="1"/>
  <c r="N90" i="1" l="1"/>
  <c r="E90" i="1" s="1"/>
  <c r="I90" i="1"/>
  <c r="L90" i="1" s="1"/>
  <c r="Q91" i="1"/>
  <c r="S91" i="1" s="1"/>
  <c r="J91" i="1" s="1"/>
  <c r="F90" i="1"/>
  <c r="G90" i="1"/>
  <c r="H90" i="1"/>
  <c r="K91" i="1" l="1"/>
  <c r="R92" i="1"/>
  <c r="M91" i="1"/>
  <c r="D91" i="1" s="1"/>
  <c r="H91" i="1" l="1"/>
  <c r="F91" i="1"/>
  <c r="G91" i="1"/>
  <c r="N91" i="1"/>
  <c r="E91" i="1" s="1"/>
  <c r="I91" i="1"/>
  <c r="L91" i="1" s="1"/>
  <c r="Q92" i="1" l="1"/>
  <c r="S92" i="1" s="1"/>
  <c r="J92" i="1" s="1"/>
  <c r="R93" i="1" l="1"/>
  <c r="K92" i="1"/>
  <c r="M92" i="1"/>
  <c r="D92" i="1" s="1"/>
  <c r="H92" i="1" l="1"/>
  <c r="G92" i="1"/>
  <c r="F92" i="1"/>
  <c r="I92" i="1"/>
  <c r="L92" i="1" s="1"/>
  <c r="N92" i="1"/>
  <c r="E92" i="1" s="1"/>
  <c r="Q93" i="1" l="1"/>
  <c r="S93" i="1" s="1"/>
  <c r="J93" i="1" s="1"/>
  <c r="M93" i="1" l="1"/>
  <c r="D93" i="1" s="1"/>
  <c r="K93" i="1"/>
  <c r="R94" i="1"/>
  <c r="N93" i="1" l="1"/>
  <c r="E93" i="1" s="1"/>
  <c r="I93" i="1"/>
  <c r="L93" i="1" s="1"/>
  <c r="F93" i="1"/>
  <c r="G93" i="1"/>
  <c r="H93" i="1"/>
  <c r="Q94" i="1" l="1"/>
  <c r="S94" i="1" s="1"/>
  <c r="J94" i="1" s="1"/>
  <c r="M94" i="1" l="1"/>
  <c r="D94" i="1" s="1"/>
  <c r="K94" i="1"/>
  <c r="R95" i="1"/>
  <c r="I94" i="1" l="1"/>
  <c r="L94" i="1" s="1"/>
  <c r="N94" i="1"/>
  <c r="E94" i="1" s="1"/>
  <c r="G94" i="1"/>
  <c r="H94" i="1"/>
  <c r="F94" i="1"/>
  <c r="Q95" i="1" l="1"/>
  <c r="S95" i="1" s="1"/>
  <c r="J95" i="1" s="1"/>
  <c r="R96" i="1" l="1"/>
  <c r="K95" i="1"/>
  <c r="M95" i="1"/>
  <c r="D95" i="1" s="1"/>
  <c r="F95" i="1" l="1"/>
  <c r="G95" i="1"/>
  <c r="H95" i="1"/>
  <c r="I95" i="1"/>
  <c r="L95" i="1" s="1"/>
  <c r="N95" i="1"/>
  <c r="E95" i="1" s="1"/>
  <c r="Q96" i="1" l="1"/>
  <c r="S96" i="1" s="1"/>
  <c r="J96" i="1" s="1"/>
  <c r="K96" i="1" l="1"/>
  <c r="M96" i="1"/>
  <c r="D96" i="1" s="1"/>
  <c r="R97" i="1"/>
  <c r="F96" i="1" l="1"/>
  <c r="G96" i="1"/>
  <c r="H96" i="1"/>
  <c r="N96" i="1"/>
  <c r="E96" i="1" s="1"/>
  <c r="I96" i="1"/>
  <c r="L96" i="1" s="1"/>
  <c r="Q97" i="1" l="1"/>
  <c r="S97" i="1" s="1"/>
  <c r="J97" i="1" s="1"/>
  <c r="R98" i="1" l="1"/>
  <c r="M97" i="1"/>
  <c r="D97" i="1" s="1"/>
  <c r="K97" i="1"/>
  <c r="N97" i="1" l="1"/>
  <c r="E97" i="1" s="1"/>
  <c r="I97" i="1"/>
  <c r="L97" i="1" s="1"/>
  <c r="F97" i="1"/>
  <c r="G97" i="1"/>
  <c r="H97" i="1"/>
  <c r="Q98" i="1" l="1"/>
  <c r="S98" i="1" s="1"/>
  <c r="J98" i="1" s="1"/>
  <c r="M98" i="1" l="1"/>
  <c r="D98" i="1" s="1"/>
  <c r="K98" i="1"/>
  <c r="R99" i="1"/>
  <c r="N98" i="1" l="1"/>
  <c r="E98" i="1" s="1"/>
  <c r="I98" i="1"/>
  <c r="L98" i="1" s="1"/>
  <c r="Q99" i="1"/>
  <c r="S99" i="1" s="1"/>
  <c r="J99" i="1" s="1"/>
  <c r="H98" i="1"/>
  <c r="G98" i="1"/>
  <c r="F98" i="1"/>
  <c r="M99" i="1" l="1"/>
  <c r="D99" i="1" s="1"/>
  <c r="R100" i="1"/>
  <c r="K99" i="1"/>
  <c r="N99" i="1" l="1"/>
  <c r="E99" i="1" s="1"/>
  <c r="I99" i="1"/>
  <c r="L99" i="1" s="1"/>
  <c r="Q100" i="1"/>
  <c r="S100" i="1" s="1"/>
  <c r="J100" i="1" s="1"/>
  <c r="G99" i="1"/>
  <c r="H99" i="1"/>
  <c r="F99" i="1"/>
  <c r="R101" i="1" l="1"/>
  <c r="K100" i="1"/>
  <c r="M100" i="1"/>
  <c r="D100" i="1" s="1"/>
  <c r="F100" i="1" l="1"/>
  <c r="G100" i="1"/>
  <c r="H100" i="1"/>
  <c r="N100" i="1"/>
  <c r="E100" i="1" s="1"/>
  <c r="I100" i="1"/>
  <c r="L100" i="1" s="1"/>
  <c r="Q101" i="1" l="1"/>
  <c r="S101" i="1" s="1"/>
  <c r="J101" i="1" s="1"/>
  <c r="K101" i="1" l="1"/>
  <c r="R102" i="1"/>
  <c r="M101" i="1"/>
  <c r="D101" i="1" s="1"/>
  <c r="G101" i="1" l="1"/>
  <c r="H101" i="1"/>
  <c r="F101" i="1"/>
  <c r="N101" i="1"/>
  <c r="E101" i="1" s="1"/>
  <c r="I101" i="1"/>
  <c r="L101" i="1" s="1"/>
  <c r="Q102" i="1" l="1"/>
  <c r="S102" i="1" s="1"/>
  <c r="J102" i="1" s="1"/>
  <c r="K102" i="1" l="1"/>
  <c r="R103" i="1"/>
  <c r="M102" i="1"/>
  <c r="D102" i="1" s="1"/>
  <c r="H102" i="1" l="1"/>
  <c r="G102" i="1"/>
  <c r="F102" i="1"/>
  <c r="N102" i="1"/>
  <c r="E102" i="1" s="1"/>
  <c r="I102" i="1"/>
  <c r="L102" i="1" s="1"/>
  <c r="Q103" i="1" l="1"/>
  <c r="S103" i="1" s="1"/>
  <c r="J103" i="1" s="1"/>
  <c r="R104" i="1" l="1"/>
  <c r="K103" i="1"/>
  <c r="M103" i="1"/>
  <c r="D103" i="1" s="1"/>
  <c r="G103" i="1" l="1"/>
  <c r="H103" i="1"/>
  <c r="F103" i="1"/>
  <c r="N103" i="1"/>
  <c r="E103" i="1" s="1"/>
  <c r="I103" i="1"/>
  <c r="L103" i="1" s="1"/>
  <c r="Q104" i="1" l="1"/>
  <c r="S104" i="1" s="1"/>
  <c r="J104" i="1" s="1"/>
  <c r="R105" i="1" l="1"/>
  <c r="M104" i="1"/>
  <c r="D104" i="1" s="1"/>
  <c r="K104" i="1"/>
  <c r="I104" i="1" l="1"/>
  <c r="L104" i="1" s="1"/>
  <c r="N104" i="1"/>
  <c r="E104" i="1" s="1"/>
  <c r="H104" i="1"/>
  <c r="F104" i="1"/>
  <c r="G104" i="1"/>
  <c r="Q105" i="1" l="1"/>
  <c r="S105" i="1" s="1"/>
  <c r="J105" i="1" s="1"/>
  <c r="K105" i="1" l="1"/>
  <c r="M105" i="1"/>
  <c r="D105" i="1" s="1"/>
  <c r="R106" i="1"/>
  <c r="G105" i="1" l="1"/>
  <c r="H105" i="1"/>
  <c r="F105" i="1"/>
  <c r="I105" i="1"/>
  <c r="L105" i="1" s="1"/>
  <c r="N105" i="1"/>
  <c r="E105" i="1" s="1"/>
  <c r="Q106" i="1" l="1"/>
  <c r="S106" i="1" s="1"/>
  <c r="J106" i="1" s="1"/>
  <c r="R107" i="1" l="1"/>
  <c r="K106" i="1"/>
  <c r="M106" i="1"/>
  <c r="D106" i="1" s="1"/>
  <c r="H106" i="1" l="1"/>
  <c r="G106" i="1"/>
  <c r="F106" i="1"/>
  <c r="I106" i="1"/>
  <c r="L106" i="1" s="1"/>
  <c r="N106" i="1"/>
  <c r="E106" i="1" s="1"/>
  <c r="Q107" i="1" l="1"/>
  <c r="S107" i="1" s="1"/>
  <c r="J107" i="1" s="1"/>
  <c r="K107" i="1" l="1"/>
  <c r="R108" i="1"/>
  <c r="M107" i="1"/>
  <c r="D107" i="1" s="1"/>
  <c r="F107" i="1" l="1"/>
  <c r="H107" i="1"/>
  <c r="G107" i="1"/>
  <c r="I107" i="1"/>
  <c r="L107" i="1" s="1"/>
  <c r="N107" i="1"/>
  <c r="E107" i="1" s="1"/>
  <c r="Q108" i="1" l="1"/>
  <c r="S108" i="1" s="1"/>
  <c r="J108" i="1" s="1"/>
  <c r="M108" i="1" l="1"/>
  <c r="D108" i="1" s="1"/>
  <c r="R109" i="1"/>
  <c r="K108" i="1"/>
  <c r="I108" i="1" l="1"/>
  <c r="L108" i="1" s="1"/>
  <c r="N108" i="1"/>
  <c r="E108" i="1" s="1"/>
  <c r="F108" i="1"/>
  <c r="G108" i="1"/>
  <c r="H108" i="1"/>
  <c r="Q109" i="1" l="1"/>
  <c r="S109" i="1" s="1"/>
  <c r="J109" i="1" s="1"/>
  <c r="R110" i="1" l="1"/>
  <c r="M109" i="1"/>
  <c r="D109" i="1" s="1"/>
  <c r="K109" i="1"/>
  <c r="N109" i="1" l="1"/>
  <c r="E109" i="1" s="1"/>
  <c r="I109" i="1"/>
  <c r="L109" i="1" s="1"/>
  <c r="Q110" i="1"/>
  <c r="S110" i="1" s="1"/>
  <c r="J110" i="1" s="1"/>
  <c r="G109" i="1"/>
  <c r="H109" i="1"/>
  <c r="F109" i="1"/>
  <c r="R111" i="1" l="1"/>
  <c r="K110" i="1"/>
  <c r="M110" i="1"/>
  <c r="D110" i="1" s="1"/>
  <c r="G110" i="1" l="1"/>
  <c r="H110" i="1"/>
  <c r="F110" i="1"/>
  <c r="I110" i="1"/>
  <c r="L110" i="1" s="1"/>
  <c r="N110" i="1"/>
  <c r="E110" i="1" s="1"/>
  <c r="Q111" i="1" l="1"/>
  <c r="S111" i="1" s="1"/>
  <c r="J111" i="1" s="1"/>
  <c r="M111" i="1" l="1"/>
  <c r="D111" i="1" s="1"/>
  <c r="K111" i="1"/>
  <c r="R112" i="1"/>
  <c r="N111" i="1" l="1"/>
  <c r="E111" i="1" s="1"/>
  <c r="I111" i="1"/>
  <c r="L111" i="1" s="1"/>
  <c r="Q112" i="1"/>
  <c r="S112" i="1" s="1"/>
  <c r="J112" i="1" s="1"/>
  <c r="H111" i="1"/>
  <c r="G111" i="1"/>
  <c r="F111" i="1"/>
  <c r="K112" i="1" l="1"/>
  <c r="R113" i="1"/>
  <c r="M112" i="1"/>
  <c r="D112" i="1" s="1"/>
  <c r="H112" i="1" l="1"/>
  <c r="F112" i="1"/>
  <c r="G112" i="1"/>
  <c r="N112" i="1"/>
  <c r="E112" i="1" s="1"/>
  <c r="I112" i="1"/>
  <c r="L112" i="1" s="1"/>
  <c r="Q113" i="1" l="1"/>
  <c r="S113" i="1" s="1"/>
  <c r="J113" i="1" s="1"/>
  <c r="K113" i="1" l="1"/>
  <c r="M113" i="1"/>
  <c r="D113" i="1" s="1"/>
  <c r="R114" i="1"/>
  <c r="H113" i="1" l="1"/>
  <c r="G113" i="1"/>
  <c r="F113" i="1"/>
  <c r="I113" i="1"/>
  <c r="L113" i="1" s="1"/>
  <c r="N113" i="1"/>
  <c r="E113" i="1" s="1"/>
  <c r="Q114" i="1" l="1"/>
  <c r="S114" i="1" s="1"/>
  <c r="J114" i="1" s="1"/>
  <c r="R115" i="1" l="1"/>
  <c r="K114" i="1"/>
  <c r="M114" i="1"/>
  <c r="D114" i="1" s="1"/>
  <c r="F114" i="1" l="1"/>
  <c r="H114" i="1"/>
  <c r="G114" i="1"/>
  <c r="N114" i="1"/>
  <c r="E114" i="1" s="1"/>
  <c r="I114" i="1"/>
  <c r="L114" i="1" s="1"/>
  <c r="Q115" i="1" l="1"/>
  <c r="S115" i="1" s="1"/>
  <c r="J115" i="1" s="1"/>
  <c r="M115" i="1" l="1"/>
  <c r="D115" i="1" s="1"/>
  <c r="R116" i="1"/>
  <c r="K115" i="1"/>
  <c r="N115" i="1" l="1"/>
  <c r="E115" i="1" s="1"/>
  <c r="I115" i="1"/>
  <c r="L115" i="1" s="1"/>
  <c r="H115" i="1"/>
  <c r="F115" i="1"/>
  <c r="G115" i="1"/>
  <c r="Q116" i="1" l="1"/>
  <c r="S116" i="1" s="1"/>
  <c r="J116" i="1" s="1"/>
  <c r="M116" i="1" l="1"/>
  <c r="D116" i="1" s="1"/>
  <c r="R117" i="1"/>
  <c r="K116" i="1"/>
  <c r="I116" i="1" l="1"/>
  <c r="L116" i="1" s="1"/>
  <c r="N116" i="1"/>
  <c r="E116" i="1" s="1"/>
  <c r="F116" i="1"/>
  <c r="H116" i="1"/>
  <c r="G116" i="1"/>
  <c r="Q117" i="1" l="1"/>
  <c r="S117" i="1" s="1"/>
  <c r="J117" i="1" s="1"/>
  <c r="M117" i="1" l="1"/>
  <c r="D117" i="1" s="1"/>
  <c r="R118" i="1"/>
  <c r="K117" i="1"/>
  <c r="N117" i="1" l="1"/>
  <c r="E117" i="1" s="1"/>
  <c r="I117" i="1"/>
  <c r="L117" i="1" s="1"/>
  <c r="H117" i="1"/>
  <c r="F117" i="1"/>
  <c r="G117" i="1"/>
  <c r="Q118" i="1" l="1"/>
  <c r="S118" i="1" s="1"/>
  <c r="J118" i="1" s="1"/>
  <c r="R119" i="1" l="1"/>
  <c r="M118" i="1"/>
  <c r="D118" i="1" s="1"/>
  <c r="K118" i="1"/>
  <c r="N118" i="1" l="1"/>
  <c r="E118" i="1" s="1"/>
  <c r="I118" i="1"/>
  <c r="L118" i="1" s="1"/>
  <c r="G118" i="1"/>
  <c r="H118" i="1"/>
  <c r="F118" i="1"/>
  <c r="Q119" i="1" l="1"/>
  <c r="S119" i="1" s="1"/>
  <c r="J119" i="1" s="1"/>
  <c r="K119" i="1" l="1"/>
  <c r="M119" i="1"/>
  <c r="D119" i="1" s="1"/>
  <c r="R120" i="1"/>
  <c r="F119" i="1" l="1"/>
  <c r="H119" i="1"/>
  <c r="G119" i="1"/>
  <c r="N119" i="1"/>
  <c r="E119" i="1" s="1"/>
  <c r="I119" i="1"/>
  <c r="L119" i="1" s="1"/>
  <c r="Q120" i="1" l="1"/>
  <c r="S120" i="1" s="1"/>
  <c r="J120" i="1" s="1"/>
  <c r="R121" i="1" l="1"/>
  <c r="M120" i="1"/>
  <c r="D120" i="1" s="1"/>
  <c r="K120" i="1"/>
  <c r="I120" i="1" l="1"/>
  <c r="L120" i="1" s="1"/>
  <c r="N120" i="1"/>
  <c r="E120" i="1" s="1"/>
  <c r="Q121" i="1"/>
  <c r="S121" i="1" s="1"/>
  <c r="J121" i="1" s="1"/>
  <c r="F120" i="1"/>
  <c r="H120" i="1"/>
  <c r="G120" i="1"/>
  <c r="M121" i="1" l="1"/>
  <c r="D121" i="1" s="1"/>
  <c r="R122" i="1"/>
  <c r="K121" i="1"/>
  <c r="N121" i="1" l="1"/>
  <c r="E121" i="1" s="1"/>
  <c r="I121" i="1"/>
  <c r="L121" i="1" s="1"/>
  <c r="F121" i="1"/>
  <c r="H121" i="1"/>
  <c r="G121" i="1"/>
  <c r="Q122" i="1" l="1"/>
  <c r="S122" i="1" s="1"/>
  <c r="J122" i="1" s="1"/>
  <c r="R123" i="1" l="1"/>
  <c r="K122" i="1"/>
  <c r="M122" i="1"/>
  <c r="D122" i="1" s="1"/>
  <c r="H122" i="1" l="1"/>
  <c r="F122" i="1"/>
  <c r="G122" i="1"/>
  <c r="I122" i="1"/>
  <c r="L122" i="1" s="1"/>
  <c r="N122" i="1"/>
  <c r="E122" i="1" s="1"/>
  <c r="Q123" i="1" l="1"/>
  <c r="S123" i="1" s="1"/>
  <c r="J123" i="1" s="1"/>
  <c r="R124" i="1" l="1"/>
  <c r="K123" i="1"/>
  <c r="M123" i="1"/>
  <c r="D123" i="1" s="1"/>
  <c r="F123" i="1" l="1"/>
  <c r="G123" i="1"/>
  <c r="H123" i="1"/>
  <c r="I123" i="1"/>
  <c r="L123" i="1" s="1"/>
  <c r="N123" i="1"/>
  <c r="E123" i="1" s="1"/>
  <c r="Q124" i="1" l="1"/>
  <c r="S124" i="1" s="1"/>
  <c r="J124" i="1" s="1"/>
  <c r="K124" i="1" l="1"/>
  <c r="M124" i="1"/>
  <c r="D124" i="1" s="1"/>
  <c r="R125" i="1"/>
  <c r="F124" i="1" l="1"/>
  <c r="G124" i="1"/>
  <c r="H124" i="1"/>
  <c r="N124" i="1"/>
  <c r="E124" i="1" s="1"/>
  <c r="I124" i="1"/>
  <c r="L124" i="1" s="1"/>
  <c r="Q125" i="1"/>
  <c r="S125" i="1" s="1"/>
  <c r="J125" i="1" s="1"/>
  <c r="K125" i="1" l="1"/>
  <c r="R126" i="1"/>
  <c r="M125" i="1"/>
  <c r="D125" i="1" s="1"/>
  <c r="H125" i="1" l="1"/>
  <c r="G125" i="1"/>
  <c r="F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l="1"/>
  <c r="G126" i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M128" i="1" l="1"/>
  <c r="D128" i="1" s="1"/>
  <c r="K128" i="1"/>
  <c r="R129" i="1"/>
  <c r="I128" i="1" l="1"/>
  <c r="L128" i="1" s="1"/>
  <c r="N128" i="1"/>
  <c r="E128" i="1" s="1"/>
  <c r="F128" i="1"/>
  <c r="G128" i="1"/>
  <c r="H128" i="1"/>
  <c r="Q129" i="1" l="1"/>
  <c r="S129" i="1" s="1"/>
  <c r="J129" i="1" s="1"/>
  <c r="R130" i="1" l="1"/>
  <c r="K129" i="1"/>
  <c r="M129" i="1"/>
  <c r="D129" i="1" s="1"/>
  <c r="I129" i="1" l="1"/>
  <c r="L129" i="1" s="1"/>
  <c r="N129" i="1"/>
  <c r="E129" i="1" s="1"/>
  <c r="Q130" i="1"/>
  <c r="S130" i="1" s="1"/>
  <c r="J130" i="1" s="1"/>
  <c r="G129" i="1"/>
  <c r="H129" i="1"/>
  <c r="F129" i="1"/>
  <c r="R131" i="1" l="1"/>
  <c r="M130" i="1"/>
  <c r="D130" i="1" s="1"/>
  <c r="K130" i="1"/>
  <c r="I130" i="1" l="1"/>
  <c r="L130" i="1" s="1"/>
  <c r="N130" i="1"/>
  <c r="E130" i="1" s="1"/>
  <c r="Q131" i="1"/>
  <c r="S131" i="1" s="1"/>
  <c r="J131" i="1" s="1"/>
  <c r="H130" i="1"/>
  <c r="F130" i="1"/>
  <c r="G130" i="1"/>
  <c r="M131" i="1" l="1"/>
  <c r="D131" i="1" s="1"/>
  <c r="K131" i="1"/>
  <c r="R132" i="1"/>
  <c r="I131" i="1" l="1"/>
  <c r="L131" i="1" s="1"/>
  <c r="N131" i="1"/>
  <c r="E131" i="1" s="1"/>
  <c r="Q132" i="1"/>
  <c r="S132" i="1" s="1"/>
  <c r="J132" i="1" s="1"/>
  <c r="F131" i="1"/>
  <c r="H131" i="1"/>
  <c r="G131" i="1"/>
  <c r="R133" i="1" l="1"/>
  <c r="K132" i="1"/>
  <c r="M132" i="1"/>
  <c r="D132" i="1" s="1"/>
  <c r="F132" i="1" l="1"/>
  <c r="H132" i="1"/>
  <c r="G132" i="1"/>
  <c r="N132" i="1"/>
  <c r="E132" i="1" s="1"/>
  <c r="I132" i="1"/>
  <c r="L132" i="1" s="1"/>
  <c r="Q133" i="1"/>
  <c r="S133" i="1" s="1"/>
  <c r="J133" i="1" s="1"/>
  <c r="R134" i="1" l="1"/>
  <c r="K133" i="1"/>
  <c r="M133" i="1"/>
  <c r="D133" i="1" s="1"/>
  <c r="H133" i="1" l="1"/>
  <c r="G133" i="1"/>
  <c r="F133" i="1"/>
  <c r="N133" i="1"/>
  <c r="E133" i="1" s="1"/>
  <c r="I133" i="1"/>
  <c r="L133" i="1" s="1"/>
  <c r="Q134" i="1"/>
  <c r="S134" i="1" s="1"/>
  <c r="J134" i="1" s="1"/>
  <c r="R135" i="1" l="1"/>
  <c r="M134" i="1"/>
  <c r="D134" i="1" s="1"/>
  <c r="K134" i="1"/>
  <c r="N134" i="1" l="1"/>
  <c r="E134" i="1" s="1"/>
  <c r="I134" i="1"/>
  <c r="L134" i="1" s="1"/>
  <c r="F134" i="1"/>
  <c r="H134" i="1"/>
  <c r="G134" i="1"/>
  <c r="Q135" i="1" l="1"/>
  <c r="S135" i="1" s="1"/>
  <c r="J135" i="1" s="1"/>
  <c r="K135" i="1" l="1"/>
  <c r="M135" i="1"/>
  <c r="D135" i="1" s="1"/>
  <c r="R136" i="1"/>
  <c r="F135" i="1" l="1"/>
  <c r="G135" i="1"/>
  <c r="H135" i="1"/>
  <c r="N135" i="1"/>
  <c r="E135" i="1" s="1"/>
  <c r="I135" i="1"/>
  <c r="L135" i="1" s="1"/>
  <c r="Q136" i="1" l="1"/>
  <c r="S136" i="1" s="1"/>
  <c r="J136" i="1" s="1"/>
  <c r="R137" i="1" l="1"/>
  <c r="K136" i="1"/>
  <c r="M136" i="1"/>
  <c r="D136" i="1" s="1"/>
  <c r="I136" i="1" l="1"/>
  <c r="L136" i="1" s="1"/>
  <c r="Q137" i="1"/>
  <c r="S137" i="1" s="1"/>
  <c r="J137" i="1" s="1"/>
  <c r="N136" i="1"/>
  <c r="E136" i="1" s="1"/>
  <c r="F136" i="1"/>
  <c r="H136" i="1"/>
  <c r="G136" i="1"/>
  <c r="K137" i="1" l="1"/>
  <c r="R138" i="1"/>
  <c r="M137" i="1"/>
  <c r="D137" i="1" s="1"/>
  <c r="F137" i="1" l="1"/>
  <c r="H137" i="1"/>
  <c r="G137" i="1"/>
  <c r="I137" i="1"/>
  <c r="L137" i="1" s="1"/>
  <c r="N137" i="1"/>
  <c r="E137" i="1" s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Q139" i="1"/>
  <c r="S139" i="1" s="1"/>
  <c r="J139" i="1" s="1"/>
  <c r="F138" i="1"/>
  <c r="H138" i="1"/>
  <c r="G138" i="1"/>
  <c r="K139" i="1" l="1"/>
  <c r="M139" i="1"/>
  <c r="D139" i="1" s="1"/>
  <c r="R140" i="1"/>
  <c r="H139" i="1" l="1"/>
  <c r="F139" i="1"/>
  <c r="G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I140" i="1" l="1"/>
  <c r="L140" i="1" s="1"/>
  <c r="N140" i="1"/>
  <c r="E140" i="1" s="1"/>
  <c r="Q141" i="1"/>
  <c r="S141" i="1" s="1"/>
  <c r="J141" i="1" s="1"/>
  <c r="H140" i="1"/>
  <c r="F140" i="1"/>
  <c r="G140" i="1"/>
  <c r="M141" i="1" l="1"/>
  <c r="D141" i="1" s="1"/>
  <c r="K141" i="1"/>
  <c r="R142" i="1"/>
  <c r="N141" i="1" l="1"/>
  <c r="E141" i="1" s="1"/>
  <c r="I141" i="1"/>
  <c r="L141" i="1" s="1"/>
  <c r="Q142" i="1"/>
  <c r="S142" i="1" s="1"/>
  <c r="J142" i="1" s="1"/>
  <c r="H141" i="1"/>
  <c r="G141" i="1"/>
  <c r="F141" i="1"/>
  <c r="R143" i="1" l="1"/>
  <c r="K142" i="1"/>
  <c r="M142" i="1"/>
  <c r="D142" i="1" s="1"/>
  <c r="N142" i="1" l="1"/>
  <c r="E142" i="1" s="1"/>
  <c r="I142" i="1"/>
  <c r="L142" i="1" s="1"/>
  <c r="Q143" i="1"/>
  <c r="S143" i="1" s="1"/>
  <c r="J143" i="1" s="1"/>
  <c r="F142" i="1"/>
  <c r="H142" i="1"/>
  <c r="G142" i="1"/>
  <c r="M143" i="1" l="1"/>
  <c r="D143" i="1" s="1"/>
  <c r="K143" i="1"/>
  <c r="R144" i="1"/>
  <c r="N143" i="1" l="1"/>
  <c r="E143" i="1" s="1"/>
  <c r="I143" i="1"/>
  <c r="L143" i="1" s="1"/>
  <c r="Q144" i="1"/>
  <c r="S144" i="1" s="1"/>
  <c r="J144" i="1" s="1"/>
  <c r="G143" i="1"/>
  <c r="F143" i="1"/>
  <c r="H143" i="1"/>
  <c r="M144" i="1" l="1"/>
  <c r="D144" i="1" s="1"/>
  <c r="R145" i="1"/>
  <c r="K144" i="1"/>
  <c r="N144" i="1" l="1"/>
  <c r="E144" i="1" s="1"/>
  <c r="I144" i="1"/>
  <c r="L144" i="1" s="1"/>
  <c r="H144" i="1"/>
  <c r="F144" i="1"/>
  <c r="G144" i="1"/>
  <c r="Q145" i="1" l="1"/>
  <c r="S145" i="1" s="1"/>
  <c r="J145" i="1" s="1"/>
  <c r="R146" i="1" l="1"/>
  <c r="K145" i="1"/>
  <c r="M145" i="1"/>
  <c r="D145" i="1" s="1"/>
  <c r="F145" i="1" l="1"/>
  <c r="H145" i="1"/>
  <c r="G145" i="1"/>
  <c r="I145" i="1"/>
  <c r="L145" i="1" s="1"/>
  <c r="N145" i="1"/>
  <c r="E145" i="1" s="1"/>
  <c r="Q146" i="1" l="1"/>
  <c r="S146" i="1" s="1"/>
  <c r="J146" i="1" s="1"/>
  <c r="R147" i="1" l="1"/>
  <c r="M146" i="1"/>
  <c r="D146" i="1" s="1"/>
  <c r="K146" i="1"/>
  <c r="N146" i="1" l="1"/>
  <c r="E146" i="1" s="1"/>
  <c r="I146" i="1"/>
  <c r="L146" i="1" s="1"/>
  <c r="Q147" i="1"/>
  <c r="S147" i="1" s="1"/>
  <c r="J147" i="1" s="1"/>
  <c r="G146" i="1"/>
  <c r="H146" i="1"/>
  <c r="F146" i="1"/>
  <c r="M147" i="1" l="1"/>
  <c r="D147" i="1" s="1"/>
  <c r="R148" i="1"/>
  <c r="K147" i="1"/>
  <c r="N147" i="1" l="1"/>
  <c r="E147" i="1" s="1"/>
  <c r="I147" i="1"/>
  <c r="L147" i="1" s="1"/>
  <c r="Q148" i="1"/>
  <c r="S148" i="1" s="1"/>
  <c r="J148" i="1" s="1"/>
  <c r="H147" i="1"/>
  <c r="F147" i="1"/>
  <c r="G147" i="1"/>
  <c r="K148" i="1" l="1"/>
  <c r="M148" i="1"/>
  <c r="D148" i="1" s="1"/>
  <c r="R149" i="1"/>
  <c r="H148" i="1" l="1"/>
  <c r="F148" i="1"/>
  <c r="G148" i="1"/>
  <c r="N148" i="1"/>
  <c r="E148" i="1" s="1"/>
  <c r="I148" i="1"/>
  <c r="L148" i="1" s="1"/>
  <c r="Q149" i="1" l="1"/>
  <c r="S149" i="1" s="1"/>
  <c r="J149" i="1" s="1"/>
  <c r="R150" i="1" l="1"/>
  <c r="M149" i="1"/>
  <c r="D149" i="1" s="1"/>
  <c r="K149" i="1"/>
  <c r="N149" i="1" l="1"/>
  <c r="E149" i="1" s="1"/>
  <c r="I149" i="1"/>
  <c r="L149" i="1" s="1"/>
  <c r="Q150" i="1"/>
  <c r="S150" i="1" s="1"/>
  <c r="J150" i="1" s="1"/>
  <c r="G149" i="1"/>
  <c r="F149" i="1"/>
  <c r="H149" i="1"/>
  <c r="K150" i="1" l="1"/>
  <c r="M150" i="1"/>
  <c r="D150" i="1" s="1"/>
  <c r="R151" i="1"/>
  <c r="I150" i="1" l="1"/>
  <c r="L150" i="1" s="1"/>
  <c r="N150" i="1"/>
  <c r="E150" i="1" s="1"/>
  <c r="F150" i="1"/>
  <c r="H150" i="1"/>
  <c r="G150" i="1"/>
  <c r="Q151" i="1" l="1"/>
  <c r="S151" i="1" s="1"/>
  <c r="J151" i="1" s="1"/>
  <c r="R152" i="1" l="1"/>
  <c r="K151" i="1"/>
  <c r="M151" i="1"/>
  <c r="D151" i="1" s="1"/>
  <c r="N151" i="1" l="1"/>
  <c r="E151" i="1" s="1"/>
  <c r="I151" i="1"/>
  <c r="L151" i="1" s="1"/>
  <c r="Q152" i="1"/>
  <c r="S152" i="1" s="1"/>
  <c r="J152" i="1" s="1"/>
  <c r="F151" i="1"/>
  <c r="H151" i="1"/>
  <c r="G151" i="1"/>
  <c r="M152" i="1" l="1"/>
  <c r="D152" i="1" s="1"/>
  <c r="R153" i="1"/>
  <c r="K152" i="1"/>
  <c r="I152" i="1" l="1"/>
  <c r="L152" i="1" s="1"/>
  <c r="N152" i="1"/>
  <c r="E152" i="1" s="1"/>
  <c r="Q153" i="1"/>
  <c r="S153" i="1" s="1"/>
  <c r="J153" i="1" s="1"/>
  <c r="F152" i="1"/>
  <c r="H152" i="1"/>
  <c r="G152" i="1"/>
  <c r="K153" i="1" l="1"/>
  <c r="M153" i="1"/>
  <c r="D153" i="1" s="1"/>
  <c r="R154" i="1"/>
  <c r="H153" i="1" l="1"/>
  <c r="G153" i="1"/>
  <c r="F153" i="1"/>
  <c r="N153" i="1"/>
  <c r="E153" i="1" s="1"/>
  <c r="I153" i="1"/>
  <c r="Q154" i="1" l="1"/>
  <c r="S154" i="1" s="1"/>
  <c r="J154" i="1" s="1"/>
  <c r="L153" i="1"/>
  <c r="R155" i="1" l="1"/>
  <c r="K154" i="1"/>
  <c r="M154" i="1"/>
  <c r="D154" i="1" s="1"/>
  <c r="N154" i="1" l="1"/>
  <c r="E154" i="1" s="1"/>
  <c r="I154" i="1"/>
  <c r="H154" i="1"/>
  <c r="F154" i="1"/>
  <c r="G154" i="1"/>
  <c r="L154" i="1" l="1"/>
  <c r="Q155" i="1"/>
  <c r="S155" i="1" s="1"/>
  <c r="J155" i="1" s="1"/>
  <c r="K155" i="1" l="1"/>
  <c r="M155" i="1"/>
  <c r="D155" i="1" s="1"/>
  <c r="R156" i="1"/>
  <c r="G155" i="1" l="1"/>
  <c r="F155" i="1"/>
  <c r="H155" i="1"/>
  <c r="N155" i="1"/>
  <c r="E155" i="1" s="1"/>
  <c r="I155" i="1"/>
  <c r="L155" i="1" s="1"/>
  <c r="Q156" i="1" l="1"/>
  <c r="S156" i="1" s="1"/>
  <c r="J156" i="1" s="1"/>
  <c r="R157" i="1" l="1"/>
  <c r="K156" i="1"/>
  <c r="M156" i="1"/>
  <c r="D156" i="1" s="1"/>
  <c r="H156" i="1" l="1"/>
  <c r="F156" i="1"/>
  <c r="G156" i="1"/>
  <c r="N156" i="1"/>
  <c r="E156" i="1" s="1"/>
  <c r="I156" i="1"/>
  <c r="L156" i="1" s="1"/>
  <c r="Q157" i="1" l="1"/>
  <c r="S157" i="1" s="1"/>
  <c r="J157" i="1" s="1"/>
  <c r="R158" i="1" l="1"/>
  <c r="K157" i="1"/>
  <c r="M157" i="1"/>
  <c r="D157" i="1" s="1"/>
  <c r="F157" i="1" l="1"/>
  <c r="G157" i="1"/>
  <c r="H157" i="1"/>
  <c r="N157" i="1"/>
  <c r="E157" i="1" s="1"/>
  <c r="I157" i="1"/>
  <c r="L157" i="1" s="1"/>
  <c r="Q158" i="1"/>
  <c r="S158" i="1" s="1"/>
  <c r="J158" i="1" s="1"/>
  <c r="R159" i="1" l="1"/>
  <c r="M158" i="1"/>
  <c r="D158" i="1" s="1"/>
  <c r="K158" i="1"/>
  <c r="N158" i="1" l="1"/>
  <c r="E158" i="1" s="1"/>
  <c r="I158" i="1"/>
  <c r="L158" i="1" s="1"/>
  <c r="F158" i="1"/>
  <c r="H158" i="1"/>
  <c r="G158" i="1"/>
  <c r="Q159" i="1" l="1"/>
  <c r="S159" i="1" s="1"/>
  <c r="J159" i="1" s="1"/>
  <c r="M159" i="1" l="1"/>
  <c r="D159" i="1" s="1"/>
  <c r="K159" i="1"/>
  <c r="R160" i="1"/>
  <c r="N159" i="1" l="1"/>
  <c r="E159" i="1" s="1"/>
  <c r="I159" i="1"/>
  <c r="L159" i="1" s="1"/>
  <c r="H159" i="1"/>
  <c r="G159" i="1"/>
  <c r="F159" i="1"/>
  <c r="Q160" i="1" l="1"/>
  <c r="S160" i="1" s="1"/>
  <c r="J160" i="1" s="1"/>
  <c r="R161" i="1" l="1"/>
  <c r="K160" i="1"/>
  <c r="M160" i="1"/>
  <c r="D160" i="1" s="1"/>
  <c r="H160" i="1" l="1"/>
  <c r="F160" i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I161" i="1" l="1"/>
  <c r="L161" i="1" s="1"/>
  <c r="N161" i="1"/>
  <c r="E161" i="1" s="1"/>
  <c r="Q162" i="1"/>
  <c r="S162" i="1" s="1"/>
  <c r="J162" i="1" s="1"/>
  <c r="G161" i="1"/>
  <c r="F161" i="1"/>
  <c r="H161" i="1"/>
  <c r="M162" i="1" l="1"/>
  <c r="D162" i="1" s="1"/>
  <c r="K162" i="1"/>
  <c r="R163" i="1"/>
  <c r="N162" i="1" l="1"/>
  <c r="E162" i="1" s="1"/>
  <c r="I162" i="1"/>
  <c r="L162" i="1" s="1"/>
  <c r="H162" i="1"/>
  <c r="G162" i="1"/>
  <c r="F162" i="1"/>
  <c r="Q163" i="1" l="1"/>
  <c r="S163" i="1" s="1"/>
  <c r="J163" i="1" s="1"/>
  <c r="M163" i="1" l="1"/>
  <c r="D163" i="1" s="1"/>
  <c r="K163" i="1"/>
  <c r="R164" i="1"/>
  <c r="N163" i="1" l="1"/>
  <c r="E163" i="1" s="1"/>
  <c r="I163" i="1"/>
  <c r="L163" i="1" s="1"/>
  <c r="G163" i="1"/>
  <c r="H163" i="1"/>
  <c r="F163" i="1"/>
  <c r="Q164" i="1" l="1"/>
  <c r="S164" i="1" s="1"/>
  <c r="J164" i="1" s="1"/>
  <c r="R165" i="1" l="1"/>
  <c r="K164" i="1"/>
  <c r="M164" i="1"/>
  <c r="D164" i="1" s="1"/>
  <c r="I164" i="1" l="1"/>
  <c r="L164" i="1" s="1"/>
  <c r="N164" i="1"/>
  <c r="E164" i="1" s="1"/>
  <c r="H164" i="1"/>
  <c r="G164" i="1"/>
  <c r="F164" i="1"/>
  <c r="Q165" i="1" l="1"/>
  <c r="S165" i="1" s="1"/>
  <c r="J165" i="1" s="1"/>
  <c r="M165" i="1" l="1"/>
  <c r="D165" i="1" s="1"/>
  <c r="K165" i="1"/>
  <c r="R166" i="1"/>
  <c r="N165" i="1" l="1"/>
  <c r="E165" i="1" s="1"/>
  <c r="I165" i="1"/>
  <c r="L165" i="1" s="1"/>
  <c r="G165" i="1"/>
  <c r="H165" i="1"/>
  <c r="F165" i="1"/>
  <c r="Q166" i="1" l="1"/>
  <c r="S166" i="1" s="1"/>
  <c r="J166" i="1" s="1"/>
  <c r="K166" i="1" l="1"/>
  <c r="R167" i="1"/>
  <c r="M166" i="1"/>
  <c r="D166" i="1" s="1"/>
  <c r="N166" i="1" l="1"/>
  <c r="E166" i="1" s="1"/>
  <c r="I166" i="1"/>
  <c r="L166" i="1" s="1"/>
  <c r="G166" i="1"/>
  <c r="H166" i="1"/>
  <c r="F166" i="1"/>
  <c r="Q167" i="1" l="1"/>
  <c r="S167" i="1" s="1"/>
  <c r="J167" i="1" s="1"/>
  <c r="M167" i="1" l="1"/>
  <c r="D167" i="1" s="1"/>
  <c r="K167" i="1"/>
  <c r="R168" i="1"/>
  <c r="N167" i="1" l="1"/>
  <c r="E167" i="1" s="1"/>
  <c r="I167" i="1"/>
  <c r="L167" i="1" s="1"/>
  <c r="F167" i="1"/>
  <c r="H167" i="1"/>
  <c r="G167" i="1"/>
  <c r="Q168" i="1" l="1"/>
  <c r="S168" i="1" s="1"/>
  <c r="J168" i="1" s="1"/>
  <c r="M168" i="1" l="1"/>
  <c r="D168" i="1" s="1"/>
  <c r="K168" i="1"/>
  <c r="R169" i="1"/>
  <c r="N168" i="1" l="1"/>
  <c r="E168" i="1" s="1"/>
  <c r="I168" i="1"/>
  <c r="L168" i="1" s="1"/>
  <c r="F168" i="1"/>
  <c r="H168" i="1"/>
  <c r="G168" i="1"/>
  <c r="Q169" i="1" l="1"/>
  <c r="S169" i="1" s="1"/>
  <c r="J169" i="1" s="1"/>
  <c r="K169" i="1" l="1"/>
  <c r="R170" i="1"/>
  <c r="M169" i="1"/>
  <c r="D169" i="1" s="1"/>
  <c r="F169" i="1" l="1"/>
  <c r="G169" i="1"/>
  <c r="H169" i="1"/>
  <c r="N169" i="1"/>
  <c r="E169" i="1" s="1"/>
  <c r="I169" i="1"/>
  <c r="L169" i="1" s="1"/>
  <c r="Q170" i="1" l="1"/>
  <c r="S170" i="1" s="1"/>
  <c r="J170" i="1" s="1"/>
  <c r="K170" i="1" l="1"/>
  <c r="R171" i="1"/>
  <c r="M170" i="1"/>
  <c r="D170" i="1" s="1"/>
  <c r="G170" i="1" l="1"/>
  <c r="F170" i="1"/>
  <c r="H170" i="1"/>
  <c r="N170" i="1"/>
  <c r="E170" i="1" s="1"/>
  <c r="I170" i="1"/>
  <c r="L170" i="1" s="1"/>
  <c r="Q171" i="1" l="1"/>
  <c r="S171" i="1" s="1"/>
  <c r="J171" i="1" s="1"/>
  <c r="K171" i="1" l="1"/>
  <c r="M171" i="1"/>
  <c r="D171" i="1" s="1"/>
  <c r="R172" i="1"/>
  <c r="G171" i="1" l="1"/>
  <c r="F171" i="1"/>
  <c r="H171" i="1"/>
  <c r="N171" i="1"/>
  <c r="E171" i="1" s="1"/>
  <c r="I171" i="1"/>
  <c r="L171" i="1" s="1"/>
  <c r="Q172" i="1" l="1"/>
  <c r="S172" i="1" s="1"/>
  <c r="J172" i="1" s="1"/>
  <c r="K172" i="1" l="1"/>
  <c r="M172" i="1"/>
  <c r="D172" i="1" s="1"/>
  <c r="R173" i="1"/>
  <c r="H172" i="1" l="1"/>
  <c r="G172" i="1"/>
  <c r="F172" i="1"/>
  <c r="N172" i="1"/>
  <c r="E172" i="1" s="1"/>
  <c r="I172" i="1"/>
  <c r="L172" i="1" s="1"/>
  <c r="Q173" i="1" l="1"/>
  <c r="S173" i="1" s="1"/>
  <c r="J173" i="1" s="1"/>
  <c r="K173" i="1" l="1"/>
  <c r="M173" i="1"/>
  <c r="D173" i="1" s="1"/>
  <c r="R174" i="1"/>
  <c r="F173" i="1" l="1"/>
  <c r="H173" i="1"/>
  <c r="G173" i="1"/>
  <c r="N173" i="1"/>
  <c r="E173" i="1" s="1"/>
  <c r="I173" i="1"/>
  <c r="L173" i="1" s="1"/>
  <c r="Q174" i="1"/>
  <c r="S174" i="1" s="1"/>
  <c r="J174" i="1" s="1"/>
  <c r="M174" i="1" l="1"/>
  <c r="D174" i="1" s="1"/>
  <c r="K174" i="1"/>
  <c r="R175" i="1"/>
  <c r="N174" i="1" l="1"/>
  <c r="E174" i="1" s="1"/>
  <c r="I174" i="1"/>
  <c r="L174" i="1" s="1"/>
  <c r="Q175" i="1"/>
  <c r="S175" i="1" s="1"/>
  <c r="J175" i="1" s="1"/>
  <c r="F174" i="1"/>
  <c r="H174" i="1"/>
  <c r="G174" i="1"/>
  <c r="M175" i="1" l="1"/>
  <c r="D175" i="1" s="1"/>
  <c r="K175" i="1"/>
  <c r="R176" i="1"/>
  <c r="N175" i="1" l="1"/>
  <c r="E175" i="1" s="1"/>
  <c r="I175" i="1"/>
  <c r="L175" i="1" s="1"/>
  <c r="Q176" i="1"/>
  <c r="S176" i="1" s="1"/>
  <c r="J176" i="1" s="1"/>
  <c r="G175" i="1"/>
  <c r="F175" i="1"/>
  <c r="H175" i="1"/>
  <c r="K176" i="1" l="1"/>
  <c r="R177" i="1"/>
  <c r="M176" i="1"/>
  <c r="D176" i="1" s="1"/>
  <c r="F176" i="1" l="1"/>
  <c r="H176" i="1"/>
  <c r="G176" i="1"/>
  <c r="N176" i="1"/>
  <c r="E176" i="1" s="1"/>
  <c r="I176" i="1"/>
  <c r="L176" i="1" s="1"/>
  <c r="Q177" i="1" l="1"/>
  <c r="S177" i="1" s="1"/>
  <c r="J177" i="1" s="1"/>
  <c r="R178" i="1" l="1"/>
  <c r="K177" i="1"/>
  <c r="M177" i="1"/>
  <c r="D177" i="1" s="1"/>
  <c r="N177" i="1" l="1"/>
  <c r="E177" i="1" s="1"/>
  <c r="I177" i="1"/>
  <c r="L177" i="1" s="1"/>
  <c r="Q178" i="1"/>
  <c r="S178" i="1" s="1"/>
  <c r="J178" i="1" s="1"/>
  <c r="F177" i="1"/>
  <c r="G177" i="1"/>
  <c r="H177" i="1"/>
  <c r="M178" i="1" l="1"/>
  <c r="D178" i="1" s="1"/>
  <c r="R179" i="1"/>
  <c r="K178" i="1"/>
  <c r="N178" i="1" l="1"/>
  <c r="E178" i="1" s="1"/>
  <c r="I178" i="1"/>
  <c r="L178" i="1" s="1"/>
  <c r="Q179" i="1"/>
  <c r="S179" i="1" s="1"/>
  <c r="J179" i="1" s="1"/>
  <c r="F178" i="1"/>
  <c r="H178" i="1"/>
  <c r="G178" i="1"/>
  <c r="M179" i="1" l="1"/>
  <c r="D179" i="1" s="1"/>
  <c r="R180" i="1"/>
  <c r="K179" i="1"/>
  <c r="N179" i="1" l="1"/>
  <c r="E179" i="1" s="1"/>
  <c r="I179" i="1"/>
  <c r="L179" i="1" s="1"/>
  <c r="H179" i="1"/>
  <c r="G179" i="1"/>
  <c r="F179" i="1"/>
  <c r="Q180" i="1" l="1"/>
  <c r="S180" i="1" s="1"/>
  <c r="J180" i="1" s="1"/>
  <c r="K180" i="1" l="1"/>
  <c r="R181" i="1"/>
  <c r="M180" i="1"/>
  <c r="D180" i="1" s="1"/>
  <c r="G180" i="1" l="1"/>
  <c r="H180" i="1"/>
  <c r="F180" i="1"/>
  <c r="I180" i="1"/>
  <c r="L180" i="1" s="1"/>
  <c r="N180" i="1"/>
  <c r="E180" i="1" s="1"/>
  <c r="Q181" i="1" l="1"/>
  <c r="S181" i="1" s="1"/>
  <c r="J181" i="1" s="1"/>
  <c r="R182" i="1" l="1"/>
  <c r="M181" i="1"/>
  <c r="D181" i="1" s="1"/>
  <c r="K181" i="1"/>
  <c r="N181" i="1" l="1"/>
  <c r="E181" i="1" s="1"/>
  <c r="I181" i="1"/>
  <c r="L181" i="1" s="1"/>
  <c r="Q182" i="1"/>
  <c r="S182" i="1" s="1"/>
  <c r="J182" i="1" s="1"/>
  <c r="G181" i="1"/>
  <c r="H181" i="1"/>
  <c r="F181" i="1"/>
  <c r="M182" i="1" l="1"/>
  <c r="D182" i="1" s="1"/>
  <c r="K182" i="1"/>
  <c r="R183" i="1"/>
  <c r="N182" i="1" l="1"/>
  <c r="E182" i="1" s="1"/>
  <c r="I182" i="1"/>
  <c r="L182" i="1" s="1"/>
  <c r="Q183" i="1"/>
  <c r="S183" i="1" s="1"/>
  <c r="J183" i="1" s="1"/>
  <c r="G182" i="1"/>
  <c r="F182" i="1"/>
  <c r="H182" i="1"/>
  <c r="M183" i="1" l="1"/>
  <c r="D183" i="1" s="1"/>
  <c r="R184" i="1"/>
  <c r="K183" i="1"/>
  <c r="N183" i="1" l="1"/>
  <c r="E183" i="1" s="1"/>
  <c r="I183" i="1"/>
  <c r="L183" i="1" s="1"/>
  <c r="Q184" i="1"/>
  <c r="S184" i="1" s="1"/>
  <c r="J184" i="1" s="1"/>
  <c r="G183" i="1"/>
  <c r="F183" i="1"/>
  <c r="H183" i="1"/>
  <c r="M184" i="1" l="1"/>
  <c r="D184" i="1" s="1"/>
  <c r="K184" i="1"/>
  <c r="R185" i="1"/>
  <c r="N184" i="1" l="1"/>
  <c r="E184" i="1" s="1"/>
  <c r="I184" i="1"/>
  <c r="G184" i="1"/>
  <c r="H184" i="1"/>
  <c r="F184" i="1"/>
  <c r="L184" i="1" l="1"/>
  <c r="Q185" i="1"/>
  <c r="S185" i="1" s="1"/>
  <c r="J185" i="1" s="1"/>
  <c r="R186" i="1" l="1"/>
  <c r="M185" i="1"/>
  <c r="D185" i="1" s="1"/>
  <c r="K185" i="1"/>
  <c r="I185" i="1" l="1"/>
  <c r="L185" i="1" s="1"/>
  <c r="N185" i="1"/>
  <c r="E185" i="1" s="1"/>
  <c r="H185" i="1"/>
  <c r="F185" i="1"/>
  <c r="G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Q187" i="1"/>
  <c r="S187" i="1" s="1"/>
  <c r="J187" i="1" s="1"/>
  <c r="G186" i="1"/>
  <c r="H186" i="1"/>
  <c r="F186" i="1"/>
  <c r="M187" i="1" l="1"/>
  <c r="D187" i="1" s="1"/>
  <c r="R188" i="1"/>
  <c r="K187" i="1"/>
  <c r="N187" i="1" l="1"/>
  <c r="E187" i="1" s="1"/>
  <c r="I187" i="1"/>
  <c r="L187" i="1" s="1"/>
  <c r="Q188" i="1"/>
  <c r="S188" i="1" s="1"/>
  <c r="J188" i="1" s="1"/>
  <c r="G187" i="1"/>
  <c r="H187" i="1"/>
  <c r="F187" i="1"/>
  <c r="R189" i="1" l="1"/>
  <c r="K188" i="1"/>
  <c r="M188" i="1"/>
  <c r="D188" i="1" s="1"/>
  <c r="F188" i="1" l="1"/>
  <c r="G188" i="1"/>
  <c r="H188" i="1"/>
  <c r="N188" i="1"/>
  <c r="E188" i="1" s="1"/>
  <c r="I188" i="1"/>
  <c r="L188" i="1" s="1"/>
  <c r="Q189" i="1" l="1"/>
  <c r="S189" i="1" s="1"/>
  <c r="J189" i="1" s="1"/>
  <c r="K189" i="1" l="1"/>
  <c r="R190" i="1"/>
  <c r="M189" i="1"/>
  <c r="D189" i="1" s="1"/>
  <c r="F189" i="1" l="1"/>
  <c r="H189" i="1"/>
  <c r="G189" i="1"/>
  <c r="I189" i="1"/>
  <c r="N189" i="1"/>
  <c r="E189" i="1" s="1"/>
  <c r="L189" i="1" l="1"/>
  <c r="Q190" i="1"/>
  <c r="S190" i="1" s="1"/>
  <c r="J190" i="1" s="1"/>
  <c r="K190" i="1" l="1"/>
  <c r="M190" i="1"/>
  <c r="D190" i="1" s="1"/>
  <c r="R191" i="1"/>
  <c r="H190" i="1" l="1"/>
  <c r="F190" i="1"/>
  <c r="G190" i="1"/>
  <c r="N190" i="1"/>
  <c r="E190" i="1" s="1"/>
  <c r="I190" i="1"/>
  <c r="L190" i="1" l="1"/>
  <c r="Q191" i="1"/>
  <c r="S191" i="1" s="1"/>
  <c r="J191" i="1" s="1"/>
  <c r="R192" i="1" l="1"/>
  <c r="K191" i="1"/>
  <c r="M191" i="1"/>
  <c r="D191" i="1" s="1"/>
  <c r="F191" i="1" l="1"/>
  <c r="H191" i="1"/>
  <c r="G191" i="1"/>
  <c r="I191" i="1"/>
  <c r="L191" i="1" s="1"/>
  <c r="N191" i="1"/>
  <c r="E191" i="1" s="1"/>
  <c r="Q192" i="1" l="1"/>
  <c r="S192" i="1" s="1"/>
  <c r="J192" i="1" s="1"/>
  <c r="R193" i="1" l="1"/>
  <c r="K192" i="1"/>
  <c r="M192" i="1"/>
  <c r="D192" i="1" s="1"/>
  <c r="G192" i="1" l="1"/>
  <c r="F192" i="1"/>
  <c r="H192" i="1"/>
  <c r="I192" i="1"/>
  <c r="L192" i="1" s="1"/>
  <c r="N192" i="1"/>
  <c r="E192" i="1" s="1"/>
  <c r="Q193" i="1" l="1"/>
  <c r="S193" i="1" s="1"/>
  <c r="J193" i="1" s="1"/>
  <c r="R194" i="1" l="1"/>
  <c r="K193" i="1"/>
  <c r="M193" i="1"/>
  <c r="D193" i="1" s="1"/>
  <c r="F193" i="1" l="1"/>
  <c r="G193" i="1"/>
  <c r="H193" i="1"/>
  <c r="N193" i="1"/>
  <c r="E193" i="1" s="1"/>
  <c r="I193" i="1"/>
  <c r="L193" i="1" s="1"/>
  <c r="Q194" i="1" l="1"/>
  <c r="S194" i="1" s="1"/>
  <c r="J194" i="1" s="1"/>
  <c r="M194" i="1" l="1"/>
  <c r="D194" i="1" s="1"/>
  <c r="K194" i="1"/>
  <c r="R195" i="1"/>
  <c r="N194" i="1" l="1"/>
  <c r="E194" i="1" s="1"/>
  <c r="I194" i="1"/>
  <c r="L194" i="1" s="1"/>
  <c r="F194" i="1"/>
  <c r="G194" i="1"/>
  <c r="H194" i="1"/>
  <c r="Q195" i="1" l="1"/>
  <c r="S195" i="1" s="1"/>
  <c r="J195" i="1" s="1"/>
  <c r="R196" i="1" l="1"/>
  <c r="M195" i="1"/>
  <c r="D195" i="1" s="1"/>
  <c r="K195" i="1"/>
  <c r="N195" i="1" l="1"/>
  <c r="E195" i="1" s="1"/>
  <c r="I195" i="1"/>
  <c r="L195" i="1" s="1"/>
  <c r="Q196" i="1"/>
  <c r="S196" i="1" s="1"/>
  <c r="J196" i="1" s="1"/>
  <c r="G195" i="1"/>
  <c r="F195" i="1"/>
  <c r="H195" i="1"/>
  <c r="R197" i="1" l="1"/>
  <c r="M196" i="1"/>
  <c r="D196" i="1" s="1"/>
  <c r="K196" i="1"/>
  <c r="N196" i="1" l="1"/>
  <c r="E196" i="1" s="1"/>
  <c r="I196" i="1"/>
  <c r="L196" i="1" s="1"/>
  <c r="Q197" i="1"/>
  <c r="S197" i="1" s="1"/>
  <c r="J197" i="1" s="1"/>
  <c r="F196" i="1"/>
  <c r="G196" i="1"/>
  <c r="H196" i="1"/>
  <c r="M197" i="1" l="1"/>
  <c r="D197" i="1" s="1"/>
  <c r="R198" i="1"/>
  <c r="K197" i="1"/>
  <c r="I197" i="1" l="1"/>
  <c r="L197" i="1" s="1"/>
  <c r="N197" i="1"/>
  <c r="E197" i="1" s="1"/>
  <c r="Q198" i="1"/>
  <c r="S198" i="1" s="1"/>
  <c r="J198" i="1" s="1"/>
  <c r="F197" i="1"/>
  <c r="H197" i="1"/>
  <c r="G197" i="1"/>
  <c r="M198" i="1" l="1"/>
  <c r="D198" i="1" s="1"/>
  <c r="K198" i="1"/>
  <c r="R199" i="1"/>
  <c r="N198" i="1" l="1"/>
  <c r="E198" i="1" s="1"/>
  <c r="I198" i="1"/>
  <c r="F198" i="1"/>
  <c r="H198" i="1"/>
  <c r="G198" i="1"/>
  <c r="L198" i="1" l="1"/>
  <c r="Q199" i="1"/>
  <c r="S199" i="1" s="1"/>
  <c r="J199" i="1" s="1"/>
  <c r="R200" i="1" l="1"/>
  <c r="M199" i="1"/>
  <c r="D199" i="1" s="1"/>
  <c r="K199" i="1"/>
  <c r="N199" i="1" l="1"/>
  <c r="E199" i="1" s="1"/>
  <c r="I199" i="1"/>
  <c r="H199" i="1"/>
  <c r="F199" i="1"/>
  <c r="G199" i="1"/>
  <c r="L199" i="1" l="1"/>
  <c r="Q200" i="1"/>
  <c r="S200" i="1" s="1"/>
  <c r="J200" i="1" s="1"/>
  <c r="R201" i="1" l="1"/>
  <c r="K200" i="1"/>
  <c r="M200" i="1"/>
  <c r="D200" i="1" s="1"/>
  <c r="F200" i="1" l="1"/>
  <c r="H200" i="1"/>
  <c r="G200" i="1"/>
  <c r="N200" i="1"/>
  <c r="E200" i="1" s="1"/>
  <c r="I200" i="1"/>
  <c r="L200" i="1" s="1"/>
  <c r="Q201" i="1" l="1"/>
  <c r="S201" i="1" s="1"/>
  <c r="J201" i="1" s="1"/>
  <c r="M201" i="1" l="1"/>
  <c r="D201" i="1" s="1"/>
  <c r="R202" i="1"/>
  <c r="K201" i="1"/>
  <c r="N201" i="1" l="1"/>
  <c r="E201" i="1" s="1"/>
  <c r="I201" i="1"/>
  <c r="L201" i="1" s="1"/>
  <c r="Q202" i="1"/>
  <c r="S202" i="1" s="1"/>
  <c r="J202" i="1" s="1"/>
  <c r="K202" i="1" s="1"/>
  <c r="F201" i="1"/>
  <c r="G201" i="1"/>
  <c r="H201" i="1"/>
  <c r="R203" i="1" l="1"/>
  <c r="M202" i="1"/>
  <c r="D202" i="1" s="1"/>
  <c r="G202" i="1" s="1"/>
  <c r="I202" i="1"/>
  <c r="L202" i="1" s="1"/>
  <c r="N202" i="1"/>
  <c r="E202" i="1" s="1"/>
  <c r="H202" i="1"/>
  <c r="F202" i="1"/>
  <c r="Q203" i="1" l="1"/>
  <c r="S203" i="1" s="1"/>
  <c r="J203" i="1" s="1"/>
  <c r="M203" i="1" l="1"/>
  <c r="D203" i="1" s="1"/>
  <c r="K203" i="1"/>
  <c r="R204" i="1"/>
  <c r="N203" i="1" l="1"/>
  <c r="E203" i="1" s="1"/>
  <c r="I203" i="1"/>
  <c r="L203" i="1" s="1"/>
  <c r="G203" i="1"/>
  <c r="H203" i="1"/>
  <c r="F203" i="1"/>
  <c r="Q204" i="1" l="1"/>
  <c r="S204" i="1" s="1"/>
  <c r="J204" i="1" s="1"/>
  <c r="M204" i="1" s="1"/>
  <c r="D204" i="1" s="1"/>
  <c r="K204" i="1" l="1"/>
  <c r="N204" i="1" s="1"/>
  <c r="E204" i="1" s="1"/>
  <c r="H204" i="1"/>
  <c r="G204" i="1"/>
  <c r="F204" i="1"/>
  <c r="I204" i="1" l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<sst xmlns="http://schemas.openxmlformats.org/spreadsheetml/2006/main" count="44" uniqueCount="40">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</sst>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94417</c:v>
                </c:pt>
                <c:pt idx="37" formatCode="0">
                  <c:v>96945</c:v>
                </c:pt>
                <c:pt idx="38" formatCode="0">
                  <c:v>99041</c:v>
                </c:pt>
                <c:pt idx="39" formatCode="0">
                  <c:v>100686</c:v>
                </c:pt>
                <c:pt idx="40" formatCode="0">
                  <c:v>101870</c:v>
                </c:pt>
                <c:pt idx="41" formatCode="0">
                  <c:v>102594</c:v>
                </c:pt>
                <c:pt idx="42" formatCode="0">
                  <c:v>102866</c:v>
                </c:pt>
                <c:pt idx="43" formatCode="0">
                  <c:v>102866</c:v>
                </c:pt>
                <c:pt idx="44" formatCode="0">
                  <c:v>102866</c:v>
                </c:pt>
                <c:pt idx="45" formatCode="0">
                  <c:v>102866</c:v>
                </c:pt>
                <c:pt idx="46" formatCode="0">
                  <c:v>102866</c:v>
                </c:pt>
                <c:pt idx="47" formatCode="0">
                  <c:v>102866</c:v>
                </c:pt>
                <c:pt idx="48" formatCode="0">
                  <c:v>102866</c:v>
                </c:pt>
                <c:pt idx="49" formatCode="0">
                  <c:v>102866</c:v>
                </c:pt>
                <c:pt idx="50" formatCode="0">
                  <c:v>102866</c:v>
                </c:pt>
                <c:pt idx="51" formatCode="0">
                  <c:v>102866</c:v>
                </c:pt>
                <c:pt idx="52" formatCode="0">
                  <c:v>102866</c:v>
                </c:pt>
                <c:pt idx="53" formatCode="0">
                  <c:v>102866</c:v>
                </c:pt>
                <c:pt idx="54" formatCode="0">
                  <c:v>102866</c:v>
                </c:pt>
                <c:pt idx="55">
                  <c:v>102866</c:v>
                </c:pt>
                <c:pt idx="56">
                  <c:v>102866</c:v>
                </c:pt>
                <c:pt idx="57">
                  <c:v>102866</c:v>
                </c:pt>
                <c:pt idx="58">
                  <c:v>102866</c:v>
                </c:pt>
                <c:pt idx="59">
                  <c:v>102866</c:v>
                </c:pt>
                <c:pt idx="60">
                  <c:v>102866</c:v>
                </c:pt>
                <c:pt idx="61">
                  <c:v>102866</c:v>
                </c:pt>
                <c:pt idx="62">
                  <c:v>102866</c:v>
                </c:pt>
                <c:pt idx="63">
                  <c:v>102866</c:v>
                </c:pt>
                <c:pt idx="64">
                  <c:v>102866</c:v>
                </c:pt>
                <c:pt idx="65">
                  <c:v>102866</c:v>
                </c:pt>
                <c:pt idx="66">
                  <c:v>102866</c:v>
                </c:pt>
                <c:pt idx="67">
                  <c:v>102866</c:v>
                </c:pt>
                <c:pt idx="68">
                  <c:v>102866</c:v>
                </c:pt>
                <c:pt idx="69">
                  <c:v>102866</c:v>
                </c:pt>
                <c:pt idx="70">
                  <c:v>102866</c:v>
                </c:pt>
                <c:pt idx="71">
                  <c:v>102866</c:v>
                </c:pt>
                <c:pt idx="72">
                  <c:v>102866</c:v>
                </c:pt>
                <c:pt idx="73">
                  <c:v>102866</c:v>
                </c:pt>
                <c:pt idx="74">
                  <c:v>102866</c:v>
                </c:pt>
                <c:pt idx="75">
                  <c:v>102866</c:v>
                </c:pt>
                <c:pt idx="76">
                  <c:v>102866</c:v>
                </c:pt>
                <c:pt idx="77">
                  <c:v>102866</c:v>
                </c:pt>
                <c:pt idx="78">
                  <c:v>102866</c:v>
                </c:pt>
                <c:pt idx="79">
                  <c:v>102866</c:v>
                </c:pt>
                <c:pt idx="80">
                  <c:v>102866</c:v>
                </c:pt>
                <c:pt idx="81">
                  <c:v>102866</c:v>
                </c:pt>
                <c:pt idx="82">
                  <c:v>102866</c:v>
                </c:pt>
                <c:pt idx="83">
                  <c:v>102866</c:v>
                </c:pt>
                <c:pt idx="84">
                  <c:v>102866</c:v>
                </c:pt>
                <c:pt idx="85">
                  <c:v>102866</c:v>
                </c:pt>
                <c:pt idx="86">
                  <c:v>102866</c:v>
                </c:pt>
                <c:pt idx="87">
                  <c:v>102866</c:v>
                </c:pt>
                <c:pt idx="88">
                  <c:v>102866</c:v>
                </c:pt>
                <c:pt idx="89">
                  <c:v>102866</c:v>
                </c:pt>
                <c:pt idx="90">
                  <c:v>102866</c:v>
                </c:pt>
                <c:pt idx="91">
                  <c:v>102866</c:v>
                </c:pt>
                <c:pt idx="92">
                  <c:v>102866</c:v>
                </c:pt>
                <c:pt idx="93">
                  <c:v>102866</c:v>
                </c:pt>
                <c:pt idx="94">
                  <c:v>102866</c:v>
                </c:pt>
                <c:pt idx="95">
                  <c:v>102866</c:v>
                </c:pt>
                <c:pt idx="96">
                  <c:v>102866</c:v>
                </c:pt>
                <c:pt idx="97">
                  <c:v>102866</c:v>
                </c:pt>
                <c:pt idx="98">
                  <c:v>102866</c:v>
                </c:pt>
                <c:pt idx="99">
                  <c:v>102866</c:v>
                </c:pt>
                <c:pt idx="100">
                  <c:v>102866</c:v>
                </c:pt>
                <c:pt idx="101">
                  <c:v>102866</c:v>
                </c:pt>
                <c:pt idx="102">
                  <c:v>102866</c:v>
                </c:pt>
                <c:pt idx="103">
                  <c:v>102866</c:v>
                </c:pt>
                <c:pt idx="104">
                  <c:v>102866</c:v>
                </c:pt>
                <c:pt idx="105">
                  <c:v>102866</c:v>
                </c:pt>
                <c:pt idx="106">
                  <c:v>102866</c:v>
                </c:pt>
                <c:pt idx="107">
                  <c:v>102866</c:v>
                </c:pt>
                <c:pt idx="108">
                  <c:v>102866</c:v>
                </c:pt>
                <c:pt idx="109">
                  <c:v>102866</c:v>
                </c:pt>
                <c:pt idx="110">
                  <c:v>102866</c:v>
                </c:pt>
                <c:pt idx="111">
                  <c:v>102866</c:v>
                </c:pt>
                <c:pt idx="112">
                  <c:v>102866</c:v>
                </c:pt>
                <c:pt idx="113">
                  <c:v>102866</c:v>
                </c:pt>
                <c:pt idx="114">
                  <c:v>102866</c:v>
                </c:pt>
                <c:pt idx="115">
                  <c:v>102866</c:v>
                </c:pt>
                <c:pt idx="116">
                  <c:v>102866</c:v>
                </c:pt>
                <c:pt idx="117">
                  <c:v>102866</c:v>
                </c:pt>
                <c:pt idx="118">
                  <c:v>102866</c:v>
                </c:pt>
                <c:pt idx="119">
                  <c:v>102866</c:v>
                </c:pt>
                <c:pt idx="120">
                  <c:v>102866</c:v>
                </c:pt>
                <c:pt idx="121">
                  <c:v>102866</c:v>
                </c:pt>
                <c:pt idx="122">
                  <c:v>102866</c:v>
                </c:pt>
                <c:pt idx="123">
                  <c:v>102866</c:v>
                </c:pt>
                <c:pt idx="124">
                  <c:v>102866</c:v>
                </c:pt>
                <c:pt idx="125">
                  <c:v>102866</c:v>
                </c:pt>
                <c:pt idx="126">
                  <c:v>102866</c:v>
                </c:pt>
                <c:pt idx="127">
                  <c:v>102866</c:v>
                </c:pt>
                <c:pt idx="128">
                  <c:v>102866</c:v>
                </c:pt>
                <c:pt idx="129">
                  <c:v>102866</c:v>
                </c:pt>
                <c:pt idx="130">
                  <c:v>102866</c:v>
                </c:pt>
                <c:pt idx="131">
                  <c:v>102866</c:v>
                </c:pt>
                <c:pt idx="132">
                  <c:v>102866</c:v>
                </c:pt>
                <c:pt idx="133">
                  <c:v>102866</c:v>
                </c:pt>
                <c:pt idx="134">
                  <c:v>102866</c:v>
                </c:pt>
                <c:pt idx="135">
                  <c:v>102866</c:v>
                </c:pt>
                <c:pt idx="136">
                  <c:v>102866</c:v>
                </c:pt>
                <c:pt idx="137">
                  <c:v>102866</c:v>
                </c:pt>
                <c:pt idx="138">
                  <c:v>102866</c:v>
                </c:pt>
                <c:pt idx="139">
                  <c:v>102866</c:v>
                </c:pt>
                <c:pt idx="140">
                  <c:v>102866</c:v>
                </c:pt>
                <c:pt idx="141">
                  <c:v>102866</c:v>
                </c:pt>
                <c:pt idx="142">
                  <c:v>102866</c:v>
                </c:pt>
                <c:pt idx="143">
                  <c:v>102866</c:v>
                </c:pt>
                <c:pt idx="144">
                  <c:v>102866</c:v>
                </c:pt>
                <c:pt idx="145">
                  <c:v>102866</c:v>
                </c:pt>
                <c:pt idx="146">
                  <c:v>102866</c:v>
                </c:pt>
                <c:pt idx="147">
                  <c:v>102866</c:v>
                </c:pt>
                <c:pt idx="148">
                  <c:v>102866</c:v>
                </c:pt>
                <c:pt idx="149">
                  <c:v>102866</c:v>
                </c:pt>
                <c:pt idx="150">
                  <c:v>102866</c:v>
                </c:pt>
                <c:pt idx="151">
                  <c:v>102866</c:v>
                </c:pt>
                <c:pt idx="152">
                  <c:v>102866</c:v>
                </c:pt>
                <c:pt idx="153">
                  <c:v>102866</c:v>
                </c:pt>
                <c:pt idx="154">
                  <c:v>102866</c:v>
                </c:pt>
                <c:pt idx="155">
                  <c:v>102866</c:v>
                </c:pt>
                <c:pt idx="156">
                  <c:v>102866</c:v>
                </c:pt>
                <c:pt idx="157">
                  <c:v>102866</c:v>
                </c:pt>
                <c:pt idx="158">
                  <c:v>102866</c:v>
                </c:pt>
                <c:pt idx="159">
                  <c:v>102866</c:v>
                </c:pt>
                <c:pt idx="160">
                  <c:v>102866</c:v>
                </c:pt>
                <c:pt idx="161">
                  <c:v>102866</c:v>
                </c:pt>
                <c:pt idx="162">
                  <c:v>102866</c:v>
                </c:pt>
                <c:pt idx="163">
                  <c:v>102866</c:v>
                </c:pt>
                <c:pt idx="164">
                  <c:v>102866</c:v>
                </c:pt>
                <c:pt idx="165">
                  <c:v>102866</c:v>
                </c:pt>
                <c:pt idx="166">
                  <c:v>102866</c:v>
                </c:pt>
                <c:pt idx="167">
                  <c:v>102866</c:v>
                </c:pt>
                <c:pt idx="168">
                  <c:v>102866</c:v>
                </c:pt>
                <c:pt idx="169">
                  <c:v>102866</c:v>
                </c:pt>
                <c:pt idx="170">
                  <c:v>102866</c:v>
                </c:pt>
                <c:pt idx="171">
                  <c:v>102866</c:v>
                </c:pt>
                <c:pt idx="172">
                  <c:v>102866</c:v>
                </c:pt>
                <c:pt idx="173">
                  <c:v>102866</c:v>
                </c:pt>
                <c:pt idx="174">
                  <c:v>102866</c:v>
                </c:pt>
                <c:pt idx="175">
                  <c:v>102866</c:v>
                </c:pt>
                <c:pt idx="176">
                  <c:v>102866</c:v>
                </c:pt>
                <c:pt idx="177">
                  <c:v>102866</c:v>
                </c:pt>
                <c:pt idx="178">
                  <c:v>102866</c:v>
                </c:pt>
                <c:pt idx="179">
                  <c:v>102866</c:v>
                </c:pt>
                <c:pt idx="180">
                  <c:v>102866</c:v>
                </c:pt>
                <c:pt idx="181">
                  <c:v>102866</c:v>
                </c:pt>
                <c:pt idx="182">
                  <c:v>102866</c:v>
                </c:pt>
                <c:pt idx="183">
                  <c:v>102866</c:v>
                </c:pt>
                <c:pt idx="184">
                  <c:v>102866</c:v>
                </c:pt>
                <c:pt idx="185">
                  <c:v>102866</c:v>
                </c:pt>
                <c:pt idx="186">
                  <c:v>102866</c:v>
                </c:pt>
                <c:pt idx="187">
                  <c:v>102866</c:v>
                </c:pt>
                <c:pt idx="188">
                  <c:v>102866</c:v>
                </c:pt>
                <c:pt idx="189">
                  <c:v>102866</c:v>
                </c:pt>
                <c:pt idx="190">
                  <c:v>102866</c:v>
                </c:pt>
                <c:pt idx="191">
                  <c:v>102866</c:v>
                </c:pt>
                <c:pt idx="192">
                  <c:v>102866</c:v>
                </c:pt>
                <c:pt idx="193">
                  <c:v>102866</c:v>
                </c:pt>
                <c:pt idx="194">
                  <c:v>102866</c:v>
                </c:pt>
                <c:pt idx="195">
                  <c:v>102866</c:v>
                </c:pt>
                <c:pt idx="196">
                  <c:v>102866</c:v>
                </c:pt>
                <c:pt idx="197">
                  <c:v>102866</c:v>
                </c:pt>
                <c:pt idx="198">
                  <c:v>102866</c:v>
                </c:pt>
                <c:pt idx="199">
                  <c:v>102866</c:v>
                </c:pt>
                <c:pt idx="200">
                  <c:v>102866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66969</c:v>
                </c:pt>
                <c:pt idx="37" formatCode="0">
                  <c:v>69497</c:v>
                </c:pt>
                <c:pt idx="38" formatCode="0">
                  <c:v>71593</c:v>
                </c:pt>
                <c:pt idx="39" formatCode="0">
                  <c:v>73238</c:v>
                </c:pt>
                <c:pt idx="40" formatCode="0">
                  <c:v>74422</c:v>
                </c:pt>
                <c:pt idx="41" formatCode="0">
                  <c:v>75146</c:v>
                </c:pt>
                <c:pt idx="42" formatCode="0">
                  <c:v>75418</c:v>
                </c:pt>
                <c:pt idx="43" formatCode="0">
                  <c:v>75251</c:v>
                </c:pt>
                <c:pt idx="44" formatCode="0">
                  <c:v>74664</c:v>
                </c:pt>
                <c:pt idx="45" formatCode="0">
                  <c:v>73678</c:v>
                </c:pt>
                <c:pt idx="46" formatCode="0">
                  <c:v>72318</c:v>
                </c:pt>
                <c:pt idx="47" formatCode="0">
                  <c:v>70610</c:v>
                </c:pt>
                <c:pt idx="48" formatCode="0">
                  <c:v>68582</c:v>
                </c:pt>
                <c:pt idx="49" formatCode="0">
                  <c:v>66262</c:v>
                </c:pt>
                <c:pt idx="50" formatCode="0">
                  <c:v>63679</c:v>
                </c:pt>
                <c:pt idx="51" formatCode="0">
                  <c:v>60862</c:v>
                </c:pt>
                <c:pt idx="52" formatCode="0">
                  <c:v>57843</c:v>
                </c:pt>
                <c:pt idx="53" formatCode="0">
                  <c:v>54652</c:v>
                </c:pt>
                <c:pt idx="54" formatCode="0">
                  <c:v>51322</c:v>
                </c:pt>
                <c:pt idx="55">
                  <c:v>47885</c:v>
                </c:pt>
                <c:pt idx="56">
                  <c:v>44375</c:v>
                </c:pt>
                <c:pt idx="57">
                  <c:v>40827</c:v>
                </c:pt>
                <c:pt idx="58">
                  <c:v>37275</c:v>
                </c:pt>
                <c:pt idx="59">
                  <c:v>33755</c:v>
                </c:pt>
                <c:pt idx="60">
                  <c:v>30301</c:v>
                </c:pt>
                <c:pt idx="61">
                  <c:v>26948</c:v>
                </c:pt>
                <c:pt idx="62">
                  <c:v>23729</c:v>
                </c:pt>
                <c:pt idx="63">
                  <c:v>20673</c:v>
                </c:pt>
                <c:pt idx="64">
                  <c:v>17808</c:v>
                </c:pt>
                <c:pt idx="65">
                  <c:v>15156</c:v>
                </c:pt>
                <c:pt idx="66">
                  <c:v>12735</c:v>
                </c:pt>
                <c:pt idx="67">
                  <c:v>10557</c:v>
                </c:pt>
                <c:pt idx="68">
                  <c:v>8627</c:v>
                </c:pt>
                <c:pt idx="69">
                  <c:v>6945</c:v>
                </c:pt>
                <c:pt idx="70">
                  <c:v>5503</c:v>
                </c:pt>
                <c:pt idx="71">
                  <c:v>4289</c:v>
                </c:pt>
                <c:pt idx="72">
                  <c:v>3286</c:v>
                </c:pt>
                <c:pt idx="73">
                  <c:v>2473</c:v>
                </c:pt>
                <c:pt idx="74">
                  <c:v>1827</c:v>
                </c:pt>
                <c:pt idx="75">
                  <c:v>1325</c:v>
                </c:pt>
                <c:pt idx="76">
                  <c:v>942</c:v>
                </c:pt>
                <c:pt idx="77">
                  <c:v>656</c:v>
                </c:pt>
                <c:pt idx="78">
                  <c:v>448</c:v>
                </c:pt>
                <c:pt idx="79">
                  <c:v>299</c:v>
                </c:pt>
                <c:pt idx="80">
                  <c:v>195</c:v>
                </c:pt>
                <c:pt idx="81">
                  <c:v>124</c:v>
                </c:pt>
                <c:pt idx="82">
                  <c:v>77</c:v>
                </c:pt>
                <c:pt idx="83">
                  <c:v>47</c:v>
                </c:pt>
                <c:pt idx="84">
                  <c:v>28</c:v>
                </c:pt>
                <c:pt idx="85">
                  <c:v>16</c:v>
                </c:pt>
                <c:pt idx="86">
                  <c:v>9</c:v>
                </c:pt>
                <c:pt idx="87">
                  <c:v>5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5808</c:v>
                </c:pt>
                <c:pt idx="1">
                  <c:v>6709</c:v>
                </c:pt>
                <c:pt idx="2">
                  <c:v>8289</c:v>
                </c:pt>
                <c:pt idx="3">
                  <c:v>10593</c:v>
                </c:pt>
                <c:pt idx="4">
                  <c:v>12005</c:v>
                </c:pt>
                <c:pt idx="5">
                  <c:v>15175</c:v>
                </c:pt>
                <c:pt idx="6">
                  <c:v>18645</c:v>
                </c:pt>
                <c:pt idx="7">
                  <c:v>21624</c:v>
                </c:pt>
                <c:pt idx="8">
                  <c:v>25085</c:v>
                </c:pt>
                <c:pt idx="9">
                  <c:v>27697</c:v>
                </c:pt>
                <c:pt idx="10" formatCode="0">
                  <c:v>33066</c:v>
                </c:pt>
                <c:pt idx="11">
                  <c:v>39101</c:v>
                </c:pt>
                <c:pt idx="12">
                  <c:v>44411</c:v>
                </c:pt>
                <c:pt idx="13">
                  <c:v>50286</c:v>
                </c:pt>
                <c:pt idx="14">
                  <c:v>54949</c:v>
                </c:pt>
                <c:pt idx="15">
                  <c:v>58465</c:v>
                </c:pt>
                <c:pt idx="16">
                  <c:v>61825</c:v>
                </c:pt>
                <c:pt idx="17">
                  <c:v>66293</c:v>
                </c:pt>
                <c:pt idx="18">
                  <c:v>69497</c:v>
                </c:pt>
                <c:pt idx="19">
                  <c:v>71593</c:v>
                </c:pt>
                <c:pt idx="20">
                  <c:v>73238</c:v>
                </c:pt>
                <c:pt idx="21">
                  <c:v>74422</c:v>
                </c:pt>
                <c:pt idx="22">
                  <c:v>75146</c:v>
                </c:pt>
                <c:pt idx="23">
                  <c:v>75418</c:v>
                </c:pt>
                <c:pt idx="24">
                  <c:v>75251</c:v>
                </c:pt>
                <c:pt idx="25">
                  <c:v>74664</c:v>
                </c:pt>
                <c:pt idx="26">
                  <c:v>73678</c:v>
                </c:pt>
                <c:pt idx="27">
                  <c:v>72318</c:v>
                </c:pt>
                <c:pt idx="28">
                  <c:v>70610</c:v>
                </c:pt>
                <c:pt idx="29">
                  <c:v>68582</c:v>
                </c:pt>
                <c:pt idx="30">
                  <c:v>66262</c:v>
                </c:pt>
                <c:pt idx="31">
                  <c:v>63679</c:v>
                </c:pt>
                <c:pt idx="32">
                  <c:v>60862</c:v>
                </c:pt>
                <c:pt idx="33">
                  <c:v>57843</c:v>
                </c:pt>
                <c:pt idx="34">
                  <c:v>54652</c:v>
                </c:pt>
                <c:pt idx="35">
                  <c:v>51322</c:v>
                </c:pt>
                <c:pt idx="36">
                  <c:v>47885</c:v>
                </c:pt>
                <c:pt idx="37">
                  <c:v>44375</c:v>
                </c:pt>
                <c:pt idx="38">
                  <c:v>40827</c:v>
                </c:pt>
                <c:pt idx="39">
                  <c:v>37275</c:v>
                </c:pt>
                <c:pt idx="40">
                  <c:v>33755</c:v>
                </c:pt>
                <c:pt idx="41">
                  <c:v>30301</c:v>
                </c:pt>
                <c:pt idx="42">
                  <c:v>26948</c:v>
                </c:pt>
                <c:pt idx="43">
                  <c:v>23729</c:v>
                </c:pt>
                <c:pt idx="44">
                  <c:v>20673</c:v>
                </c:pt>
                <c:pt idx="45">
                  <c:v>17808</c:v>
                </c:pt>
                <c:pt idx="46">
                  <c:v>15156</c:v>
                </c:pt>
                <c:pt idx="47">
                  <c:v>12735</c:v>
                </c:pt>
                <c:pt idx="48">
                  <c:v>10557</c:v>
                </c:pt>
                <c:pt idx="49">
                  <c:v>8627</c:v>
                </c:pt>
                <c:pt idx="50">
                  <c:v>6945</c:v>
                </c:pt>
                <c:pt idx="51">
                  <c:v>5503</c:v>
                </c:pt>
                <c:pt idx="52">
                  <c:v>4289</c:v>
                </c:pt>
                <c:pt idx="53">
                  <c:v>3286</c:v>
                </c:pt>
                <c:pt idx="54">
                  <c:v>2473</c:v>
                </c:pt>
                <c:pt idx="55">
                  <c:v>1827</c:v>
                </c:pt>
                <c:pt idx="56">
                  <c:v>1325</c:v>
                </c:pt>
                <c:pt idx="57">
                  <c:v>942</c:v>
                </c:pt>
                <c:pt idx="58">
                  <c:v>656</c:v>
                </c:pt>
                <c:pt idx="59">
                  <c:v>448</c:v>
                </c:pt>
                <c:pt idx="60">
                  <c:v>299</c:v>
                </c:pt>
                <c:pt idx="61">
                  <c:v>195</c:v>
                </c:pt>
                <c:pt idx="62">
                  <c:v>124</c:v>
                </c:pt>
                <c:pt idx="63">
                  <c:v>77</c:v>
                </c:pt>
                <c:pt idx="64">
                  <c:v>47</c:v>
                </c:pt>
                <c:pt idx="65">
                  <c:v>28</c:v>
                </c:pt>
                <c:pt idx="66">
                  <c:v>16</c:v>
                </c:pt>
                <c:pt idx="67">
                  <c:v>9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C33" zoomScale="85" zoomScaleNormal="85" workbookViewId="0">
      <selection activeCell="T13" sqref="T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8" t="s">
        <v>2</v>
      </c>
      <c r="C2" s="179"/>
      <c r="D2" s="179"/>
      <c r="E2" s="179"/>
      <c r="F2" s="179"/>
      <c r="G2" s="179"/>
      <c r="H2" s="180"/>
      <c r="I2" s="172" t="s">
        <v>11</v>
      </c>
      <c r="J2" s="173"/>
      <c r="K2" s="173"/>
      <c r="L2" s="173"/>
      <c r="M2" s="173"/>
      <c r="N2" s="174"/>
      <c r="P2" s="172" t="s">
        <v>32</v>
      </c>
      <c r="Q2" s="173"/>
      <c r="R2" s="173"/>
      <c r="S2" s="173"/>
      <c r="T2" s="173"/>
      <c r="U2" s="17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1" t="s">
        <v>28</v>
      </c>
      <c r="Q3" s="182"/>
      <c r="R3" s="182"/>
      <c r="S3" s="182"/>
      <c r="T3" s="183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4" t="s">
        <v>29</v>
      </c>
      <c r="Q4" s="185"/>
      <c r="R4" s="185"/>
      <c r="S4" s="185"/>
      <c r="T4" s="186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1" t="s">
        <v>30</v>
      </c>
      <c r="Q5" s="182"/>
      <c r="R5" s="182"/>
      <c r="S5" s="182"/>
      <c r="T5" s="183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1" t="s">
        <v>37</v>
      </c>
      <c r="Q6" s="182"/>
      <c r="R6" s="182"/>
      <c r="S6" s="182"/>
      <c r="T6" s="183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1" t="s">
        <v>38</v>
      </c>
      <c r="Q7" s="182"/>
      <c r="R7" s="182"/>
      <c r="S7" s="182"/>
      <c r="T7" s="183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1" t="s">
        <v>39</v>
      </c>
      <c r="Q8" s="182"/>
      <c r="R8" s="182"/>
      <c r="S8" s="182"/>
      <c r="T8" s="183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7" t="s">
        <v>31</v>
      </c>
      <c r="Q9" s="188"/>
      <c r="R9" s="188"/>
      <c r="S9" s="188"/>
      <c r="T9" s="189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2" t="s">
        <v>27</v>
      </c>
      <c r="Q11" s="173"/>
      <c r="R11" s="173"/>
      <c r="S11" s="173"/>
      <c r="T11" s="173"/>
      <c r="U11" s="17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SUM(I23:I40)/COUNT(I23:I40)</f>
        <v>82654.333333333328</v>
      </c>
      <c r="Q13" s="34">
        <f t="shared" ref="Q13:U13" si="9">SUM(J23:J40)/COUNT(J23:J40)</f>
        <v>31850.444444444445</v>
      </c>
      <c r="R13" s="34">
        <f t="shared" si="9"/>
        <v>5723.8888888888887</v>
      </c>
      <c r="S13" s="34">
        <f t="shared" si="9"/>
        <v>-4343.0555555555557</v>
      </c>
      <c r="T13" s="34">
        <f t="shared" si="9"/>
        <v>3447.9444444444443</v>
      </c>
      <c r="U13" s="42">
        <f t="shared" si="9"/>
        <v>1059.2222222222222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5" t="s">
        <v>19</v>
      </c>
      <c r="Q15" s="176"/>
      <c r="R15" s="176"/>
      <c r="S15" s="17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2.6170505208369669E-2</v>
      </c>
      <c r="R17" s="59">
        <f>(T13+Q13*(P17-Q17))/(P13*Q13)</f>
        <v>1.4770392766842196E-6</v>
      </c>
      <c r="S17" s="60">
        <f>(S13 + R17*P13*Q13)/R13</f>
        <v>-7.9427739493351454E-2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1.3997694208805032E-6</v>
      </c>
      <c r="Q23" s="115">
        <f t="shared" ref="Q23:Q54" si="11">(1+P$17-Q$17)*(1+P$17+S$17)-R$17*((S$17*K22)+((I22+J22)*(1+P$17+S$17)))</f>
        <v>0.80324963193219712</v>
      </c>
      <c r="R23" s="115">
        <f t="shared" ref="R23:R54" si="12">-J22*(1+P$17+S$17)</f>
        <v>-4712.5675100456183</v>
      </c>
      <c r="S23" s="118">
        <f t="shared" ref="S23:S86" si="13">INT((-Q23+SQRT((Q23^2)-(4*P23*R23)))/(2*P23))</f>
        <v>5808</v>
      </c>
      <c r="T23" s="46">
        <f>J23</f>
        <v>5678</v>
      </c>
      <c r="U23" s="70">
        <f>S23-T23</f>
        <v>130</v>
      </c>
      <c r="V23" s="116">
        <f t="shared" ref="V23:V32" si="14">U23/T23</f>
        <v>2.2895385699189856E-2</v>
      </c>
      <c r="W23" s="47">
        <f>U23</f>
        <v>130</v>
      </c>
      <c r="X23" s="117">
        <f>V23</f>
        <v>2.2895385699189856E-2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1.3997694208805032E-6</v>
      </c>
      <c r="Q24" s="52">
        <f t="shared" si="11"/>
        <v>0.80346641210141001</v>
      </c>
      <c r="R24" s="52">
        <f t="shared" si="12"/>
        <v>-5454.1292951567502</v>
      </c>
      <c r="S24" s="119">
        <f t="shared" si="13"/>
        <v>6709</v>
      </c>
      <c r="T24" s="9">
        <f t="shared" ref="T24:T35" si="15">J24</f>
        <v>7036</v>
      </c>
      <c r="U24" s="2">
        <f t="shared" ref="U24:U32" si="16">S24-T24</f>
        <v>-327</v>
      </c>
      <c r="V24" s="109">
        <f t="shared" si="14"/>
        <v>-4.647527003979534E-2</v>
      </c>
      <c r="W24" s="38">
        <f>W23+U24</f>
        <v>-197</v>
      </c>
      <c r="X24" s="105">
        <f t="shared" ref="X24:X32" si="17">V24+X23</f>
        <v>-2.3579884340605484E-2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1.3997694208805032E-6</v>
      </c>
      <c r="Q25" s="103">
        <f t="shared" si="11"/>
        <v>0.80373882226912752</v>
      </c>
      <c r="R25" s="103">
        <f t="shared" si="12"/>
        <v>-6758.5864249247797</v>
      </c>
      <c r="S25" s="120">
        <f t="shared" si="13"/>
        <v>8289</v>
      </c>
      <c r="T25" s="11">
        <f t="shared" si="15"/>
        <v>9029</v>
      </c>
      <c r="U25" s="4">
        <f t="shared" si="16"/>
        <v>-740</v>
      </c>
      <c r="V25" s="108">
        <f t="shared" si="14"/>
        <v>-8.1958134898659871E-2</v>
      </c>
      <c r="W25" s="18">
        <f t="shared" ref="W25:W32" si="18">W24+U25</f>
        <v>-937</v>
      </c>
      <c r="X25" s="106">
        <f t="shared" si="17"/>
        <v>-0.10553801923926535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1.3997694208805032E-6</v>
      </c>
      <c r="Q26" s="52">
        <f t="shared" si="11"/>
        <v>0.80388703773092174</v>
      </c>
      <c r="R26" s="52">
        <f t="shared" si="12"/>
        <v>-8673.0069401145302</v>
      </c>
      <c r="S26" s="119">
        <f t="shared" si="13"/>
        <v>10593</v>
      </c>
      <c r="T26" s="9">
        <f t="shared" si="15"/>
        <v>10265</v>
      </c>
      <c r="U26" s="2">
        <f t="shared" si="16"/>
        <v>328</v>
      </c>
      <c r="V26" s="109">
        <f t="shared" si="14"/>
        <v>3.1953239162201656E-2</v>
      </c>
      <c r="W26" s="38">
        <f t="shared" si="18"/>
        <v>-609</v>
      </c>
      <c r="X26" s="105">
        <f t="shared" si="17"/>
        <v>-7.3584780077063705E-2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1.3997694208805032E-6</v>
      </c>
      <c r="Q27" s="103">
        <f t="shared" si="11"/>
        <v>0.80448263473657955</v>
      </c>
      <c r="R27" s="103">
        <f t="shared" si="12"/>
        <v>-9860.2742541007483</v>
      </c>
      <c r="S27" s="120">
        <f t="shared" si="13"/>
        <v>12005</v>
      </c>
      <c r="T27" s="11">
        <f t="shared" si="15"/>
        <v>13050</v>
      </c>
      <c r="U27" s="4">
        <f t="shared" si="16"/>
        <v>-1045</v>
      </c>
      <c r="V27" s="108">
        <f t="shared" si="14"/>
        <v>-8.0076628352490423E-2</v>
      </c>
      <c r="W27" s="18">
        <f t="shared" si="18"/>
        <v>-1654</v>
      </c>
      <c r="X27" s="106">
        <f t="shared" si="17"/>
        <v>-0.15366140842955411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1.3997694208805032E-6</v>
      </c>
      <c r="Q28" s="52">
        <f t="shared" si="11"/>
        <v>0.80478680120573765</v>
      </c>
      <c r="R28" s="52">
        <f t="shared" si="12"/>
        <v>-12535.467999611763</v>
      </c>
      <c r="S28" s="119">
        <f t="shared" si="13"/>
        <v>15175</v>
      </c>
      <c r="T28" s="9">
        <f t="shared" si="15"/>
        <v>16139</v>
      </c>
      <c r="U28" s="2">
        <f t="shared" si="16"/>
        <v>-964</v>
      </c>
      <c r="V28" s="109">
        <f t="shared" si="14"/>
        <v>-5.9731086188735363E-2</v>
      </c>
      <c r="W28" s="38">
        <f t="shared" si="18"/>
        <v>-2618</v>
      </c>
      <c r="X28" s="105">
        <f t="shared" si="17"/>
        <v>-0.21339249461828946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1.3997694208805032E-6</v>
      </c>
      <c r="Q29" s="103">
        <f t="shared" si="11"/>
        <v>0.80533750941224935</v>
      </c>
      <c r="R29" s="103">
        <f t="shared" si="12"/>
        <v>-15502.675712316801</v>
      </c>
      <c r="S29" s="120">
        <f t="shared" si="13"/>
        <v>18645</v>
      </c>
      <c r="T29" s="11">
        <f t="shared" si="15"/>
        <v>18829</v>
      </c>
      <c r="U29" s="4">
        <f t="shared" si="16"/>
        <v>-184</v>
      </c>
      <c r="V29" s="108">
        <f t="shared" si="14"/>
        <v>-9.7721599660098787E-3</v>
      </c>
      <c r="W29" s="18">
        <f t="shared" si="18"/>
        <v>-2802</v>
      </c>
      <c r="X29" s="106">
        <f t="shared" si="17"/>
        <v>-0.22316465458429935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1.3997694208805032E-6</v>
      </c>
      <c r="Q30" s="52">
        <f t="shared" si="11"/>
        <v>0.80613739206716295</v>
      </c>
      <c r="R30" s="52">
        <f t="shared" si="12"/>
        <v>-18086.615093079687</v>
      </c>
      <c r="S30" s="119">
        <f t="shared" si="13"/>
        <v>21624</v>
      </c>
      <c r="T30" s="9">
        <f t="shared" si="15"/>
        <v>21992</v>
      </c>
      <c r="U30" s="2">
        <f t="shared" si="16"/>
        <v>-368</v>
      </c>
      <c r="V30" s="109">
        <f t="shared" si="14"/>
        <v>-1.6733357584576211E-2</v>
      </c>
      <c r="W30" s="38">
        <f t="shared" si="18"/>
        <v>-3170</v>
      </c>
      <c r="X30" s="105">
        <f t="shared" si="17"/>
        <v>-0.23989801216887557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1.3997694208805032E-6</v>
      </c>
      <c r="Q31" s="103">
        <f t="shared" si="11"/>
        <v>0.80701194706589574</v>
      </c>
      <c r="R31" s="103">
        <f t="shared" si="12"/>
        <v>-21124.905153062216</v>
      </c>
      <c r="S31" s="120">
        <f t="shared" si="13"/>
        <v>25085</v>
      </c>
      <c r="T31" s="11">
        <f t="shared" si="15"/>
        <v>24421</v>
      </c>
      <c r="U31" s="4">
        <f t="shared" si="16"/>
        <v>664</v>
      </c>
      <c r="V31" s="108">
        <f t="shared" si="14"/>
        <v>2.7189713770934851E-2</v>
      </c>
      <c r="W31" s="18">
        <f t="shared" si="18"/>
        <v>-2506</v>
      </c>
      <c r="X31" s="106">
        <f t="shared" si="17"/>
        <v>-0.21270829839794073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1.3997694208805032E-6</v>
      </c>
      <c r="Q32" s="52">
        <f t="shared" si="11"/>
        <v>0.8081799192408895</v>
      </c>
      <c r="R32" s="52">
        <f t="shared" si="12"/>
        <v>-23458.135173832863</v>
      </c>
      <c r="S32" s="119">
        <f t="shared" si="13"/>
        <v>27697</v>
      </c>
      <c r="T32" s="9">
        <f t="shared" si="15"/>
        <v>29470</v>
      </c>
      <c r="U32" s="2">
        <f t="shared" si="16"/>
        <v>-1773</v>
      </c>
      <c r="V32" s="109">
        <f t="shared" si="14"/>
        <v>-6.0162877502544961E-2</v>
      </c>
      <c r="W32" s="38">
        <f t="shared" si="18"/>
        <v>-4279</v>
      </c>
      <c r="X32" s="105">
        <f t="shared" si="17"/>
        <v>-0.27287117590048571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1.3997694208805032E-6</v>
      </c>
      <c r="Q33" s="103">
        <f t="shared" si="11"/>
        <v>0.80980089678328049</v>
      </c>
      <c r="R33" s="103">
        <f t="shared" si="12"/>
        <v>-28308.064517130933</v>
      </c>
      <c r="S33" s="64">
        <f t="shared" si="13"/>
        <v>33066</v>
      </c>
      <c r="T33" s="11">
        <f t="shared" si="15"/>
        <v>35273</v>
      </c>
      <c r="U33" s="4">
        <f t="shared" ref="U33:U34" si="27">S33-T33</f>
        <v>-2207</v>
      </c>
      <c r="V33" s="108">
        <f t="shared" ref="V33:V34" si="28">U33/T33</f>
        <v>-6.2569103847135196E-2</v>
      </c>
      <c r="W33" s="4">
        <f t="shared" ref="W33:W34" si="29">W32+U33</f>
        <v>-6486</v>
      </c>
      <c r="X33" s="106">
        <f t="shared" ref="X33:X38" si="30">V33+X32</f>
        <v>-0.33544027974762092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1">D34-E34-F34</f>
        <v>40501</v>
      </c>
      <c r="K34" s="149">
        <f t="shared" ref="K34:K39" si="32">E34</f>
        <v>5367</v>
      </c>
      <c r="L34" s="90">
        <f t="shared" ref="L34:L97" si="33">I34-I33</f>
        <v>-6540</v>
      </c>
      <c r="M34" s="38">
        <f t="shared" ref="M34:M97" si="34">J34-J33</f>
        <v>5228</v>
      </c>
      <c r="N34" s="37">
        <f t="shared" ref="N34:N97" si="35">K34-K33</f>
        <v>1573</v>
      </c>
      <c r="P34" s="53">
        <f t="shared" si="10"/>
        <v>1.3997694208805032E-6</v>
      </c>
      <c r="Q34" s="52">
        <f t="shared" si="11"/>
        <v>0.81178197135871299</v>
      </c>
      <c r="R34" s="52">
        <f t="shared" si="12"/>
        <v>-33882.265344851017</v>
      </c>
      <c r="S34" s="119">
        <f t="shared" si="13"/>
        <v>39101</v>
      </c>
      <c r="T34" s="127">
        <f t="shared" si="15"/>
        <v>40501</v>
      </c>
      <c r="U34" s="124">
        <f t="shared" si="27"/>
        <v>-1400</v>
      </c>
      <c r="V34" s="125">
        <f t="shared" si="28"/>
        <v>-3.456704772721661E-2</v>
      </c>
      <c r="W34" s="124">
        <f t="shared" si="29"/>
        <v>-7886</v>
      </c>
      <c r="X34" s="126">
        <f t="shared" si="30"/>
        <v>-0.37000732747483756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6">D35-E35-F35</f>
        <v>46406</v>
      </c>
      <c r="K35" s="36">
        <f t="shared" si="32"/>
        <v>7015</v>
      </c>
      <c r="L35" s="91">
        <f t="shared" ref="L35" si="37">I35-I34</f>
        <v>-7341</v>
      </c>
      <c r="M35" s="18">
        <f t="shared" ref="M35" si="38">J35-J34</f>
        <v>5905</v>
      </c>
      <c r="N35" s="36">
        <f t="shared" ref="N35" si="39">K35-K34</f>
        <v>1648</v>
      </c>
      <c r="P35" s="104">
        <f t="shared" si="10"/>
        <v>1.3997694208805032E-6</v>
      </c>
      <c r="Q35" s="103">
        <f t="shared" si="11"/>
        <v>0.81382798188048533</v>
      </c>
      <c r="R35" s="103">
        <f t="shared" si="12"/>
        <v>-38904.137122779772</v>
      </c>
      <c r="S35" s="120">
        <f t="shared" si="13"/>
        <v>44411</v>
      </c>
      <c r="T35" s="11">
        <f t="shared" si="15"/>
        <v>46406</v>
      </c>
      <c r="U35" s="4">
        <f t="shared" ref="U35" si="40">S35-T35</f>
        <v>-1995</v>
      </c>
      <c r="V35" s="108">
        <f t="shared" ref="V35" si="41">U35/T35</f>
        <v>-4.2990130586562085E-2</v>
      </c>
      <c r="W35" s="4">
        <f t="shared" ref="W35" si="42">W34+U35</f>
        <v>-9881</v>
      </c>
      <c r="X35" s="106">
        <f t="shared" si="30"/>
        <v>-0.41299745806139965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 t="shared" si="32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1.3997694208805032E-6</v>
      </c>
      <c r="Q36" s="52">
        <f t="shared" si="11"/>
        <v>0.81605872281072533</v>
      </c>
      <c r="R36" s="52">
        <f t="shared" si="12"/>
        <v>-44576.316321071536</v>
      </c>
      <c r="S36" s="119">
        <f t="shared" si="13"/>
        <v>50286</v>
      </c>
      <c r="T36" s="134">
        <f t="shared" ref="T36:T39" si="46">J36</f>
        <v>51224</v>
      </c>
      <c r="U36" s="135">
        <f t="shared" ref="U36" si="47">S36-T36</f>
        <v>-938</v>
      </c>
      <c r="V36" s="109">
        <f t="shared" ref="V36" si="48">U36/T36</f>
        <v>-1.8311728877088866E-2</v>
      </c>
      <c r="W36" s="135">
        <f t="shared" ref="W36" si="49">W35+U36</f>
        <v>-10819</v>
      </c>
      <c r="X36" s="105">
        <f t="shared" si="30"/>
        <v>-0.43130918693848852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>D37-E37-F37</f>
        <v>54968</v>
      </c>
      <c r="K37" s="39">
        <f t="shared" si="32"/>
        <v>12285</v>
      </c>
      <c r="L37" s="92">
        <f t="shared" si="33"/>
        <v>-5432</v>
      </c>
      <c r="M37" s="35">
        <f t="shared" si="34"/>
        <v>3744</v>
      </c>
      <c r="N37" s="39">
        <f t="shared" si="35"/>
        <v>2928</v>
      </c>
      <c r="P37" s="104">
        <f t="shared" si="10"/>
        <v>1.3997694208805032E-6</v>
      </c>
      <c r="Q37" s="103">
        <f t="shared" si="11"/>
        <v>0.8185269506824977</v>
      </c>
      <c r="R37" s="103">
        <f t="shared" si="12"/>
        <v>-49204.353472192568</v>
      </c>
      <c r="S37" s="120">
        <f t="shared" si="13"/>
        <v>54949</v>
      </c>
      <c r="T37" s="150">
        <f t="shared" si="46"/>
        <v>54968</v>
      </c>
      <c r="U37" s="19">
        <f t="shared" ref="U37" si="51">S37-T37</f>
        <v>-19</v>
      </c>
      <c r="V37" s="108">
        <f t="shared" ref="V37" si="52">U37/T37</f>
        <v>-3.4565565419880656E-4</v>
      </c>
      <c r="W37" s="19">
        <f t="shared" ref="W37" si="53">W36+U37</f>
        <v>-10838</v>
      </c>
      <c r="X37" s="106">
        <f t="shared" si="30"/>
        <v>-0.43165484259268733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>D38-E38-F38</f>
        <v>58598</v>
      </c>
      <c r="K38" s="37">
        <f t="shared" si="32"/>
        <v>14709</v>
      </c>
      <c r="L38" s="90">
        <f t="shared" si="33"/>
        <v>-5272</v>
      </c>
      <c r="M38" s="38">
        <f t="shared" si="34"/>
        <v>3630</v>
      </c>
      <c r="N38" s="37">
        <f t="shared" si="35"/>
        <v>2424</v>
      </c>
      <c r="P38" s="53">
        <f t="shared" si="10"/>
        <v>1.3997694208805032E-6</v>
      </c>
      <c r="Q38" s="52">
        <f t="shared" si="11"/>
        <v>0.82126539685820588</v>
      </c>
      <c r="R38" s="52">
        <f t="shared" si="12"/>
        <v>-52800.736015529459</v>
      </c>
      <c r="S38" s="119">
        <f t="shared" si="13"/>
        <v>58465</v>
      </c>
      <c r="T38" s="134">
        <f t="shared" si="46"/>
        <v>58598</v>
      </c>
      <c r="U38" s="135">
        <f t="shared" ref="U38" si="55">S38-T38</f>
        <v>-133</v>
      </c>
      <c r="V38" s="109">
        <f t="shared" ref="V38" si="56">U38/T38</f>
        <v>-2.2697020376122052E-3</v>
      </c>
      <c r="W38" s="135">
        <f t="shared" ref="W38" si="57">W37+U38</f>
        <v>-10971</v>
      </c>
      <c r="X38" s="105">
        <f t="shared" si="30"/>
        <v>-0.43392454463029956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>D39-E39-F39</f>
        <v>63460</v>
      </c>
      <c r="K39" s="39">
        <f t="shared" si="32"/>
        <v>16780</v>
      </c>
      <c r="L39" s="92">
        <f t="shared" si="33"/>
        <v>-6688</v>
      </c>
      <c r="M39" s="35">
        <f t="shared" si="34"/>
        <v>4862</v>
      </c>
      <c r="N39" s="39">
        <f t="shared" si="35"/>
        <v>2071</v>
      </c>
      <c r="P39" s="104">
        <f t="shared" si="10"/>
        <v>1.3997694208805032E-6</v>
      </c>
      <c r="Q39" s="103">
        <f t="shared" si="11"/>
        <v>0.8238794498808899</v>
      </c>
      <c r="R39" s="103">
        <f t="shared" si="12"/>
        <v>-56287.613321168596</v>
      </c>
      <c r="S39" s="120">
        <f t="shared" si="13"/>
        <v>61825</v>
      </c>
      <c r="T39" s="150">
        <f t="shared" si="46"/>
        <v>63460</v>
      </c>
      <c r="U39" s="19">
        <f t="shared" ref="U39" si="59">S39-T39</f>
        <v>-1635</v>
      </c>
      <c r="V39" s="108">
        <f t="shared" ref="V39" si="60">U39/T39</f>
        <v>-2.5764260951780648E-2</v>
      </c>
      <c r="W39" s="19">
        <f t="shared" ref="W39" si="61">W38+U39</f>
        <v>-12606</v>
      </c>
      <c r="X39" s="106">
        <f t="shared" ref="X39" si="62">V39+X38</f>
        <v>-0.4596888055820802</v>
      </c>
    </row>
    <row r="40" spans="2:30" ht="15.75" thickBot="1" x14ac:dyDescent="0.3">
      <c r="B40" s="73">
        <v>36</v>
      </c>
      <c r="C40" s="167">
        <v>43921</v>
      </c>
      <c r="D40" s="171">
        <v>94417</v>
      </c>
      <c r="E40" s="165">
        <v>19259</v>
      </c>
      <c r="F40" s="166">
        <v>8189</v>
      </c>
      <c r="G40" s="169">
        <f t="shared" si="0"/>
        <v>2.0045903648028777E-3</v>
      </c>
      <c r="H40" s="84">
        <f t="shared" si="8"/>
        <v>1.073457183137023</v>
      </c>
      <c r="I40" s="171">
        <f t="shared" ref="I40" si="63">INT(U$3*U$9-D40-F40+E40)</f>
        <v>37182</v>
      </c>
      <c r="J40" s="165">
        <f>D40-E40-F40</f>
        <v>66969</v>
      </c>
      <c r="K40" s="166">
        <f t="shared" ref="K40" si="64">E40</f>
        <v>19259</v>
      </c>
      <c r="L40" s="170">
        <f t="shared" si="33"/>
        <v>-4455</v>
      </c>
      <c r="M40" s="165">
        <f t="shared" si="34"/>
        <v>3509</v>
      </c>
      <c r="N40" s="166">
        <f t="shared" si="35"/>
        <v>2479</v>
      </c>
      <c r="P40" s="77">
        <f t="shared" si="10"/>
        <v>1.3997694208805032E-6</v>
      </c>
      <c r="Q40" s="78">
        <f t="shared" si="11"/>
        <v>0.82671314943215224</v>
      </c>
      <c r="R40" s="78">
        <f t="shared" si="12"/>
        <v>-60957.915651751915</v>
      </c>
      <c r="S40" s="168">
        <f t="shared" si="13"/>
        <v>66293</v>
      </c>
      <c r="T40" s="131">
        <f t="shared" ref="T40" si="65">J40</f>
        <v>66969</v>
      </c>
      <c r="U40" s="128">
        <f t="shared" ref="U40" si="66">S40-T40</f>
        <v>-676</v>
      </c>
      <c r="V40" s="129">
        <f t="shared" ref="V40" si="67">U40/T40</f>
        <v>-1.009422270005525E-2</v>
      </c>
      <c r="W40" s="128">
        <f t="shared" ref="W40" si="68">W39+U40</f>
        <v>-13282</v>
      </c>
      <c r="X40" s="130">
        <f t="shared" ref="X40" si="69">V40+X39</f>
        <v>-0.46978302828213547</v>
      </c>
    </row>
    <row r="41" spans="2:30" x14ac:dyDescent="0.25">
      <c r="B41" s="155">
        <v>37</v>
      </c>
      <c r="C41" s="156">
        <v>43922</v>
      </c>
      <c r="D41" s="157">
        <f t="shared" ref="D41:D97" si="70">D40+IF(M41&gt;0,M41,0)</f>
        <v>96945</v>
      </c>
      <c r="E41" s="158">
        <f t="shared" ref="E41:E97" si="71">E40+IF(N41&gt;0,N41,0)</f>
        <v>21942</v>
      </c>
      <c r="F41" s="159">
        <f>D41*F$40/D$40</f>
        <v>8408.2591588379219</v>
      </c>
      <c r="G41" s="160">
        <f t="shared" si="0"/>
        <v>2.0582629496363469E-3</v>
      </c>
      <c r="H41" s="161">
        <f t="shared" si="8"/>
        <v>1.0267748392768252</v>
      </c>
      <c r="I41" s="157">
        <f t="shared" ref="I41:I68" si="72">INT((S$17*K41+I40)/(1+R$17*J41))</f>
        <v>32140</v>
      </c>
      <c r="J41" s="162">
        <f t="shared" ref="J41:J97" si="73">S41</f>
        <v>69497</v>
      </c>
      <c r="K41" s="163">
        <f t="shared" ref="K41:K68" si="74">INT((Q$17*J41+K40)/(1+P$17+S$17))</f>
        <v>21942</v>
      </c>
      <c r="L41" s="164">
        <f t="shared" si="33"/>
        <v>-5042</v>
      </c>
      <c r="M41" s="162">
        <f t="shared" si="34"/>
        <v>2528</v>
      </c>
      <c r="N41" s="163">
        <f t="shared" si="35"/>
        <v>2683</v>
      </c>
      <c r="P41" s="54">
        <f t="shared" si="10"/>
        <v>1.3997694208805032E-6</v>
      </c>
      <c r="Q41" s="55">
        <f t="shared" si="11"/>
        <v>0.82834616808085959</v>
      </c>
      <c r="R41" s="55">
        <f t="shared" si="12"/>
        <v>-64328.563713869749</v>
      </c>
      <c r="S41" s="56">
        <f t="shared" si="13"/>
        <v>69497</v>
      </c>
      <c r="T41" s="132"/>
      <c r="U41" s="133"/>
      <c r="V41" s="136"/>
      <c r="W41" s="133"/>
      <c r="X41" s="137"/>
    </row>
    <row r="42" spans="2:30" x14ac:dyDescent="0.25">
      <c r="B42" s="9">
        <v>38</v>
      </c>
      <c r="C42" s="22">
        <v>43923</v>
      </c>
      <c r="D42" s="49">
        <f t="shared" si="70"/>
        <v>99041</v>
      </c>
      <c r="E42" s="5">
        <f t="shared" si="71"/>
        <v>24793</v>
      </c>
      <c r="F42" s="63">
        <f t="shared" ref="F42:F105" si="75">D42*F$40/D$40</f>
        <v>8590.049980406071</v>
      </c>
      <c r="G42" s="28">
        <f t="shared" si="0"/>
        <v>2.1027636370615651E-3</v>
      </c>
      <c r="H42" s="81">
        <f t="shared" si="8"/>
        <v>1.0216205064727424</v>
      </c>
      <c r="I42" s="49">
        <f t="shared" si="72"/>
        <v>27285</v>
      </c>
      <c r="J42" s="38">
        <f t="shared" si="73"/>
        <v>71593</v>
      </c>
      <c r="K42" s="37">
        <f t="shared" si="74"/>
        <v>24793</v>
      </c>
      <c r="L42" s="90">
        <f t="shared" si="33"/>
        <v>-4855</v>
      </c>
      <c r="M42" s="38">
        <f t="shared" si="34"/>
        <v>2096</v>
      </c>
      <c r="N42" s="37">
        <f t="shared" si="35"/>
        <v>2851</v>
      </c>
      <c r="P42" s="53">
        <f t="shared" si="10"/>
        <v>1.3997694208805032E-6</v>
      </c>
      <c r="Q42" s="52">
        <f t="shared" si="11"/>
        <v>0.83222780261566742</v>
      </c>
      <c r="R42" s="52">
        <f t="shared" si="12"/>
        <v>-66756.890388430562</v>
      </c>
      <c r="S42" s="16">
        <f t="shared" si="13"/>
        <v>71593</v>
      </c>
      <c r="T42" s="134"/>
      <c r="U42" s="135"/>
      <c r="V42" s="109"/>
      <c r="W42" s="135"/>
      <c r="X42" s="105"/>
    </row>
    <row r="43" spans="2:30" x14ac:dyDescent="0.25">
      <c r="B43" s="11">
        <v>39</v>
      </c>
      <c r="C43" s="21">
        <v>43924</v>
      </c>
      <c r="D43" s="50">
        <f t="shared" si="70"/>
        <v>100686</v>
      </c>
      <c r="E43" s="35">
        <f t="shared" si="71"/>
        <v>27806</v>
      </c>
      <c r="F43" s="30">
        <f t="shared" si="75"/>
        <v>8732.7245517226766</v>
      </c>
      <c r="G43" s="27">
        <f t="shared" si="0"/>
        <v>2.1376890334425212E-3</v>
      </c>
      <c r="H43" s="83">
        <f t="shared" si="8"/>
        <v>1.0166092830242022</v>
      </c>
      <c r="I43" s="50">
        <f t="shared" si="72"/>
        <v>22628</v>
      </c>
      <c r="J43" s="18">
        <f t="shared" si="73"/>
        <v>73238</v>
      </c>
      <c r="K43" s="36">
        <f t="shared" si="74"/>
        <v>27806</v>
      </c>
      <c r="L43" s="91">
        <f t="shared" si="33"/>
        <v>-4657</v>
      </c>
      <c r="M43" s="18">
        <f t="shared" si="34"/>
        <v>1645</v>
      </c>
      <c r="N43" s="36">
        <f t="shared" si="35"/>
        <v>3013</v>
      </c>
      <c r="P43" s="54">
        <f t="shared" si="10"/>
        <v>1.3997694208805032E-6</v>
      </c>
      <c r="Q43" s="55">
        <f t="shared" si="11"/>
        <v>0.83647675328057591</v>
      </c>
      <c r="R43" s="55">
        <f t="shared" si="12"/>
        <v>-68770.249846452498</v>
      </c>
      <c r="S43" s="56">
        <f t="shared" si="13"/>
        <v>73238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70"/>
        <v>101870</v>
      </c>
      <c r="E44" s="5">
        <f t="shared" si="71"/>
        <v>30974</v>
      </c>
      <c r="F44" s="63">
        <f t="shared" si="75"/>
        <v>8835.4155501657533</v>
      </c>
      <c r="G44" s="28">
        <f t="shared" si="0"/>
        <v>2.1628268263392094E-3</v>
      </c>
      <c r="H44" s="81">
        <f t="shared" si="8"/>
        <v>1.0117593309894126</v>
      </c>
      <c r="I44" s="49">
        <f t="shared" si="72"/>
        <v>18170</v>
      </c>
      <c r="J44" s="38">
        <f t="shared" si="73"/>
        <v>74422</v>
      </c>
      <c r="K44" s="37">
        <f t="shared" si="74"/>
        <v>30974</v>
      </c>
      <c r="L44" s="90">
        <f t="shared" si="33"/>
        <v>-4458</v>
      </c>
      <c r="M44" s="38">
        <f t="shared" si="34"/>
        <v>1184</v>
      </c>
      <c r="N44" s="37">
        <f t="shared" si="35"/>
        <v>3168</v>
      </c>
      <c r="P44" s="53">
        <f t="shared" si="10"/>
        <v>1.3997694208805032E-6</v>
      </c>
      <c r="Q44" s="52">
        <f t="shared" si="11"/>
        <v>0.84110366659189462</v>
      </c>
      <c r="R44" s="52">
        <f t="shared" si="12"/>
        <v>-70350.391214985924</v>
      </c>
      <c r="S44" s="16">
        <f t="shared" si="13"/>
        <v>74422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70"/>
        <v>102594</v>
      </c>
      <c r="E45" s="35">
        <f t="shared" si="71"/>
        <v>34292</v>
      </c>
      <c r="F45" s="30">
        <f t="shared" si="75"/>
        <v>8898.209707997501</v>
      </c>
      <c r="G45" s="27">
        <f t="shared" si="0"/>
        <v>2.1781982469956302E-3</v>
      </c>
      <c r="H45" s="83">
        <f t="shared" si="8"/>
        <v>1.0071070972808482</v>
      </c>
      <c r="I45" s="23">
        <f t="shared" si="72"/>
        <v>13903</v>
      </c>
      <c r="J45" s="35">
        <f t="shared" si="73"/>
        <v>75146</v>
      </c>
      <c r="K45" s="39">
        <f t="shared" si="74"/>
        <v>34292</v>
      </c>
      <c r="L45" s="92">
        <f t="shared" si="33"/>
        <v>-4267</v>
      </c>
      <c r="M45" s="35">
        <f t="shared" si="34"/>
        <v>724</v>
      </c>
      <c r="N45" s="39">
        <f t="shared" si="35"/>
        <v>3318</v>
      </c>
      <c r="P45" s="54">
        <f t="shared" si="10"/>
        <v>1.3997694208805032E-6</v>
      </c>
      <c r="Q45" s="55">
        <f t="shared" si="11"/>
        <v>0.84612049055099892</v>
      </c>
      <c r="R45" s="55">
        <f t="shared" si="12"/>
        <v>-71487.708771425794</v>
      </c>
      <c r="S45" s="56">
        <f t="shared" si="13"/>
        <v>75146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70"/>
        <v>102866</v>
      </c>
      <c r="E46" s="5">
        <f t="shared" si="71"/>
        <v>37754</v>
      </c>
      <c r="F46" s="63">
        <f t="shared" si="75"/>
        <v>8921.8008833155054</v>
      </c>
      <c r="G46" s="28">
        <f t="shared" si="0"/>
        <v>2.1839731453637884E-3</v>
      </c>
      <c r="H46" s="81">
        <f t="shared" si="8"/>
        <v>1.0026512271672807</v>
      </c>
      <c r="I46" s="49">
        <f t="shared" si="72"/>
        <v>9811</v>
      </c>
      <c r="J46" s="38">
        <f t="shared" si="73"/>
        <v>75418</v>
      </c>
      <c r="K46" s="37">
        <f t="shared" si="74"/>
        <v>37754</v>
      </c>
      <c r="L46" s="90">
        <f t="shared" si="33"/>
        <v>-4092</v>
      </c>
      <c r="M46" s="38">
        <f t="shared" si="34"/>
        <v>272</v>
      </c>
      <c r="N46" s="37">
        <f t="shared" si="35"/>
        <v>3462</v>
      </c>
      <c r="P46" s="53">
        <f t="shared" si="10"/>
        <v>1.3997694208805032E-6</v>
      </c>
      <c r="Q46" s="52">
        <f t="shared" si="11"/>
        <v>0.85153657018913265</v>
      </c>
      <c r="R46" s="52">
        <f t="shared" si="12"/>
        <v>-72183.163088032612</v>
      </c>
      <c r="S46" s="16">
        <f t="shared" si="13"/>
        <v>75418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70"/>
        <v>102866</v>
      </c>
      <c r="E47" s="35">
        <f t="shared" si="71"/>
        <v>41353</v>
      </c>
      <c r="F47" s="30">
        <f t="shared" si="75"/>
        <v>8921.8008833155054</v>
      </c>
      <c r="G47" s="27">
        <f t="shared" si="0"/>
        <v>2.1839731453637884E-3</v>
      </c>
      <c r="H47" s="83">
        <f t="shared" si="8"/>
        <v>1</v>
      </c>
      <c r="I47" s="23">
        <f t="shared" si="72"/>
        <v>5873</v>
      </c>
      <c r="J47" s="35">
        <f t="shared" si="73"/>
        <v>75251</v>
      </c>
      <c r="K47" s="39">
        <f t="shared" si="74"/>
        <v>41353</v>
      </c>
      <c r="L47" s="92">
        <f t="shared" si="33"/>
        <v>-3938</v>
      </c>
      <c r="M47" s="35">
        <f t="shared" si="34"/>
        <v>-167</v>
      </c>
      <c r="N47" s="39">
        <f t="shared" si="35"/>
        <v>3599</v>
      </c>
      <c r="P47" s="54">
        <f t="shared" si="10"/>
        <v>1.3997694208805032E-6</v>
      </c>
      <c r="Q47" s="55">
        <f t="shared" si="11"/>
        <v>0.85736255202260514</v>
      </c>
      <c r="R47" s="55">
        <f t="shared" si="12"/>
        <v>-72444.438742890416</v>
      </c>
      <c r="S47" s="56">
        <f t="shared" si="13"/>
        <v>75251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70"/>
        <v>102866</v>
      </c>
      <c r="E48" s="5">
        <f t="shared" si="71"/>
        <v>45084</v>
      </c>
      <c r="F48" s="63">
        <f t="shared" si="75"/>
        <v>8921.8008833155054</v>
      </c>
      <c r="G48" s="28">
        <f t="shared" si="0"/>
        <v>2.1839731453637884E-3</v>
      </c>
      <c r="H48" s="81">
        <f t="shared" si="8"/>
        <v>1</v>
      </c>
      <c r="I48" s="49">
        <f t="shared" si="72"/>
        <v>2064</v>
      </c>
      <c r="J48" s="38">
        <f t="shared" si="73"/>
        <v>74664</v>
      </c>
      <c r="K48" s="37">
        <f t="shared" si="74"/>
        <v>45084</v>
      </c>
      <c r="L48" s="90">
        <f t="shared" si="33"/>
        <v>-3809</v>
      </c>
      <c r="M48" s="38">
        <f t="shared" si="34"/>
        <v>-587</v>
      </c>
      <c r="N48" s="37">
        <f t="shared" si="35"/>
        <v>3731</v>
      </c>
      <c r="P48" s="53">
        <f t="shared" si="10"/>
        <v>1.3997694208805032E-6</v>
      </c>
      <c r="Q48" s="52">
        <f t="shared" si="11"/>
        <v>0.8636089652498351</v>
      </c>
      <c r="R48" s="52">
        <f t="shared" si="12"/>
        <v>-72284.02317538581</v>
      </c>
      <c r="S48" s="16">
        <f t="shared" si="13"/>
        <v>74664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70"/>
        <v>102866</v>
      </c>
      <c r="E49" s="35">
        <f t="shared" si="71"/>
        <v>48941</v>
      </c>
      <c r="F49" s="30">
        <f t="shared" si="75"/>
        <v>8921.8008833155054</v>
      </c>
      <c r="G49" s="27">
        <f t="shared" si="0"/>
        <v>2.1839731453637884E-3</v>
      </c>
      <c r="H49" s="83">
        <f t="shared" si="8"/>
        <v>1</v>
      </c>
      <c r="I49" s="23">
        <f t="shared" si="72"/>
        <v>-1645</v>
      </c>
      <c r="J49" s="35">
        <f t="shared" si="73"/>
        <v>73678</v>
      </c>
      <c r="K49" s="39">
        <f t="shared" si="74"/>
        <v>48941</v>
      </c>
      <c r="L49" s="92">
        <f t="shared" si="33"/>
        <v>-3709</v>
      </c>
      <c r="M49" s="35">
        <f t="shared" si="34"/>
        <v>-986</v>
      </c>
      <c r="N49" s="39">
        <f t="shared" si="35"/>
        <v>3857</v>
      </c>
      <c r="P49" s="54">
        <f t="shared" si="10"/>
        <v>1.3997694208805032E-6</v>
      </c>
      <c r="Q49" s="55">
        <f t="shared" si="11"/>
        <v>0.87028373609910925</v>
      </c>
      <c r="R49" s="55">
        <f t="shared" si="12"/>
        <v>-71720.167258468413</v>
      </c>
      <c r="S49" s="56">
        <f t="shared" si="13"/>
        <v>73678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70"/>
        <v>102866</v>
      </c>
      <c r="E50" s="5">
        <f t="shared" si="71"/>
        <v>52920</v>
      </c>
      <c r="F50" s="63">
        <f t="shared" si="75"/>
        <v>8921.8008833155054</v>
      </c>
      <c r="G50" s="28">
        <f t="shared" si="0"/>
        <v>2.1839731453637884E-3</v>
      </c>
      <c r="H50" s="81">
        <f t="shared" si="8"/>
        <v>1</v>
      </c>
      <c r="I50" s="49">
        <f t="shared" si="72"/>
        <v>-5284</v>
      </c>
      <c r="J50" s="38">
        <f t="shared" si="73"/>
        <v>72318</v>
      </c>
      <c r="K50" s="37">
        <f t="shared" si="74"/>
        <v>52920</v>
      </c>
      <c r="L50" s="90">
        <f t="shared" si="33"/>
        <v>-3639</v>
      </c>
      <c r="M50" s="38">
        <f t="shared" si="34"/>
        <v>-1360</v>
      </c>
      <c r="N50" s="37">
        <f t="shared" si="35"/>
        <v>3979</v>
      </c>
      <c r="P50" s="53">
        <f t="shared" si="10"/>
        <v>1.3997694208805032E-6</v>
      </c>
      <c r="Q50" s="52">
        <f t="shared" si="11"/>
        <v>0.87739751108673725</v>
      </c>
      <c r="R50" s="52">
        <f t="shared" si="12"/>
        <v>-70773.043009608853</v>
      </c>
      <c r="S50" s="16">
        <f t="shared" si="13"/>
        <v>72318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70"/>
        <v>102866</v>
      </c>
      <c r="E51" s="35">
        <f t="shared" si="71"/>
        <v>57015</v>
      </c>
      <c r="F51" s="30">
        <f t="shared" si="75"/>
        <v>8921.8008833155054</v>
      </c>
      <c r="G51" s="27">
        <f t="shared" si="0"/>
        <v>2.1839731453637884E-3</v>
      </c>
      <c r="H51" s="83">
        <f t="shared" si="8"/>
        <v>1</v>
      </c>
      <c r="I51" s="50">
        <f t="shared" si="72"/>
        <v>-8886</v>
      </c>
      <c r="J51" s="18">
        <f t="shared" si="73"/>
        <v>70610</v>
      </c>
      <c r="K51" s="36">
        <f t="shared" si="74"/>
        <v>57015</v>
      </c>
      <c r="L51" s="91">
        <f t="shared" si="33"/>
        <v>-3602</v>
      </c>
      <c r="M51" s="18">
        <f t="shared" si="34"/>
        <v>-1708</v>
      </c>
      <c r="N51" s="36">
        <f t="shared" si="35"/>
        <v>4095</v>
      </c>
      <c r="P51" s="54">
        <f t="shared" si="10"/>
        <v>1.3997694208805032E-6</v>
      </c>
      <c r="Q51" s="55">
        <f t="shared" si="11"/>
        <v>0.88495691495593964</v>
      </c>
      <c r="R51" s="55">
        <f t="shared" si="12"/>
        <v>-69466.664735319806</v>
      </c>
      <c r="S51" s="56">
        <f t="shared" si="13"/>
        <v>70610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70"/>
        <v>102866</v>
      </c>
      <c r="E52" s="5">
        <f t="shared" si="71"/>
        <v>61223</v>
      </c>
      <c r="F52" s="63">
        <f t="shared" si="75"/>
        <v>8921.8008833155054</v>
      </c>
      <c r="G52" s="28">
        <f t="shared" si="0"/>
        <v>2.1839731453637884E-3</v>
      </c>
      <c r="H52" s="81">
        <f t="shared" si="8"/>
        <v>1</v>
      </c>
      <c r="I52" s="49">
        <f t="shared" si="72"/>
        <v>-12485</v>
      </c>
      <c r="J52" s="38">
        <f t="shared" si="73"/>
        <v>68582</v>
      </c>
      <c r="K52" s="37">
        <f t="shared" si="74"/>
        <v>61223</v>
      </c>
      <c r="L52" s="90">
        <f t="shared" si="33"/>
        <v>-3599</v>
      </c>
      <c r="M52" s="38">
        <f t="shared" si="34"/>
        <v>-2028</v>
      </c>
      <c r="N52" s="37">
        <f t="shared" si="35"/>
        <v>4208</v>
      </c>
      <c r="P52" s="53">
        <f t="shared" si="10"/>
        <v>1.3997694208805032E-6</v>
      </c>
      <c r="Q52" s="52">
        <f t="shared" si="11"/>
        <v>0.89297117542006932</v>
      </c>
      <c r="R52" s="52">
        <f t="shared" si="12"/>
        <v>-67826.007314374452</v>
      </c>
      <c r="S52" s="16">
        <f t="shared" si="13"/>
        <v>68582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70"/>
        <v>102866</v>
      </c>
      <c r="E53" s="35">
        <f t="shared" si="71"/>
        <v>65541</v>
      </c>
      <c r="F53" s="30">
        <f t="shared" si="75"/>
        <v>8921.8008833155054</v>
      </c>
      <c r="G53" s="27">
        <f t="shared" si="0"/>
        <v>2.1839731453637884E-3</v>
      </c>
      <c r="H53" s="83">
        <f t="shared" si="8"/>
        <v>1</v>
      </c>
      <c r="I53" s="50">
        <f t="shared" si="72"/>
        <v>-16114</v>
      </c>
      <c r="J53" s="18">
        <f t="shared" si="73"/>
        <v>66262</v>
      </c>
      <c r="K53" s="36">
        <f t="shared" si="74"/>
        <v>65541</v>
      </c>
      <c r="L53" s="91">
        <f t="shared" si="33"/>
        <v>-3629</v>
      </c>
      <c r="M53" s="18">
        <f t="shared" si="34"/>
        <v>-2320</v>
      </c>
      <c r="N53" s="36">
        <f t="shared" si="35"/>
        <v>4318</v>
      </c>
      <c r="P53" s="54">
        <f t="shared" si="10"/>
        <v>1.3997694208805032E-6</v>
      </c>
      <c r="Q53" s="55">
        <f t="shared" si="11"/>
        <v>0.90144845334319479</v>
      </c>
      <c r="R53" s="55">
        <f t="shared" si="12"/>
        <v>-65877.966770066967</v>
      </c>
      <c r="S53" s="56">
        <f t="shared" si="13"/>
        <v>66262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70"/>
        <v>102866</v>
      </c>
      <c r="E54" s="5">
        <f t="shared" si="71"/>
        <v>69966</v>
      </c>
      <c r="F54" s="63">
        <f t="shared" si="75"/>
        <v>8921.8008833155054</v>
      </c>
      <c r="G54" s="28">
        <f t="shared" si="0"/>
        <v>2.1839731453637884E-3</v>
      </c>
      <c r="H54" s="81">
        <f t="shared" si="8"/>
        <v>1</v>
      </c>
      <c r="I54" s="49">
        <f t="shared" si="72"/>
        <v>-19809</v>
      </c>
      <c r="J54" s="38">
        <f t="shared" si="73"/>
        <v>63679</v>
      </c>
      <c r="K54" s="37">
        <f t="shared" si="74"/>
        <v>69966</v>
      </c>
      <c r="L54" s="90">
        <f t="shared" si="33"/>
        <v>-3695</v>
      </c>
      <c r="M54" s="38">
        <f t="shared" si="34"/>
        <v>-2583</v>
      </c>
      <c r="N54" s="37">
        <f t="shared" si="35"/>
        <v>4425</v>
      </c>
      <c r="P54" s="53">
        <f t="shared" si="10"/>
        <v>1.3997694208805032E-6</v>
      </c>
      <c r="Q54" s="52">
        <f t="shared" si="11"/>
        <v>0.91039549078642745</v>
      </c>
      <c r="R54" s="52">
        <f t="shared" si="12"/>
        <v>-63649.439125691548</v>
      </c>
      <c r="S54" s="16">
        <f t="shared" si="13"/>
        <v>63679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70"/>
        <v>102866</v>
      </c>
      <c r="E55" s="35">
        <f t="shared" si="71"/>
        <v>74495</v>
      </c>
      <c r="F55" s="30">
        <f t="shared" si="75"/>
        <v>8921.8008833155054</v>
      </c>
      <c r="G55" s="27">
        <f t="shared" si="0"/>
        <v>2.1839731453637884E-3</v>
      </c>
      <c r="H55" s="83">
        <f t="shared" si="8"/>
        <v>1</v>
      </c>
      <c r="I55" s="23">
        <f t="shared" si="72"/>
        <v>-23605</v>
      </c>
      <c r="J55" s="35">
        <f t="shared" si="73"/>
        <v>60862</v>
      </c>
      <c r="K55" s="39">
        <f t="shared" si="74"/>
        <v>74495</v>
      </c>
      <c r="L55" s="92">
        <f t="shared" si="33"/>
        <v>-3796</v>
      </c>
      <c r="M55" s="35">
        <f t="shared" si="34"/>
        <v>-2817</v>
      </c>
      <c r="N55" s="39">
        <f t="shared" si="35"/>
        <v>4529</v>
      </c>
      <c r="P55" s="54">
        <f t="shared" ref="P55:P86" si="76">R$17*((1+P$17-Q$17)*(1+P$17+S$17)-Q$17)</f>
        <v>1.3997694208805032E-6</v>
      </c>
      <c r="Q55" s="55">
        <f t="shared" ref="Q55:Q86" si="77">(1+P$17-Q$17)*(1+P$17+S$17)-R$17*((S$17*K54)+((I54+J54)*(1+P$17+S$17)))</f>
        <v>0.91982186741679295</v>
      </c>
      <c r="R55" s="55">
        <f t="shared" ref="R55:R86" si="78">-J54*(1+P$17+S$17)</f>
        <v>-61168.280976802875</v>
      </c>
      <c r="S55" s="56">
        <f t="shared" si="13"/>
        <v>60862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70"/>
        <v>102866</v>
      </c>
      <c r="E56" s="5">
        <f t="shared" si="71"/>
        <v>79128</v>
      </c>
      <c r="F56" s="63">
        <f t="shared" si="75"/>
        <v>8921.8008833155054</v>
      </c>
      <c r="G56" s="28">
        <f t="shared" si="0"/>
        <v>2.1839731453637884E-3</v>
      </c>
      <c r="H56" s="81">
        <f t="shared" si="8"/>
        <v>1</v>
      </c>
      <c r="I56" s="49">
        <f t="shared" si="72"/>
        <v>-27538</v>
      </c>
      <c r="J56" s="38">
        <f t="shared" si="73"/>
        <v>57843</v>
      </c>
      <c r="K56" s="37">
        <f t="shared" si="74"/>
        <v>79128</v>
      </c>
      <c r="L56" s="90">
        <f t="shared" si="33"/>
        <v>-3933</v>
      </c>
      <c r="M56" s="38">
        <f t="shared" si="34"/>
        <v>-3019</v>
      </c>
      <c r="N56" s="37">
        <f t="shared" si="35"/>
        <v>4633</v>
      </c>
      <c r="P56" s="53">
        <f t="shared" si="76"/>
        <v>1.3997694208805032E-6</v>
      </c>
      <c r="Q56" s="52">
        <f t="shared" si="77"/>
        <v>0.92973574409835957</v>
      </c>
      <c r="R56" s="52">
        <f t="shared" si="78"/>
        <v>-58462.348918955642</v>
      </c>
      <c r="S56" s="16">
        <f t="shared" si="13"/>
        <v>57843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70"/>
        <v>102866</v>
      </c>
      <c r="E57" s="35">
        <f t="shared" si="71"/>
        <v>83864</v>
      </c>
      <c r="F57" s="30">
        <f t="shared" si="75"/>
        <v>8921.8008833155054</v>
      </c>
      <c r="G57" s="27">
        <f t="shared" si="0"/>
        <v>2.1839731453637884E-3</v>
      </c>
      <c r="H57" s="83">
        <f t="shared" si="8"/>
        <v>1</v>
      </c>
      <c r="I57" s="23">
        <f t="shared" si="72"/>
        <v>-31645</v>
      </c>
      <c r="J57" s="35">
        <f t="shared" si="73"/>
        <v>54652</v>
      </c>
      <c r="K57" s="39">
        <f t="shared" si="74"/>
        <v>83864</v>
      </c>
      <c r="L57" s="92">
        <f t="shared" si="33"/>
        <v>-4107</v>
      </c>
      <c r="M57" s="35">
        <f t="shared" si="34"/>
        <v>-3191</v>
      </c>
      <c r="N57" s="39">
        <f t="shared" si="35"/>
        <v>4736</v>
      </c>
      <c r="P57" s="54">
        <f t="shared" si="76"/>
        <v>1.3997694208805032E-6</v>
      </c>
      <c r="Q57" s="55">
        <f t="shared" si="77"/>
        <v>0.94014279604295492</v>
      </c>
      <c r="R57" s="55">
        <f t="shared" si="78"/>
        <v>-55562.381264486074</v>
      </c>
      <c r="S57" s="56">
        <f t="shared" si="13"/>
        <v>54652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70"/>
        <v>102866</v>
      </c>
      <c r="E58" s="5">
        <f t="shared" si="71"/>
        <v>88704</v>
      </c>
      <c r="F58" s="63">
        <f t="shared" si="75"/>
        <v>8921.8008833155054</v>
      </c>
      <c r="G58" s="28">
        <f t="shared" si="0"/>
        <v>2.1839731453637884E-3</v>
      </c>
      <c r="H58" s="81">
        <f t="shared" si="8"/>
        <v>1</v>
      </c>
      <c r="I58" s="49">
        <f t="shared" si="72"/>
        <v>-35965</v>
      </c>
      <c r="J58" s="5">
        <f t="shared" si="73"/>
        <v>51322</v>
      </c>
      <c r="K58" s="37">
        <f t="shared" si="74"/>
        <v>88704</v>
      </c>
      <c r="L58" s="90">
        <f t="shared" si="33"/>
        <v>-4320</v>
      </c>
      <c r="M58" s="5">
        <f t="shared" si="34"/>
        <v>-3330</v>
      </c>
      <c r="N58" s="37">
        <f t="shared" si="35"/>
        <v>4840</v>
      </c>
      <c r="P58" s="53">
        <f t="shared" si="76"/>
        <v>1.3997694208805032E-6</v>
      </c>
      <c r="Q58" s="52">
        <f t="shared" si="77"/>
        <v>0.95105283755338599</v>
      </c>
      <c r="R58" s="52">
        <f t="shared" si="78"/>
        <v>-52497.195181209354</v>
      </c>
      <c r="S58" s="16">
        <f t="shared" si="13"/>
        <v>51322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70"/>
        <v>102866</v>
      </c>
      <c r="E59" s="4">
        <f t="shared" si="71"/>
        <v>93649</v>
      </c>
      <c r="F59" s="64">
        <f t="shared" si="75"/>
        <v>8921.8008833155054</v>
      </c>
      <c r="G59" s="27">
        <f t="shared" si="0"/>
        <v>2.1839731453637884E-3</v>
      </c>
      <c r="H59" s="80">
        <f t="shared" si="8"/>
        <v>1</v>
      </c>
      <c r="I59" s="11">
        <f t="shared" si="72"/>
        <v>-40537</v>
      </c>
      <c r="J59" s="4">
        <f t="shared" si="73"/>
        <v>47885</v>
      </c>
      <c r="K59" s="51">
        <f t="shared" si="74"/>
        <v>93649</v>
      </c>
      <c r="L59" s="86">
        <f t="shared" si="33"/>
        <v>-4572</v>
      </c>
      <c r="M59" s="4">
        <f t="shared" si="34"/>
        <v>-3437</v>
      </c>
      <c r="N59" s="51">
        <f t="shared" si="35"/>
        <v>4945</v>
      </c>
      <c r="P59" s="54">
        <f t="shared" si="76"/>
        <v>1.3997694208805032E-6</v>
      </c>
      <c r="Q59" s="55">
        <f t="shared" si="77"/>
        <v>0.96247449876528501</v>
      </c>
      <c r="R59" s="55">
        <f t="shared" si="78"/>
        <v>-49298.489553722218</v>
      </c>
      <c r="S59" s="56">
        <f t="shared" si="13"/>
        <v>47885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70"/>
        <v>102866</v>
      </c>
      <c r="E60" s="2">
        <f t="shared" si="71"/>
        <v>98701</v>
      </c>
      <c r="F60" s="63">
        <f t="shared" si="75"/>
        <v>8921.8008833155054</v>
      </c>
      <c r="G60" s="28">
        <f t="shared" si="0"/>
        <v>2.1839731453637884E-3</v>
      </c>
      <c r="H60" s="81">
        <f t="shared" si="8"/>
        <v>1</v>
      </c>
      <c r="I60" s="9">
        <f t="shared" si="72"/>
        <v>-45401</v>
      </c>
      <c r="J60" s="2">
        <f t="shared" si="73"/>
        <v>44375</v>
      </c>
      <c r="K60" s="48">
        <f t="shared" si="74"/>
        <v>98701</v>
      </c>
      <c r="L60" s="87">
        <f t="shared" si="33"/>
        <v>-4864</v>
      </c>
      <c r="M60" s="2">
        <f t="shared" si="34"/>
        <v>-3510</v>
      </c>
      <c r="N60" s="48">
        <f t="shared" si="35"/>
        <v>5052</v>
      </c>
      <c r="P60" s="53">
        <f t="shared" si="76"/>
        <v>1.3997694208805032E-6</v>
      </c>
      <c r="Q60" s="52">
        <f t="shared" si="77"/>
        <v>0.97441782861724069</v>
      </c>
      <c r="R60" s="52">
        <f t="shared" si="78"/>
        <v>-45997.002694360868</v>
      </c>
      <c r="S60" s="16">
        <f t="shared" si="13"/>
        <v>44375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70"/>
        <v>102866</v>
      </c>
      <c r="E61" s="4">
        <f t="shared" si="71"/>
        <v>103864</v>
      </c>
      <c r="F61" s="64">
        <f t="shared" si="75"/>
        <v>8921.8008833155054</v>
      </c>
      <c r="G61" s="27">
        <f t="shared" si="0"/>
        <v>2.1839731453637884E-3</v>
      </c>
      <c r="H61" s="80">
        <f t="shared" si="8"/>
        <v>1</v>
      </c>
      <c r="I61" s="11">
        <f t="shared" si="72"/>
        <v>-50600</v>
      </c>
      <c r="J61" s="4">
        <f t="shared" si="73"/>
        <v>40827</v>
      </c>
      <c r="K61" s="51">
        <f t="shared" si="74"/>
        <v>103864</v>
      </c>
      <c r="L61" s="86">
        <f t="shared" si="33"/>
        <v>-5199</v>
      </c>
      <c r="M61" s="4">
        <f t="shared" si="34"/>
        <v>-3548</v>
      </c>
      <c r="N61" s="51">
        <f t="shared" si="35"/>
        <v>5163</v>
      </c>
      <c r="P61" s="54">
        <f t="shared" si="76"/>
        <v>1.3997694208805032E-6</v>
      </c>
      <c r="Q61" s="55">
        <f t="shared" si="77"/>
        <v>0.98689157456277621</v>
      </c>
      <c r="R61" s="55">
        <f t="shared" si="78"/>
        <v>-42625.394059982529</v>
      </c>
      <c r="S61" s="56">
        <f t="shared" si="13"/>
        <v>40827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70"/>
        <v>102866</v>
      </c>
      <c r="E62" s="2">
        <f t="shared" si="71"/>
        <v>109142</v>
      </c>
      <c r="F62" s="63">
        <f t="shared" si="75"/>
        <v>8921.8008833155054</v>
      </c>
      <c r="G62" s="28">
        <f t="shared" si="0"/>
        <v>2.1839731453637884E-3</v>
      </c>
      <c r="H62" s="81">
        <f t="shared" si="8"/>
        <v>1</v>
      </c>
      <c r="I62" s="9">
        <f t="shared" si="72"/>
        <v>-56177</v>
      </c>
      <c r="J62" s="2">
        <f t="shared" si="73"/>
        <v>37275</v>
      </c>
      <c r="K62" s="48">
        <f t="shared" si="74"/>
        <v>109142</v>
      </c>
      <c r="L62" s="87">
        <f t="shared" si="33"/>
        <v>-5577</v>
      </c>
      <c r="M62" s="2">
        <f t="shared" si="34"/>
        <v>-3552</v>
      </c>
      <c r="N62" s="48">
        <f t="shared" si="35"/>
        <v>5278</v>
      </c>
      <c r="P62" s="53">
        <f t="shared" si="76"/>
        <v>1.3997694208805032E-6</v>
      </c>
      <c r="Q62" s="52">
        <f t="shared" si="77"/>
        <v>0.99990755629710992</v>
      </c>
      <c r="R62" s="52">
        <f t="shared" si="78"/>
        <v>-39217.283679704939</v>
      </c>
      <c r="S62" s="16">
        <f t="shared" si="13"/>
        <v>37275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70"/>
        <v>102866</v>
      </c>
      <c r="E63" s="4">
        <f t="shared" si="71"/>
        <v>114541</v>
      </c>
      <c r="F63" s="64">
        <f t="shared" si="75"/>
        <v>8921.8008833155054</v>
      </c>
      <c r="G63" s="27">
        <f t="shared" si="0"/>
        <v>2.1839731453637884E-3</v>
      </c>
      <c r="H63" s="80">
        <f t="shared" si="8"/>
        <v>1</v>
      </c>
      <c r="I63" s="11">
        <f t="shared" si="72"/>
        <v>-62175</v>
      </c>
      <c r="J63" s="4">
        <f t="shared" si="73"/>
        <v>33755</v>
      </c>
      <c r="K63" s="51">
        <f t="shared" si="74"/>
        <v>114541</v>
      </c>
      <c r="L63" s="86">
        <f t="shared" si="33"/>
        <v>-5998</v>
      </c>
      <c r="M63" s="4">
        <f t="shared" si="34"/>
        <v>-3520</v>
      </c>
      <c r="N63" s="51">
        <f t="shared" si="35"/>
        <v>5399</v>
      </c>
      <c r="P63" s="54">
        <f t="shared" si="76"/>
        <v>1.3997694208805032E-6</v>
      </c>
      <c r="Q63" s="55">
        <f t="shared" si="77"/>
        <v>1.013479012318417</v>
      </c>
      <c r="R63" s="55">
        <f t="shared" si="78"/>
        <v>-35805.331010385322</v>
      </c>
      <c r="S63" s="56">
        <f t="shared" si="13"/>
        <v>33755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70"/>
        <v>102866</v>
      </c>
      <c r="E64" s="2">
        <f t="shared" si="71"/>
        <v>120068</v>
      </c>
      <c r="F64" s="63">
        <f t="shared" si="75"/>
        <v>8921.8008833155054</v>
      </c>
      <c r="G64" s="28">
        <f t="shared" si="0"/>
        <v>2.1839731453637884E-3</v>
      </c>
      <c r="H64" s="81">
        <f t="shared" si="8"/>
        <v>1</v>
      </c>
      <c r="I64" s="9">
        <f t="shared" si="72"/>
        <v>-68640</v>
      </c>
      <c r="J64" s="2">
        <f t="shared" si="73"/>
        <v>30301</v>
      </c>
      <c r="K64" s="48">
        <f t="shared" si="74"/>
        <v>120068</v>
      </c>
      <c r="L64" s="87">
        <f t="shared" si="33"/>
        <v>-6465</v>
      </c>
      <c r="M64" s="2">
        <f t="shared" si="34"/>
        <v>-3454</v>
      </c>
      <c r="N64" s="48">
        <f t="shared" si="35"/>
        <v>5527</v>
      </c>
      <c r="P64" s="53">
        <f t="shared" si="76"/>
        <v>1.3997694208805032E-6</v>
      </c>
      <c r="Q64" s="52">
        <f t="shared" si="77"/>
        <v>1.0276165781547411</v>
      </c>
      <c r="R64" s="52">
        <f t="shared" si="78"/>
        <v>-32424.116653401921</v>
      </c>
      <c r="S64" s="16">
        <f t="shared" si="13"/>
        <v>30301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70"/>
        <v>102866</v>
      </c>
      <c r="E65" s="4">
        <f t="shared" si="71"/>
        <v>125730</v>
      </c>
      <c r="F65" s="64">
        <f t="shared" si="75"/>
        <v>8921.8008833155054</v>
      </c>
      <c r="G65" s="27">
        <f t="shared" si="0"/>
        <v>2.1839731453637884E-3</v>
      </c>
      <c r="H65" s="80">
        <f t="shared" si="8"/>
        <v>1</v>
      </c>
      <c r="I65" s="11">
        <f t="shared" si="72"/>
        <v>-75617</v>
      </c>
      <c r="J65" s="4">
        <f t="shared" si="73"/>
        <v>26948</v>
      </c>
      <c r="K65" s="51">
        <f t="shared" si="74"/>
        <v>125730</v>
      </c>
      <c r="L65" s="86">
        <f t="shared" si="33"/>
        <v>-6977</v>
      </c>
      <c r="M65" s="4">
        <f t="shared" si="34"/>
        <v>-3353</v>
      </c>
      <c r="N65" s="51">
        <f t="shared" si="35"/>
        <v>5662</v>
      </c>
      <c r="P65" s="54">
        <f t="shared" si="76"/>
        <v>1.3997694208805032E-6</v>
      </c>
      <c r="Q65" s="55">
        <f t="shared" si="77"/>
        <v>1.0423381006668004</v>
      </c>
      <c r="R65" s="55">
        <f t="shared" si="78"/>
        <v>-29106.300065611958</v>
      </c>
      <c r="S65" s="56">
        <f t="shared" si="13"/>
        <v>26948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70"/>
        <v>102866</v>
      </c>
      <c r="E66" s="2">
        <f t="shared" si="71"/>
        <v>131537</v>
      </c>
      <c r="F66" s="63">
        <f t="shared" si="75"/>
        <v>8921.8008833155054</v>
      </c>
      <c r="G66" s="28">
        <f t="shared" si="0"/>
        <v>2.1839731453637884E-3</v>
      </c>
      <c r="H66" s="81">
        <f t="shared" si="8"/>
        <v>1</v>
      </c>
      <c r="I66" s="9">
        <f t="shared" si="72"/>
        <v>-83151</v>
      </c>
      <c r="J66" s="2">
        <f t="shared" si="73"/>
        <v>23729</v>
      </c>
      <c r="K66" s="48">
        <f t="shared" si="74"/>
        <v>131537</v>
      </c>
      <c r="L66" s="87">
        <f t="shared" si="33"/>
        <v>-7534</v>
      </c>
      <c r="M66" s="2">
        <f t="shared" si="34"/>
        <v>-3219</v>
      </c>
      <c r="N66" s="48">
        <f t="shared" si="35"/>
        <v>5807</v>
      </c>
      <c r="P66" s="53">
        <f t="shared" si="76"/>
        <v>1.3997694208805032E-6</v>
      </c>
      <c r="Q66" s="52">
        <f t="shared" si="77"/>
        <v>1.0576585891094004</v>
      </c>
      <c r="R66" s="52">
        <f t="shared" si="78"/>
        <v>-25885.501276133167</v>
      </c>
      <c r="S66" s="16">
        <f t="shared" si="13"/>
        <v>23729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70"/>
        <v>102866</v>
      </c>
      <c r="E67" s="4">
        <f t="shared" si="71"/>
        <v>137499</v>
      </c>
      <c r="F67" s="64">
        <f t="shared" si="75"/>
        <v>8921.8008833155054</v>
      </c>
      <c r="G67" s="27">
        <f t="shared" si="0"/>
        <v>2.1839731453637884E-3</v>
      </c>
      <c r="H67" s="80">
        <f t="shared" si="8"/>
        <v>1</v>
      </c>
      <c r="I67" s="11">
        <f t="shared" si="72"/>
        <v>-91285</v>
      </c>
      <c r="J67" s="4">
        <f t="shared" si="73"/>
        <v>20673</v>
      </c>
      <c r="K67" s="51">
        <f t="shared" si="74"/>
        <v>137499</v>
      </c>
      <c r="L67" s="86">
        <f t="shared" si="33"/>
        <v>-8134</v>
      </c>
      <c r="M67" s="4">
        <f t="shared" si="34"/>
        <v>-3056</v>
      </c>
      <c r="N67" s="51">
        <f t="shared" si="35"/>
        <v>5962</v>
      </c>
      <c r="P67" s="54">
        <f t="shared" si="76"/>
        <v>1.3997694208805032E-6</v>
      </c>
      <c r="Q67" s="55">
        <f t="shared" si="77"/>
        <v>1.0735962422969316</v>
      </c>
      <c r="R67" s="55">
        <f t="shared" si="78"/>
        <v>-22793.419169562265</v>
      </c>
      <c r="S67" s="56">
        <f t="shared" si="13"/>
        <v>20673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70"/>
        <v>102866</v>
      </c>
      <c r="E68" s="2">
        <f t="shared" si="71"/>
        <v>143627</v>
      </c>
      <c r="F68" s="63">
        <f t="shared" si="75"/>
        <v>8921.8008833155054</v>
      </c>
      <c r="G68" s="28">
        <f t="shared" ref="G68:G131" si="79">D68/U$3</f>
        <v>2.1839731453637884E-3</v>
      </c>
      <c r="H68" s="81">
        <f t="shared" si="8"/>
        <v>1</v>
      </c>
      <c r="I68" s="9">
        <f t="shared" si="72"/>
        <v>-100062</v>
      </c>
      <c r="J68" s="2">
        <f t="shared" si="73"/>
        <v>17808</v>
      </c>
      <c r="K68" s="48">
        <f t="shared" si="74"/>
        <v>143627</v>
      </c>
      <c r="L68" s="87">
        <f t="shared" si="33"/>
        <v>-8777</v>
      </c>
      <c r="M68" s="2">
        <f t="shared" si="34"/>
        <v>-2865</v>
      </c>
      <c r="N68" s="48">
        <f t="shared" si="35"/>
        <v>6128</v>
      </c>
      <c r="P68" s="53">
        <f t="shared" si="76"/>
        <v>1.3997694208805032E-6</v>
      </c>
      <c r="Q68" s="52">
        <f t="shared" si="77"/>
        <v>1.0901720966496993</v>
      </c>
      <c r="R68" s="52">
        <f t="shared" si="78"/>
        <v>-19857.910341453946</v>
      </c>
      <c r="S68" s="16">
        <f t="shared" si="13"/>
        <v>17808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70"/>
        <v>102866</v>
      </c>
      <c r="E69" s="4">
        <f t="shared" si="71"/>
        <v>149935</v>
      </c>
      <c r="F69" s="64">
        <f t="shared" si="75"/>
        <v>8921.8008833155054</v>
      </c>
      <c r="G69" s="27">
        <f t="shared" si="79"/>
        <v>2.1839731453637884E-3</v>
      </c>
      <c r="H69" s="80">
        <f t="shared" ref="H69:H132" si="80">D69/D68</f>
        <v>1</v>
      </c>
      <c r="I69" s="11">
        <f t="shared" ref="I69:I100" si="81">INT((S$17*K69+I68)/(1+R$17*J69))</f>
        <v>-109520</v>
      </c>
      <c r="J69" s="4">
        <f t="shared" si="73"/>
        <v>15156</v>
      </c>
      <c r="K69" s="51">
        <f t="shared" ref="K69:K100" si="82">INT((Q$17*J69+K68)/(1+P$17+S$17))</f>
        <v>149935</v>
      </c>
      <c r="L69" s="86">
        <f t="shared" si="33"/>
        <v>-9458</v>
      </c>
      <c r="M69" s="4">
        <f t="shared" si="34"/>
        <v>-2652</v>
      </c>
      <c r="N69" s="51">
        <f t="shared" si="35"/>
        <v>6308</v>
      </c>
      <c r="P69" s="54">
        <f t="shared" si="76"/>
        <v>1.3997694208805032E-6</v>
      </c>
      <c r="Q69" s="55">
        <f t="shared" si="77"/>
        <v>1.1074087247088562</v>
      </c>
      <c r="R69" s="55">
        <f t="shared" si="78"/>
        <v>-17105.870815102397</v>
      </c>
      <c r="S69" s="56">
        <f t="shared" si="13"/>
        <v>15156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70"/>
        <v>102866</v>
      </c>
      <c r="E70" s="2">
        <f t="shared" si="71"/>
        <v>156436</v>
      </c>
      <c r="F70" s="63">
        <f t="shared" si="75"/>
        <v>8921.8008833155054</v>
      </c>
      <c r="G70" s="28">
        <f t="shared" si="79"/>
        <v>2.1839731453637884E-3</v>
      </c>
      <c r="H70" s="81">
        <f t="shared" si="80"/>
        <v>1</v>
      </c>
      <c r="I70" s="9">
        <f t="shared" si="81"/>
        <v>-119694</v>
      </c>
      <c r="J70" s="2">
        <f t="shared" si="73"/>
        <v>12735</v>
      </c>
      <c r="K70" s="48">
        <f t="shared" si="82"/>
        <v>156436</v>
      </c>
      <c r="L70" s="87">
        <f t="shared" si="33"/>
        <v>-10174</v>
      </c>
      <c r="M70" s="2">
        <f t="shared" si="34"/>
        <v>-2421</v>
      </c>
      <c r="N70" s="48">
        <f t="shared" si="35"/>
        <v>6501</v>
      </c>
      <c r="P70" s="53">
        <f t="shared" si="76"/>
        <v>1.3997694208805032E-6</v>
      </c>
      <c r="Q70" s="52">
        <f t="shared" si="77"/>
        <v>1.1253304697721846</v>
      </c>
      <c r="R70" s="52">
        <f t="shared" si="78"/>
        <v>-14558.433180238766</v>
      </c>
      <c r="S70" s="16">
        <f t="shared" si="13"/>
        <v>12735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70"/>
        <v>102866</v>
      </c>
      <c r="E71" s="4">
        <f t="shared" si="71"/>
        <v>163144</v>
      </c>
      <c r="F71" s="64">
        <f t="shared" si="75"/>
        <v>8921.8008833155054</v>
      </c>
      <c r="G71" s="27">
        <f t="shared" si="79"/>
        <v>2.1839731453637884E-3</v>
      </c>
      <c r="H71" s="80">
        <f t="shared" si="80"/>
        <v>1</v>
      </c>
      <c r="I71" s="11">
        <f t="shared" si="81"/>
        <v>-130616</v>
      </c>
      <c r="J71" s="4">
        <f t="shared" si="73"/>
        <v>10557</v>
      </c>
      <c r="K71" s="51">
        <f t="shared" si="82"/>
        <v>163144</v>
      </c>
      <c r="L71" s="86">
        <f t="shared" si="33"/>
        <v>-10922</v>
      </c>
      <c r="M71" s="4">
        <f t="shared" si="34"/>
        <v>-2178</v>
      </c>
      <c r="N71" s="51">
        <f t="shared" si="35"/>
        <v>6708</v>
      </c>
      <c r="P71" s="54">
        <f t="shared" si="76"/>
        <v>1.3997694208805032E-6</v>
      </c>
      <c r="Q71" s="55">
        <f t="shared" si="77"/>
        <v>1.1439629766225328</v>
      </c>
      <c r="R71" s="55">
        <f t="shared" si="78"/>
        <v>-12232.88773755217</v>
      </c>
      <c r="S71" s="56">
        <f t="shared" si="13"/>
        <v>10557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70"/>
        <v>102866</v>
      </c>
      <c r="E72" s="2">
        <f t="shared" si="71"/>
        <v>170075</v>
      </c>
      <c r="F72" s="63">
        <f t="shared" si="75"/>
        <v>8921.8008833155054</v>
      </c>
      <c r="G72" s="28">
        <f t="shared" si="79"/>
        <v>2.1839731453637884E-3</v>
      </c>
      <c r="H72" s="81">
        <f t="shared" si="80"/>
        <v>1</v>
      </c>
      <c r="I72" s="9">
        <f t="shared" si="81"/>
        <v>-142312</v>
      </c>
      <c r="J72" s="2">
        <f t="shared" si="73"/>
        <v>8627</v>
      </c>
      <c r="K72" s="48">
        <f t="shared" si="82"/>
        <v>170075</v>
      </c>
      <c r="L72" s="87">
        <f t="shared" si="33"/>
        <v>-11696</v>
      </c>
      <c r="M72" s="2">
        <f t="shared" si="34"/>
        <v>-1930</v>
      </c>
      <c r="N72" s="48">
        <f t="shared" si="35"/>
        <v>6931</v>
      </c>
      <c r="P72" s="53">
        <f t="shared" si="76"/>
        <v>1.3997694208805032E-6</v>
      </c>
      <c r="Q72" s="52">
        <f t="shared" si="77"/>
        <v>1.1633362637695102</v>
      </c>
      <c r="R72" s="52">
        <f t="shared" si="78"/>
        <v>-10140.76135416869</v>
      </c>
      <c r="S72" s="16">
        <f t="shared" si="13"/>
        <v>8627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70"/>
        <v>102866</v>
      </c>
      <c r="E73" s="4">
        <f t="shared" si="71"/>
        <v>177245</v>
      </c>
      <c r="F73" s="64">
        <f t="shared" si="75"/>
        <v>8921.8008833155054</v>
      </c>
      <c r="G73" s="27">
        <f t="shared" si="79"/>
        <v>2.1839731453637884E-3</v>
      </c>
      <c r="H73" s="80">
        <f t="shared" si="80"/>
        <v>1</v>
      </c>
      <c r="I73" s="11">
        <f t="shared" si="81"/>
        <v>-154803</v>
      </c>
      <c r="J73" s="4">
        <f t="shared" si="73"/>
        <v>6945</v>
      </c>
      <c r="K73" s="51">
        <f t="shared" si="82"/>
        <v>177245</v>
      </c>
      <c r="L73" s="86">
        <f t="shared" si="33"/>
        <v>-12491</v>
      </c>
      <c r="M73" s="4">
        <f t="shared" si="34"/>
        <v>-1682</v>
      </c>
      <c r="N73" s="51">
        <f t="shared" si="35"/>
        <v>7170</v>
      </c>
      <c r="P73" s="54">
        <f t="shared" si="76"/>
        <v>1.3997694208805032E-6</v>
      </c>
      <c r="Q73" s="55">
        <f t="shared" si="77"/>
        <v>1.1834820031614652</v>
      </c>
      <c r="R73" s="55">
        <f t="shared" si="78"/>
        <v>-8286.8568913908566</v>
      </c>
      <c r="S73" s="56">
        <f t="shared" si="13"/>
        <v>6945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70"/>
        <v>102866</v>
      </c>
      <c r="E74" s="2">
        <f t="shared" si="71"/>
        <v>184670</v>
      </c>
      <c r="F74" s="63">
        <f t="shared" si="75"/>
        <v>8921.8008833155054</v>
      </c>
      <c r="G74" s="28">
        <f t="shared" si="79"/>
        <v>2.1839731453637884E-3</v>
      </c>
      <c r="H74" s="81">
        <f t="shared" si="80"/>
        <v>1</v>
      </c>
      <c r="I74" s="9">
        <f t="shared" si="81"/>
        <v>-168105</v>
      </c>
      <c r="J74" s="2">
        <f t="shared" si="73"/>
        <v>5503</v>
      </c>
      <c r="K74" s="48">
        <f t="shared" si="82"/>
        <v>184670</v>
      </c>
      <c r="L74" s="87">
        <f t="shared" si="33"/>
        <v>-13302</v>
      </c>
      <c r="M74" s="2">
        <f t="shared" si="34"/>
        <v>-1442</v>
      </c>
      <c r="N74" s="48">
        <f t="shared" si="35"/>
        <v>7425</v>
      </c>
      <c r="P74" s="53">
        <f t="shared" si="76"/>
        <v>1.3997694208805032E-6</v>
      </c>
      <c r="Q74" s="52">
        <f t="shared" si="77"/>
        <v>1.2044318667467464</v>
      </c>
      <c r="R74" s="52">
        <f t="shared" si="78"/>
        <v>-6671.1743492186743</v>
      </c>
      <c r="S74" s="16">
        <f t="shared" si="13"/>
        <v>5503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70"/>
        <v>102866</v>
      </c>
      <c r="E75" s="4">
        <f t="shared" si="71"/>
        <v>192366</v>
      </c>
      <c r="F75" s="64">
        <f t="shared" si="75"/>
        <v>8921.8008833155054</v>
      </c>
      <c r="G75" s="27">
        <f t="shared" si="79"/>
        <v>2.1839731453637884E-3</v>
      </c>
      <c r="H75" s="80">
        <f t="shared" si="80"/>
        <v>1</v>
      </c>
      <c r="I75" s="11">
        <f t="shared" si="81"/>
        <v>-182230</v>
      </c>
      <c r="J75" s="4">
        <f t="shared" si="73"/>
        <v>4289</v>
      </c>
      <c r="K75" s="51">
        <f t="shared" si="82"/>
        <v>192366</v>
      </c>
      <c r="L75" s="86">
        <f t="shared" si="33"/>
        <v>-14125</v>
      </c>
      <c r="M75" s="4">
        <f t="shared" si="34"/>
        <v>-1214</v>
      </c>
      <c r="N75" s="51">
        <f t="shared" si="35"/>
        <v>7696</v>
      </c>
      <c r="P75" s="54">
        <f t="shared" si="76"/>
        <v>1.3997694208805032E-6</v>
      </c>
      <c r="Q75" s="55">
        <f t="shared" si="77"/>
        <v>1.2262217828825726</v>
      </c>
      <c r="R75" s="55">
        <f t="shared" si="78"/>
        <v>-5286.0291495680867</v>
      </c>
      <c r="S75" s="56">
        <f t="shared" si="13"/>
        <v>4289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70"/>
        <v>102866</v>
      </c>
      <c r="E76" s="2">
        <f t="shared" si="71"/>
        <v>200351</v>
      </c>
      <c r="F76" s="63">
        <f t="shared" si="75"/>
        <v>8921.8008833155054</v>
      </c>
      <c r="G76" s="28">
        <f t="shared" si="79"/>
        <v>2.1839731453637884E-3</v>
      </c>
      <c r="H76" s="81">
        <f t="shared" si="80"/>
        <v>1</v>
      </c>
      <c r="I76" s="9">
        <f t="shared" si="81"/>
        <v>-197187</v>
      </c>
      <c r="J76" s="2">
        <f t="shared" si="73"/>
        <v>3286</v>
      </c>
      <c r="K76" s="48">
        <f t="shared" si="82"/>
        <v>200351</v>
      </c>
      <c r="L76" s="87">
        <f t="shared" si="33"/>
        <v>-14957</v>
      </c>
      <c r="M76" s="2">
        <f t="shared" si="34"/>
        <v>-1003</v>
      </c>
      <c r="N76" s="48">
        <f t="shared" si="35"/>
        <v>7985</v>
      </c>
      <c r="P76" s="53">
        <f t="shared" si="76"/>
        <v>1.3997694208805032E-6</v>
      </c>
      <c r="Q76" s="52">
        <f t="shared" si="77"/>
        <v>1.2488876799261623</v>
      </c>
      <c r="R76" s="52">
        <f t="shared" si="78"/>
        <v>-4119.8944253130157</v>
      </c>
      <c r="S76" s="16">
        <f t="shared" si="13"/>
        <v>3286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70"/>
        <v>102866</v>
      </c>
      <c r="E77" s="4">
        <f t="shared" si="71"/>
        <v>208642</v>
      </c>
      <c r="F77" s="64">
        <f t="shared" si="75"/>
        <v>8921.8008833155054</v>
      </c>
      <c r="G77" s="27">
        <f t="shared" si="79"/>
        <v>2.1839731453637884E-3</v>
      </c>
      <c r="H77" s="80">
        <f t="shared" si="80"/>
        <v>1</v>
      </c>
      <c r="I77" s="11">
        <f t="shared" si="81"/>
        <v>-212982</v>
      </c>
      <c r="J77" s="4">
        <f t="shared" si="73"/>
        <v>2473</v>
      </c>
      <c r="K77" s="51">
        <f t="shared" si="82"/>
        <v>208642</v>
      </c>
      <c r="L77" s="86">
        <f t="shared" si="33"/>
        <v>-15795</v>
      </c>
      <c r="M77" s="4">
        <f t="shared" si="34"/>
        <v>-813</v>
      </c>
      <c r="N77" s="51">
        <f t="shared" si="35"/>
        <v>8291</v>
      </c>
      <c r="P77" s="54">
        <f t="shared" si="76"/>
        <v>1.3997694208805032E-6</v>
      </c>
      <c r="Q77" s="55">
        <f t="shared" si="77"/>
        <v>1.2724685584764306</v>
      </c>
      <c r="R77" s="55">
        <f t="shared" si="78"/>
        <v>-3156.4404480248472</v>
      </c>
      <c r="S77" s="56">
        <f t="shared" si="13"/>
        <v>2473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70"/>
        <v>102866</v>
      </c>
      <c r="E78" s="2">
        <f t="shared" si="71"/>
        <v>217255</v>
      </c>
      <c r="F78" s="63">
        <f t="shared" si="75"/>
        <v>8921.8008833155054</v>
      </c>
      <c r="G78" s="28">
        <f t="shared" si="79"/>
        <v>2.1839731453637884E-3</v>
      </c>
      <c r="H78" s="81">
        <f t="shared" si="80"/>
        <v>1</v>
      </c>
      <c r="I78" s="9">
        <f t="shared" si="81"/>
        <v>-229619</v>
      </c>
      <c r="J78" s="2">
        <f t="shared" si="73"/>
        <v>1827</v>
      </c>
      <c r="K78" s="48">
        <f t="shared" si="82"/>
        <v>217255</v>
      </c>
      <c r="L78" s="87">
        <f t="shared" si="33"/>
        <v>-16637</v>
      </c>
      <c r="M78" s="2">
        <f t="shared" si="34"/>
        <v>-646</v>
      </c>
      <c r="N78" s="48">
        <f t="shared" si="35"/>
        <v>8613</v>
      </c>
      <c r="P78" s="53">
        <f t="shared" si="76"/>
        <v>1.3997694208805032E-6</v>
      </c>
      <c r="Q78" s="52">
        <f t="shared" si="77"/>
        <v>1.2970047206173576</v>
      </c>
      <c r="R78" s="52">
        <f t="shared" si="78"/>
        <v>-2375.4952002329419</v>
      </c>
      <c r="S78" s="16">
        <f t="shared" si="13"/>
        <v>1827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70"/>
        <v>102866</v>
      </c>
      <c r="E79" s="4">
        <f t="shared" si="71"/>
        <v>226208</v>
      </c>
      <c r="F79" s="64">
        <f t="shared" si="75"/>
        <v>8921.8008833155054</v>
      </c>
      <c r="G79" s="27">
        <f t="shared" si="79"/>
        <v>2.1839731453637884E-3</v>
      </c>
      <c r="H79" s="80">
        <f t="shared" si="80"/>
        <v>1</v>
      </c>
      <c r="I79" s="11">
        <f t="shared" si="81"/>
        <v>-247103</v>
      </c>
      <c r="J79" s="4">
        <f t="shared" si="73"/>
        <v>1325</v>
      </c>
      <c r="K79" s="51">
        <f t="shared" si="82"/>
        <v>226208</v>
      </c>
      <c r="L79" s="86">
        <f t="shared" si="33"/>
        <v>-17484</v>
      </c>
      <c r="M79" s="4">
        <f t="shared" si="34"/>
        <v>-502</v>
      </c>
      <c r="N79" s="51">
        <f t="shared" si="35"/>
        <v>8953</v>
      </c>
      <c r="P79" s="54">
        <f t="shared" si="76"/>
        <v>1.3997694208805032E-6</v>
      </c>
      <c r="Q79" s="55">
        <f t="shared" si="77"/>
        <v>1.3225363511150325</v>
      </c>
      <c r="R79" s="55">
        <f t="shared" si="78"/>
        <v>-1754.965519945647</v>
      </c>
      <c r="S79" s="56">
        <f t="shared" si="13"/>
        <v>1325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70"/>
        <v>102866</v>
      </c>
      <c r="E80" s="2">
        <f t="shared" si="71"/>
        <v>235518</v>
      </c>
      <c r="F80" s="63">
        <f t="shared" si="75"/>
        <v>8921.8008833155054</v>
      </c>
      <c r="G80" s="28">
        <f t="shared" si="79"/>
        <v>2.1839731453637884E-3</v>
      </c>
      <c r="H80" s="81">
        <f t="shared" si="80"/>
        <v>1</v>
      </c>
      <c r="I80" s="9">
        <f t="shared" si="81"/>
        <v>-265441</v>
      </c>
      <c r="J80" s="2">
        <f t="shared" si="73"/>
        <v>942</v>
      </c>
      <c r="K80" s="48">
        <f t="shared" si="82"/>
        <v>235518</v>
      </c>
      <c r="L80" s="87">
        <f t="shared" si="33"/>
        <v>-18338</v>
      </c>
      <c r="M80" s="2">
        <f t="shared" si="34"/>
        <v>-383</v>
      </c>
      <c r="N80" s="48">
        <f t="shared" si="35"/>
        <v>9310</v>
      </c>
      <c r="P80" s="53">
        <f t="shared" si="76"/>
        <v>1.3997694208805032E-6</v>
      </c>
      <c r="Q80" s="52">
        <f t="shared" si="77"/>
        <v>1.349105288174284</v>
      </c>
      <c r="R80" s="52">
        <f t="shared" si="78"/>
        <v>-1272.7582451713095</v>
      </c>
      <c r="S80" s="16">
        <f t="shared" si="13"/>
        <v>942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70"/>
        <v>102866</v>
      </c>
      <c r="E81" s="4">
        <f t="shared" si="71"/>
        <v>245202</v>
      </c>
      <c r="F81" s="64">
        <f t="shared" si="75"/>
        <v>8921.8008833155054</v>
      </c>
      <c r="G81" s="27">
        <f t="shared" si="79"/>
        <v>2.1839731453637884E-3</v>
      </c>
      <c r="H81" s="80">
        <f t="shared" si="80"/>
        <v>1</v>
      </c>
      <c r="I81" s="11">
        <f t="shared" si="81"/>
        <v>-284642</v>
      </c>
      <c r="J81" s="4">
        <f t="shared" si="73"/>
        <v>656</v>
      </c>
      <c r="K81" s="51">
        <f t="shared" si="82"/>
        <v>245202</v>
      </c>
      <c r="L81" s="86">
        <f t="shared" si="33"/>
        <v>-19201</v>
      </c>
      <c r="M81" s="4">
        <f t="shared" si="34"/>
        <v>-286</v>
      </c>
      <c r="N81" s="51">
        <f t="shared" si="35"/>
        <v>9684</v>
      </c>
      <c r="P81" s="54">
        <f t="shared" si="76"/>
        <v>1.3997694208805032E-6</v>
      </c>
      <c r="Q81" s="55">
        <f t="shared" si="77"/>
        <v>1.3767589278938765</v>
      </c>
      <c r="R81" s="55">
        <f t="shared" si="78"/>
        <v>-904.85906939726294</v>
      </c>
      <c r="S81" s="56">
        <f t="shared" si="13"/>
        <v>656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70"/>
        <v>102866</v>
      </c>
      <c r="E82" s="2">
        <f t="shared" si="71"/>
        <v>255278</v>
      </c>
      <c r="F82" s="63">
        <f t="shared" si="75"/>
        <v>8921.8008833155054</v>
      </c>
      <c r="G82" s="28">
        <f t="shared" si="79"/>
        <v>2.1839731453637884E-3</v>
      </c>
      <c r="H82" s="81">
        <f t="shared" si="80"/>
        <v>1</v>
      </c>
      <c r="I82" s="9">
        <f t="shared" si="81"/>
        <v>-304717</v>
      </c>
      <c r="J82" s="2">
        <f t="shared" si="73"/>
        <v>448</v>
      </c>
      <c r="K82" s="48">
        <f t="shared" si="82"/>
        <v>255278</v>
      </c>
      <c r="L82" s="87">
        <f t="shared" si="33"/>
        <v>-20075</v>
      </c>
      <c r="M82" s="2">
        <f t="shared" si="34"/>
        <v>-208</v>
      </c>
      <c r="N82" s="48">
        <f t="shared" si="35"/>
        <v>10076</v>
      </c>
      <c r="P82" s="53">
        <f t="shared" si="76"/>
        <v>1.3997694208805032E-6</v>
      </c>
      <c r="Q82" s="52">
        <f t="shared" si="77"/>
        <v>1.4055432475696177</v>
      </c>
      <c r="R82" s="52">
        <f t="shared" si="78"/>
        <v>-630.13540289236141</v>
      </c>
      <c r="S82" s="16">
        <f t="shared" si="13"/>
        <v>448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70"/>
        <v>102866</v>
      </c>
      <c r="E83" s="4">
        <f t="shared" si="71"/>
        <v>265764</v>
      </c>
      <c r="F83" s="64">
        <f t="shared" si="75"/>
        <v>8921.8008833155054</v>
      </c>
      <c r="G83" s="27">
        <f t="shared" si="79"/>
        <v>2.1839731453637884E-3</v>
      </c>
      <c r="H83" s="80">
        <f t="shared" si="80"/>
        <v>1</v>
      </c>
      <c r="I83" s="11">
        <f t="shared" si="81"/>
        <v>-325683</v>
      </c>
      <c r="J83" s="4">
        <f t="shared" si="73"/>
        <v>299</v>
      </c>
      <c r="K83" s="51">
        <f t="shared" si="82"/>
        <v>265764</v>
      </c>
      <c r="L83" s="86">
        <f t="shared" si="33"/>
        <v>-20966</v>
      </c>
      <c r="M83" s="4">
        <f t="shared" si="34"/>
        <v>-149</v>
      </c>
      <c r="N83" s="51">
        <f t="shared" si="35"/>
        <v>10486</v>
      </c>
      <c r="P83" s="54">
        <f t="shared" si="76"/>
        <v>1.3997694208805032E-6</v>
      </c>
      <c r="Q83" s="55">
        <f t="shared" si="77"/>
        <v>1.4355029230122498</v>
      </c>
      <c r="R83" s="55">
        <f t="shared" si="78"/>
        <v>-430.33637270697858</v>
      </c>
      <c r="S83" s="56">
        <f t="shared" si="13"/>
        <v>299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70"/>
        <v>102866</v>
      </c>
      <c r="E84" s="2">
        <f t="shared" si="71"/>
        <v>276677</v>
      </c>
      <c r="F84" s="63">
        <f t="shared" si="75"/>
        <v>8921.8008833155054</v>
      </c>
      <c r="G84" s="28">
        <f t="shared" si="79"/>
        <v>2.1839731453637884E-3</v>
      </c>
      <c r="H84" s="81">
        <f t="shared" si="80"/>
        <v>1</v>
      </c>
      <c r="I84" s="9">
        <f t="shared" si="81"/>
        <v>-347559</v>
      </c>
      <c r="J84" s="2">
        <f t="shared" si="73"/>
        <v>195</v>
      </c>
      <c r="K84" s="48">
        <f t="shared" si="82"/>
        <v>276677</v>
      </c>
      <c r="L84" s="87">
        <f t="shared" si="33"/>
        <v>-21876</v>
      </c>
      <c r="M84" s="2">
        <f t="shared" si="34"/>
        <v>-104</v>
      </c>
      <c r="N84" s="48">
        <f t="shared" si="35"/>
        <v>10913</v>
      </c>
      <c r="P84" s="53">
        <f t="shared" si="76"/>
        <v>1.3997694208805032E-6</v>
      </c>
      <c r="Q84" s="52">
        <f t="shared" si="77"/>
        <v>1.4666911428502556</v>
      </c>
      <c r="R84" s="52">
        <f t="shared" si="78"/>
        <v>-287.21110589148793</v>
      </c>
      <c r="S84" s="16">
        <f t="shared" si="13"/>
        <v>195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70"/>
        <v>102866</v>
      </c>
      <c r="E85" s="4">
        <f t="shared" si="71"/>
        <v>288036</v>
      </c>
      <c r="F85" s="64">
        <f t="shared" si="75"/>
        <v>8921.8008833155054</v>
      </c>
      <c r="G85" s="27">
        <f t="shared" si="79"/>
        <v>2.1839731453637884E-3</v>
      </c>
      <c r="H85" s="80">
        <f t="shared" si="80"/>
        <v>1</v>
      </c>
      <c r="I85" s="11">
        <f t="shared" si="81"/>
        <v>-370370</v>
      </c>
      <c r="J85" s="4">
        <f t="shared" si="73"/>
        <v>124</v>
      </c>
      <c r="K85" s="51">
        <f t="shared" si="82"/>
        <v>288036</v>
      </c>
      <c r="L85" s="86">
        <f t="shared" si="33"/>
        <v>-22811</v>
      </c>
      <c r="M85" s="4">
        <f t="shared" si="34"/>
        <v>-71</v>
      </c>
      <c r="N85" s="51">
        <f t="shared" si="35"/>
        <v>11359</v>
      </c>
      <c r="P85" s="54">
        <f t="shared" si="76"/>
        <v>1.3997694208805032E-6</v>
      </c>
      <c r="Q85" s="55">
        <f t="shared" si="77"/>
        <v>1.4991567219853568</v>
      </c>
      <c r="R85" s="55">
        <f t="shared" si="78"/>
        <v>-187.31159079879646</v>
      </c>
      <c r="S85" s="56">
        <f t="shared" si="13"/>
        <v>124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70"/>
        <v>102866</v>
      </c>
      <c r="E86" s="2">
        <f t="shared" si="71"/>
        <v>299860</v>
      </c>
      <c r="F86" s="63">
        <f t="shared" si="75"/>
        <v>8921.8008833155054</v>
      </c>
      <c r="G86" s="28">
        <f t="shared" si="79"/>
        <v>2.1839731453637884E-3</v>
      </c>
      <c r="H86" s="81">
        <f t="shared" si="80"/>
        <v>1</v>
      </c>
      <c r="I86" s="9">
        <f t="shared" si="81"/>
        <v>-394143</v>
      </c>
      <c r="J86" s="2">
        <f t="shared" si="73"/>
        <v>77</v>
      </c>
      <c r="K86" s="48">
        <f t="shared" si="82"/>
        <v>299860</v>
      </c>
      <c r="L86" s="87">
        <f t="shared" si="33"/>
        <v>-23773</v>
      </c>
      <c r="M86" s="2">
        <f t="shared" si="34"/>
        <v>-47</v>
      </c>
      <c r="N86" s="48">
        <f t="shared" si="35"/>
        <v>11824</v>
      </c>
      <c r="P86" s="53">
        <f t="shared" si="76"/>
        <v>1.3997694208805032E-6</v>
      </c>
      <c r="Q86" s="52">
        <f t="shared" si="77"/>
        <v>1.5329543851668839</v>
      </c>
      <c r="R86" s="52">
        <f t="shared" si="78"/>
        <v>-119.11096030282442</v>
      </c>
      <c r="S86" s="16">
        <f t="shared" si="13"/>
        <v>77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70"/>
        <v>102866</v>
      </c>
      <c r="E87" s="4">
        <f t="shared" si="71"/>
        <v>312169</v>
      </c>
      <c r="F87" s="64">
        <f t="shared" si="75"/>
        <v>8921.8008833155054</v>
      </c>
      <c r="G87" s="27">
        <f t="shared" si="79"/>
        <v>2.1839731453637884E-3</v>
      </c>
      <c r="H87" s="80">
        <f t="shared" si="80"/>
        <v>1</v>
      </c>
      <c r="I87" s="11">
        <f t="shared" si="81"/>
        <v>-418909</v>
      </c>
      <c r="J87" s="4">
        <f t="shared" si="73"/>
        <v>47</v>
      </c>
      <c r="K87" s="51">
        <f t="shared" si="82"/>
        <v>312169</v>
      </c>
      <c r="L87" s="86">
        <f t="shared" si="33"/>
        <v>-24766</v>
      </c>
      <c r="M87" s="4">
        <f t="shared" si="34"/>
        <v>-30</v>
      </c>
      <c r="N87" s="51">
        <f t="shared" si="35"/>
        <v>12309</v>
      </c>
      <c r="P87" s="54">
        <f t="shared" ref="P87:P118" si="83">R$17*((1+P$17-Q$17)*(1+P$17+S$17)-Q$17)</f>
        <v>1.3997694208805032E-6</v>
      </c>
      <c r="Q87" s="55">
        <f t="shared" ref="Q87:Q118" si="84">(1+P$17-Q$17)*(1+P$17+S$17)-R$17*((S$17*K86)+((I86+J86)*(1+P$17+S$17)))</f>
        <v>1.5681374383412114</v>
      </c>
      <c r="R87" s="55">
        <f t="shared" ref="R87:R118" si="85">-J86*(1+P$17+S$17)</f>
        <v>-73.964064059011946</v>
      </c>
      <c r="S87" s="56">
        <f t="shared" ref="S87:S150" si="86">INT((-Q87+SQRT((Q87^2)-(4*P87*R87)))/(2*P87))</f>
        <v>47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70"/>
        <v>102866</v>
      </c>
      <c r="E88" s="2">
        <f t="shared" si="71"/>
        <v>324983</v>
      </c>
      <c r="F88" s="63">
        <f t="shared" si="75"/>
        <v>8921.8008833155054</v>
      </c>
      <c r="G88" s="28">
        <f t="shared" si="79"/>
        <v>2.1839731453637884E-3</v>
      </c>
      <c r="H88" s="81">
        <f t="shared" si="80"/>
        <v>1</v>
      </c>
      <c r="I88" s="9">
        <f t="shared" si="81"/>
        <v>-444704</v>
      </c>
      <c r="J88" s="2">
        <f t="shared" si="73"/>
        <v>28</v>
      </c>
      <c r="K88" s="48">
        <f t="shared" si="82"/>
        <v>324983</v>
      </c>
      <c r="L88" s="87">
        <f t="shared" si="33"/>
        <v>-25795</v>
      </c>
      <c r="M88" s="2">
        <f t="shared" si="34"/>
        <v>-19</v>
      </c>
      <c r="N88" s="48">
        <f t="shared" si="35"/>
        <v>12814</v>
      </c>
      <c r="P88" s="53">
        <f t="shared" si="83"/>
        <v>1.3997694208805032E-6</v>
      </c>
      <c r="Q88" s="52">
        <f t="shared" si="84"/>
        <v>1.6047621423785172</v>
      </c>
      <c r="R88" s="52">
        <f t="shared" si="85"/>
        <v>-45.146896243812485</v>
      </c>
      <c r="S88" s="16">
        <f t="shared" si="86"/>
        <v>28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70"/>
        <v>102866</v>
      </c>
      <c r="E89" s="4">
        <f t="shared" si="71"/>
        <v>338322</v>
      </c>
      <c r="F89" s="64">
        <f t="shared" si="75"/>
        <v>8921.8008833155054</v>
      </c>
      <c r="G89" s="27">
        <f t="shared" si="79"/>
        <v>2.1839731453637884E-3</v>
      </c>
      <c r="H89" s="80">
        <f t="shared" si="80"/>
        <v>1</v>
      </c>
      <c r="I89" s="11">
        <f t="shared" si="81"/>
        <v>-471566</v>
      </c>
      <c r="J89" s="4">
        <f t="shared" si="73"/>
        <v>16</v>
      </c>
      <c r="K89" s="51">
        <f t="shared" si="82"/>
        <v>338322</v>
      </c>
      <c r="L89" s="86">
        <f t="shared" si="33"/>
        <v>-26862</v>
      </c>
      <c r="M89" s="4">
        <f t="shared" si="34"/>
        <v>-12</v>
      </c>
      <c r="N89" s="51">
        <f t="shared" si="35"/>
        <v>13339</v>
      </c>
      <c r="P89" s="54">
        <f t="shared" si="83"/>
        <v>1.3997694208805032E-6</v>
      </c>
      <c r="Q89" s="55">
        <f t="shared" si="84"/>
        <v>1.6428904333608076</v>
      </c>
      <c r="R89" s="55">
        <f t="shared" si="85"/>
        <v>-26.896023294186161</v>
      </c>
      <c r="S89" s="56">
        <f t="shared" si="86"/>
        <v>16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70"/>
        <v>102866</v>
      </c>
      <c r="E90" s="2">
        <f t="shared" si="71"/>
        <v>352209</v>
      </c>
      <c r="F90" s="63">
        <f t="shared" si="75"/>
        <v>8921.8008833155054</v>
      </c>
      <c r="G90" s="28">
        <f t="shared" si="79"/>
        <v>2.1839731453637884E-3</v>
      </c>
      <c r="H90" s="81">
        <f t="shared" si="80"/>
        <v>1</v>
      </c>
      <c r="I90" s="9">
        <f t="shared" si="81"/>
        <v>-499535</v>
      </c>
      <c r="J90" s="2">
        <f t="shared" si="73"/>
        <v>9</v>
      </c>
      <c r="K90" s="48">
        <f t="shared" si="82"/>
        <v>352209</v>
      </c>
      <c r="L90" s="87">
        <f t="shared" si="33"/>
        <v>-27969</v>
      </c>
      <c r="M90" s="2">
        <f t="shared" si="34"/>
        <v>-7</v>
      </c>
      <c r="N90" s="48">
        <f t="shared" si="35"/>
        <v>13887</v>
      </c>
      <c r="P90" s="53">
        <f t="shared" si="83"/>
        <v>1.3997694208805032E-6</v>
      </c>
      <c r="Q90" s="52">
        <f t="shared" si="84"/>
        <v>1.6825842473700887</v>
      </c>
      <c r="R90" s="52">
        <f t="shared" si="85"/>
        <v>-15.369156168106377</v>
      </c>
      <c r="S90" s="16">
        <f t="shared" si="86"/>
        <v>9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70"/>
        <v>102866</v>
      </c>
      <c r="E91" s="4">
        <f t="shared" si="71"/>
        <v>366665</v>
      </c>
      <c r="F91" s="64">
        <f t="shared" si="75"/>
        <v>8921.8008833155054</v>
      </c>
      <c r="G91" s="27">
        <f t="shared" si="79"/>
        <v>2.1839731453637884E-3</v>
      </c>
      <c r="H91" s="80">
        <f t="shared" si="80"/>
        <v>1</v>
      </c>
      <c r="I91" s="11">
        <f t="shared" si="81"/>
        <v>-528655</v>
      </c>
      <c r="J91" s="4">
        <f t="shared" si="73"/>
        <v>5</v>
      </c>
      <c r="K91" s="51">
        <f t="shared" si="82"/>
        <v>366665</v>
      </c>
      <c r="L91" s="86">
        <f t="shared" si="33"/>
        <v>-29120</v>
      </c>
      <c r="M91" s="4">
        <f t="shared" si="34"/>
        <v>-4</v>
      </c>
      <c r="N91" s="51">
        <f t="shared" si="35"/>
        <v>14456</v>
      </c>
      <c r="P91" s="54">
        <f t="shared" si="83"/>
        <v>1.3997694208805032E-6</v>
      </c>
      <c r="Q91" s="55">
        <f t="shared" si="84"/>
        <v>1.7239058724420393</v>
      </c>
      <c r="R91" s="55">
        <f t="shared" si="85"/>
        <v>-8.6451503445598377</v>
      </c>
      <c r="S91" s="56">
        <f t="shared" si="86"/>
        <v>5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70"/>
        <v>102866</v>
      </c>
      <c r="E92" s="2">
        <f t="shared" si="71"/>
        <v>381715</v>
      </c>
      <c r="F92" s="63">
        <f t="shared" si="75"/>
        <v>8921.8008833155054</v>
      </c>
      <c r="G92" s="28">
        <f t="shared" si="79"/>
        <v>2.1839731453637884E-3</v>
      </c>
      <c r="H92" s="81">
        <f t="shared" si="80"/>
        <v>1</v>
      </c>
      <c r="I92" s="9">
        <f t="shared" si="81"/>
        <v>-558973</v>
      </c>
      <c r="J92" s="2">
        <f t="shared" si="73"/>
        <v>2</v>
      </c>
      <c r="K92" s="48">
        <f t="shared" si="82"/>
        <v>381715</v>
      </c>
      <c r="L92" s="87">
        <f t="shared" si="33"/>
        <v>-30318</v>
      </c>
      <c r="M92" s="2">
        <f t="shared" si="34"/>
        <v>-3</v>
      </c>
      <c r="N92" s="48">
        <f t="shared" si="35"/>
        <v>15050</v>
      </c>
      <c r="P92" s="53">
        <f t="shared" si="83"/>
        <v>1.3997694208805032E-6</v>
      </c>
      <c r="Q92" s="52">
        <f t="shared" si="84"/>
        <v>1.7669230371883828</v>
      </c>
      <c r="R92" s="52">
        <f t="shared" si="85"/>
        <v>-4.8028613025332429</v>
      </c>
      <c r="S92" s="16">
        <f t="shared" si="86"/>
        <v>2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70"/>
        <v>102866</v>
      </c>
      <c r="E93" s="4">
        <f t="shared" si="71"/>
        <v>397382</v>
      </c>
      <c r="F93" s="64">
        <f t="shared" si="75"/>
        <v>8921.8008833155054</v>
      </c>
      <c r="G93" s="27">
        <f t="shared" si="79"/>
        <v>2.1839731453637884E-3</v>
      </c>
      <c r="H93" s="80">
        <f t="shared" si="80"/>
        <v>1</v>
      </c>
      <c r="I93" s="11">
        <f t="shared" si="81"/>
        <v>-590536</v>
      </c>
      <c r="J93" s="4">
        <f t="shared" si="73"/>
        <v>1</v>
      </c>
      <c r="K93" s="51">
        <f t="shared" si="82"/>
        <v>397382</v>
      </c>
      <c r="L93" s="86">
        <f t="shared" si="33"/>
        <v>-31563</v>
      </c>
      <c r="M93" s="4">
        <f t="shared" si="34"/>
        <v>-1</v>
      </c>
      <c r="N93" s="51">
        <f t="shared" si="35"/>
        <v>15667</v>
      </c>
      <c r="P93" s="54">
        <f t="shared" si="83"/>
        <v>1.3997694208805032E-6</v>
      </c>
      <c r="Q93" s="55">
        <f t="shared" si="84"/>
        <v>1.8117081959012789</v>
      </c>
      <c r="R93" s="55">
        <f t="shared" si="85"/>
        <v>-1.9211445210132971</v>
      </c>
      <c r="S93" s="56">
        <f t="shared" si="86"/>
        <v>1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70"/>
        <v>102866</v>
      </c>
      <c r="E94" s="2">
        <f t="shared" si="71"/>
        <v>413692</v>
      </c>
      <c r="F94" s="63">
        <f t="shared" si="75"/>
        <v>8921.8008833155054</v>
      </c>
      <c r="G94" s="28">
        <f t="shared" si="79"/>
        <v>2.1839731453637884E-3</v>
      </c>
      <c r="H94" s="81">
        <f t="shared" si="80"/>
        <v>1</v>
      </c>
      <c r="I94" s="9">
        <f t="shared" si="81"/>
        <v>-623395</v>
      </c>
      <c r="J94" s="2">
        <f t="shared" si="73"/>
        <v>0</v>
      </c>
      <c r="K94" s="48">
        <f t="shared" si="82"/>
        <v>413692</v>
      </c>
      <c r="L94" s="87">
        <f t="shared" si="33"/>
        <v>-32859</v>
      </c>
      <c r="M94" s="2">
        <f t="shared" si="34"/>
        <v>-1</v>
      </c>
      <c r="N94" s="48">
        <f t="shared" si="35"/>
        <v>16310</v>
      </c>
      <c r="P94" s="53">
        <f t="shared" si="83"/>
        <v>1.3997694208805032E-6</v>
      </c>
      <c r="Q94" s="52">
        <f t="shared" si="84"/>
        <v>1.8583293118282329</v>
      </c>
      <c r="R94" s="52">
        <f t="shared" si="85"/>
        <v>-0.96057226050664857</v>
      </c>
      <c r="S94" s="16">
        <f t="shared" si="86"/>
        <v>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70"/>
        <v>102866</v>
      </c>
      <c r="E95" s="4">
        <f t="shared" si="71"/>
        <v>430672</v>
      </c>
      <c r="F95" s="64">
        <f t="shared" si="75"/>
        <v>8921.8008833155054</v>
      </c>
      <c r="G95" s="27">
        <f t="shared" si="79"/>
        <v>2.1839731453637884E-3</v>
      </c>
      <c r="H95" s="80">
        <f t="shared" si="80"/>
        <v>1</v>
      </c>
      <c r="I95" s="11">
        <f t="shared" si="81"/>
        <v>-657603</v>
      </c>
      <c r="J95" s="4">
        <f t="shared" si="73"/>
        <v>0</v>
      </c>
      <c r="K95" s="51">
        <f t="shared" si="82"/>
        <v>430672</v>
      </c>
      <c r="L95" s="86">
        <f t="shared" si="33"/>
        <v>-34208</v>
      </c>
      <c r="M95" s="4">
        <f t="shared" si="34"/>
        <v>0</v>
      </c>
      <c r="N95" s="51">
        <f t="shared" si="35"/>
        <v>16980</v>
      </c>
      <c r="P95" s="54">
        <f t="shared" si="83"/>
        <v>1.3997694208805032E-6</v>
      </c>
      <c r="Q95" s="55">
        <f t="shared" si="84"/>
        <v>1.906864631791122</v>
      </c>
      <c r="R95" s="55">
        <f t="shared" si="85"/>
        <v>0</v>
      </c>
      <c r="S95" s="56">
        <f t="shared" si="86"/>
        <v>0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70"/>
        <v>102866</v>
      </c>
      <c r="E96" s="2">
        <f t="shared" si="71"/>
        <v>448349</v>
      </c>
      <c r="F96" s="63">
        <f t="shared" si="75"/>
        <v>8921.8008833155054</v>
      </c>
      <c r="G96" s="28">
        <f t="shared" si="79"/>
        <v>2.1839731453637884E-3</v>
      </c>
      <c r="H96" s="81">
        <f t="shared" si="80"/>
        <v>1</v>
      </c>
      <c r="I96" s="9">
        <f t="shared" si="81"/>
        <v>-693215</v>
      </c>
      <c r="J96" s="2">
        <f t="shared" si="73"/>
        <v>0</v>
      </c>
      <c r="K96" s="48">
        <f t="shared" si="82"/>
        <v>448349</v>
      </c>
      <c r="L96" s="87">
        <f t="shared" si="33"/>
        <v>-35612</v>
      </c>
      <c r="M96" s="2">
        <f t="shared" si="34"/>
        <v>0</v>
      </c>
      <c r="N96" s="48">
        <f t="shared" si="35"/>
        <v>17677</v>
      </c>
      <c r="P96" s="53">
        <f t="shared" si="83"/>
        <v>1.3997694208805032E-6</v>
      </c>
      <c r="Q96" s="52">
        <f t="shared" si="84"/>
        <v>1.9573911011267566</v>
      </c>
      <c r="R96" s="52">
        <f t="shared" si="85"/>
        <v>0</v>
      </c>
      <c r="S96" s="16">
        <f t="shared" si="86"/>
        <v>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70"/>
        <v>102866</v>
      </c>
      <c r="E97" s="4">
        <f t="shared" si="71"/>
        <v>466751</v>
      </c>
      <c r="F97" s="64">
        <f t="shared" si="75"/>
        <v>8921.8008833155054</v>
      </c>
      <c r="G97" s="27">
        <f t="shared" si="79"/>
        <v>2.1839731453637884E-3</v>
      </c>
      <c r="H97" s="80">
        <f t="shared" si="80"/>
        <v>1</v>
      </c>
      <c r="I97" s="11">
        <f t="shared" si="81"/>
        <v>-730288</v>
      </c>
      <c r="J97" s="4">
        <f t="shared" si="73"/>
        <v>0</v>
      </c>
      <c r="K97" s="51">
        <f t="shared" si="82"/>
        <v>466751</v>
      </c>
      <c r="L97" s="86">
        <f t="shared" si="33"/>
        <v>-37073</v>
      </c>
      <c r="M97" s="4">
        <f t="shared" si="34"/>
        <v>0</v>
      </c>
      <c r="N97" s="51">
        <f t="shared" si="35"/>
        <v>18402</v>
      </c>
      <c r="P97" s="54">
        <f t="shared" si="83"/>
        <v>1.3997694208805032E-6</v>
      </c>
      <c r="Q97" s="55">
        <f t="shared" si="84"/>
        <v>2.0099913403837757</v>
      </c>
      <c r="R97" s="55">
        <f t="shared" si="85"/>
        <v>0</v>
      </c>
      <c r="S97" s="56">
        <f t="shared" si="86"/>
        <v>0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87">D97+IF(M98&gt;0,M98,0)</f>
        <v>102866</v>
      </c>
      <c r="E98" s="2">
        <f t="shared" ref="E98:E161" si="88">E97+IF(N98&gt;0,N98,0)</f>
        <v>485909</v>
      </c>
      <c r="F98" s="63">
        <f t="shared" si="75"/>
        <v>8921.8008833155054</v>
      </c>
      <c r="G98" s="28">
        <f t="shared" si="79"/>
        <v>2.1839731453637884E-3</v>
      </c>
      <c r="H98" s="81">
        <f t="shared" si="80"/>
        <v>1</v>
      </c>
      <c r="I98" s="9">
        <f t="shared" si="81"/>
        <v>-768883</v>
      </c>
      <c r="J98" s="2">
        <f t="shared" ref="J98:J161" si="89">S98</f>
        <v>0</v>
      </c>
      <c r="K98" s="48">
        <f t="shared" si="82"/>
        <v>485909</v>
      </c>
      <c r="L98" s="87">
        <f t="shared" ref="L98:L161" si="90">I98-I97</f>
        <v>-38595</v>
      </c>
      <c r="M98" s="2">
        <f t="shared" ref="M98:M161" si="91">J98-J97</f>
        <v>0</v>
      </c>
      <c r="N98" s="48">
        <f t="shared" ref="N98:N161" si="92">K98-K97</f>
        <v>19158</v>
      </c>
      <c r="P98" s="53">
        <f t="shared" si="83"/>
        <v>1.3997694208805032E-6</v>
      </c>
      <c r="Q98" s="52">
        <f t="shared" si="84"/>
        <v>2.0647495062316645</v>
      </c>
      <c r="R98" s="52">
        <f t="shared" si="85"/>
        <v>0</v>
      </c>
      <c r="S98" s="16">
        <f t="shared" si="86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87"/>
        <v>102866</v>
      </c>
      <c r="E99" s="4">
        <f t="shared" si="88"/>
        <v>505853</v>
      </c>
      <c r="F99" s="64">
        <f t="shared" si="75"/>
        <v>8921.8008833155054</v>
      </c>
      <c r="G99" s="27">
        <f t="shared" si="79"/>
        <v>2.1839731453637884E-3</v>
      </c>
      <c r="H99" s="80">
        <f t="shared" si="80"/>
        <v>1</v>
      </c>
      <c r="I99" s="11">
        <f t="shared" si="81"/>
        <v>-809062</v>
      </c>
      <c r="J99" s="4">
        <f t="shared" si="89"/>
        <v>0</v>
      </c>
      <c r="K99" s="51">
        <f t="shared" si="82"/>
        <v>505853</v>
      </c>
      <c r="L99" s="86">
        <f t="shared" si="90"/>
        <v>-40179</v>
      </c>
      <c r="M99" s="4">
        <f t="shared" si="91"/>
        <v>0</v>
      </c>
      <c r="N99" s="51">
        <f t="shared" si="92"/>
        <v>19944</v>
      </c>
      <c r="P99" s="54">
        <f t="shared" si="83"/>
        <v>1.3997694208805032E-6</v>
      </c>
      <c r="Q99" s="55">
        <f t="shared" si="84"/>
        <v>2.1217557825054092</v>
      </c>
      <c r="R99" s="55">
        <f t="shared" si="85"/>
        <v>0</v>
      </c>
      <c r="S99" s="56">
        <f t="shared" si="86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87"/>
        <v>102866</v>
      </c>
      <c r="E100" s="2">
        <f t="shared" si="88"/>
        <v>526616</v>
      </c>
      <c r="F100" s="63">
        <f t="shared" si="75"/>
        <v>8921.8008833155054</v>
      </c>
      <c r="G100" s="28">
        <f t="shared" si="79"/>
        <v>2.1839731453637884E-3</v>
      </c>
      <c r="H100" s="81">
        <f t="shared" si="80"/>
        <v>1</v>
      </c>
      <c r="I100" s="9">
        <f t="shared" si="81"/>
        <v>-850890</v>
      </c>
      <c r="J100" s="2">
        <f t="shared" si="89"/>
        <v>0</v>
      </c>
      <c r="K100" s="48">
        <f t="shared" si="82"/>
        <v>526616</v>
      </c>
      <c r="L100" s="87">
        <f t="shared" si="90"/>
        <v>-41828</v>
      </c>
      <c r="M100" s="2">
        <f t="shared" si="91"/>
        <v>0</v>
      </c>
      <c r="N100" s="48">
        <f t="shared" si="92"/>
        <v>20763</v>
      </c>
      <c r="P100" s="53">
        <f t="shared" si="83"/>
        <v>1.3997694208805032E-6</v>
      </c>
      <c r="Q100" s="52">
        <f t="shared" si="84"/>
        <v>2.181101654525063</v>
      </c>
      <c r="R100" s="52">
        <f t="shared" si="85"/>
        <v>0</v>
      </c>
      <c r="S100" s="16">
        <f t="shared" si="86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87"/>
        <v>102866</v>
      </c>
      <c r="E101" s="4">
        <f t="shared" si="88"/>
        <v>548231</v>
      </c>
      <c r="F101" s="64">
        <f t="shared" si="75"/>
        <v>8921.8008833155054</v>
      </c>
      <c r="G101" s="27">
        <f t="shared" si="79"/>
        <v>2.1839731453637884E-3</v>
      </c>
      <c r="H101" s="80">
        <f t="shared" si="80"/>
        <v>1</v>
      </c>
      <c r="I101" s="11">
        <f t="shared" ref="I101:I132" si="93">INT((S$17*K101+I100)/(1+R$17*J101))</f>
        <v>-894435</v>
      </c>
      <c r="J101" s="4">
        <f t="shared" si="89"/>
        <v>0</v>
      </c>
      <c r="K101" s="51">
        <f t="shared" ref="K101:K132" si="94">INT((Q$17*J101+K100)/(1+P$17+S$17))</f>
        <v>548231</v>
      </c>
      <c r="L101" s="86">
        <f t="shared" si="90"/>
        <v>-43545</v>
      </c>
      <c r="M101" s="4">
        <f t="shared" si="91"/>
        <v>0</v>
      </c>
      <c r="N101" s="51">
        <f t="shared" si="92"/>
        <v>21615</v>
      </c>
      <c r="P101" s="54">
        <f t="shared" si="83"/>
        <v>1.3997694208805032E-6</v>
      </c>
      <c r="Q101" s="55">
        <f t="shared" si="84"/>
        <v>2.2428832159732206</v>
      </c>
      <c r="R101" s="55">
        <f t="shared" si="85"/>
        <v>0</v>
      </c>
      <c r="S101" s="56">
        <f t="shared" si="86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87"/>
        <v>102866</v>
      </c>
      <c r="E102" s="2">
        <f t="shared" si="88"/>
        <v>570733</v>
      </c>
      <c r="F102" s="63">
        <f t="shared" si="75"/>
        <v>8921.8008833155054</v>
      </c>
      <c r="G102" s="28">
        <f t="shared" si="79"/>
        <v>2.1839731453637884E-3</v>
      </c>
      <c r="H102" s="81">
        <f t="shared" si="80"/>
        <v>1</v>
      </c>
      <c r="I102" s="9">
        <f t="shared" si="93"/>
        <v>-939768</v>
      </c>
      <c r="J102" s="2">
        <f t="shared" si="89"/>
        <v>0</v>
      </c>
      <c r="K102" s="48">
        <f t="shared" si="94"/>
        <v>570733</v>
      </c>
      <c r="L102" s="87">
        <f t="shared" si="90"/>
        <v>-45333</v>
      </c>
      <c r="M102" s="2">
        <f t="shared" si="91"/>
        <v>0</v>
      </c>
      <c r="N102" s="48">
        <f t="shared" si="92"/>
        <v>22502</v>
      </c>
      <c r="P102" s="53">
        <f t="shared" si="83"/>
        <v>1.3997694208805032E-6</v>
      </c>
      <c r="Q102" s="52">
        <f t="shared" si="84"/>
        <v>2.3072008169413474</v>
      </c>
      <c r="R102" s="52">
        <f t="shared" si="85"/>
        <v>0</v>
      </c>
      <c r="S102" s="16">
        <f t="shared" si="86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87"/>
        <v>102866</v>
      </c>
      <c r="E103" s="4">
        <f t="shared" si="88"/>
        <v>594159</v>
      </c>
      <c r="F103" s="64">
        <f t="shared" si="75"/>
        <v>8921.8008833155054</v>
      </c>
      <c r="G103" s="27">
        <f t="shared" si="79"/>
        <v>2.1839731453637884E-3</v>
      </c>
      <c r="H103" s="80">
        <f t="shared" si="80"/>
        <v>1</v>
      </c>
      <c r="I103" s="11">
        <f t="shared" si="93"/>
        <v>-986961</v>
      </c>
      <c r="J103" s="4">
        <f t="shared" si="89"/>
        <v>0</v>
      </c>
      <c r="K103" s="51">
        <f t="shared" si="94"/>
        <v>594159</v>
      </c>
      <c r="L103" s="86">
        <f t="shared" si="90"/>
        <v>-47193</v>
      </c>
      <c r="M103" s="4">
        <f t="shared" si="91"/>
        <v>0</v>
      </c>
      <c r="N103" s="51">
        <f t="shared" si="92"/>
        <v>23426</v>
      </c>
      <c r="P103" s="54">
        <f t="shared" si="83"/>
        <v>1.3997694208805032E-6</v>
      </c>
      <c r="Q103" s="55">
        <f t="shared" si="84"/>
        <v>2.3741592985655622</v>
      </c>
      <c r="R103" s="55">
        <f t="shared" si="85"/>
        <v>0</v>
      </c>
      <c r="S103" s="56">
        <f t="shared" si="86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87"/>
        <v>102866</v>
      </c>
      <c r="E104" s="2">
        <f t="shared" si="88"/>
        <v>618546</v>
      </c>
      <c r="F104" s="63">
        <f t="shared" si="75"/>
        <v>8921.8008833155054</v>
      </c>
      <c r="G104" s="28">
        <f t="shared" si="79"/>
        <v>2.1839731453637884E-3</v>
      </c>
      <c r="H104" s="81">
        <f t="shared" si="80"/>
        <v>1</v>
      </c>
      <c r="I104" s="9">
        <f t="shared" si="93"/>
        <v>-1036091</v>
      </c>
      <c r="J104" s="2">
        <f t="shared" si="89"/>
        <v>0</v>
      </c>
      <c r="K104" s="48">
        <f t="shared" si="94"/>
        <v>618546</v>
      </c>
      <c r="L104" s="87">
        <f t="shared" si="90"/>
        <v>-49130</v>
      </c>
      <c r="M104" s="2">
        <f t="shared" si="91"/>
        <v>0</v>
      </c>
      <c r="N104" s="48">
        <f t="shared" si="92"/>
        <v>24387</v>
      </c>
      <c r="P104" s="53">
        <f t="shared" si="83"/>
        <v>1.3997694208805032E-6</v>
      </c>
      <c r="Q104" s="52">
        <f t="shared" si="84"/>
        <v>2.4438651554207222</v>
      </c>
      <c r="R104" s="52">
        <f t="shared" si="85"/>
        <v>0</v>
      </c>
      <c r="S104" s="16">
        <f t="shared" si="86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87"/>
        <v>102866</v>
      </c>
      <c r="E105" s="4">
        <f t="shared" si="88"/>
        <v>643934</v>
      </c>
      <c r="F105" s="64">
        <f t="shared" si="75"/>
        <v>8921.8008833155054</v>
      </c>
      <c r="G105" s="27">
        <f t="shared" si="79"/>
        <v>2.1839731453637884E-3</v>
      </c>
      <c r="H105" s="80">
        <f t="shared" si="80"/>
        <v>1</v>
      </c>
      <c r="I105" s="11">
        <f t="shared" si="93"/>
        <v>-1087238</v>
      </c>
      <c r="J105" s="4">
        <f t="shared" si="89"/>
        <v>0</v>
      </c>
      <c r="K105" s="51">
        <f t="shared" si="94"/>
        <v>643934</v>
      </c>
      <c r="L105" s="86">
        <f t="shared" si="90"/>
        <v>-51147</v>
      </c>
      <c r="M105" s="4">
        <f t="shared" si="91"/>
        <v>0</v>
      </c>
      <c r="N105" s="51">
        <f t="shared" si="92"/>
        <v>25388</v>
      </c>
      <c r="P105" s="54">
        <f t="shared" si="83"/>
        <v>1.3997694208805032E-6</v>
      </c>
      <c r="Q105" s="55">
        <f t="shared" si="84"/>
        <v>2.5164319760964684</v>
      </c>
      <c r="R105" s="55">
        <f t="shared" si="85"/>
        <v>0</v>
      </c>
      <c r="S105" s="56">
        <f t="shared" si="86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87"/>
        <v>102866</v>
      </c>
      <c r="E106" s="2">
        <f t="shared" si="88"/>
        <v>670364</v>
      </c>
      <c r="F106" s="63">
        <f t="shared" ref="F106:F169" si="95">D106*F$40/D$40</f>
        <v>8921.8008833155054</v>
      </c>
      <c r="G106" s="28">
        <f t="shared" si="79"/>
        <v>2.1839731453637884E-3</v>
      </c>
      <c r="H106" s="81">
        <f t="shared" si="80"/>
        <v>1</v>
      </c>
      <c r="I106" s="9">
        <f t="shared" si="93"/>
        <v>-1140484</v>
      </c>
      <c r="J106" s="2">
        <f t="shared" si="89"/>
        <v>0</v>
      </c>
      <c r="K106" s="48">
        <f t="shared" si="94"/>
        <v>670364</v>
      </c>
      <c r="L106" s="87">
        <f t="shared" si="90"/>
        <v>-53246</v>
      </c>
      <c r="M106" s="2">
        <f t="shared" si="91"/>
        <v>0</v>
      </c>
      <c r="N106" s="48">
        <f t="shared" si="92"/>
        <v>26430</v>
      </c>
      <c r="P106" s="53">
        <f t="shared" si="83"/>
        <v>1.3997694208805032E-6</v>
      </c>
      <c r="Q106" s="52">
        <f t="shared" si="84"/>
        <v>2.5919779575449855</v>
      </c>
      <c r="R106" s="52">
        <f t="shared" si="85"/>
        <v>0</v>
      </c>
      <c r="S106" s="16">
        <f t="shared" si="86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87"/>
        <v>102866</v>
      </c>
      <c r="E107" s="4">
        <f t="shared" si="88"/>
        <v>697879</v>
      </c>
      <c r="F107" s="64">
        <f t="shared" si="95"/>
        <v>8921.8008833155054</v>
      </c>
      <c r="G107" s="27">
        <f t="shared" si="79"/>
        <v>2.1839731453637884E-3</v>
      </c>
      <c r="H107" s="80">
        <f t="shared" si="80"/>
        <v>1</v>
      </c>
      <c r="I107" s="11">
        <f t="shared" si="93"/>
        <v>-1195915</v>
      </c>
      <c r="J107" s="4">
        <f t="shared" si="89"/>
        <v>0</v>
      </c>
      <c r="K107" s="51">
        <f t="shared" si="94"/>
        <v>697879</v>
      </c>
      <c r="L107" s="86">
        <f t="shared" si="90"/>
        <v>-55431</v>
      </c>
      <c r="M107" s="4">
        <f t="shared" si="91"/>
        <v>0</v>
      </c>
      <c r="N107" s="51">
        <f t="shared" si="92"/>
        <v>27515</v>
      </c>
      <c r="P107" s="54">
        <f t="shared" si="83"/>
        <v>1.3997694208805032E-6</v>
      </c>
      <c r="Q107" s="55">
        <f t="shared" si="84"/>
        <v>2.6706242516422622</v>
      </c>
      <c r="R107" s="55">
        <f t="shared" si="85"/>
        <v>0</v>
      </c>
      <c r="S107" s="56">
        <f t="shared" si="86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87"/>
        <v>102866</v>
      </c>
      <c r="E108" s="2">
        <f t="shared" si="88"/>
        <v>726524</v>
      </c>
      <c r="F108" s="63">
        <f t="shared" si="95"/>
        <v>8921.8008833155054</v>
      </c>
      <c r="G108" s="28">
        <f t="shared" si="79"/>
        <v>2.1839731453637884E-3</v>
      </c>
      <c r="H108" s="81">
        <f t="shared" si="80"/>
        <v>1</v>
      </c>
      <c r="I108" s="9">
        <f t="shared" si="93"/>
        <v>-1253622</v>
      </c>
      <c r="J108" s="2">
        <f t="shared" si="89"/>
        <v>0</v>
      </c>
      <c r="K108" s="48">
        <f t="shared" si="94"/>
        <v>726524</v>
      </c>
      <c r="L108" s="87">
        <f t="shared" si="90"/>
        <v>-57707</v>
      </c>
      <c r="M108" s="2">
        <f t="shared" si="91"/>
        <v>0</v>
      </c>
      <c r="N108" s="48">
        <f t="shared" si="92"/>
        <v>28645</v>
      </c>
      <c r="P108" s="53">
        <f t="shared" si="83"/>
        <v>1.3997694208805032E-6</v>
      </c>
      <c r="Q108" s="52">
        <f t="shared" si="84"/>
        <v>2.7524979201118973</v>
      </c>
      <c r="R108" s="52">
        <f t="shared" si="85"/>
        <v>0</v>
      </c>
      <c r="S108" s="16">
        <f t="shared" si="86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87"/>
        <v>102866</v>
      </c>
      <c r="E109" s="4">
        <f t="shared" si="88"/>
        <v>756344</v>
      </c>
      <c r="F109" s="64">
        <f t="shared" si="95"/>
        <v>8921.8008833155054</v>
      </c>
      <c r="G109" s="27">
        <f t="shared" si="79"/>
        <v>2.1839731453637884E-3</v>
      </c>
      <c r="H109" s="80">
        <f t="shared" si="80"/>
        <v>1</v>
      </c>
      <c r="I109" s="11">
        <f t="shared" si="93"/>
        <v>-1313697</v>
      </c>
      <c r="J109" s="4">
        <f t="shared" si="89"/>
        <v>0</v>
      </c>
      <c r="K109" s="51">
        <f t="shared" si="94"/>
        <v>756344</v>
      </c>
      <c r="L109" s="86">
        <f t="shared" si="90"/>
        <v>-60075</v>
      </c>
      <c r="M109" s="4">
        <f t="shared" si="91"/>
        <v>0</v>
      </c>
      <c r="N109" s="51">
        <f t="shared" si="92"/>
        <v>29820</v>
      </c>
      <c r="P109" s="54">
        <f t="shared" si="83"/>
        <v>1.3997694208805032E-6</v>
      </c>
      <c r="Q109" s="55">
        <f t="shared" si="84"/>
        <v>2.8377333533280549</v>
      </c>
      <c r="R109" s="55">
        <f t="shared" si="85"/>
        <v>0</v>
      </c>
      <c r="S109" s="56">
        <f t="shared" si="86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87"/>
        <v>102866</v>
      </c>
      <c r="E110" s="2">
        <f t="shared" si="88"/>
        <v>787388</v>
      </c>
      <c r="F110" s="63">
        <f t="shared" si="95"/>
        <v>8921.8008833155054</v>
      </c>
      <c r="G110" s="28">
        <f t="shared" si="79"/>
        <v>2.1839731453637884E-3</v>
      </c>
      <c r="H110" s="81">
        <f t="shared" si="80"/>
        <v>1</v>
      </c>
      <c r="I110" s="9">
        <f t="shared" si="93"/>
        <v>-1376238</v>
      </c>
      <c r="J110" s="2">
        <f t="shared" si="89"/>
        <v>0</v>
      </c>
      <c r="K110" s="48">
        <f t="shared" si="94"/>
        <v>787388</v>
      </c>
      <c r="L110" s="87">
        <f t="shared" si="90"/>
        <v>-62541</v>
      </c>
      <c r="M110" s="2">
        <f t="shared" si="91"/>
        <v>0</v>
      </c>
      <c r="N110" s="48">
        <f t="shared" si="92"/>
        <v>31044</v>
      </c>
      <c r="P110" s="53">
        <f t="shared" si="83"/>
        <v>1.3997694208805032E-6</v>
      </c>
      <c r="Q110" s="52">
        <f t="shared" si="84"/>
        <v>2.9264663604678578</v>
      </c>
      <c r="R110" s="52">
        <f t="shared" si="85"/>
        <v>0</v>
      </c>
      <c r="S110" s="16">
        <f t="shared" si="86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87"/>
        <v>102866</v>
      </c>
      <c r="E111" s="4">
        <f t="shared" si="88"/>
        <v>819707</v>
      </c>
      <c r="F111" s="64">
        <f t="shared" si="95"/>
        <v>8921.8008833155054</v>
      </c>
      <c r="G111" s="27">
        <f t="shared" si="79"/>
        <v>2.1839731453637884E-3</v>
      </c>
      <c r="H111" s="80">
        <f t="shared" si="80"/>
        <v>1</v>
      </c>
      <c r="I111" s="11">
        <f t="shared" si="93"/>
        <v>-1441346</v>
      </c>
      <c r="J111" s="4">
        <f t="shared" si="89"/>
        <v>0</v>
      </c>
      <c r="K111" s="51">
        <f t="shared" si="94"/>
        <v>819707</v>
      </c>
      <c r="L111" s="86">
        <f t="shared" si="90"/>
        <v>-65108</v>
      </c>
      <c r="M111" s="4">
        <f t="shared" si="91"/>
        <v>0</v>
      </c>
      <c r="N111" s="51">
        <f t="shared" si="92"/>
        <v>32319</v>
      </c>
      <c r="P111" s="54">
        <f t="shared" si="83"/>
        <v>1.3997694208805032E-6</v>
      </c>
      <c r="Q111" s="55">
        <f t="shared" si="84"/>
        <v>3.0188417327977293</v>
      </c>
      <c r="R111" s="55">
        <f t="shared" si="85"/>
        <v>0</v>
      </c>
      <c r="S111" s="56">
        <f t="shared" si="86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87"/>
        <v>102866</v>
      </c>
      <c r="E112" s="2">
        <f t="shared" si="88"/>
        <v>853352</v>
      </c>
      <c r="F112" s="63">
        <f t="shared" si="95"/>
        <v>8921.8008833155054</v>
      </c>
      <c r="G112" s="28">
        <f t="shared" si="79"/>
        <v>2.1839731453637884E-3</v>
      </c>
      <c r="H112" s="81">
        <f t="shared" si="80"/>
        <v>1</v>
      </c>
      <c r="I112" s="9">
        <f t="shared" si="93"/>
        <v>-1509126</v>
      </c>
      <c r="J112" s="2">
        <f t="shared" si="89"/>
        <v>0</v>
      </c>
      <c r="K112" s="48">
        <f t="shared" si="94"/>
        <v>853352</v>
      </c>
      <c r="L112" s="87">
        <f t="shared" si="90"/>
        <v>-67780</v>
      </c>
      <c r="M112" s="2">
        <f t="shared" si="91"/>
        <v>0</v>
      </c>
      <c r="N112" s="48">
        <f t="shared" si="92"/>
        <v>33645</v>
      </c>
      <c r="P112" s="53">
        <f t="shared" si="83"/>
        <v>1.3997694208805032E-6</v>
      </c>
      <c r="Q112" s="52">
        <f t="shared" si="84"/>
        <v>3.1150087526287509</v>
      </c>
      <c r="R112" s="52">
        <f t="shared" si="85"/>
        <v>0</v>
      </c>
      <c r="S112" s="16">
        <f t="shared" si="86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87"/>
        <v>102866</v>
      </c>
      <c r="E113" s="4">
        <f t="shared" si="88"/>
        <v>888378</v>
      </c>
      <c r="F113" s="64">
        <f t="shared" si="95"/>
        <v>8921.8008833155054</v>
      </c>
      <c r="G113" s="27">
        <f t="shared" si="79"/>
        <v>2.1839731453637884E-3</v>
      </c>
      <c r="H113" s="80">
        <f t="shared" si="80"/>
        <v>1</v>
      </c>
      <c r="I113" s="11">
        <f t="shared" si="93"/>
        <v>-1579688</v>
      </c>
      <c r="J113" s="4">
        <f t="shared" si="89"/>
        <v>0</v>
      </c>
      <c r="K113" s="51">
        <f t="shared" si="94"/>
        <v>888378</v>
      </c>
      <c r="L113" s="86">
        <f t="shared" si="90"/>
        <v>-70562</v>
      </c>
      <c r="M113" s="4">
        <f t="shared" si="91"/>
        <v>0</v>
      </c>
      <c r="N113" s="51">
        <f t="shared" si="92"/>
        <v>35026</v>
      </c>
      <c r="P113" s="54">
        <f t="shared" si="83"/>
        <v>1.3997694208805032E-6</v>
      </c>
      <c r="Q113" s="55">
        <f t="shared" si="84"/>
        <v>3.2151223774838256</v>
      </c>
      <c r="R113" s="55">
        <f t="shared" si="85"/>
        <v>0</v>
      </c>
      <c r="S113" s="56">
        <f t="shared" si="86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87"/>
        <v>102866</v>
      </c>
      <c r="E114" s="2">
        <f t="shared" si="88"/>
        <v>924842</v>
      </c>
      <c r="F114" s="63">
        <f t="shared" si="95"/>
        <v>8921.8008833155054</v>
      </c>
      <c r="G114" s="28">
        <f t="shared" si="79"/>
        <v>2.1839731453637884E-3</v>
      </c>
      <c r="H114" s="81">
        <f t="shared" si="80"/>
        <v>1</v>
      </c>
      <c r="I114" s="9">
        <f t="shared" si="93"/>
        <v>-1653147</v>
      </c>
      <c r="J114" s="2">
        <f t="shared" si="89"/>
        <v>0</v>
      </c>
      <c r="K114" s="48">
        <f t="shared" si="94"/>
        <v>924842</v>
      </c>
      <c r="L114" s="87">
        <f t="shared" si="90"/>
        <v>-73459</v>
      </c>
      <c r="M114" s="2">
        <f t="shared" si="91"/>
        <v>0</v>
      </c>
      <c r="N114" s="48">
        <f t="shared" si="92"/>
        <v>36464</v>
      </c>
      <c r="P114" s="53">
        <f t="shared" si="83"/>
        <v>1.3997694208805032E-6</v>
      </c>
      <c r="Q114" s="52">
        <f t="shared" si="84"/>
        <v>3.3193451281722091</v>
      </c>
      <c r="R114" s="52">
        <f t="shared" si="85"/>
        <v>0</v>
      </c>
      <c r="S114" s="16">
        <f t="shared" si="86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87"/>
        <v>102866</v>
      </c>
      <c r="E115" s="4">
        <f t="shared" si="88"/>
        <v>962803</v>
      </c>
      <c r="F115" s="64">
        <f t="shared" si="95"/>
        <v>8921.8008833155054</v>
      </c>
      <c r="G115" s="27">
        <f t="shared" si="79"/>
        <v>2.1839731453637884E-3</v>
      </c>
      <c r="H115" s="80">
        <f t="shared" si="80"/>
        <v>1</v>
      </c>
      <c r="I115" s="11">
        <f t="shared" si="93"/>
        <v>-1729621</v>
      </c>
      <c r="J115" s="4">
        <f t="shared" si="89"/>
        <v>0</v>
      </c>
      <c r="K115" s="51">
        <f t="shared" si="94"/>
        <v>962803</v>
      </c>
      <c r="L115" s="86">
        <f t="shared" si="90"/>
        <v>-76474</v>
      </c>
      <c r="M115" s="4">
        <f t="shared" si="91"/>
        <v>0</v>
      </c>
      <c r="N115" s="51">
        <f t="shared" si="92"/>
        <v>37961</v>
      </c>
      <c r="P115" s="54">
        <f t="shared" si="83"/>
        <v>1.3997694208805032E-6</v>
      </c>
      <c r="Q115" s="55">
        <f t="shared" si="84"/>
        <v>3.4278468541537199</v>
      </c>
      <c r="R115" s="55">
        <f t="shared" si="85"/>
        <v>0</v>
      </c>
      <c r="S115" s="56">
        <f t="shared" si="86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87"/>
        <v>102866</v>
      </c>
      <c r="E116" s="2">
        <f t="shared" si="88"/>
        <v>1002322</v>
      </c>
      <c r="F116" s="63">
        <f t="shared" si="95"/>
        <v>8921.8008833155054</v>
      </c>
      <c r="G116" s="28">
        <f t="shared" si="79"/>
        <v>2.1839731453637884E-3</v>
      </c>
      <c r="H116" s="81">
        <f t="shared" si="80"/>
        <v>1</v>
      </c>
      <c r="I116" s="9">
        <f t="shared" si="93"/>
        <v>-1809234</v>
      </c>
      <c r="J116" s="2">
        <f t="shared" si="89"/>
        <v>0</v>
      </c>
      <c r="K116" s="48">
        <f t="shared" si="94"/>
        <v>1002322</v>
      </c>
      <c r="L116" s="87">
        <f t="shared" si="90"/>
        <v>-79613</v>
      </c>
      <c r="M116" s="2">
        <f t="shared" si="91"/>
        <v>0</v>
      </c>
      <c r="N116" s="48">
        <f t="shared" si="92"/>
        <v>39519</v>
      </c>
      <c r="P116" s="53">
        <f t="shared" si="83"/>
        <v>1.3997694208805032E-6</v>
      </c>
      <c r="Q116" s="52">
        <f t="shared" si="84"/>
        <v>3.5408018959328311</v>
      </c>
      <c r="R116" s="52">
        <f t="shared" si="85"/>
        <v>0</v>
      </c>
      <c r="S116" s="16">
        <f t="shared" si="86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87"/>
        <v>102866</v>
      </c>
      <c r="E117" s="4">
        <f t="shared" si="88"/>
        <v>1043463</v>
      </c>
      <c r="F117" s="64">
        <f t="shared" si="95"/>
        <v>8921.8008833155054</v>
      </c>
      <c r="G117" s="27">
        <f t="shared" si="79"/>
        <v>2.1839731453637884E-3</v>
      </c>
      <c r="H117" s="80">
        <f t="shared" si="80"/>
        <v>1</v>
      </c>
      <c r="I117" s="11">
        <f t="shared" si="93"/>
        <v>-1892114</v>
      </c>
      <c r="J117" s="4">
        <f t="shared" si="89"/>
        <v>0</v>
      </c>
      <c r="K117" s="51">
        <f t="shared" si="94"/>
        <v>1043463</v>
      </c>
      <c r="L117" s="86">
        <f t="shared" si="90"/>
        <v>-82880</v>
      </c>
      <c r="M117" s="4">
        <f t="shared" si="91"/>
        <v>0</v>
      </c>
      <c r="N117" s="51">
        <f t="shared" si="92"/>
        <v>41141</v>
      </c>
      <c r="P117" s="54">
        <f t="shared" si="83"/>
        <v>1.3997694208805032E-6</v>
      </c>
      <c r="Q117" s="55">
        <f t="shared" si="84"/>
        <v>3.658393341467538</v>
      </c>
      <c r="R117" s="55">
        <f t="shared" si="85"/>
        <v>0</v>
      </c>
      <c r="S117" s="56">
        <f t="shared" si="86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87"/>
        <v>102866</v>
      </c>
      <c r="E118" s="2">
        <f t="shared" si="88"/>
        <v>1086293</v>
      </c>
      <c r="F118" s="63">
        <f t="shared" si="95"/>
        <v>8921.8008833155054</v>
      </c>
      <c r="G118" s="28">
        <f t="shared" si="79"/>
        <v>2.1839731453637884E-3</v>
      </c>
      <c r="H118" s="81">
        <f t="shared" si="80"/>
        <v>1</v>
      </c>
      <c r="I118" s="9">
        <f t="shared" si="93"/>
        <v>-1978396</v>
      </c>
      <c r="J118" s="2">
        <f t="shared" si="89"/>
        <v>0</v>
      </c>
      <c r="K118" s="48">
        <f t="shared" si="94"/>
        <v>1086293</v>
      </c>
      <c r="L118" s="87">
        <f t="shared" si="90"/>
        <v>-86282</v>
      </c>
      <c r="M118" s="2">
        <f t="shared" si="91"/>
        <v>0</v>
      </c>
      <c r="N118" s="48">
        <f t="shared" si="92"/>
        <v>42830</v>
      </c>
      <c r="P118" s="53">
        <f t="shared" si="83"/>
        <v>1.3997694208805032E-6</v>
      </c>
      <c r="Q118" s="52">
        <f t="shared" si="84"/>
        <v>3.7808103058813352</v>
      </c>
      <c r="R118" s="52">
        <f t="shared" si="85"/>
        <v>0</v>
      </c>
      <c r="S118" s="16">
        <f t="shared" si="86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87"/>
        <v>102866</v>
      </c>
      <c r="E119" s="4">
        <f t="shared" si="88"/>
        <v>1130881</v>
      </c>
      <c r="F119" s="64">
        <f t="shared" si="95"/>
        <v>8921.8008833155054</v>
      </c>
      <c r="G119" s="27">
        <f t="shared" si="79"/>
        <v>2.1839731453637884E-3</v>
      </c>
      <c r="H119" s="80">
        <f t="shared" si="80"/>
        <v>1</v>
      </c>
      <c r="I119" s="11">
        <f t="shared" si="93"/>
        <v>-2068220</v>
      </c>
      <c r="J119" s="4">
        <f t="shared" si="89"/>
        <v>0</v>
      </c>
      <c r="K119" s="51">
        <f t="shared" si="94"/>
        <v>1130881</v>
      </c>
      <c r="L119" s="86">
        <f t="shared" si="90"/>
        <v>-89824</v>
      </c>
      <c r="M119" s="4">
        <f t="shared" si="91"/>
        <v>0</v>
      </c>
      <c r="N119" s="51">
        <f t="shared" si="92"/>
        <v>44588</v>
      </c>
      <c r="P119" s="54">
        <f t="shared" ref="P119:P150" si="96">R$17*((1+P$17-Q$17)*(1+P$17+S$17)-Q$17)</f>
        <v>1.3997694208805032E-6</v>
      </c>
      <c r="Q119" s="55">
        <f t="shared" ref="Q119:Q150" si="97">(1+P$17-Q$17)*(1+P$17+S$17)-R$17*((S$17*K118)+((I118+J118)*(1+P$17+S$17)))</f>
        <v>3.9082521878720886</v>
      </c>
      <c r="R119" s="55">
        <f t="shared" ref="R119:R150" si="98">-J118*(1+P$17+S$17)</f>
        <v>0</v>
      </c>
      <c r="S119" s="56">
        <f t="shared" si="86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87"/>
        <v>102866</v>
      </c>
      <c r="E120" s="2">
        <f t="shared" si="88"/>
        <v>1177299</v>
      </c>
      <c r="F120" s="63">
        <f t="shared" si="95"/>
        <v>8921.8008833155054</v>
      </c>
      <c r="G120" s="28">
        <f t="shared" si="79"/>
        <v>2.1839731453637884E-3</v>
      </c>
      <c r="H120" s="81">
        <f t="shared" si="80"/>
        <v>1</v>
      </c>
      <c r="I120" s="9">
        <f t="shared" si="93"/>
        <v>-2161731</v>
      </c>
      <c r="J120" s="2">
        <f t="shared" si="89"/>
        <v>0</v>
      </c>
      <c r="K120" s="48">
        <f t="shared" si="94"/>
        <v>1177299</v>
      </c>
      <c r="L120" s="87">
        <f t="shared" si="90"/>
        <v>-93511</v>
      </c>
      <c r="M120" s="2">
        <f t="shared" si="91"/>
        <v>0</v>
      </c>
      <c r="N120" s="48">
        <f t="shared" si="92"/>
        <v>46418</v>
      </c>
      <c r="P120" s="53">
        <f t="shared" si="96"/>
        <v>1.3997694208805032E-6</v>
      </c>
      <c r="Q120" s="52">
        <f t="shared" si="97"/>
        <v>4.0409257147882309</v>
      </c>
      <c r="R120" s="52">
        <f t="shared" si="98"/>
        <v>0</v>
      </c>
      <c r="S120" s="16">
        <f t="shared" si="86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87"/>
        <v>102866</v>
      </c>
      <c r="E121" s="4">
        <f t="shared" si="88"/>
        <v>1225622</v>
      </c>
      <c r="F121" s="64">
        <f t="shared" si="95"/>
        <v>8921.8008833155054</v>
      </c>
      <c r="G121" s="27">
        <f t="shared" si="79"/>
        <v>2.1839731453637884E-3</v>
      </c>
      <c r="H121" s="80">
        <f t="shared" si="80"/>
        <v>1</v>
      </c>
      <c r="I121" s="11">
        <f t="shared" si="93"/>
        <v>-2259080</v>
      </c>
      <c r="J121" s="4">
        <f t="shared" si="89"/>
        <v>0</v>
      </c>
      <c r="K121" s="51">
        <f t="shared" si="94"/>
        <v>1225622</v>
      </c>
      <c r="L121" s="86">
        <f t="shared" si="90"/>
        <v>-97349</v>
      </c>
      <c r="M121" s="4">
        <f t="shared" si="91"/>
        <v>0</v>
      </c>
      <c r="N121" s="51">
        <f t="shared" si="92"/>
        <v>48323</v>
      </c>
      <c r="P121" s="54">
        <f t="shared" si="96"/>
        <v>1.3997694208805032E-6</v>
      </c>
      <c r="Q121" s="55">
        <f t="shared" si="97"/>
        <v>4.1790450599466507</v>
      </c>
      <c r="R121" s="55">
        <f t="shared" si="98"/>
        <v>0</v>
      </c>
      <c r="S121" s="56">
        <f t="shared" si="86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87"/>
        <v>102866</v>
      </c>
      <c r="E122" s="2">
        <f t="shared" si="88"/>
        <v>1275928</v>
      </c>
      <c r="F122" s="63">
        <f t="shared" si="95"/>
        <v>8921.8008833155054</v>
      </c>
      <c r="G122" s="28">
        <f t="shared" si="79"/>
        <v>2.1839731453637884E-3</v>
      </c>
      <c r="H122" s="81">
        <f t="shared" si="80"/>
        <v>1</v>
      </c>
      <c r="I122" s="9">
        <f t="shared" si="93"/>
        <v>-2360425</v>
      </c>
      <c r="J122" s="2">
        <f t="shared" si="89"/>
        <v>0</v>
      </c>
      <c r="K122" s="48">
        <f t="shared" si="94"/>
        <v>1275928</v>
      </c>
      <c r="L122" s="87">
        <f t="shared" si="90"/>
        <v>-101345</v>
      </c>
      <c r="M122" s="2">
        <f t="shared" si="91"/>
        <v>0</v>
      </c>
      <c r="N122" s="48">
        <f t="shared" si="92"/>
        <v>50306</v>
      </c>
      <c r="P122" s="53">
        <f t="shared" si="96"/>
        <v>1.3997694208805032E-6</v>
      </c>
      <c r="Q122" s="52">
        <f t="shared" si="97"/>
        <v>4.3228332614356511</v>
      </c>
      <c r="R122" s="52">
        <f t="shared" si="98"/>
        <v>0</v>
      </c>
      <c r="S122" s="16">
        <f t="shared" si="86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87"/>
        <v>102866</v>
      </c>
      <c r="E123" s="4">
        <f t="shared" si="88"/>
        <v>1328299</v>
      </c>
      <c r="F123" s="64">
        <f t="shared" si="95"/>
        <v>8921.8008833155054</v>
      </c>
      <c r="G123" s="27">
        <f t="shared" si="79"/>
        <v>2.1839731453637884E-3</v>
      </c>
      <c r="H123" s="80">
        <f t="shared" si="80"/>
        <v>1</v>
      </c>
      <c r="I123" s="11">
        <f t="shared" si="93"/>
        <v>-2465929</v>
      </c>
      <c r="J123" s="4">
        <f t="shared" si="89"/>
        <v>0</v>
      </c>
      <c r="K123" s="51">
        <f t="shared" si="94"/>
        <v>1328299</v>
      </c>
      <c r="L123" s="86">
        <f t="shared" si="90"/>
        <v>-105504</v>
      </c>
      <c r="M123" s="4">
        <f t="shared" si="91"/>
        <v>0</v>
      </c>
      <c r="N123" s="51">
        <f t="shared" si="92"/>
        <v>52371</v>
      </c>
      <c r="P123" s="54">
        <f t="shared" si="96"/>
        <v>1.3997694208805032E-6</v>
      </c>
      <c r="Q123" s="55">
        <f t="shared" si="97"/>
        <v>4.4725236409179043</v>
      </c>
      <c r="R123" s="55">
        <f t="shared" si="98"/>
        <v>0</v>
      </c>
      <c r="S123" s="56">
        <f t="shared" si="86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87"/>
        <v>102866</v>
      </c>
      <c r="E124" s="2">
        <f t="shared" si="88"/>
        <v>1382820</v>
      </c>
      <c r="F124" s="63">
        <f t="shared" si="95"/>
        <v>8921.8008833155054</v>
      </c>
      <c r="G124" s="28">
        <f t="shared" si="79"/>
        <v>2.1839731453637884E-3</v>
      </c>
      <c r="H124" s="81">
        <f t="shared" si="80"/>
        <v>1</v>
      </c>
      <c r="I124" s="9">
        <f t="shared" si="93"/>
        <v>-2575764</v>
      </c>
      <c r="J124" s="2">
        <f t="shared" si="89"/>
        <v>0</v>
      </c>
      <c r="K124" s="48">
        <f t="shared" si="94"/>
        <v>1382820</v>
      </c>
      <c r="L124" s="87">
        <f t="shared" si="90"/>
        <v>-109835</v>
      </c>
      <c r="M124" s="2">
        <f t="shared" si="91"/>
        <v>0</v>
      </c>
      <c r="N124" s="48">
        <f t="shared" si="92"/>
        <v>54521</v>
      </c>
      <c r="P124" s="53">
        <f t="shared" si="96"/>
        <v>1.3997694208805032E-6</v>
      </c>
      <c r="Q124" s="52">
        <f t="shared" si="97"/>
        <v>4.6283570833424337</v>
      </c>
      <c r="R124" s="52">
        <f t="shared" si="98"/>
        <v>0</v>
      </c>
      <c r="S124" s="16">
        <f t="shared" si="86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87"/>
        <v>102866</v>
      </c>
      <c r="E125" s="4">
        <f t="shared" si="88"/>
        <v>1439579</v>
      </c>
      <c r="F125" s="64">
        <f t="shared" si="95"/>
        <v>8921.8008833155054</v>
      </c>
      <c r="G125" s="27">
        <f t="shared" si="79"/>
        <v>2.1839731453637884E-3</v>
      </c>
      <c r="H125" s="80">
        <f t="shared" si="80"/>
        <v>1</v>
      </c>
      <c r="I125" s="11">
        <f t="shared" si="93"/>
        <v>-2690107</v>
      </c>
      <c r="J125" s="4">
        <f t="shared" si="89"/>
        <v>0</v>
      </c>
      <c r="K125" s="51">
        <f t="shared" si="94"/>
        <v>1439579</v>
      </c>
      <c r="L125" s="86">
        <f t="shared" si="90"/>
        <v>-114343</v>
      </c>
      <c r="M125" s="4">
        <f t="shared" si="91"/>
        <v>0</v>
      </c>
      <c r="N125" s="51">
        <f t="shared" si="92"/>
        <v>56759</v>
      </c>
      <c r="P125" s="54">
        <f t="shared" si="96"/>
        <v>1.3997694208805032E-6</v>
      </c>
      <c r="Q125" s="55">
        <f t="shared" si="97"/>
        <v>4.7905875948385441</v>
      </c>
      <c r="R125" s="55">
        <f t="shared" si="98"/>
        <v>0</v>
      </c>
      <c r="S125" s="56">
        <f t="shared" si="86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87"/>
        <v>102866</v>
      </c>
      <c r="E126" s="2">
        <f t="shared" si="88"/>
        <v>1498668</v>
      </c>
      <c r="F126" s="63">
        <f t="shared" si="95"/>
        <v>8921.8008833155054</v>
      </c>
      <c r="G126" s="28">
        <f t="shared" si="79"/>
        <v>2.1839731453637884E-3</v>
      </c>
      <c r="H126" s="81">
        <f t="shared" si="80"/>
        <v>1</v>
      </c>
      <c r="I126" s="9">
        <f t="shared" si="93"/>
        <v>-2809143</v>
      </c>
      <c r="J126" s="2">
        <f t="shared" si="89"/>
        <v>0</v>
      </c>
      <c r="K126" s="48">
        <f t="shared" si="94"/>
        <v>1498668</v>
      </c>
      <c r="L126" s="87">
        <f t="shared" si="90"/>
        <v>-119036</v>
      </c>
      <c r="M126" s="2">
        <f t="shared" si="91"/>
        <v>0</v>
      </c>
      <c r="N126" s="48">
        <f t="shared" si="92"/>
        <v>59089</v>
      </c>
      <c r="P126" s="53">
        <f t="shared" si="96"/>
        <v>1.3997694208805032E-6</v>
      </c>
      <c r="Q126" s="52">
        <f t="shared" si="97"/>
        <v>4.9594766275039994</v>
      </c>
      <c r="R126" s="52">
        <f t="shared" si="98"/>
        <v>0</v>
      </c>
      <c r="S126" s="16">
        <f t="shared" si="86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87"/>
        <v>102866</v>
      </c>
      <c r="E127" s="4">
        <f t="shared" si="88"/>
        <v>1560182</v>
      </c>
      <c r="F127" s="64">
        <f t="shared" si="95"/>
        <v>8921.8008833155054</v>
      </c>
      <c r="G127" s="27">
        <f t="shared" si="79"/>
        <v>2.1839731453637884E-3</v>
      </c>
      <c r="H127" s="80">
        <f t="shared" si="80"/>
        <v>1</v>
      </c>
      <c r="I127" s="11">
        <f t="shared" si="93"/>
        <v>-2933065</v>
      </c>
      <c r="J127" s="4">
        <f t="shared" si="89"/>
        <v>0</v>
      </c>
      <c r="K127" s="51">
        <f t="shared" si="94"/>
        <v>1560182</v>
      </c>
      <c r="L127" s="86">
        <f t="shared" si="90"/>
        <v>-123922</v>
      </c>
      <c r="M127" s="4">
        <f t="shared" si="91"/>
        <v>0</v>
      </c>
      <c r="N127" s="51">
        <f t="shared" si="92"/>
        <v>61514</v>
      </c>
      <c r="P127" s="54">
        <f t="shared" si="96"/>
        <v>1.3997694208805032E-6</v>
      </c>
      <c r="Q127" s="55">
        <f t="shared" si="97"/>
        <v>5.1352974531317797</v>
      </c>
      <c r="R127" s="55">
        <f t="shared" si="98"/>
        <v>0</v>
      </c>
      <c r="S127" s="56">
        <f t="shared" si="86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87"/>
        <v>102866</v>
      </c>
      <c r="E128" s="2">
        <f t="shared" si="88"/>
        <v>1624221</v>
      </c>
      <c r="F128" s="63">
        <f t="shared" si="95"/>
        <v>8921.8008833155054</v>
      </c>
      <c r="G128" s="28">
        <f t="shared" si="79"/>
        <v>2.1839731453637884E-3</v>
      </c>
      <c r="H128" s="81">
        <f t="shared" si="80"/>
        <v>1</v>
      </c>
      <c r="I128" s="9">
        <f t="shared" si="93"/>
        <v>-3062074</v>
      </c>
      <c r="J128" s="2">
        <f t="shared" si="89"/>
        <v>0</v>
      </c>
      <c r="K128" s="48">
        <f t="shared" si="94"/>
        <v>1624221</v>
      </c>
      <c r="L128" s="87">
        <f t="shared" si="90"/>
        <v>-129009</v>
      </c>
      <c r="M128" s="2">
        <f t="shared" si="91"/>
        <v>0</v>
      </c>
      <c r="N128" s="48">
        <f t="shared" si="92"/>
        <v>64039</v>
      </c>
      <c r="P128" s="53">
        <f t="shared" si="96"/>
        <v>1.3997694208805032E-6</v>
      </c>
      <c r="Q128" s="52">
        <f t="shared" si="97"/>
        <v>5.3183350458921934</v>
      </c>
      <c r="R128" s="52">
        <f t="shared" si="98"/>
        <v>0</v>
      </c>
      <c r="S128" s="16">
        <f t="shared" si="86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87"/>
        <v>102866</v>
      </c>
      <c r="E129" s="4">
        <f t="shared" si="88"/>
        <v>1690888</v>
      </c>
      <c r="F129" s="64">
        <f t="shared" si="95"/>
        <v>8921.8008833155054</v>
      </c>
      <c r="G129" s="27">
        <f t="shared" si="79"/>
        <v>2.1839731453637884E-3</v>
      </c>
      <c r="H129" s="80">
        <f t="shared" si="80"/>
        <v>1</v>
      </c>
      <c r="I129" s="11">
        <f t="shared" si="93"/>
        <v>-3196378</v>
      </c>
      <c r="J129" s="4">
        <f t="shared" si="89"/>
        <v>0</v>
      </c>
      <c r="K129" s="51">
        <f t="shared" si="94"/>
        <v>1690888</v>
      </c>
      <c r="L129" s="86">
        <f t="shared" si="90"/>
        <v>-134304</v>
      </c>
      <c r="M129" s="4">
        <f t="shared" si="91"/>
        <v>0</v>
      </c>
      <c r="N129" s="51">
        <f t="shared" si="92"/>
        <v>66667</v>
      </c>
      <c r="P129" s="54">
        <f t="shared" si="96"/>
        <v>1.3997694208805032E-6</v>
      </c>
      <c r="Q129" s="55">
        <f t="shared" si="97"/>
        <v>5.5088863169686597</v>
      </c>
      <c r="R129" s="55">
        <f t="shared" si="98"/>
        <v>0</v>
      </c>
      <c r="S129" s="56">
        <f t="shared" si="86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87"/>
        <v>102866</v>
      </c>
      <c r="E130" s="2">
        <f t="shared" si="88"/>
        <v>1760292</v>
      </c>
      <c r="F130" s="63">
        <f t="shared" si="95"/>
        <v>8921.8008833155054</v>
      </c>
      <c r="G130" s="28">
        <f t="shared" si="79"/>
        <v>2.1839731453637884E-3</v>
      </c>
      <c r="H130" s="81">
        <f t="shared" si="80"/>
        <v>1</v>
      </c>
      <c r="I130" s="9">
        <f t="shared" si="93"/>
        <v>-3336195</v>
      </c>
      <c r="J130" s="2">
        <f t="shared" si="89"/>
        <v>0</v>
      </c>
      <c r="K130" s="48">
        <f t="shared" si="94"/>
        <v>1760292</v>
      </c>
      <c r="L130" s="87">
        <f t="shared" si="90"/>
        <v>-139817</v>
      </c>
      <c r="M130" s="2">
        <f t="shared" si="91"/>
        <v>0</v>
      </c>
      <c r="N130" s="48">
        <f t="shared" si="92"/>
        <v>69404</v>
      </c>
      <c r="P130" s="53">
        <f t="shared" si="96"/>
        <v>1.3997694208805032E-6</v>
      </c>
      <c r="Q130" s="52">
        <f t="shared" si="97"/>
        <v>5.7072584611189674</v>
      </c>
      <c r="R130" s="52">
        <f t="shared" si="98"/>
        <v>0</v>
      </c>
      <c r="S130" s="16">
        <f t="shared" si="86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87"/>
        <v>102866</v>
      </c>
      <c r="E131" s="4">
        <f t="shared" si="88"/>
        <v>1832545</v>
      </c>
      <c r="F131" s="64">
        <f t="shared" si="95"/>
        <v>8921.8008833155054</v>
      </c>
      <c r="G131" s="27">
        <f t="shared" si="79"/>
        <v>2.1839731453637884E-3</v>
      </c>
      <c r="H131" s="80">
        <f t="shared" si="80"/>
        <v>1</v>
      </c>
      <c r="I131" s="11">
        <f t="shared" si="93"/>
        <v>-3481750</v>
      </c>
      <c r="J131" s="4">
        <f t="shared" si="89"/>
        <v>0</v>
      </c>
      <c r="K131" s="51">
        <f t="shared" si="94"/>
        <v>1832545</v>
      </c>
      <c r="L131" s="86">
        <f t="shared" si="90"/>
        <v>-145555</v>
      </c>
      <c r="M131" s="4">
        <f t="shared" si="91"/>
        <v>0</v>
      </c>
      <c r="N131" s="51">
        <f t="shared" si="92"/>
        <v>72253</v>
      </c>
      <c r="P131" s="54">
        <f t="shared" si="96"/>
        <v>1.3997694208805032E-6</v>
      </c>
      <c r="Q131" s="55">
        <f t="shared" si="97"/>
        <v>5.91377356503782</v>
      </c>
      <c r="R131" s="55">
        <f t="shared" si="98"/>
        <v>0</v>
      </c>
      <c r="S131" s="56">
        <f t="shared" si="86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87"/>
        <v>102866</v>
      </c>
      <c r="E132" s="2">
        <f t="shared" si="88"/>
        <v>1907763</v>
      </c>
      <c r="F132" s="63">
        <f t="shared" si="95"/>
        <v>8921.8008833155054</v>
      </c>
      <c r="G132" s="28">
        <f t="shared" ref="G132:G195" si="99">D132/U$3</f>
        <v>2.1839731453637884E-3</v>
      </c>
      <c r="H132" s="81">
        <f t="shared" si="80"/>
        <v>1</v>
      </c>
      <c r="I132" s="9">
        <f t="shared" si="93"/>
        <v>-3633280</v>
      </c>
      <c r="J132" s="2">
        <f t="shared" si="89"/>
        <v>0</v>
      </c>
      <c r="K132" s="48">
        <f t="shared" si="94"/>
        <v>1907763</v>
      </c>
      <c r="L132" s="87">
        <f t="shared" si="90"/>
        <v>-151530</v>
      </c>
      <c r="M132" s="2">
        <f t="shared" si="91"/>
        <v>0</v>
      </c>
      <c r="N132" s="48">
        <f t="shared" si="92"/>
        <v>75218</v>
      </c>
      <c r="P132" s="53">
        <f t="shared" si="96"/>
        <v>1.3997694208805032E-6</v>
      </c>
      <c r="Q132" s="52">
        <f t="shared" si="97"/>
        <v>6.1287639989942884</v>
      </c>
      <c r="R132" s="52">
        <f t="shared" si="98"/>
        <v>0</v>
      </c>
      <c r="S132" s="16">
        <f t="shared" si="86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87"/>
        <v>102866</v>
      </c>
      <c r="E133" s="4">
        <f t="shared" si="88"/>
        <v>1986069</v>
      </c>
      <c r="F133" s="64">
        <f t="shared" si="95"/>
        <v>8921.8008833155054</v>
      </c>
      <c r="G133" s="27">
        <f t="shared" si="99"/>
        <v>2.1839731453637884E-3</v>
      </c>
      <c r="H133" s="80">
        <f t="shared" ref="H133:H196" si="100">D133/D132</f>
        <v>1</v>
      </c>
      <c r="I133" s="11">
        <f t="shared" ref="I133:I164" si="101">INT((S$17*K133+I132)/(1+R$17*J133))</f>
        <v>-3791029</v>
      </c>
      <c r="J133" s="4">
        <f t="shared" si="89"/>
        <v>0</v>
      </c>
      <c r="K133" s="51">
        <f t="shared" ref="K133:K164" si="102">INT((Q$17*J133+K132)/(1+P$17+S$17))</f>
        <v>1986069</v>
      </c>
      <c r="L133" s="86">
        <f t="shared" si="90"/>
        <v>-157749</v>
      </c>
      <c r="M133" s="4">
        <f t="shared" si="91"/>
        <v>0</v>
      </c>
      <c r="N133" s="51">
        <f t="shared" si="92"/>
        <v>78306</v>
      </c>
      <c r="P133" s="54">
        <f t="shared" si="96"/>
        <v>1.3997694208805032E-6</v>
      </c>
      <c r="Q133" s="55">
        <f t="shared" si="97"/>
        <v>6.3525796281644951</v>
      </c>
      <c r="R133" s="55">
        <f t="shared" si="98"/>
        <v>0</v>
      </c>
      <c r="S133" s="56">
        <f t="shared" si="86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87"/>
        <v>102866</v>
      </c>
      <c r="E134" s="2">
        <f t="shared" si="88"/>
        <v>2067589</v>
      </c>
      <c r="F134" s="63">
        <f t="shared" si="95"/>
        <v>8921.8008833155054</v>
      </c>
      <c r="G134" s="28">
        <f t="shared" si="99"/>
        <v>2.1839731453637884E-3</v>
      </c>
      <c r="H134" s="81">
        <f t="shared" si="100"/>
        <v>1</v>
      </c>
      <c r="I134" s="9">
        <f t="shared" si="101"/>
        <v>-3955253</v>
      </c>
      <c r="J134" s="2">
        <f t="shared" si="89"/>
        <v>0</v>
      </c>
      <c r="K134" s="48">
        <f t="shared" si="102"/>
        <v>2067589</v>
      </c>
      <c r="L134" s="87">
        <f t="shared" si="90"/>
        <v>-164224</v>
      </c>
      <c r="M134" s="2">
        <f t="shared" si="91"/>
        <v>0</v>
      </c>
      <c r="N134" s="48">
        <f t="shared" si="92"/>
        <v>81520</v>
      </c>
      <c r="P134" s="53">
        <f t="shared" si="96"/>
        <v>1.3997694208805032E-6</v>
      </c>
      <c r="Q134" s="52">
        <f t="shared" si="97"/>
        <v>6.585581070570492</v>
      </c>
      <c r="R134" s="52">
        <f t="shared" si="98"/>
        <v>0</v>
      </c>
      <c r="S134" s="16">
        <f t="shared" si="86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87"/>
        <v>102866</v>
      </c>
      <c r="E135" s="4">
        <f t="shared" si="88"/>
        <v>2152455</v>
      </c>
      <c r="F135" s="64">
        <f t="shared" si="95"/>
        <v>8921.8008833155054</v>
      </c>
      <c r="G135" s="27">
        <f t="shared" si="99"/>
        <v>2.1839731453637884E-3</v>
      </c>
      <c r="H135" s="80">
        <f t="shared" si="100"/>
        <v>1</v>
      </c>
      <c r="I135" s="11">
        <f t="shared" si="101"/>
        <v>-4126218</v>
      </c>
      <c r="J135" s="4">
        <f t="shared" si="89"/>
        <v>0</v>
      </c>
      <c r="K135" s="51">
        <f t="shared" si="102"/>
        <v>2152455</v>
      </c>
      <c r="L135" s="86">
        <f t="shared" si="90"/>
        <v>-170965</v>
      </c>
      <c r="M135" s="4">
        <f t="shared" si="91"/>
        <v>0</v>
      </c>
      <c r="N135" s="51">
        <f t="shared" si="92"/>
        <v>84866</v>
      </c>
      <c r="P135" s="54">
        <f t="shared" si="96"/>
        <v>1.3997694208805032E-6</v>
      </c>
      <c r="Q135" s="55">
        <f t="shared" si="97"/>
        <v>6.828146321823489</v>
      </c>
      <c r="R135" s="55">
        <f t="shared" si="98"/>
        <v>0</v>
      </c>
      <c r="S135" s="56">
        <f t="shared" si="86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87"/>
        <v>102866</v>
      </c>
      <c r="E136" s="2">
        <f t="shared" si="88"/>
        <v>2240804</v>
      </c>
      <c r="F136" s="63">
        <f t="shared" si="95"/>
        <v>8921.8008833155054</v>
      </c>
      <c r="G136" s="28">
        <f t="shared" si="99"/>
        <v>2.1839731453637884E-3</v>
      </c>
      <c r="H136" s="81">
        <f t="shared" si="100"/>
        <v>1</v>
      </c>
      <c r="I136" s="9">
        <f t="shared" si="101"/>
        <v>-4304200</v>
      </c>
      <c r="J136" s="2">
        <f t="shared" si="89"/>
        <v>0</v>
      </c>
      <c r="K136" s="48">
        <f t="shared" si="102"/>
        <v>2240804</v>
      </c>
      <c r="L136" s="87">
        <f t="shared" si="90"/>
        <v>-177982</v>
      </c>
      <c r="M136" s="2">
        <f t="shared" si="91"/>
        <v>0</v>
      </c>
      <c r="N136" s="48">
        <f t="shared" si="92"/>
        <v>88349</v>
      </c>
      <c r="P136" s="53">
        <f t="shared" si="96"/>
        <v>1.3997694208805032E-6</v>
      </c>
      <c r="Q136" s="52">
        <f t="shared" si="97"/>
        <v>7.080668269471607</v>
      </c>
      <c r="R136" s="52">
        <f t="shared" si="98"/>
        <v>0</v>
      </c>
      <c r="S136" s="16">
        <f t="shared" si="86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87"/>
        <v>102866</v>
      </c>
      <c r="E137" s="4">
        <f t="shared" si="88"/>
        <v>2332780</v>
      </c>
      <c r="F137" s="64">
        <f t="shared" si="95"/>
        <v>8921.8008833155054</v>
      </c>
      <c r="G137" s="27">
        <f t="shared" si="99"/>
        <v>2.1839731453637884E-3</v>
      </c>
      <c r="H137" s="80">
        <f t="shared" si="100"/>
        <v>1</v>
      </c>
      <c r="I137" s="11">
        <f t="shared" si="101"/>
        <v>-4489488</v>
      </c>
      <c r="J137" s="4">
        <f t="shared" si="89"/>
        <v>0</v>
      </c>
      <c r="K137" s="51">
        <f t="shared" si="102"/>
        <v>2332780</v>
      </c>
      <c r="L137" s="86">
        <f t="shared" si="90"/>
        <v>-185288</v>
      </c>
      <c r="M137" s="4">
        <f t="shared" si="91"/>
        <v>0</v>
      </c>
      <c r="N137" s="51">
        <f t="shared" si="92"/>
        <v>91976</v>
      </c>
      <c r="P137" s="54">
        <f t="shared" si="96"/>
        <v>1.3997694208805032E-6</v>
      </c>
      <c r="Q137" s="55">
        <f t="shared" si="97"/>
        <v>7.3435545756819947</v>
      </c>
      <c r="R137" s="55">
        <f t="shared" si="98"/>
        <v>0</v>
      </c>
      <c r="S137" s="56">
        <f t="shared" si="86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87"/>
        <v>102866</v>
      </c>
      <c r="E138" s="2">
        <f t="shared" si="88"/>
        <v>2428531</v>
      </c>
      <c r="F138" s="63">
        <f t="shared" si="95"/>
        <v>8921.8008833155054</v>
      </c>
      <c r="G138" s="28">
        <f t="shared" si="99"/>
        <v>2.1839731453637884E-3</v>
      </c>
      <c r="H138" s="81">
        <f t="shared" si="100"/>
        <v>1</v>
      </c>
      <c r="I138" s="9">
        <f t="shared" si="101"/>
        <v>-4682381</v>
      </c>
      <c r="J138" s="2">
        <f t="shared" si="89"/>
        <v>0</v>
      </c>
      <c r="K138" s="48">
        <f t="shared" si="102"/>
        <v>2428531</v>
      </c>
      <c r="L138" s="87">
        <f t="shared" si="90"/>
        <v>-192893</v>
      </c>
      <c r="M138" s="2">
        <f t="shared" si="91"/>
        <v>0</v>
      </c>
      <c r="N138" s="48">
        <f t="shared" si="92"/>
        <v>95751</v>
      </c>
      <c r="P138" s="53">
        <f t="shared" si="96"/>
        <v>1.3997694208805032E-6</v>
      </c>
      <c r="Q138" s="52">
        <f t="shared" si="97"/>
        <v>7.6172321682854713</v>
      </c>
      <c r="R138" s="52">
        <f t="shared" si="98"/>
        <v>0</v>
      </c>
      <c r="S138" s="16">
        <f t="shared" si="86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87"/>
        <v>102866</v>
      </c>
      <c r="E139" s="4">
        <f t="shared" si="88"/>
        <v>2528212</v>
      </c>
      <c r="F139" s="64">
        <f t="shared" si="95"/>
        <v>8921.8008833155054</v>
      </c>
      <c r="G139" s="27">
        <f t="shared" si="99"/>
        <v>2.1839731453637884E-3</v>
      </c>
      <c r="H139" s="80">
        <f t="shared" si="100"/>
        <v>1</v>
      </c>
      <c r="I139" s="11">
        <f t="shared" si="101"/>
        <v>-4883192</v>
      </c>
      <c r="J139" s="4">
        <f t="shared" si="89"/>
        <v>0</v>
      </c>
      <c r="K139" s="51">
        <f t="shared" si="102"/>
        <v>2528212</v>
      </c>
      <c r="L139" s="86">
        <f t="shared" si="90"/>
        <v>-200811</v>
      </c>
      <c r="M139" s="4">
        <f t="shared" si="91"/>
        <v>0</v>
      </c>
      <c r="N139" s="51">
        <f t="shared" si="92"/>
        <v>99681</v>
      </c>
      <c r="P139" s="54">
        <f t="shared" si="96"/>
        <v>1.3997694208805032E-6</v>
      </c>
      <c r="Q139" s="55">
        <f t="shared" si="97"/>
        <v>7.9021426324139892</v>
      </c>
      <c r="R139" s="55">
        <f t="shared" si="98"/>
        <v>0</v>
      </c>
      <c r="S139" s="56">
        <f t="shared" si="86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87"/>
        <v>102866</v>
      </c>
      <c r="E140" s="2">
        <f t="shared" si="88"/>
        <v>2631985</v>
      </c>
      <c r="F140" s="63">
        <f t="shared" si="95"/>
        <v>8921.8008833155054</v>
      </c>
      <c r="G140" s="28">
        <f t="shared" si="99"/>
        <v>2.1839731453637884E-3</v>
      </c>
      <c r="H140" s="81">
        <f t="shared" si="100"/>
        <v>1</v>
      </c>
      <c r="I140" s="9">
        <f t="shared" si="101"/>
        <v>-5092245</v>
      </c>
      <c r="J140" s="2">
        <f t="shared" si="89"/>
        <v>0</v>
      </c>
      <c r="K140" s="48">
        <f t="shared" si="102"/>
        <v>2631985</v>
      </c>
      <c r="L140" s="87">
        <f t="shared" si="90"/>
        <v>-209053</v>
      </c>
      <c r="M140" s="2">
        <f t="shared" si="91"/>
        <v>0</v>
      </c>
      <c r="N140" s="48">
        <f t="shared" si="92"/>
        <v>103773</v>
      </c>
      <c r="P140" s="53">
        <f t="shared" si="96"/>
        <v>1.3997694208805032E-6</v>
      </c>
      <c r="Q140" s="52">
        <f t="shared" si="97"/>
        <v>8.1987482376661358</v>
      </c>
      <c r="R140" s="52">
        <f t="shared" si="98"/>
        <v>0</v>
      </c>
      <c r="S140" s="16">
        <f t="shared" si="86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87"/>
        <v>102866</v>
      </c>
      <c r="E141" s="4">
        <f t="shared" si="88"/>
        <v>2740017</v>
      </c>
      <c r="F141" s="64">
        <f t="shared" si="95"/>
        <v>8921.8008833155054</v>
      </c>
      <c r="G141" s="27">
        <f t="shared" si="99"/>
        <v>2.1839731453637884E-3</v>
      </c>
      <c r="H141" s="80">
        <f t="shared" si="100"/>
        <v>1</v>
      </c>
      <c r="I141" s="11">
        <f t="shared" si="101"/>
        <v>-5309879</v>
      </c>
      <c r="J141" s="4">
        <f t="shared" si="89"/>
        <v>0</v>
      </c>
      <c r="K141" s="51">
        <f t="shared" si="102"/>
        <v>2740017</v>
      </c>
      <c r="L141" s="86">
        <f t="shared" si="90"/>
        <v>-217634</v>
      </c>
      <c r="M141" s="4">
        <f t="shared" si="91"/>
        <v>0</v>
      </c>
      <c r="N141" s="51">
        <f t="shared" si="92"/>
        <v>108032</v>
      </c>
      <c r="P141" s="54">
        <f t="shared" si="96"/>
        <v>1.3997694208805032E-6</v>
      </c>
      <c r="Q141" s="55">
        <f t="shared" si="97"/>
        <v>8.5075276816982566</v>
      </c>
      <c r="R141" s="55">
        <f t="shared" si="98"/>
        <v>0</v>
      </c>
      <c r="S141" s="56">
        <f t="shared" si="86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87"/>
        <v>102866</v>
      </c>
      <c r="E142" s="2">
        <f t="shared" si="88"/>
        <v>2852483</v>
      </c>
      <c r="F142" s="63">
        <f t="shared" si="95"/>
        <v>8921.8008833155054</v>
      </c>
      <c r="G142" s="28">
        <f t="shared" si="99"/>
        <v>2.1839731453637884E-3</v>
      </c>
      <c r="H142" s="81">
        <f t="shared" si="100"/>
        <v>1</v>
      </c>
      <c r="I142" s="9">
        <f t="shared" si="101"/>
        <v>-5536446</v>
      </c>
      <c r="J142" s="2">
        <f t="shared" si="89"/>
        <v>0</v>
      </c>
      <c r="K142" s="48">
        <f t="shared" si="102"/>
        <v>2852483</v>
      </c>
      <c r="L142" s="87">
        <f t="shared" si="90"/>
        <v>-226567</v>
      </c>
      <c r="M142" s="2">
        <f t="shared" si="91"/>
        <v>0</v>
      </c>
      <c r="N142" s="48">
        <f t="shared" si="92"/>
        <v>112466</v>
      </c>
      <c r="P142" s="53">
        <f t="shared" si="96"/>
        <v>1.3997694208805032E-6</v>
      </c>
      <c r="Q142" s="52">
        <f t="shared" si="97"/>
        <v>8.8289815308005082</v>
      </c>
      <c r="R142" s="52">
        <f t="shared" si="98"/>
        <v>0</v>
      </c>
      <c r="S142" s="16">
        <f t="shared" si="86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87"/>
        <v>102866</v>
      </c>
      <c r="E143" s="4">
        <f t="shared" si="88"/>
        <v>2969566</v>
      </c>
      <c r="F143" s="64">
        <f t="shared" si="95"/>
        <v>8921.8008833155054</v>
      </c>
      <c r="G143" s="27">
        <f t="shared" si="99"/>
        <v>2.1839731453637884E-3</v>
      </c>
      <c r="H143" s="80">
        <f t="shared" si="100"/>
        <v>1</v>
      </c>
      <c r="I143" s="11">
        <f t="shared" si="101"/>
        <v>-5772312</v>
      </c>
      <c r="J143" s="4">
        <f t="shared" si="89"/>
        <v>0</v>
      </c>
      <c r="K143" s="51">
        <f t="shared" si="102"/>
        <v>2969566</v>
      </c>
      <c r="L143" s="86">
        <f t="shared" si="90"/>
        <v>-235866</v>
      </c>
      <c r="M143" s="4">
        <f t="shared" si="91"/>
        <v>0</v>
      </c>
      <c r="N143" s="51">
        <f t="shared" si="92"/>
        <v>117083</v>
      </c>
      <c r="P143" s="54">
        <f t="shared" si="96"/>
        <v>1.3997694208805032E-6</v>
      </c>
      <c r="Q143" s="55">
        <f t="shared" si="97"/>
        <v>9.1636297342446102</v>
      </c>
      <c r="R143" s="55">
        <f t="shared" si="98"/>
        <v>0</v>
      </c>
      <c r="S143" s="56">
        <f t="shared" si="86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87"/>
        <v>102866</v>
      </c>
      <c r="E144" s="2">
        <f t="shared" si="88"/>
        <v>3091455</v>
      </c>
      <c r="F144" s="63">
        <f t="shared" si="95"/>
        <v>8921.8008833155054</v>
      </c>
      <c r="G144" s="28">
        <f t="shared" si="99"/>
        <v>2.1839731453637884E-3</v>
      </c>
      <c r="H144" s="81">
        <f t="shared" si="100"/>
        <v>1</v>
      </c>
      <c r="I144" s="9">
        <f t="shared" si="101"/>
        <v>-6017860</v>
      </c>
      <c r="J144" s="2">
        <f t="shared" si="89"/>
        <v>0</v>
      </c>
      <c r="K144" s="48">
        <f t="shared" si="102"/>
        <v>3091455</v>
      </c>
      <c r="L144" s="87">
        <f t="shared" si="90"/>
        <v>-245548</v>
      </c>
      <c r="M144" s="2">
        <f t="shared" si="91"/>
        <v>0</v>
      </c>
      <c r="N144" s="48">
        <f t="shared" si="92"/>
        <v>121889</v>
      </c>
      <c r="P144" s="53">
        <f t="shared" si="96"/>
        <v>1.3997694208805032E-6</v>
      </c>
      <c r="Q144" s="52">
        <f t="shared" si="97"/>
        <v>9.5120130430868119</v>
      </c>
      <c r="R144" s="52">
        <f t="shared" si="98"/>
        <v>0</v>
      </c>
      <c r="S144" s="16">
        <f t="shared" si="86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87"/>
        <v>102866</v>
      </c>
      <c r="E145" s="4">
        <f t="shared" si="88"/>
        <v>3218347</v>
      </c>
      <c r="F145" s="64">
        <f t="shared" si="95"/>
        <v>8921.8008833155054</v>
      </c>
      <c r="G145" s="27">
        <f t="shared" si="99"/>
        <v>2.1839731453637884E-3</v>
      </c>
      <c r="H145" s="80">
        <f t="shared" si="100"/>
        <v>1</v>
      </c>
      <c r="I145" s="11">
        <f t="shared" si="101"/>
        <v>-6273487</v>
      </c>
      <c r="J145" s="4">
        <f t="shared" si="89"/>
        <v>0</v>
      </c>
      <c r="K145" s="51">
        <f t="shared" si="102"/>
        <v>3218347</v>
      </c>
      <c r="L145" s="86">
        <f t="shared" si="90"/>
        <v>-255627</v>
      </c>
      <c r="M145" s="4">
        <f t="shared" si="91"/>
        <v>0</v>
      </c>
      <c r="N145" s="51">
        <f t="shared" si="92"/>
        <v>126892</v>
      </c>
      <c r="P145" s="54">
        <f t="shared" si="96"/>
        <v>1.3997694208805032E-6</v>
      </c>
      <c r="Q145" s="55">
        <f t="shared" si="97"/>
        <v>9.8746970319409613</v>
      </c>
      <c r="R145" s="55">
        <f t="shared" si="98"/>
        <v>0</v>
      </c>
      <c r="S145" s="56">
        <f t="shared" si="86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87"/>
        <v>102866</v>
      </c>
      <c r="E146" s="2">
        <f t="shared" si="88"/>
        <v>3350447</v>
      </c>
      <c r="F146" s="63">
        <f t="shared" si="95"/>
        <v>8921.8008833155054</v>
      </c>
      <c r="G146" s="28">
        <f t="shared" si="99"/>
        <v>2.1839731453637884E-3</v>
      </c>
      <c r="H146" s="81">
        <f t="shared" si="100"/>
        <v>1</v>
      </c>
      <c r="I146" s="9">
        <f t="shared" si="101"/>
        <v>-6539606</v>
      </c>
      <c r="J146" s="2">
        <f t="shared" si="89"/>
        <v>0</v>
      </c>
      <c r="K146" s="48">
        <f t="shared" si="102"/>
        <v>3350447</v>
      </c>
      <c r="L146" s="87">
        <f t="shared" si="90"/>
        <v>-266119</v>
      </c>
      <c r="M146" s="2">
        <f t="shared" si="91"/>
        <v>0</v>
      </c>
      <c r="N146" s="48">
        <f t="shared" si="92"/>
        <v>132100</v>
      </c>
      <c r="P146" s="53">
        <f t="shared" si="96"/>
        <v>1.3997694208805032E-6</v>
      </c>
      <c r="Q146" s="52">
        <f t="shared" si="97"/>
        <v>10.252268077205441</v>
      </c>
      <c r="R146" s="52">
        <f t="shared" si="98"/>
        <v>0</v>
      </c>
      <c r="S146" s="16">
        <f t="shared" si="86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87"/>
        <v>102866</v>
      </c>
      <c r="E147" s="4">
        <f t="shared" si="88"/>
        <v>3487969</v>
      </c>
      <c r="F147" s="64">
        <f t="shared" si="95"/>
        <v>8921.8008833155054</v>
      </c>
      <c r="G147" s="27">
        <f t="shared" si="99"/>
        <v>2.1839731453637884E-3</v>
      </c>
      <c r="H147" s="80">
        <f t="shared" si="100"/>
        <v>1</v>
      </c>
      <c r="I147" s="11">
        <f t="shared" si="101"/>
        <v>-6816648</v>
      </c>
      <c r="J147" s="4">
        <f t="shared" si="89"/>
        <v>0</v>
      </c>
      <c r="K147" s="51">
        <f t="shared" si="102"/>
        <v>3487969</v>
      </c>
      <c r="L147" s="86">
        <f t="shared" si="90"/>
        <v>-277042</v>
      </c>
      <c r="M147" s="4">
        <f t="shared" si="91"/>
        <v>0</v>
      </c>
      <c r="N147" s="51">
        <f t="shared" si="92"/>
        <v>137522</v>
      </c>
      <c r="P147" s="54">
        <f t="shared" si="96"/>
        <v>1.3997694208805032E-6</v>
      </c>
      <c r="Q147" s="55">
        <f t="shared" si="97"/>
        <v>10.645336194669071</v>
      </c>
      <c r="R147" s="55">
        <f t="shared" si="98"/>
        <v>0</v>
      </c>
      <c r="S147" s="56">
        <f t="shared" si="86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87"/>
        <v>102866</v>
      </c>
      <c r="E148" s="2">
        <f t="shared" si="88"/>
        <v>3631136</v>
      </c>
      <c r="F148" s="63">
        <f t="shared" si="95"/>
        <v>8921.8008833155054</v>
      </c>
      <c r="G148" s="28">
        <f t="shared" si="99"/>
        <v>2.1839731453637884E-3</v>
      </c>
      <c r="H148" s="81">
        <f t="shared" si="100"/>
        <v>1</v>
      </c>
      <c r="I148" s="9">
        <f t="shared" si="101"/>
        <v>-7105061</v>
      </c>
      <c r="J148" s="2">
        <f t="shared" si="89"/>
        <v>0</v>
      </c>
      <c r="K148" s="48">
        <f t="shared" si="102"/>
        <v>3631136</v>
      </c>
      <c r="L148" s="87">
        <f t="shared" si="90"/>
        <v>-288413</v>
      </c>
      <c r="M148" s="2">
        <f t="shared" si="91"/>
        <v>0</v>
      </c>
      <c r="N148" s="48">
        <f t="shared" si="92"/>
        <v>143167</v>
      </c>
      <c r="P148" s="53">
        <f t="shared" si="96"/>
        <v>1.3997694208805032E-6</v>
      </c>
      <c r="Q148" s="52">
        <f t="shared" si="97"/>
        <v>11.054537994434904</v>
      </c>
      <c r="R148" s="52">
        <f t="shared" si="98"/>
        <v>0</v>
      </c>
      <c r="S148" s="16">
        <f t="shared" si="86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87"/>
        <v>102866</v>
      </c>
      <c r="E149" s="4">
        <f t="shared" si="88"/>
        <v>3780179</v>
      </c>
      <c r="F149" s="64">
        <f t="shared" si="95"/>
        <v>8921.8008833155054</v>
      </c>
      <c r="G149" s="27">
        <f t="shared" si="99"/>
        <v>2.1839731453637884E-3</v>
      </c>
      <c r="H149" s="80">
        <f t="shared" si="100"/>
        <v>1</v>
      </c>
      <c r="I149" s="11">
        <f t="shared" si="101"/>
        <v>-7405313</v>
      </c>
      <c r="J149" s="4">
        <f t="shared" si="89"/>
        <v>0</v>
      </c>
      <c r="K149" s="51">
        <f t="shared" si="102"/>
        <v>3780179</v>
      </c>
      <c r="L149" s="86">
        <f t="shared" si="90"/>
        <v>-300252</v>
      </c>
      <c r="M149" s="4">
        <f t="shared" si="91"/>
        <v>0</v>
      </c>
      <c r="N149" s="51">
        <f t="shared" si="92"/>
        <v>149043</v>
      </c>
      <c r="P149" s="54">
        <f t="shared" si="96"/>
        <v>1.3997694208805032E-6</v>
      </c>
      <c r="Q149" s="55">
        <f t="shared" si="97"/>
        <v>11.480535262117284</v>
      </c>
      <c r="R149" s="55">
        <f t="shared" si="98"/>
        <v>0</v>
      </c>
      <c r="S149" s="56">
        <f t="shared" si="86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87"/>
        <v>102866</v>
      </c>
      <c r="E150" s="2">
        <f t="shared" si="88"/>
        <v>3935340</v>
      </c>
      <c r="F150" s="63">
        <f t="shared" si="95"/>
        <v>8921.8008833155054</v>
      </c>
      <c r="G150" s="28">
        <f t="shared" si="99"/>
        <v>2.1839731453637884E-3</v>
      </c>
      <c r="H150" s="81">
        <f t="shared" si="100"/>
        <v>1</v>
      </c>
      <c r="I150" s="9">
        <f t="shared" si="101"/>
        <v>-7717889</v>
      </c>
      <c r="J150" s="2">
        <f t="shared" si="89"/>
        <v>0</v>
      </c>
      <c r="K150" s="48">
        <f t="shared" si="102"/>
        <v>3935340</v>
      </c>
      <c r="L150" s="87">
        <f t="shared" si="90"/>
        <v>-312576</v>
      </c>
      <c r="M150" s="2">
        <f t="shared" si="91"/>
        <v>0</v>
      </c>
      <c r="N150" s="48">
        <f t="shared" si="92"/>
        <v>155161</v>
      </c>
      <c r="P150" s="53">
        <f t="shared" si="96"/>
        <v>1.3997694208805032E-6</v>
      </c>
      <c r="Q150" s="52">
        <f t="shared" si="97"/>
        <v>11.92401909793282</v>
      </c>
      <c r="R150" s="52">
        <f t="shared" si="98"/>
        <v>0</v>
      </c>
      <c r="S150" s="16">
        <f t="shared" si="86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87"/>
        <v>102866</v>
      </c>
      <c r="E151" s="4">
        <f t="shared" si="88"/>
        <v>4096870</v>
      </c>
      <c r="F151" s="64">
        <f t="shared" si="95"/>
        <v>8921.8008833155054</v>
      </c>
      <c r="G151" s="27">
        <f t="shared" si="99"/>
        <v>2.1839731453637884E-3</v>
      </c>
      <c r="H151" s="80">
        <f t="shared" si="100"/>
        <v>1</v>
      </c>
      <c r="I151" s="11">
        <f t="shared" si="101"/>
        <v>-8043295</v>
      </c>
      <c r="J151" s="4">
        <f t="shared" si="89"/>
        <v>0</v>
      </c>
      <c r="K151" s="51">
        <f t="shared" si="102"/>
        <v>4096870</v>
      </c>
      <c r="L151" s="86">
        <f t="shared" si="90"/>
        <v>-325406</v>
      </c>
      <c r="M151" s="4">
        <f t="shared" si="91"/>
        <v>0</v>
      </c>
      <c r="N151" s="51">
        <f t="shared" si="92"/>
        <v>161530</v>
      </c>
      <c r="P151" s="54">
        <f t="shared" ref="P151:P182" si="103">R$17*((1+P$17-Q$17)*(1+P$17+S$17)-Q$17)</f>
        <v>1.3997694208805032E-6</v>
      </c>
      <c r="Q151" s="55">
        <f t="shared" ref="Q151:Q182" si="104">(1+P$17-Q$17)*(1+P$17+S$17)-R$17*((S$17*K150)+((I150+J150)*(1+P$17+S$17)))</f>
        <v>12.385706012245183</v>
      </c>
      <c r="R151" s="55">
        <f t="shared" ref="R151:R182" si="105">-J150*(1+P$17+S$17)</f>
        <v>0</v>
      </c>
      <c r="S151" s="56">
        <f t="shared" ref="S151:S204" si="106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87"/>
        <v>102866</v>
      </c>
      <c r="E152" s="2">
        <f t="shared" si="88"/>
        <v>4265030</v>
      </c>
      <c r="F152" s="63">
        <f t="shared" si="95"/>
        <v>8921.8008833155054</v>
      </c>
      <c r="G152" s="28">
        <f t="shared" si="99"/>
        <v>2.1839731453637884E-3</v>
      </c>
      <c r="H152" s="81">
        <f t="shared" si="100"/>
        <v>1</v>
      </c>
      <c r="I152" s="9">
        <f t="shared" si="101"/>
        <v>-8382057</v>
      </c>
      <c r="J152" s="2">
        <f t="shared" si="89"/>
        <v>0</v>
      </c>
      <c r="K152" s="48">
        <f t="shared" si="102"/>
        <v>4265030</v>
      </c>
      <c r="L152" s="87">
        <f t="shared" si="90"/>
        <v>-338762</v>
      </c>
      <c r="M152" s="2">
        <f t="shared" si="91"/>
        <v>0</v>
      </c>
      <c r="N152" s="48">
        <f t="shared" si="92"/>
        <v>168160</v>
      </c>
      <c r="P152" s="53">
        <f t="shared" si="103"/>
        <v>1.3997694208805032E-6</v>
      </c>
      <c r="Q152" s="52">
        <f t="shared" si="104"/>
        <v>12.866343366141161</v>
      </c>
      <c r="R152" s="52">
        <f t="shared" si="105"/>
        <v>0</v>
      </c>
      <c r="S152" s="16">
        <f t="shared" si="106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87"/>
        <v>102866</v>
      </c>
      <c r="E153" s="4">
        <f t="shared" si="88"/>
        <v>4440092</v>
      </c>
      <c r="F153" s="64">
        <f t="shared" si="95"/>
        <v>8921.8008833155054</v>
      </c>
      <c r="G153" s="27">
        <f t="shared" si="99"/>
        <v>2.1839731453637884E-3</v>
      </c>
      <c r="H153" s="80">
        <f t="shared" si="100"/>
        <v>1</v>
      </c>
      <c r="I153" s="11">
        <f t="shared" si="101"/>
        <v>-8734724</v>
      </c>
      <c r="J153" s="4">
        <f t="shared" si="89"/>
        <v>0</v>
      </c>
      <c r="K153" s="51">
        <f t="shared" si="102"/>
        <v>4440092</v>
      </c>
      <c r="L153" s="86">
        <f t="shared" si="90"/>
        <v>-352667</v>
      </c>
      <c r="M153" s="4">
        <f t="shared" si="91"/>
        <v>0</v>
      </c>
      <c r="N153" s="51">
        <f t="shared" si="92"/>
        <v>175062</v>
      </c>
      <c r="P153" s="54">
        <f t="shared" si="103"/>
        <v>1.3997694208805032E-6</v>
      </c>
      <c r="Q153" s="55">
        <f t="shared" si="104"/>
        <v>13.366708069945583</v>
      </c>
      <c r="R153" s="55">
        <f t="shared" si="105"/>
        <v>0</v>
      </c>
      <c r="S153" s="56">
        <f t="shared" si="106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87"/>
        <v>102866</v>
      </c>
      <c r="E154" s="2">
        <f t="shared" si="88"/>
        <v>4622340</v>
      </c>
      <c r="F154" s="63">
        <f t="shared" si="95"/>
        <v>8921.8008833155054</v>
      </c>
      <c r="G154" s="28">
        <f t="shared" si="99"/>
        <v>2.1839731453637884E-3</v>
      </c>
      <c r="H154" s="81">
        <f t="shared" si="100"/>
        <v>1</v>
      </c>
      <c r="I154" s="9">
        <f t="shared" si="101"/>
        <v>-9101867</v>
      </c>
      <c r="J154" s="2">
        <f t="shared" si="89"/>
        <v>0</v>
      </c>
      <c r="K154" s="48">
        <f t="shared" si="102"/>
        <v>4622340</v>
      </c>
      <c r="L154" s="87">
        <f t="shared" si="90"/>
        <v>-367143</v>
      </c>
      <c r="M154" s="2">
        <f t="shared" si="91"/>
        <v>0</v>
      </c>
      <c r="N154" s="48">
        <f t="shared" si="92"/>
        <v>182248</v>
      </c>
      <c r="P154" s="53">
        <f t="shared" si="103"/>
        <v>1.3997694208805032E-6</v>
      </c>
      <c r="Q154" s="52">
        <f t="shared" si="104"/>
        <v>13.887610956948087</v>
      </c>
      <c r="R154" s="52">
        <f t="shared" si="105"/>
        <v>0</v>
      </c>
      <c r="S154" s="16">
        <f t="shared" si="106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87"/>
        <v>102866</v>
      </c>
      <c r="E155" s="4">
        <f t="shared" si="88"/>
        <v>4812069</v>
      </c>
      <c r="F155" s="64">
        <f t="shared" si="95"/>
        <v>8921.8008833155054</v>
      </c>
      <c r="G155" s="27">
        <f t="shared" si="99"/>
        <v>2.1839731453637884E-3</v>
      </c>
      <c r="H155" s="80">
        <f t="shared" si="100"/>
        <v>1</v>
      </c>
      <c r="I155" s="11">
        <f t="shared" si="101"/>
        <v>-9484079</v>
      </c>
      <c r="J155" s="4">
        <f t="shared" si="89"/>
        <v>0</v>
      </c>
      <c r="K155" s="51">
        <f t="shared" si="102"/>
        <v>4812069</v>
      </c>
      <c r="L155" s="86">
        <f t="shared" si="90"/>
        <v>-382212</v>
      </c>
      <c r="M155" s="4">
        <f t="shared" si="91"/>
        <v>0</v>
      </c>
      <c r="N155" s="51">
        <f t="shared" si="92"/>
        <v>189729</v>
      </c>
      <c r="P155" s="54">
        <f t="shared" si="103"/>
        <v>1.3997694208805032E-6</v>
      </c>
      <c r="Q155" s="55">
        <f t="shared" si="104"/>
        <v>14.429895481918056</v>
      </c>
      <c r="R155" s="55">
        <f t="shared" si="105"/>
        <v>0</v>
      </c>
      <c r="S155" s="56">
        <f t="shared" si="106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87"/>
        <v>102866</v>
      </c>
      <c r="E156" s="2">
        <f t="shared" si="88"/>
        <v>5009585</v>
      </c>
      <c r="F156" s="63">
        <f t="shared" si="95"/>
        <v>8921.8008833155054</v>
      </c>
      <c r="G156" s="28">
        <f t="shared" si="99"/>
        <v>2.1839731453637884E-3</v>
      </c>
      <c r="H156" s="81">
        <f t="shared" si="100"/>
        <v>1</v>
      </c>
      <c r="I156" s="9">
        <f t="shared" si="101"/>
        <v>-9881980</v>
      </c>
      <c r="J156" s="2">
        <f t="shared" si="89"/>
        <v>0</v>
      </c>
      <c r="K156" s="48">
        <f t="shared" si="102"/>
        <v>5009585</v>
      </c>
      <c r="L156" s="87">
        <f t="shared" si="90"/>
        <v>-397901</v>
      </c>
      <c r="M156" s="2">
        <f t="shared" si="91"/>
        <v>0</v>
      </c>
      <c r="N156" s="48">
        <f t="shared" si="92"/>
        <v>197516</v>
      </c>
      <c r="P156" s="53">
        <f t="shared" si="103"/>
        <v>1.3997694208805032E-6</v>
      </c>
      <c r="Q156" s="52">
        <f t="shared" si="104"/>
        <v>14.994437603786722</v>
      </c>
      <c r="R156" s="52">
        <f t="shared" si="105"/>
        <v>0</v>
      </c>
      <c r="S156" s="16">
        <f t="shared" si="106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87"/>
        <v>102866</v>
      </c>
      <c r="E157" s="4">
        <f t="shared" si="88"/>
        <v>5215208</v>
      </c>
      <c r="F157" s="64">
        <f t="shared" si="95"/>
        <v>8921.8008833155054</v>
      </c>
      <c r="G157" s="27">
        <f t="shared" si="99"/>
        <v>2.1839731453637884E-3</v>
      </c>
      <c r="H157" s="80">
        <f t="shared" si="100"/>
        <v>1</v>
      </c>
      <c r="I157" s="11">
        <f t="shared" si="101"/>
        <v>-10296213</v>
      </c>
      <c r="J157" s="4">
        <f t="shared" si="89"/>
        <v>0</v>
      </c>
      <c r="K157" s="51">
        <f t="shared" si="102"/>
        <v>5215208</v>
      </c>
      <c r="L157" s="86">
        <f t="shared" si="90"/>
        <v>-414233</v>
      </c>
      <c r="M157" s="4">
        <f t="shared" si="91"/>
        <v>0</v>
      </c>
      <c r="N157" s="51">
        <f t="shared" si="92"/>
        <v>205623</v>
      </c>
      <c r="P157" s="54">
        <f t="shared" si="103"/>
        <v>1.3997694208805032E-6</v>
      </c>
      <c r="Q157" s="55">
        <f t="shared" si="104"/>
        <v>15.582152879661949</v>
      </c>
      <c r="R157" s="55">
        <f t="shared" si="105"/>
        <v>0</v>
      </c>
      <c r="S157" s="56">
        <f t="shared" si="106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87"/>
        <v>102866</v>
      </c>
      <c r="E158" s="2">
        <f t="shared" si="88"/>
        <v>5429271</v>
      </c>
      <c r="F158" s="63">
        <f t="shared" si="95"/>
        <v>8921.8008833155054</v>
      </c>
      <c r="G158" s="28">
        <f t="shared" si="99"/>
        <v>2.1839731453637884E-3</v>
      </c>
      <c r="H158" s="81">
        <f t="shared" si="100"/>
        <v>1</v>
      </c>
      <c r="I158" s="9">
        <f t="shared" si="101"/>
        <v>-10727448</v>
      </c>
      <c r="J158" s="2">
        <f t="shared" si="89"/>
        <v>0</v>
      </c>
      <c r="K158" s="48">
        <f t="shared" si="102"/>
        <v>5429271</v>
      </c>
      <c r="L158" s="87">
        <f t="shared" si="90"/>
        <v>-431235</v>
      </c>
      <c r="M158" s="2">
        <f t="shared" si="91"/>
        <v>0</v>
      </c>
      <c r="N158" s="48">
        <f t="shared" si="92"/>
        <v>214063</v>
      </c>
      <c r="P158" s="53">
        <f t="shared" si="103"/>
        <v>1.3997694208805032E-6</v>
      </c>
      <c r="Q158" s="52">
        <f t="shared" si="104"/>
        <v>16.193991141570084</v>
      </c>
      <c r="R158" s="52">
        <f t="shared" si="105"/>
        <v>0</v>
      </c>
      <c r="S158" s="16">
        <f t="shared" si="106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87"/>
        <v>102866</v>
      </c>
      <c r="E159" s="4">
        <f t="shared" si="88"/>
        <v>5652121</v>
      </c>
      <c r="F159" s="64">
        <f t="shared" si="95"/>
        <v>8921.8008833155054</v>
      </c>
      <c r="G159" s="27">
        <f t="shared" si="99"/>
        <v>2.1839731453637884E-3</v>
      </c>
      <c r="H159" s="80">
        <f t="shared" si="100"/>
        <v>1</v>
      </c>
      <c r="I159" s="11">
        <f t="shared" si="101"/>
        <v>-11176384</v>
      </c>
      <c r="J159" s="4">
        <f t="shared" si="89"/>
        <v>0</v>
      </c>
      <c r="K159" s="51">
        <f t="shared" si="102"/>
        <v>5652121</v>
      </c>
      <c r="L159" s="86">
        <f t="shared" si="90"/>
        <v>-448936</v>
      </c>
      <c r="M159" s="4">
        <f t="shared" si="91"/>
        <v>0</v>
      </c>
      <c r="N159" s="51">
        <f t="shared" si="92"/>
        <v>222850</v>
      </c>
      <c r="P159" s="54">
        <f t="shared" si="103"/>
        <v>1.3997694208805032E-6</v>
      </c>
      <c r="Q159" s="55">
        <f t="shared" si="104"/>
        <v>16.830942054349894</v>
      </c>
      <c r="R159" s="55">
        <f t="shared" si="105"/>
        <v>0</v>
      </c>
      <c r="S159" s="56">
        <f t="shared" si="106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87"/>
        <v>102866</v>
      </c>
      <c r="E160" s="2">
        <f t="shared" si="88"/>
        <v>5884118</v>
      </c>
      <c r="F160" s="63">
        <f t="shared" si="95"/>
        <v>8921.8008833155054</v>
      </c>
      <c r="G160" s="28">
        <f t="shared" si="99"/>
        <v>2.1839731453637884E-3</v>
      </c>
      <c r="H160" s="81">
        <f t="shared" si="100"/>
        <v>1</v>
      </c>
      <c r="I160" s="9">
        <f t="shared" si="101"/>
        <v>-11643747</v>
      </c>
      <c r="J160" s="2">
        <f t="shared" si="89"/>
        <v>0</v>
      </c>
      <c r="K160" s="48">
        <f t="shared" si="102"/>
        <v>5884118</v>
      </c>
      <c r="L160" s="87">
        <f t="shared" si="90"/>
        <v>-467363</v>
      </c>
      <c r="M160" s="2">
        <f t="shared" si="91"/>
        <v>0</v>
      </c>
      <c r="N160" s="48">
        <f t="shared" si="92"/>
        <v>231997</v>
      </c>
      <c r="P160" s="53">
        <f t="shared" si="103"/>
        <v>1.3997694208805032E-6</v>
      </c>
      <c r="Q160" s="52">
        <f t="shared" si="104"/>
        <v>17.494038070576366</v>
      </c>
      <c r="R160" s="52">
        <f t="shared" si="105"/>
        <v>0</v>
      </c>
      <c r="S160" s="16">
        <f t="shared" si="106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87"/>
        <v>102866</v>
      </c>
      <c r="E161" s="4">
        <f t="shared" si="88"/>
        <v>6125638</v>
      </c>
      <c r="F161" s="64">
        <f t="shared" si="95"/>
        <v>8921.8008833155054</v>
      </c>
      <c r="G161" s="27">
        <f t="shared" si="99"/>
        <v>2.1839731453637884E-3</v>
      </c>
      <c r="H161" s="80">
        <f t="shared" si="100"/>
        <v>1</v>
      </c>
      <c r="I161" s="11">
        <f t="shared" si="101"/>
        <v>-12130293</v>
      </c>
      <c r="J161" s="4">
        <f t="shared" si="89"/>
        <v>0</v>
      </c>
      <c r="K161" s="51">
        <f t="shared" si="102"/>
        <v>6125638</v>
      </c>
      <c r="L161" s="86">
        <f t="shared" si="90"/>
        <v>-486546</v>
      </c>
      <c r="M161" s="4">
        <f t="shared" si="91"/>
        <v>0</v>
      </c>
      <c r="N161" s="51">
        <f t="shared" si="92"/>
        <v>241520</v>
      </c>
      <c r="P161" s="54">
        <f t="shared" si="103"/>
        <v>1.3997694208805032E-6</v>
      </c>
      <c r="Q161" s="55">
        <f t="shared" si="104"/>
        <v>18.184351475636891</v>
      </c>
      <c r="R161" s="55">
        <f t="shared" si="105"/>
        <v>0</v>
      </c>
      <c r="S161" s="56">
        <f t="shared" si="106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07">D161+IF(M162&gt;0,M162,0)</f>
        <v>102866</v>
      </c>
      <c r="E162" s="2">
        <f t="shared" ref="E162:E204" si="108">E161+IF(N162&gt;0,N162,0)</f>
        <v>6377071</v>
      </c>
      <c r="F162" s="63">
        <f t="shared" si="95"/>
        <v>8921.8008833155054</v>
      </c>
      <c r="G162" s="28">
        <f t="shared" si="99"/>
        <v>2.1839731453637884E-3</v>
      </c>
      <c r="H162" s="81">
        <f t="shared" si="100"/>
        <v>1</v>
      </c>
      <c r="I162" s="9">
        <f t="shared" si="101"/>
        <v>-12636810</v>
      </c>
      <c r="J162" s="2">
        <f t="shared" ref="J162:J204" si="109">S162</f>
        <v>0</v>
      </c>
      <c r="K162" s="48">
        <f t="shared" si="102"/>
        <v>6377071</v>
      </c>
      <c r="L162" s="87">
        <f t="shared" ref="L162:L204" si="110">I162-I161</f>
        <v>-506517</v>
      </c>
      <c r="M162" s="2">
        <f t="shared" ref="M162:M204" si="111">J162-J161</f>
        <v>0</v>
      </c>
      <c r="N162" s="48">
        <f t="shared" ref="N162:N204" si="112">K162-K161</f>
        <v>251433</v>
      </c>
      <c r="P162" s="53">
        <f t="shared" si="103"/>
        <v>1.3997694208805032E-6</v>
      </c>
      <c r="Q162" s="52">
        <f t="shared" si="104"/>
        <v>18.902998996093839</v>
      </c>
      <c r="R162" s="52">
        <f t="shared" si="105"/>
        <v>0</v>
      </c>
      <c r="S162" s="16">
        <f t="shared" si="106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07"/>
        <v>102866</v>
      </c>
      <c r="E163" s="4">
        <f t="shared" si="108"/>
        <v>6638824</v>
      </c>
      <c r="F163" s="64">
        <f t="shared" si="95"/>
        <v>8921.8008833155054</v>
      </c>
      <c r="G163" s="27">
        <f t="shared" si="99"/>
        <v>2.1839731453637884E-3</v>
      </c>
      <c r="H163" s="80">
        <f t="shared" si="100"/>
        <v>1</v>
      </c>
      <c r="I163" s="11">
        <f t="shared" si="101"/>
        <v>-13164117</v>
      </c>
      <c r="J163" s="4">
        <f t="shared" si="109"/>
        <v>0</v>
      </c>
      <c r="K163" s="51">
        <f t="shared" si="102"/>
        <v>6638824</v>
      </c>
      <c r="L163" s="86">
        <f t="shared" si="110"/>
        <v>-527307</v>
      </c>
      <c r="M163" s="4">
        <f t="shared" si="111"/>
        <v>0</v>
      </c>
      <c r="N163" s="51">
        <f t="shared" si="112"/>
        <v>261753</v>
      </c>
      <c r="P163" s="54">
        <f t="shared" si="103"/>
        <v>1.3997694208805032E-6</v>
      </c>
      <c r="Q163" s="55">
        <f t="shared" si="104"/>
        <v>19.651144402654669</v>
      </c>
      <c r="R163" s="55">
        <f t="shared" si="105"/>
        <v>0</v>
      </c>
      <c r="S163" s="56">
        <f t="shared" si="106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07"/>
        <v>102866</v>
      </c>
      <c r="E164" s="2">
        <f t="shared" si="108"/>
        <v>6911321</v>
      </c>
      <c r="F164" s="63">
        <f t="shared" si="95"/>
        <v>8921.8008833155054</v>
      </c>
      <c r="G164" s="28">
        <f t="shared" si="99"/>
        <v>2.1839731453637884E-3</v>
      </c>
      <c r="H164" s="81">
        <f t="shared" si="100"/>
        <v>1</v>
      </c>
      <c r="I164" s="9">
        <f t="shared" si="101"/>
        <v>-13713068</v>
      </c>
      <c r="J164" s="2">
        <f t="shared" si="109"/>
        <v>0</v>
      </c>
      <c r="K164" s="48">
        <f t="shared" si="102"/>
        <v>6911321</v>
      </c>
      <c r="L164" s="87">
        <f t="shared" si="110"/>
        <v>-548951</v>
      </c>
      <c r="M164" s="2">
        <f t="shared" si="111"/>
        <v>0</v>
      </c>
      <c r="N164" s="48">
        <f t="shared" si="112"/>
        <v>272497</v>
      </c>
      <c r="P164" s="53">
        <f t="shared" si="103"/>
        <v>1.3997694208805032E-6</v>
      </c>
      <c r="Q164" s="52">
        <f t="shared" si="104"/>
        <v>20.429997443322634</v>
      </c>
      <c r="R164" s="52">
        <f t="shared" si="105"/>
        <v>0</v>
      </c>
      <c r="S164" s="16">
        <f t="shared" si="106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07"/>
        <v>102866</v>
      </c>
      <c r="E165" s="4">
        <f t="shared" si="108"/>
        <v>7195003</v>
      </c>
      <c r="F165" s="64">
        <f t="shared" si="95"/>
        <v>8921.8008833155054</v>
      </c>
      <c r="G165" s="27">
        <f t="shared" si="99"/>
        <v>2.1839731453637884E-3</v>
      </c>
      <c r="H165" s="80">
        <f t="shared" si="100"/>
        <v>1</v>
      </c>
      <c r="I165" s="11">
        <f t="shared" ref="I165:I196" si="113">INT((S$17*K165+I164)/(1+R$17*J165))</f>
        <v>-14284551</v>
      </c>
      <c r="J165" s="4">
        <f t="shared" si="109"/>
        <v>0</v>
      </c>
      <c r="K165" s="51">
        <f t="shared" ref="K165:K196" si="114">INT((Q$17*J165+K164)/(1+P$17+S$17))</f>
        <v>7195003</v>
      </c>
      <c r="L165" s="86">
        <f t="shared" si="110"/>
        <v>-571483</v>
      </c>
      <c r="M165" s="4">
        <f t="shared" si="111"/>
        <v>0</v>
      </c>
      <c r="N165" s="51">
        <f t="shared" si="112"/>
        <v>283682</v>
      </c>
      <c r="P165" s="54">
        <f t="shared" si="103"/>
        <v>1.3997694208805032E-6</v>
      </c>
      <c r="Q165" s="55">
        <f t="shared" si="104"/>
        <v>21.240819518608632</v>
      </c>
      <c r="R165" s="55">
        <f t="shared" si="105"/>
        <v>0</v>
      </c>
      <c r="S165" s="56">
        <f t="shared" si="106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07"/>
        <v>102866</v>
      </c>
      <c r="E166" s="2">
        <f t="shared" si="108"/>
        <v>7490329</v>
      </c>
      <c r="F166" s="63">
        <f t="shared" si="95"/>
        <v>8921.8008833155054</v>
      </c>
      <c r="G166" s="28">
        <f t="shared" si="99"/>
        <v>2.1839731453637884E-3</v>
      </c>
      <c r="H166" s="81">
        <f t="shared" si="100"/>
        <v>1</v>
      </c>
      <c r="I166" s="9">
        <f t="shared" si="113"/>
        <v>-14879491</v>
      </c>
      <c r="J166" s="2">
        <f t="shared" si="109"/>
        <v>0</v>
      </c>
      <c r="K166" s="48">
        <f t="shared" si="114"/>
        <v>7490329</v>
      </c>
      <c r="L166" s="87">
        <f t="shared" si="110"/>
        <v>-594940</v>
      </c>
      <c r="M166" s="2">
        <f t="shared" si="111"/>
        <v>0</v>
      </c>
      <c r="N166" s="48">
        <f t="shared" si="112"/>
        <v>295326</v>
      </c>
      <c r="P166" s="53">
        <f t="shared" si="103"/>
        <v>1.3997694208805032E-6</v>
      </c>
      <c r="Q166" s="52">
        <f t="shared" si="104"/>
        <v>22.084922262728242</v>
      </c>
      <c r="R166" s="52">
        <f t="shared" si="105"/>
        <v>0</v>
      </c>
      <c r="S166" s="16">
        <f t="shared" si="106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07"/>
        <v>102866</v>
      </c>
      <c r="E167" s="4">
        <f t="shared" si="108"/>
        <v>7797777</v>
      </c>
      <c r="F167" s="64">
        <f t="shared" si="95"/>
        <v>8921.8008833155054</v>
      </c>
      <c r="G167" s="27">
        <f t="shared" si="99"/>
        <v>2.1839731453637884E-3</v>
      </c>
      <c r="H167" s="80">
        <f t="shared" si="100"/>
        <v>1</v>
      </c>
      <c r="I167" s="11">
        <f t="shared" si="113"/>
        <v>-15498851</v>
      </c>
      <c r="J167" s="4">
        <f t="shared" si="109"/>
        <v>0</v>
      </c>
      <c r="K167" s="51">
        <f t="shared" si="114"/>
        <v>7797777</v>
      </c>
      <c r="L167" s="86">
        <f t="shared" si="110"/>
        <v>-619360</v>
      </c>
      <c r="M167" s="4">
        <f t="shared" si="111"/>
        <v>0</v>
      </c>
      <c r="N167" s="51">
        <f t="shared" si="112"/>
        <v>307448</v>
      </c>
      <c r="P167" s="54">
        <f t="shared" si="103"/>
        <v>1.3997694208805032E-6</v>
      </c>
      <c r="Q167" s="55">
        <f t="shared" si="104"/>
        <v>22.963671917328476</v>
      </c>
      <c r="R167" s="55">
        <f t="shared" si="105"/>
        <v>0</v>
      </c>
      <c r="S167" s="56">
        <f t="shared" si="106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07"/>
        <v>102866</v>
      </c>
      <c r="E168" s="2">
        <f t="shared" si="108"/>
        <v>8117845</v>
      </c>
      <c r="F168" s="63">
        <f t="shared" si="95"/>
        <v>8921.8008833155054</v>
      </c>
      <c r="G168" s="28">
        <f t="shared" si="99"/>
        <v>2.1839731453637884E-3</v>
      </c>
      <c r="H168" s="81">
        <f t="shared" si="100"/>
        <v>1</v>
      </c>
      <c r="I168" s="9">
        <f t="shared" si="113"/>
        <v>-16143634</v>
      </c>
      <c r="J168" s="2">
        <f t="shared" si="109"/>
        <v>0</v>
      </c>
      <c r="K168" s="48">
        <f t="shared" si="114"/>
        <v>8117845</v>
      </c>
      <c r="L168" s="87">
        <f t="shared" si="110"/>
        <v>-644783</v>
      </c>
      <c r="M168" s="2">
        <f t="shared" si="111"/>
        <v>0</v>
      </c>
      <c r="N168" s="48">
        <f t="shared" si="112"/>
        <v>320068</v>
      </c>
      <c r="P168" s="53">
        <f t="shared" si="103"/>
        <v>1.3997694208805032E-6</v>
      </c>
      <c r="Q168" s="52">
        <f t="shared" si="104"/>
        <v>23.878490867608644</v>
      </c>
      <c r="R168" s="52">
        <f t="shared" si="105"/>
        <v>0</v>
      </c>
      <c r="S168" s="16">
        <f t="shared" si="106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07"/>
        <v>102866</v>
      </c>
      <c r="E169" s="4">
        <f t="shared" si="108"/>
        <v>8451050</v>
      </c>
      <c r="F169" s="64">
        <f t="shared" si="95"/>
        <v>8921.8008833155054</v>
      </c>
      <c r="G169" s="27">
        <f t="shared" si="99"/>
        <v>2.1839731453637884E-3</v>
      </c>
      <c r="H169" s="80">
        <f t="shared" si="100"/>
        <v>1</v>
      </c>
      <c r="I169" s="11">
        <f t="shared" si="113"/>
        <v>-16814882</v>
      </c>
      <c r="J169" s="4">
        <f t="shared" si="109"/>
        <v>0</v>
      </c>
      <c r="K169" s="51">
        <f t="shared" si="114"/>
        <v>8451050</v>
      </c>
      <c r="L169" s="86">
        <f t="shared" si="110"/>
        <v>-671248</v>
      </c>
      <c r="M169" s="4">
        <f t="shared" si="111"/>
        <v>0</v>
      </c>
      <c r="N169" s="51">
        <f t="shared" si="112"/>
        <v>333205</v>
      </c>
      <c r="P169" s="54">
        <f t="shared" si="103"/>
        <v>1.3997694208805032E-6</v>
      </c>
      <c r="Q169" s="55">
        <f t="shared" si="104"/>
        <v>24.83086059724414</v>
      </c>
      <c r="R169" s="55">
        <f t="shared" si="105"/>
        <v>0</v>
      </c>
      <c r="S169" s="56">
        <f t="shared" si="106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07"/>
        <v>102866</v>
      </c>
      <c r="E170" s="2">
        <f t="shared" si="108"/>
        <v>8797932</v>
      </c>
      <c r="F170" s="63">
        <f t="shared" ref="F170:F204" si="115">D170*F$40/D$40</f>
        <v>8921.8008833155054</v>
      </c>
      <c r="G170" s="28">
        <f t="shared" si="99"/>
        <v>2.1839731453637884E-3</v>
      </c>
      <c r="H170" s="81">
        <f t="shared" si="100"/>
        <v>1</v>
      </c>
      <c r="I170" s="9">
        <f t="shared" si="113"/>
        <v>-17513682</v>
      </c>
      <c r="J170" s="2">
        <f t="shared" si="109"/>
        <v>0</v>
      </c>
      <c r="K170" s="48">
        <f t="shared" si="114"/>
        <v>8797932</v>
      </c>
      <c r="L170" s="87">
        <f t="shared" si="110"/>
        <v>-698800</v>
      </c>
      <c r="M170" s="2">
        <f t="shared" si="111"/>
        <v>0</v>
      </c>
      <c r="N170" s="48">
        <f t="shared" si="112"/>
        <v>346882</v>
      </c>
      <c r="P170" s="53">
        <f t="shared" si="103"/>
        <v>1.3997694208805032E-6</v>
      </c>
      <c r="Q170" s="52">
        <f t="shared" si="104"/>
        <v>25.822320152265593</v>
      </c>
      <c r="R170" s="52">
        <f t="shared" si="105"/>
        <v>0</v>
      </c>
      <c r="S170" s="16">
        <f t="shared" si="106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07"/>
        <v>102866</v>
      </c>
      <c r="E171" s="4">
        <f t="shared" si="108"/>
        <v>9159052</v>
      </c>
      <c r="F171" s="64">
        <f t="shared" si="115"/>
        <v>8921.8008833155054</v>
      </c>
      <c r="G171" s="27">
        <f t="shared" si="99"/>
        <v>2.1839731453637884E-3</v>
      </c>
      <c r="H171" s="80">
        <f t="shared" si="100"/>
        <v>1</v>
      </c>
      <c r="I171" s="11">
        <f t="shared" si="113"/>
        <v>-18241165</v>
      </c>
      <c r="J171" s="4">
        <f t="shared" si="109"/>
        <v>0</v>
      </c>
      <c r="K171" s="51">
        <f t="shared" si="114"/>
        <v>9159052</v>
      </c>
      <c r="L171" s="86">
        <f t="shared" si="110"/>
        <v>-727483</v>
      </c>
      <c r="M171" s="4">
        <f t="shared" si="111"/>
        <v>0</v>
      </c>
      <c r="N171" s="51">
        <f t="shared" si="112"/>
        <v>361120</v>
      </c>
      <c r="P171" s="54">
        <f t="shared" si="103"/>
        <v>1.3997694208805032E-6</v>
      </c>
      <c r="Q171" s="55">
        <f t="shared" si="104"/>
        <v>26.854475123148202</v>
      </c>
      <c r="R171" s="55">
        <f t="shared" si="105"/>
        <v>0</v>
      </c>
      <c r="S171" s="56">
        <f t="shared" si="106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07"/>
        <v>102866</v>
      </c>
      <c r="E172" s="2">
        <f t="shared" si="108"/>
        <v>9534995</v>
      </c>
      <c r="F172" s="63">
        <f t="shared" si="115"/>
        <v>8921.8008833155054</v>
      </c>
      <c r="G172" s="28">
        <f t="shared" si="99"/>
        <v>2.1839731453637884E-3</v>
      </c>
      <c r="H172" s="81">
        <f t="shared" si="100"/>
        <v>1</v>
      </c>
      <c r="I172" s="9">
        <f t="shared" si="113"/>
        <v>-18998509</v>
      </c>
      <c r="J172" s="2">
        <f t="shared" si="109"/>
        <v>0</v>
      </c>
      <c r="K172" s="48">
        <f t="shared" si="114"/>
        <v>9534995</v>
      </c>
      <c r="L172" s="87">
        <f t="shared" si="110"/>
        <v>-757344</v>
      </c>
      <c r="M172" s="2">
        <f t="shared" si="111"/>
        <v>0</v>
      </c>
      <c r="N172" s="48">
        <f t="shared" si="112"/>
        <v>375943</v>
      </c>
      <c r="P172" s="53">
        <f t="shared" si="103"/>
        <v>1.3997694208805032E-6</v>
      </c>
      <c r="Q172" s="52">
        <f t="shared" si="104"/>
        <v>27.928995991372968</v>
      </c>
      <c r="R172" s="52">
        <f t="shared" si="105"/>
        <v>0</v>
      </c>
      <c r="S172" s="16">
        <f t="shared" si="106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07"/>
        <v>102866</v>
      </c>
      <c r="E173" s="4">
        <f t="shared" si="108"/>
        <v>9926369</v>
      </c>
      <c r="F173" s="64">
        <f t="shared" si="115"/>
        <v>8921.8008833155054</v>
      </c>
      <c r="G173" s="27">
        <f t="shared" si="99"/>
        <v>2.1839731453637884E-3</v>
      </c>
      <c r="H173" s="80">
        <f t="shared" si="100"/>
        <v>1</v>
      </c>
      <c r="I173" s="11">
        <f t="shared" si="113"/>
        <v>-19786939</v>
      </c>
      <c r="J173" s="4">
        <f t="shared" si="109"/>
        <v>0</v>
      </c>
      <c r="K173" s="51">
        <f t="shared" si="114"/>
        <v>9926369</v>
      </c>
      <c r="L173" s="86">
        <f t="shared" si="110"/>
        <v>-788430</v>
      </c>
      <c r="M173" s="4">
        <f t="shared" si="111"/>
        <v>0</v>
      </c>
      <c r="N173" s="51">
        <f t="shared" si="112"/>
        <v>391374</v>
      </c>
      <c r="P173" s="54">
        <f t="shared" si="103"/>
        <v>1.3997694208805032E-6</v>
      </c>
      <c r="Q173" s="55">
        <f t="shared" si="104"/>
        <v>29.04762273778924</v>
      </c>
      <c r="R173" s="55">
        <f t="shared" si="105"/>
        <v>0</v>
      </c>
      <c r="S173" s="56">
        <f t="shared" si="106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07"/>
        <v>102866</v>
      </c>
      <c r="E174" s="2">
        <f t="shared" si="108"/>
        <v>10333807</v>
      </c>
      <c r="F174" s="63">
        <f t="shared" si="115"/>
        <v>8921.8008833155054</v>
      </c>
      <c r="G174" s="28">
        <f t="shared" si="99"/>
        <v>2.1839731453637884E-3</v>
      </c>
      <c r="H174" s="81">
        <f t="shared" si="100"/>
        <v>1</v>
      </c>
      <c r="I174" s="9">
        <f t="shared" si="113"/>
        <v>-20607730</v>
      </c>
      <c r="J174" s="2">
        <f t="shared" si="109"/>
        <v>0</v>
      </c>
      <c r="K174" s="48">
        <f t="shared" si="114"/>
        <v>10333807</v>
      </c>
      <c r="L174" s="87">
        <f t="shared" si="110"/>
        <v>-820791</v>
      </c>
      <c r="M174" s="2">
        <f t="shared" si="111"/>
        <v>0</v>
      </c>
      <c r="N174" s="48">
        <f t="shared" si="112"/>
        <v>407438</v>
      </c>
      <c r="P174" s="53">
        <f t="shared" si="103"/>
        <v>1.3997694208805032E-6</v>
      </c>
      <c r="Q174" s="52">
        <f t="shared" si="104"/>
        <v>30.212164725296834</v>
      </c>
      <c r="R174" s="52">
        <f t="shared" si="105"/>
        <v>0</v>
      </c>
      <c r="S174" s="16">
        <f t="shared" si="106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07"/>
        <v>102866</v>
      </c>
      <c r="E175" s="4">
        <f t="shared" si="108"/>
        <v>10757969</v>
      </c>
      <c r="F175" s="64">
        <f t="shared" si="115"/>
        <v>8921.8008833155054</v>
      </c>
      <c r="G175" s="27">
        <f t="shared" si="99"/>
        <v>2.1839731453637884E-3</v>
      </c>
      <c r="H175" s="80">
        <f t="shared" si="100"/>
        <v>1</v>
      </c>
      <c r="I175" s="11">
        <f t="shared" si="113"/>
        <v>-21462212</v>
      </c>
      <c r="J175" s="4">
        <f t="shared" si="109"/>
        <v>0</v>
      </c>
      <c r="K175" s="51">
        <f t="shared" si="114"/>
        <v>10757969</v>
      </c>
      <c r="L175" s="86">
        <f t="shared" si="110"/>
        <v>-854482</v>
      </c>
      <c r="M175" s="4">
        <f t="shared" si="111"/>
        <v>0</v>
      </c>
      <c r="N175" s="51">
        <f t="shared" si="112"/>
        <v>424162</v>
      </c>
      <c r="P175" s="54">
        <f t="shared" si="103"/>
        <v>1.3997694208805032E-6</v>
      </c>
      <c r="Q175" s="55">
        <f t="shared" si="104"/>
        <v>31.424505189890688</v>
      </c>
      <c r="R175" s="55">
        <f t="shared" si="105"/>
        <v>0</v>
      </c>
      <c r="S175" s="56">
        <f t="shared" si="106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07"/>
        <v>102866</v>
      </c>
      <c r="E176" s="2">
        <f t="shared" si="108"/>
        <v>11199541</v>
      </c>
      <c r="F176" s="63">
        <f t="shared" si="115"/>
        <v>8921.8008833155054</v>
      </c>
      <c r="G176" s="28">
        <f t="shared" si="99"/>
        <v>2.1839731453637884E-3</v>
      </c>
      <c r="H176" s="81">
        <f t="shared" si="100"/>
        <v>1</v>
      </c>
      <c r="I176" s="9">
        <f t="shared" si="113"/>
        <v>-22351767</v>
      </c>
      <c r="J176" s="2">
        <f t="shared" si="109"/>
        <v>0</v>
      </c>
      <c r="K176" s="48">
        <f t="shared" si="114"/>
        <v>11199541</v>
      </c>
      <c r="L176" s="87">
        <f t="shared" si="110"/>
        <v>-889555</v>
      </c>
      <c r="M176" s="2">
        <f t="shared" si="111"/>
        <v>0</v>
      </c>
      <c r="N176" s="48">
        <f t="shared" si="112"/>
        <v>441572</v>
      </c>
      <c r="P176" s="53">
        <f t="shared" si="103"/>
        <v>1.3997694208805032E-6</v>
      </c>
      <c r="Q176" s="52">
        <f t="shared" si="104"/>
        <v>32.686608569311403</v>
      </c>
      <c r="R176" s="52">
        <f t="shared" si="105"/>
        <v>0</v>
      </c>
      <c r="S176" s="16">
        <f t="shared" si="106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07"/>
        <v>102866</v>
      </c>
      <c r="E177" s="4">
        <f t="shared" si="108"/>
        <v>11659238</v>
      </c>
      <c r="F177" s="64">
        <f t="shared" si="115"/>
        <v>8921.8008833155054</v>
      </c>
      <c r="G177" s="27">
        <f t="shared" si="99"/>
        <v>2.1839731453637884E-3</v>
      </c>
      <c r="H177" s="80">
        <f t="shared" si="100"/>
        <v>1</v>
      </c>
      <c r="I177" s="11">
        <f t="shared" si="113"/>
        <v>-23277834</v>
      </c>
      <c r="J177" s="4">
        <f t="shared" si="109"/>
        <v>0</v>
      </c>
      <c r="K177" s="51">
        <f t="shared" si="114"/>
        <v>11659238</v>
      </c>
      <c r="L177" s="86">
        <f t="shared" si="110"/>
        <v>-926067</v>
      </c>
      <c r="M177" s="4">
        <f t="shared" si="111"/>
        <v>0</v>
      </c>
      <c r="N177" s="51">
        <f t="shared" si="112"/>
        <v>459697</v>
      </c>
      <c r="P177" s="54">
        <f t="shared" si="103"/>
        <v>1.3997694208805032E-6</v>
      </c>
      <c r="Q177" s="55">
        <f t="shared" si="104"/>
        <v>34.000516129318527</v>
      </c>
      <c r="R177" s="55">
        <f t="shared" si="105"/>
        <v>0</v>
      </c>
      <c r="S177" s="56">
        <f t="shared" si="106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07"/>
        <v>102866</v>
      </c>
      <c r="E178" s="2">
        <f t="shared" si="108"/>
        <v>12137804</v>
      </c>
      <c r="F178" s="63">
        <f t="shared" si="115"/>
        <v>8921.8008833155054</v>
      </c>
      <c r="G178" s="28">
        <f t="shared" si="99"/>
        <v>2.1839731453637884E-3</v>
      </c>
      <c r="H178" s="81">
        <f t="shared" si="100"/>
        <v>1</v>
      </c>
      <c r="I178" s="9">
        <f t="shared" si="113"/>
        <v>-24241913</v>
      </c>
      <c r="J178" s="2">
        <f t="shared" si="109"/>
        <v>0</v>
      </c>
      <c r="K178" s="48">
        <f t="shared" si="114"/>
        <v>12137804</v>
      </c>
      <c r="L178" s="87">
        <f t="shared" si="110"/>
        <v>-964079</v>
      </c>
      <c r="M178" s="2">
        <f t="shared" si="111"/>
        <v>0</v>
      </c>
      <c r="N178" s="48">
        <f t="shared" si="112"/>
        <v>478566</v>
      </c>
      <c r="P178" s="53">
        <f t="shared" si="103"/>
        <v>1.3997694208805032E-6</v>
      </c>
      <c r="Q178" s="52">
        <f t="shared" si="104"/>
        <v>35.368353409658965</v>
      </c>
      <c r="R178" s="52">
        <f t="shared" si="105"/>
        <v>0</v>
      </c>
      <c r="S178" s="16">
        <f t="shared" si="106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07"/>
        <v>102866</v>
      </c>
      <c r="E179" s="4">
        <f t="shared" si="108"/>
        <v>12636013</v>
      </c>
      <c r="F179" s="64">
        <f t="shared" si="115"/>
        <v>8921.8008833155054</v>
      </c>
      <c r="G179" s="27">
        <f t="shared" si="99"/>
        <v>2.1839731453637884E-3</v>
      </c>
      <c r="H179" s="80">
        <f t="shared" si="100"/>
        <v>1</v>
      </c>
      <c r="I179" s="11">
        <f t="shared" si="113"/>
        <v>-25245563</v>
      </c>
      <c r="J179" s="4">
        <f t="shared" si="109"/>
        <v>0</v>
      </c>
      <c r="K179" s="51">
        <f t="shared" si="114"/>
        <v>12636013</v>
      </c>
      <c r="L179" s="86">
        <f t="shared" si="110"/>
        <v>-1003650</v>
      </c>
      <c r="M179" s="4">
        <f t="shared" si="111"/>
        <v>0</v>
      </c>
      <c r="N179" s="51">
        <f t="shared" si="112"/>
        <v>498209</v>
      </c>
      <c r="P179" s="54">
        <f t="shared" si="103"/>
        <v>1.3997694208805032E-6</v>
      </c>
      <c r="Q179" s="55">
        <f t="shared" si="104"/>
        <v>36.792335899278832</v>
      </c>
      <c r="R179" s="55">
        <f t="shared" si="105"/>
        <v>0</v>
      </c>
      <c r="S179" s="56">
        <f t="shared" si="106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07"/>
        <v>102866</v>
      </c>
      <c r="E180" s="2">
        <f t="shared" si="108"/>
        <v>13154671</v>
      </c>
      <c r="F180" s="63">
        <f t="shared" si="115"/>
        <v>8921.8008833155054</v>
      </c>
      <c r="G180" s="28">
        <f t="shared" si="99"/>
        <v>2.1839731453637884E-3</v>
      </c>
      <c r="H180" s="81">
        <f t="shared" si="100"/>
        <v>1</v>
      </c>
      <c r="I180" s="9">
        <f t="shared" si="113"/>
        <v>-26290409</v>
      </c>
      <c r="J180" s="2">
        <f t="shared" si="109"/>
        <v>0</v>
      </c>
      <c r="K180" s="48">
        <f t="shared" si="114"/>
        <v>13154671</v>
      </c>
      <c r="L180" s="87">
        <f t="shared" si="110"/>
        <v>-1044846</v>
      </c>
      <c r="M180" s="2">
        <f t="shared" si="111"/>
        <v>0</v>
      </c>
      <c r="N180" s="48">
        <f t="shared" si="112"/>
        <v>518658</v>
      </c>
      <c r="P180" s="53">
        <f t="shared" si="103"/>
        <v>1.3997694208805032E-6</v>
      </c>
      <c r="Q180" s="52">
        <f t="shared" si="104"/>
        <v>38.274766316035418</v>
      </c>
      <c r="R180" s="52">
        <f t="shared" si="105"/>
        <v>0</v>
      </c>
      <c r="S180" s="16">
        <f t="shared" si="106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07"/>
        <v>102866</v>
      </c>
      <c r="E181" s="4">
        <f t="shared" si="108"/>
        <v>13694618</v>
      </c>
      <c r="F181" s="64">
        <f t="shared" si="115"/>
        <v>8921.8008833155054</v>
      </c>
      <c r="G181" s="27">
        <f t="shared" si="99"/>
        <v>2.1839731453637884E-3</v>
      </c>
      <c r="H181" s="80">
        <f t="shared" si="100"/>
        <v>1</v>
      </c>
      <c r="I181" s="11">
        <f t="shared" si="113"/>
        <v>-27378142</v>
      </c>
      <c r="J181" s="4">
        <f t="shared" si="109"/>
        <v>0</v>
      </c>
      <c r="K181" s="51">
        <f t="shared" si="114"/>
        <v>13694618</v>
      </c>
      <c r="L181" s="86">
        <f t="shared" si="110"/>
        <v>-1087733</v>
      </c>
      <c r="M181" s="4">
        <f t="shared" si="111"/>
        <v>0</v>
      </c>
      <c r="N181" s="51">
        <f t="shared" si="112"/>
        <v>539947</v>
      </c>
      <c r="P181" s="54">
        <f t="shared" si="103"/>
        <v>1.3997694208805032E-6</v>
      </c>
      <c r="Q181" s="55">
        <f t="shared" si="104"/>
        <v>39.818044772953684</v>
      </c>
      <c r="R181" s="55">
        <f t="shared" si="105"/>
        <v>0</v>
      </c>
      <c r="S181" s="56">
        <f t="shared" si="106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07"/>
        <v>102866</v>
      </c>
      <c r="E182" s="2">
        <f t="shared" si="108"/>
        <v>14256728</v>
      </c>
      <c r="F182" s="63">
        <f t="shared" si="115"/>
        <v>8921.8008833155054</v>
      </c>
      <c r="G182" s="28">
        <f t="shared" si="99"/>
        <v>2.1839731453637884E-3</v>
      </c>
      <c r="H182" s="81">
        <f t="shared" si="100"/>
        <v>1</v>
      </c>
      <c r="I182" s="9">
        <f t="shared" si="113"/>
        <v>-28510522</v>
      </c>
      <c r="J182" s="2">
        <f t="shared" si="109"/>
        <v>0</v>
      </c>
      <c r="K182" s="48">
        <f t="shared" si="114"/>
        <v>14256728</v>
      </c>
      <c r="L182" s="87">
        <f t="shared" si="110"/>
        <v>-1132380</v>
      </c>
      <c r="M182" s="2">
        <f t="shared" si="111"/>
        <v>0</v>
      </c>
      <c r="N182" s="48">
        <f t="shared" si="112"/>
        <v>562110</v>
      </c>
      <c r="P182" s="53">
        <f t="shared" si="103"/>
        <v>1.3997694208805032E-6</v>
      </c>
      <c r="Q182" s="52">
        <f t="shared" si="104"/>
        <v>41.42466901286204</v>
      </c>
      <c r="R182" s="52">
        <f t="shared" si="105"/>
        <v>0</v>
      </c>
      <c r="S182" s="16">
        <f t="shared" si="106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07"/>
        <v>102866</v>
      </c>
      <c r="E183" s="4">
        <f t="shared" si="108"/>
        <v>14841911</v>
      </c>
      <c r="F183" s="64">
        <f t="shared" si="115"/>
        <v>8921.8008833155054</v>
      </c>
      <c r="G183" s="27">
        <f t="shared" si="99"/>
        <v>2.1839731453637884E-3</v>
      </c>
      <c r="H183" s="80">
        <f t="shared" si="100"/>
        <v>1</v>
      </c>
      <c r="I183" s="11">
        <f t="shared" si="113"/>
        <v>-29689382</v>
      </c>
      <c r="J183" s="4">
        <f t="shared" si="109"/>
        <v>0</v>
      </c>
      <c r="K183" s="51">
        <f t="shared" si="114"/>
        <v>14841911</v>
      </c>
      <c r="L183" s="86">
        <f t="shared" si="110"/>
        <v>-1178860</v>
      </c>
      <c r="M183" s="4">
        <f t="shared" si="111"/>
        <v>0</v>
      </c>
      <c r="N183" s="51">
        <f t="shared" si="112"/>
        <v>585183</v>
      </c>
      <c r="P183" s="54">
        <f t="shared" ref="P183:P204" si="116">R$17*((1+P$17-Q$17)*(1+P$17+S$17)-Q$17)</f>
        <v>1.3997694208805032E-6</v>
      </c>
      <c r="Q183" s="55">
        <f t="shared" ref="Q183:Q204" si="117">(1+P$17-Q$17)*(1+P$17+S$17)-R$17*((S$17*K182)+((I182+J182)*(1+P$17+S$17)))</f>
        <v>43.097238664801189</v>
      </c>
      <c r="R183" s="55">
        <f t="shared" ref="R183:R204" si="118">-J182*(1+P$17+S$17)</f>
        <v>0</v>
      </c>
      <c r="S183" s="56">
        <f t="shared" si="106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07"/>
        <v>102866</v>
      </c>
      <c r="E184" s="2">
        <f t="shared" si="108"/>
        <v>15451113</v>
      </c>
      <c r="F184" s="63">
        <f t="shared" si="115"/>
        <v>8921.8008833155054</v>
      </c>
      <c r="G184" s="28">
        <f t="shared" si="99"/>
        <v>2.1839731453637884E-3</v>
      </c>
      <c r="H184" s="81">
        <f t="shared" si="100"/>
        <v>1</v>
      </c>
      <c r="I184" s="9">
        <f t="shared" si="113"/>
        <v>-30916629</v>
      </c>
      <c r="J184" s="2">
        <f t="shared" si="109"/>
        <v>0</v>
      </c>
      <c r="K184" s="48">
        <f t="shared" si="114"/>
        <v>15451113</v>
      </c>
      <c r="L184" s="87">
        <f t="shared" si="110"/>
        <v>-1227247</v>
      </c>
      <c r="M184" s="2">
        <f t="shared" si="111"/>
        <v>0</v>
      </c>
      <c r="N184" s="48">
        <f t="shared" si="112"/>
        <v>609202</v>
      </c>
      <c r="P184" s="53">
        <f t="shared" si="116"/>
        <v>1.3997694208805032E-6</v>
      </c>
      <c r="Q184" s="52">
        <f t="shared" si="117"/>
        <v>44.838461153871776</v>
      </c>
      <c r="R184" s="52">
        <f t="shared" si="118"/>
        <v>0</v>
      </c>
      <c r="S184" s="16">
        <f t="shared" si="106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07"/>
        <v>102866</v>
      </c>
      <c r="E185" s="4">
        <f t="shared" si="108"/>
        <v>16085320</v>
      </c>
      <c r="F185" s="64">
        <f t="shared" si="115"/>
        <v>8921.8008833155054</v>
      </c>
      <c r="G185" s="27">
        <f t="shared" si="99"/>
        <v>2.1839731453637884E-3</v>
      </c>
      <c r="H185" s="80">
        <f t="shared" si="100"/>
        <v>1</v>
      </c>
      <c r="I185" s="11">
        <f t="shared" si="113"/>
        <v>-32194250</v>
      </c>
      <c r="J185" s="4">
        <f t="shared" si="109"/>
        <v>0</v>
      </c>
      <c r="K185" s="51">
        <f t="shared" si="114"/>
        <v>16085320</v>
      </c>
      <c r="L185" s="86">
        <f t="shared" si="110"/>
        <v>-1277621</v>
      </c>
      <c r="M185" s="4">
        <f t="shared" si="111"/>
        <v>0</v>
      </c>
      <c r="N185" s="51">
        <f t="shared" si="112"/>
        <v>634207</v>
      </c>
      <c r="P185" s="54">
        <f t="shared" si="116"/>
        <v>1.3997694208805032E-6</v>
      </c>
      <c r="Q185" s="55">
        <f t="shared" si="117"/>
        <v>46.6511531200373</v>
      </c>
      <c r="R185" s="55">
        <f t="shared" si="118"/>
        <v>0</v>
      </c>
      <c r="S185" s="56">
        <f t="shared" si="106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07"/>
        <v>102866</v>
      </c>
      <c r="E186" s="2">
        <f t="shared" si="108"/>
        <v>16745559</v>
      </c>
      <c r="F186" s="63">
        <f t="shared" si="115"/>
        <v>8921.8008833155054</v>
      </c>
      <c r="G186" s="28">
        <f t="shared" si="99"/>
        <v>2.1839731453637884E-3</v>
      </c>
      <c r="H186" s="81">
        <f t="shared" si="100"/>
        <v>1</v>
      </c>
      <c r="I186" s="9">
        <f t="shared" si="113"/>
        <v>-33524312</v>
      </c>
      <c r="J186" s="2">
        <f t="shared" si="109"/>
        <v>0</v>
      </c>
      <c r="K186" s="48">
        <f t="shared" si="114"/>
        <v>16745559</v>
      </c>
      <c r="L186" s="87">
        <f t="shared" si="110"/>
        <v>-1330062</v>
      </c>
      <c r="M186" s="2">
        <f t="shared" si="111"/>
        <v>0</v>
      </c>
      <c r="N186" s="48">
        <f t="shared" si="112"/>
        <v>660239</v>
      </c>
      <c r="P186" s="53">
        <f t="shared" si="116"/>
        <v>1.3997694208805032E-6</v>
      </c>
      <c r="Q186" s="52">
        <f t="shared" si="117"/>
        <v>48.538249400213488</v>
      </c>
      <c r="R186" s="52">
        <f t="shared" si="118"/>
        <v>0</v>
      </c>
      <c r="S186" s="16">
        <f t="shared" si="106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07"/>
        <v>102866</v>
      </c>
      <c r="E187" s="4">
        <f t="shared" si="108"/>
        <v>17432898</v>
      </c>
      <c r="F187" s="64">
        <f t="shared" si="115"/>
        <v>8921.8008833155054</v>
      </c>
      <c r="G187" s="27">
        <f t="shared" si="99"/>
        <v>2.1839731453637884E-3</v>
      </c>
      <c r="H187" s="80">
        <f t="shared" si="100"/>
        <v>1</v>
      </c>
      <c r="I187" s="11">
        <f t="shared" si="113"/>
        <v>-34908968</v>
      </c>
      <c r="J187" s="4">
        <f t="shared" si="109"/>
        <v>0</v>
      </c>
      <c r="K187" s="51">
        <f t="shared" si="114"/>
        <v>17432898</v>
      </c>
      <c r="L187" s="86">
        <f t="shared" si="110"/>
        <v>-1384656</v>
      </c>
      <c r="M187" s="4">
        <f t="shared" si="111"/>
        <v>0</v>
      </c>
      <c r="N187" s="51">
        <f t="shared" si="112"/>
        <v>687339</v>
      </c>
      <c r="P187" s="54">
        <f t="shared" si="116"/>
        <v>1.3997694208805032E-6</v>
      </c>
      <c r="Q187" s="55">
        <f t="shared" si="117"/>
        <v>50.502803145586093</v>
      </c>
      <c r="R187" s="55">
        <f t="shared" si="118"/>
        <v>0</v>
      </c>
      <c r="S187" s="56">
        <f t="shared" si="106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07"/>
        <v>102866</v>
      </c>
      <c r="E188" s="2">
        <f t="shared" si="108"/>
        <v>18148450</v>
      </c>
      <c r="F188" s="63">
        <f t="shared" si="115"/>
        <v>8921.8008833155054</v>
      </c>
      <c r="G188" s="28">
        <f t="shared" si="99"/>
        <v>2.1839731453637884E-3</v>
      </c>
      <c r="H188" s="81">
        <f t="shared" si="100"/>
        <v>1</v>
      </c>
      <c r="I188" s="9">
        <f t="shared" si="113"/>
        <v>-36350459</v>
      </c>
      <c r="J188" s="2">
        <f t="shared" si="109"/>
        <v>0</v>
      </c>
      <c r="K188" s="48">
        <f t="shared" si="114"/>
        <v>18148450</v>
      </c>
      <c r="L188" s="87">
        <f t="shared" si="110"/>
        <v>-1441491</v>
      </c>
      <c r="M188" s="2">
        <f t="shared" si="111"/>
        <v>0</v>
      </c>
      <c r="N188" s="48">
        <f t="shared" si="112"/>
        <v>715552</v>
      </c>
      <c r="P188" s="53">
        <f t="shared" si="116"/>
        <v>1.3997694208805032E-6</v>
      </c>
      <c r="Q188" s="52">
        <f t="shared" si="117"/>
        <v>52.547994334428736</v>
      </c>
      <c r="R188" s="52">
        <f t="shared" si="118"/>
        <v>0</v>
      </c>
      <c r="S188" s="16">
        <f t="shared" si="106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07"/>
        <v>102866</v>
      </c>
      <c r="E189" s="4">
        <f t="shared" si="108"/>
        <v>18893372</v>
      </c>
      <c r="F189" s="64">
        <f t="shared" si="115"/>
        <v>8921.8008833155054</v>
      </c>
      <c r="G189" s="27">
        <f t="shared" si="99"/>
        <v>2.1839731453637884E-3</v>
      </c>
      <c r="H189" s="80">
        <f t="shared" si="100"/>
        <v>1</v>
      </c>
      <c r="I189" s="11">
        <f t="shared" si="113"/>
        <v>-37851117</v>
      </c>
      <c r="J189" s="4">
        <f t="shared" si="109"/>
        <v>0</v>
      </c>
      <c r="K189" s="51">
        <f t="shared" si="114"/>
        <v>18893372</v>
      </c>
      <c r="L189" s="86">
        <f t="shared" si="110"/>
        <v>-1500658</v>
      </c>
      <c r="M189" s="4">
        <f t="shared" si="111"/>
        <v>0</v>
      </c>
      <c r="N189" s="51">
        <f t="shared" si="112"/>
        <v>744922</v>
      </c>
      <c r="P189" s="54">
        <f t="shared" si="116"/>
        <v>1.3997694208805032E-6</v>
      </c>
      <c r="Q189" s="55">
        <f t="shared" si="117"/>
        <v>54.677133078980276</v>
      </c>
      <c r="R189" s="55">
        <f t="shared" si="118"/>
        <v>0</v>
      </c>
      <c r="S189" s="56">
        <f t="shared" si="106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07"/>
        <v>102866</v>
      </c>
      <c r="E190" s="2">
        <f t="shared" si="108"/>
        <v>19668871</v>
      </c>
      <c r="F190" s="63">
        <f t="shared" si="115"/>
        <v>8921.8008833155054</v>
      </c>
      <c r="G190" s="28">
        <f t="shared" si="99"/>
        <v>2.1839731453637884E-3</v>
      </c>
      <c r="H190" s="81">
        <f t="shared" si="100"/>
        <v>1</v>
      </c>
      <c r="I190" s="9">
        <f t="shared" si="113"/>
        <v>-39413371</v>
      </c>
      <c r="J190" s="2">
        <f t="shared" si="109"/>
        <v>0</v>
      </c>
      <c r="K190" s="48">
        <f t="shared" si="114"/>
        <v>19668871</v>
      </c>
      <c r="L190" s="87">
        <f t="shared" si="110"/>
        <v>-1562254</v>
      </c>
      <c r="M190" s="2">
        <f t="shared" si="111"/>
        <v>0</v>
      </c>
      <c r="N190" s="48">
        <f t="shared" si="112"/>
        <v>775499</v>
      </c>
      <c r="P190" s="53">
        <f t="shared" si="116"/>
        <v>1.3997694208805032E-6</v>
      </c>
      <c r="Q190" s="52">
        <f t="shared" si="117"/>
        <v>56.893663764535894</v>
      </c>
      <c r="R190" s="52">
        <f t="shared" si="118"/>
        <v>0</v>
      </c>
      <c r="S190" s="16">
        <f t="shared" si="106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07"/>
        <v>102866</v>
      </c>
      <c r="E191" s="4">
        <f t="shared" si="108"/>
        <v>20476201</v>
      </c>
      <c r="F191" s="64">
        <f t="shared" si="115"/>
        <v>8921.8008833155054</v>
      </c>
      <c r="G191" s="27">
        <f t="shared" si="99"/>
        <v>2.1839731453637884E-3</v>
      </c>
      <c r="H191" s="80">
        <f t="shared" si="100"/>
        <v>1</v>
      </c>
      <c r="I191" s="11">
        <f t="shared" si="113"/>
        <v>-41039750</v>
      </c>
      <c r="J191" s="4">
        <f t="shared" si="109"/>
        <v>0</v>
      </c>
      <c r="K191" s="51">
        <f t="shared" si="114"/>
        <v>20476201</v>
      </c>
      <c r="L191" s="86">
        <f t="shared" si="110"/>
        <v>-1626379</v>
      </c>
      <c r="M191" s="4">
        <f t="shared" si="111"/>
        <v>0</v>
      </c>
      <c r="N191" s="51">
        <f t="shared" si="112"/>
        <v>807330</v>
      </c>
      <c r="P191" s="54">
        <f t="shared" si="116"/>
        <v>1.3997694208805032E-6</v>
      </c>
      <c r="Q191" s="55">
        <f t="shared" si="117"/>
        <v>59.201174266172103</v>
      </c>
      <c r="R191" s="55">
        <f t="shared" si="118"/>
        <v>0</v>
      </c>
      <c r="S191" s="56">
        <f t="shared" si="106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07"/>
        <v>102866</v>
      </c>
      <c r="E192" s="2">
        <f t="shared" si="108"/>
        <v>21316669</v>
      </c>
      <c r="F192" s="63">
        <f t="shared" si="115"/>
        <v>8921.8008833155054</v>
      </c>
      <c r="G192" s="28">
        <f t="shared" si="99"/>
        <v>2.1839731453637884E-3</v>
      </c>
      <c r="H192" s="81">
        <f t="shared" si="100"/>
        <v>1</v>
      </c>
      <c r="I192" s="9">
        <f t="shared" si="113"/>
        <v>-42732885</v>
      </c>
      <c r="J192" s="2">
        <f t="shared" si="109"/>
        <v>0</v>
      </c>
      <c r="K192" s="48">
        <f t="shared" si="114"/>
        <v>21316669</v>
      </c>
      <c r="L192" s="87">
        <f t="shared" si="110"/>
        <v>-1693135</v>
      </c>
      <c r="M192" s="2">
        <f t="shared" si="111"/>
        <v>0</v>
      </c>
      <c r="N192" s="48">
        <f t="shared" si="112"/>
        <v>840468</v>
      </c>
      <c r="P192" s="53">
        <f t="shared" si="116"/>
        <v>1.3997694208805032E-6</v>
      </c>
      <c r="Q192" s="52">
        <f t="shared" si="117"/>
        <v>61.603399853201978</v>
      </c>
      <c r="R192" s="52">
        <f t="shared" si="118"/>
        <v>0</v>
      </c>
      <c r="S192" s="16">
        <f t="shared" si="106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07"/>
        <v>102866</v>
      </c>
      <c r="E193" s="4">
        <f t="shared" si="108"/>
        <v>22191635</v>
      </c>
      <c r="F193" s="64">
        <f t="shared" si="115"/>
        <v>8921.8008833155054</v>
      </c>
      <c r="G193" s="27">
        <f t="shared" si="99"/>
        <v>2.1839731453637884E-3</v>
      </c>
      <c r="H193" s="80">
        <f t="shared" si="100"/>
        <v>1</v>
      </c>
      <c r="I193" s="11">
        <f t="shared" si="113"/>
        <v>-44495517</v>
      </c>
      <c r="J193" s="4">
        <f t="shared" si="109"/>
        <v>0</v>
      </c>
      <c r="K193" s="51">
        <f t="shared" si="114"/>
        <v>22191635</v>
      </c>
      <c r="L193" s="86">
        <f t="shared" si="110"/>
        <v>-1762632</v>
      </c>
      <c r="M193" s="4">
        <f t="shared" si="111"/>
        <v>0</v>
      </c>
      <c r="N193" s="51">
        <f t="shared" si="112"/>
        <v>874966</v>
      </c>
      <c r="P193" s="54">
        <f t="shared" si="116"/>
        <v>1.3997694208805032E-6</v>
      </c>
      <c r="Q193" s="55">
        <f t="shared" si="117"/>
        <v>64.104226730688438</v>
      </c>
      <c r="R193" s="55">
        <f t="shared" si="118"/>
        <v>0</v>
      </c>
      <c r="S193" s="56">
        <f t="shared" si="106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07"/>
        <v>102866</v>
      </c>
      <c r="E194" s="2">
        <f t="shared" si="108"/>
        <v>23102514</v>
      </c>
      <c r="F194" s="63">
        <f t="shared" si="115"/>
        <v>8921.8008833155054</v>
      </c>
      <c r="G194" s="28">
        <f t="shared" si="99"/>
        <v>2.1839731453637884E-3</v>
      </c>
      <c r="H194" s="81">
        <f t="shared" si="100"/>
        <v>1</v>
      </c>
      <c r="I194" s="9">
        <f t="shared" si="113"/>
        <v>-46330498</v>
      </c>
      <c r="J194" s="2">
        <f t="shared" si="109"/>
        <v>0</v>
      </c>
      <c r="K194" s="48">
        <f t="shared" si="114"/>
        <v>23102514</v>
      </c>
      <c r="L194" s="87">
        <f t="shared" si="110"/>
        <v>-1834981</v>
      </c>
      <c r="M194" s="2">
        <f t="shared" si="111"/>
        <v>0</v>
      </c>
      <c r="N194" s="48">
        <f t="shared" si="112"/>
        <v>910879</v>
      </c>
      <c r="P194" s="53">
        <f t="shared" si="116"/>
        <v>1.3997694208805032E-6</v>
      </c>
      <c r="Q194" s="52">
        <f t="shared" si="117"/>
        <v>66.707703389867831</v>
      </c>
      <c r="R194" s="52">
        <f t="shared" si="118"/>
        <v>0</v>
      </c>
      <c r="S194" s="16">
        <f t="shared" si="106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07"/>
        <v>102866</v>
      </c>
      <c r="E195" s="4">
        <f t="shared" si="108"/>
        <v>24050781</v>
      </c>
      <c r="F195" s="64">
        <f t="shared" si="115"/>
        <v>8921.8008833155054</v>
      </c>
      <c r="G195" s="27">
        <f t="shared" si="99"/>
        <v>2.1839731453637884E-3</v>
      </c>
      <c r="H195" s="80">
        <f t="shared" si="100"/>
        <v>1</v>
      </c>
      <c r="I195" s="11">
        <f t="shared" si="113"/>
        <v>-48240798</v>
      </c>
      <c r="J195" s="4">
        <f t="shared" si="109"/>
        <v>0</v>
      </c>
      <c r="K195" s="51">
        <f t="shared" si="114"/>
        <v>24050781</v>
      </c>
      <c r="L195" s="86">
        <f t="shared" si="110"/>
        <v>-1910300</v>
      </c>
      <c r="M195" s="4">
        <f t="shared" si="111"/>
        <v>0</v>
      </c>
      <c r="N195" s="51">
        <f t="shared" si="112"/>
        <v>948267</v>
      </c>
      <c r="P195" s="54">
        <f t="shared" si="116"/>
        <v>1.3997694208805032E-6</v>
      </c>
      <c r="Q195" s="55">
        <f t="shared" si="117"/>
        <v>69.418042261588724</v>
      </c>
      <c r="R195" s="55">
        <f t="shared" si="118"/>
        <v>0</v>
      </c>
      <c r="S195" s="56">
        <f t="shared" si="106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07"/>
        <v>102866</v>
      </c>
      <c r="E196" s="2">
        <f t="shared" si="108"/>
        <v>25037971</v>
      </c>
      <c r="F196" s="63">
        <f t="shared" si="115"/>
        <v>8921.8008833155054</v>
      </c>
      <c r="G196" s="28">
        <f t="shared" ref="G196:G204" si="119">D196/U$3</f>
        <v>2.1839731453637884E-3</v>
      </c>
      <c r="H196" s="81">
        <f t="shared" si="100"/>
        <v>1</v>
      </c>
      <c r="I196" s="9">
        <f t="shared" si="113"/>
        <v>-50229508</v>
      </c>
      <c r="J196" s="2">
        <f t="shared" si="109"/>
        <v>0</v>
      </c>
      <c r="K196" s="48">
        <f t="shared" si="114"/>
        <v>25037971</v>
      </c>
      <c r="L196" s="87">
        <f t="shared" si="110"/>
        <v>-1988710</v>
      </c>
      <c r="M196" s="2">
        <f t="shared" si="111"/>
        <v>0</v>
      </c>
      <c r="N196" s="48">
        <f t="shared" si="112"/>
        <v>987190</v>
      </c>
      <c r="P196" s="53">
        <f t="shared" si="116"/>
        <v>1.3997694208805032E-6</v>
      </c>
      <c r="Q196" s="52">
        <f t="shared" si="117"/>
        <v>72.239630234522082</v>
      </c>
      <c r="R196" s="52">
        <f t="shared" si="118"/>
        <v>0</v>
      </c>
      <c r="S196" s="16">
        <f t="shared" si="106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07"/>
        <v>102866</v>
      </c>
      <c r="E197" s="4">
        <f t="shared" si="108"/>
        <v>26065681</v>
      </c>
      <c r="F197" s="64">
        <f t="shared" si="115"/>
        <v>8921.8008833155054</v>
      </c>
      <c r="G197" s="27">
        <f t="shared" si="119"/>
        <v>2.1839731453637884E-3</v>
      </c>
      <c r="H197" s="80">
        <f t="shared" ref="H197:H204" si="120">D197/D196</f>
        <v>1</v>
      </c>
      <c r="I197" s="11">
        <f t="shared" ref="I197:I204" si="121">INT((S$17*K197+I196)/(1+R$17*J197))</f>
        <v>-52299847</v>
      </c>
      <c r="J197" s="4">
        <f t="shared" si="109"/>
        <v>0</v>
      </c>
      <c r="K197" s="51">
        <f t="shared" ref="K197:K204" si="122">INT((Q$17*J197+K196)/(1+P$17+S$17))</f>
        <v>26065681</v>
      </c>
      <c r="L197" s="86">
        <f t="shared" si="110"/>
        <v>-2070339</v>
      </c>
      <c r="M197" s="4">
        <f t="shared" si="111"/>
        <v>0</v>
      </c>
      <c r="N197" s="51">
        <f t="shared" si="112"/>
        <v>1027710</v>
      </c>
      <c r="P197" s="54">
        <f t="shared" si="116"/>
        <v>1.3997694208805032E-6</v>
      </c>
      <c r="Q197" s="55">
        <f t="shared" si="117"/>
        <v>75.177032911570066</v>
      </c>
      <c r="R197" s="55">
        <f t="shared" si="118"/>
        <v>0</v>
      </c>
      <c r="S197" s="56">
        <f t="shared" si="106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07"/>
        <v>102866</v>
      </c>
      <c r="E198" s="2">
        <f t="shared" si="108"/>
        <v>27135575</v>
      </c>
      <c r="F198" s="63">
        <f t="shared" si="115"/>
        <v>8921.8008833155054</v>
      </c>
      <c r="G198" s="28">
        <f t="shared" si="119"/>
        <v>2.1839731453637884E-3</v>
      </c>
      <c r="H198" s="81">
        <f t="shared" si="120"/>
        <v>1</v>
      </c>
      <c r="I198" s="9">
        <f t="shared" si="121"/>
        <v>-54455165</v>
      </c>
      <c r="J198" s="2">
        <f t="shared" si="109"/>
        <v>0</v>
      </c>
      <c r="K198" s="48">
        <f t="shared" si="122"/>
        <v>27135575</v>
      </c>
      <c r="L198" s="87">
        <f t="shared" si="110"/>
        <v>-2155318</v>
      </c>
      <c r="M198" s="2">
        <f t="shared" si="111"/>
        <v>0</v>
      </c>
      <c r="N198" s="48">
        <f t="shared" si="112"/>
        <v>1069894</v>
      </c>
      <c r="P198" s="53">
        <f t="shared" si="116"/>
        <v>1.3997694208805032E-6</v>
      </c>
      <c r="Q198" s="52">
        <f t="shared" si="117"/>
        <v>78.235004776122565</v>
      </c>
      <c r="R198" s="52">
        <f t="shared" si="118"/>
        <v>0</v>
      </c>
      <c r="S198" s="16">
        <f t="shared" si="106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07"/>
        <v>102866</v>
      </c>
      <c r="E199" s="4">
        <f t="shared" si="108"/>
        <v>28249384</v>
      </c>
      <c r="F199" s="64">
        <f t="shared" si="115"/>
        <v>8921.8008833155054</v>
      </c>
      <c r="G199" s="27">
        <f t="shared" si="119"/>
        <v>2.1839731453637884E-3</v>
      </c>
      <c r="H199" s="80">
        <f t="shared" si="120"/>
        <v>1</v>
      </c>
      <c r="I199" s="11">
        <f t="shared" si="121"/>
        <v>-56698950</v>
      </c>
      <c r="J199" s="4">
        <f t="shared" si="109"/>
        <v>0</v>
      </c>
      <c r="K199" s="51">
        <f t="shared" si="122"/>
        <v>28249384</v>
      </c>
      <c r="L199" s="86">
        <f t="shared" si="110"/>
        <v>-2243785</v>
      </c>
      <c r="M199" s="4">
        <f t="shared" si="111"/>
        <v>0</v>
      </c>
      <c r="N199" s="51">
        <f t="shared" si="112"/>
        <v>1113809</v>
      </c>
      <c r="P199" s="54">
        <f t="shared" si="116"/>
        <v>1.3997694208805032E-6</v>
      </c>
      <c r="Q199" s="55">
        <f t="shared" si="117"/>
        <v>81.418494035055531</v>
      </c>
      <c r="R199" s="55">
        <f t="shared" si="118"/>
        <v>0</v>
      </c>
      <c r="S199" s="56">
        <f t="shared" si="106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07"/>
        <v>102866</v>
      </c>
      <c r="E200" s="2">
        <f t="shared" si="108"/>
        <v>29408910</v>
      </c>
      <c r="F200" s="63">
        <f t="shared" si="115"/>
        <v>8921.8008833155054</v>
      </c>
      <c r="G200" s="28">
        <f t="shared" si="119"/>
        <v>2.1839731453637884E-3</v>
      </c>
      <c r="H200" s="81">
        <f t="shared" si="120"/>
        <v>1</v>
      </c>
      <c r="I200" s="9">
        <f t="shared" si="121"/>
        <v>-59034834</v>
      </c>
      <c r="J200" s="2">
        <f t="shared" si="109"/>
        <v>0</v>
      </c>
      <c r="K200" s="48">
        <f t="shared" si="122"/>
        <v>29408910</v>
      </c>
      <c r="L200" s="87">
        <f t="shared" si="110"/>
        <v>-2335884</v>
      </c>
      <c r="M200" s="2">
        <f t="shared" si="111"/>
        <v>0</v>
      </c>
      <c r="N200" s="48">
        <f t="shared" si="112"/>
        <v>1159526</v>
      </c>
      <c r="P200" s="53">
        <f t="shared" si="116"/>
        <v>1.3997694208805032E-6</v>
      </c>
      <c r="Q200" s="52">
        <f t="shared" si="117"/>
        <v>84.732652550351588</v>
      </c>
      <c r="R200" s="52">
        <f t="shared" si="118"/>
        <v>0</v>
      </c>
      <c r="S200" s="16">
        <f t="shared" si="106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07"/>
        <v>102866</v>
      </c>
      <c r="E201" s="4">
        <f t="shared" si="108"/>
        <v>30616030</v>
      </c>
      <c r="F201" s="64">
        <f t="shared" si="115"/>
        <v>8921.8008833155054</v>
      </c>
      <c r="G201" s="27">
        <f t="shared" si="119"/>
        <v>2.1839731453637884E-3</v>
      </c>
      <c r="H201" s="80">
        <f t="shared" si="120"/>
        <v>1</v>
      </c>
      <c r="I201" s="11">
        <f t="shared" si="121"/>
        <v>-61466597</v>
      </c>
      <c r="J201" s="4">
        <f t="shared" si="109"/>
        <v>0</v>
      </c>
      <c r="K201" s="51">
        <f t="shared" si="122"/>
        <v>30616030</v>
      </c>
      <c r="L201" s="86">
        <f t="shared" si="110"/>
        <v>-2431763</v>
      </c>
      <c r="M201" s="4">
        <f t="shared" si="111"/>
        <v>0</v>
      </c>
      <c r="N201" s="51">
        <f t="shared" si="112"/>
        <v>1207120</v>
      </c>
      <c r="P201" s="54">
        <f t="shared" si="116"/>
        <v>1.3997694208805032E-6</v>
      </c>
      <c r="Q201" s="55">
        <f t="shared" si="117"/>
        <v>88.182844821189477</v>
      </c>
      <c r="R201" s="55">
        <f t="shared" si="118"/>
        <v>0</v>
      </c>
      <c r="S201" s="56">
        <f t="shared" si="106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07"/>
        <v>102866</v>
      </c>
      <c r="E202" s="2">
        <f t="shared" si="108"/>
        <v>31872698</v>
      </c>
      <c r="F202" s="63">
        <f t="shared" si="115"/>
        <v>8921.8008833155054</v>
      </c>
      <c r="G202" s="28">
        <f t="shared" si="119"/>
        <v>2.1839731453637884E-3</v>
      </c>
      <c r="H202" s="81">
        <f t="shared" si="120"/>
        <v>1</v>
      </c>
      <c r="I202" s="9">
        <f t="shared" si="121"/>
        <v>-63998174</v>
      </c>
      <c r="J202" s="2">
        <f t="shared" si="109"/>
        <v>0</v>
      </c>
      <c r="K202" s="48">
        <f t="shared" si="122"/>
        <v>31872698</v>
      </c>
      <c r="L202" s="87">
        <f t="shared" si="110"/>
        <v>-2531577</v>
      </c>
      <c r="M202" s="2">
        <f t="shared" si="111"/>
        <v>0</v>
      </c>
      <c r="N202" s="48">
        <f t="shared" si="112"/>
        <v>1256668</v>
      </c>
      <c r="P202" s="53">
        <f t="shared" si="116"/>
        <v>1.3997694208805032E-6</v>
      </c>
      <c r="Q202" s="52">
        <f t="shared" si="117"/>
        <v>91.774654128427315</v>
      </c>
      <c r="R202" s="52">
        <f t="shared" si="118"/>
        <v>0</v>
      </c>
      <c r="S202" s="16">
        <f t="shared" si="106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07"/>
        <v>102866</v>
      </c>
      <c r="E203" s="4">
        <f t="shared" si="108"/>
        <v>33180947</v>
      </c>
      <c r="F203" s="64">
        <f t="shared" si="115"/>
        <v>8921.8008833155054</v>
      </c>
      <c r="G203" s="27">
        <f t="shared" si="119"/>
        <v>2.1839731453637884E-3</v>
      </c>
      <c r="H203" s="80">
        <f t="shared" si="120"/>
        <v>1</v>
      </c>
      <c r="I203" s="11">
        <f t="shared" si="121"/>
        <v>-66633662</v>
      </c>
      <c r="J203" s="4">
        <f t="shared" si="109"/>
        <v>0</v>
      </c>
      <c r="K203" s="51">
        <f t="shared" si="122"/>
        <v>33180947</v>
      </c>
      <c r="L203" s="86">
        <f t="shared" si="110"/>
        <v>-2635488</v>
      </c>
      <c r="M203" s="4">
        <f t="shared" si="111"/>
        <v>0</v>
      </c>
      <c r="N203" s="51">
        <f t="shared" si="112"/>
        <v>1308249</v>
      </c>
      <c r="P203" s="54">
        <f t="shared" si="116"/>
        <v>1.3997694208805032E-6</v>
      </c>
      <c r="Q203" s="55">
        <f t="shared" si="117"/>
        <v>95.513892700859159</v>
      </c>
      <c r="R203" s="55">
        <f t="shared" si="118"/>
        <v>0</v>
      </c>
      <c r="S203" s="56">
        <f t="shared" si="106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07"/>
        <v>102866</v>
      </c>
      <c r="E204" s="94">
        <f t="shared" si="108"/>
        <v>34542895</v>
      </c>
      <c r="F204" s="75">
        <f t="shared" si="115"/>
        <v>8921.8008833155054</v>
      </c>
      <c r="G204" s="76">
        <f t="shared" si="119"/>
        <v>2.1839731453637884E-3</v>
      </c>
      <c r="H204" s="84">
        <f t="shared" si="120"/>
        <v>1</v>
      </c>
      <c r="I204" s="73">
        <f t="shared" si="121"/>
        <v>-69377327</v>
      </c>
      <c r="J204" s="94">
        <f t="shared" si="109"/>
        <v>0</v>
      </c>
      <c r="K204" s="95">
        <f t="shared" si="122"/>
        <v>34542895</v>
      </c>
      <c r="L204" s="107">
        <f t="shared" si="110"/>
        <v>-2743665</v>
      </c>
      <c r="M204" s="94">
        <f t="shared" si="111"/>
        <v>0</v>
      </c>
      <c r="N204" s="95">
        <f t="shared" si="112"/>
        <v>1361948</v>
      </c>
      <c r="P204" s="77">
        <f t="shared" si="116"/>
        <v>1.3997694208805032E-6</v>
      </c>
      <c r="Q204" s="78">
        <f t="shared" si="117"/>
        <v>99.406611881471449</v>
      </c>
      <c r="R204" s="78">
        <f t="shared" si="118"/>
        <v>0</v>
      </c>
      <c r="S204" s="102">
        <f t="shared" si="106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2020-03-31T15:46:49Z</dcterms:modified>
</cp:coreProperties>
</file>