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F94A85FB-045E-431C-B68F-B4884A6AEF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U8" i="1" l="1"/>
  <c r="K34" i="1" l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I8" i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T31" i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156" i="1" s="1"/>
  <c r="P165" i="1" l="1"/>
  <c r="P72" i="1"/>
  <c r="P185" i="1"/>
  <c r="P47" i="1"/>
  <c r="P23" i="1"/>
  <c r="P24" i="1"/>
  <c r="P189" i="1"/>
  <c r="P164" i="1"/>
  <c r="P101" i="1"/>
  <c r="P203" i="1"/>
  <c r="P106" i="1"/>
  <c r="P43" i="1"/>
  <c r="P196" i="1"/>
  <c r="P92" i="1"/>
  <c r="P169" i="1"/>
  <c r="P37" i="1"/>
  <c r="P140" i="1"/>
  <c r="P84" i="1"/>
  <c r="P177" i="1"/>
  <c r="P125" i="1"/>
  <c r="P153" i="1"/>
  <c r="P77" i="1"/>
  <c r="P115" i="1"/>
  <c r="P198" i="1"/>
  <c r="P159" i="1"/>
  <c r="P132" i="1"/>
  <c r="P113" i="1"/>
  <c r="P42" i="1"/>
  <c r="P64" i="1"/>
  <c r="P94" i="1"/>
  <c r="P53" i="1"/>
  <c r="P59" i="1"/>
  <c r="P162" i="1"/>
  <c r="P124" i="1"/>
  <c r="P104" i="1"/>
  <c r="P70" i="1"/>
  <c r="P166" i="1"/>
  <c r="P51" i="1"/>
  <c r="P151" i="1"/>
  <c r="P98" i="1"/>
  <c r="P199" i="1"/>
  <c r="P133" i="1"/>
  <c r="P130" i="1"/>
  <c r="P141" i="1"/>
  <c r="P48" i="1"/>
  <c r="P69" i="1"/>
  <c r="P152" i="1"/>
  <c r="P155" i="1"/>
  <c r="P174" i="1"/>
  <c r="R28" i="1"/>
  <c r="R29" i="1"/>
  <c r="R33" i="1"/>
  <c r="R25" i="1"/>
  <c r="R26" i="1"/>
  <c r="R24" i="1"/>
  <c r="R31" i="1"/>
  <c r="R23" i="1"/>
  <c r="R30" i="1"/>
  <c r="R32" i="1"/>
  <c r="R27" i="1"/>
  <c r="R34" i="1"/>
  <c r="R35" i="1"/>
  <c r="Q35" i="1"/>
  <c r="Q27" i="1"/>
  <c r="Q29" i="1"/>
  <c r="Q28" i="1"/>
  <c r="Q26" i="1"/>
  <c r="Q24" i="1"/>
  <c r="Q34" i="1"/>
  <c r="Q32" i="1"/>
  <c r="Q23" i="1"/>
  <c r="Q25" i="1"/>
  <c r="Q30" i="1"/>
  <c r="Q31" i="1"/>
  <c r="Q33" i="1"/>
  <c r="P90" i="1"/>
  <c r="P172" i="1"/>
  <c r="P143" i="1"/>
  <c r="P120" i="1"/>
  <c r="P129" i="1"/>
  <c r="P110" i="1"/>
  <c r="P142" i="1"/>
  <c r="P25" i="1"/>
  <c r="P75" i="1"/>
  <c r="P100" i="1"/>
  <c r="P97" i="1"/>
  <c r="P31" i="1"/>
  <c r="P144" i="1"/>
  <c r="P137" i="1"/>
  <c r="P201" i="1"/>
  <c r="P105" i="1"/>
  <c r="P112" i="1"/>
  <c r="P175" i="1"/>
  <c r="P36" i="1"/>
  <c r="P39" i="1"/>
  <c r="P134" i="1"/>
  <c r="P38" i="1"/>
  <c r="P184" i="1"/>
  <c r="P121" i="1"/>
  <c r="P154" i="1"/>
  <c r="P32" i="1"/>
  <c r="P50" i="1"/>
  <c r="P135" i="1"/>
  <c r="P122" i="1"/>
  <c r="P178" i="1"/>
  <c r="P89" i="1"/>
  <c r="P194" i="1"/>
  <c r="P57" i="1"/>
  <c r="P138" i="1"/>
  <c r="P54" i="1"/>
  <c r="P103" i="1"/>
  <c r="P55" i="1"/>
  <c r="P190" i="1"/>
  <c r="P46" i="1"/>
  <c r="P45" i="1"/>
  <c r="P52" i="1"/>
  <c r="P26" i="1"/>
  <c r="P168" i="1"/>
  <c r="P126" i="1"/>
  <c r="P60" i="1"/>
  <c r="P86" i="1"/>
  <c r="P79" i="1"/>
  <c r="P187" i="1"/>
  <c r="P95" i="1"/>
  <c r="P127" i="1"/>
  <c r="P76" i="1"/>
  <c r="P157" i="1"/>
  <c r="P193" i="1"/>
  <c r="P61" i="1"/>
  <c r="P163" i="1"/>
  <c r="P88" i="1"/>
  <c r="P73" i="1"/>
  <c r="P56" i="1"/>
  <c r="P99" i="1"/>
  <c r="P204" i="1"/>
  <c r="P173" i="1"/>
  <c r="P158" i="1"/>
  <c r="P96" i="1"/>
  <c r="P80" i="1"/>
  <c r="P29" i="1"/>
  <c r="P62" i="1"/>
  <c r="P74" i="1"/>
  <c r="P167" i="1"/>
  <c r="P30" i="1"/>
  <c r="P28" i="1"/>
  <c r="P131" i="1"/>
  <c r="P149" i="1"/>
  <c r="P195" i="1"/>
  <c r="P146" i="1"/>
  <c r="P150" i="1"/>
  <c r="P116" i="1"/>
  <c r="P65" i="1"/>
  <c r="P83" i="1"/>
  <c r="P182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63" i="1"/>
  <c r="P179" i="1"/>
  <c r="P119" i="1"/>
  <c r="P197" i="1"/>
  <c r="P87" i="1"/>
  <c r="P40" i="1"/>
  <c r="P123" i="1"/>
  <c r="P147" i="1"/>
  <c r="P33" i="1"/>
  <c r="P161" i="1"/>
  <c r="P191" i="1"/>
  <c r="P41" i="1"/>
  <c r="P44" i="1"/>
  <c r="P27" i="1"/>
  <c r="P49" i="1"/>
  <c r="P68" i="1"/>
  <c r="P160" i="1"/>
  <c r="P67" i="1"/>
  <c r="P186" i="1"/>
  <c r="P85" i="1"/>
  <c r="P188" i="1"/>
  <c r="P176" i="1"/>
  <c r="P81" i="1"/>
  <c r="P66" i="1"/>
  <c r="P78" i="1"/>
  <c r="P109" i="1"/>
  <c r="P128" i="1"/>
  <c r="P114" i="1"/>
  <c r="P35" i="1"/>
  <c r="P91" i="1"/>
  <c r="P183" i="1"/>
  <c r="P58" i="1"/>
  <c r="P117" i="1"/>
  <c r="P145" i="1"/>
  <c r="P200" i="1"/>
  <c r="P34" i="1"/>
  <c r="P170" i="1"/>
  <c r="P192" i="1"/>
  <c r="P148" i="1"/>
  <c r="P71" i="1"/>
  <c r="P107" i="1"/>
  <c r="S23" i="1" l="1"/>
  <c r="U23" i="1" s="1"/>
  <c r="W23" i="1" s="1"/>
  <c r="S24" i="1"/>
  <c r="U24" i="1" s="1"/>
  <c r="V24" i="1" s="1"/>
  <c r="S30" i="1"/>
  <c r="U30" i="1" s="1"/>
  <c r="V30" i="1" s="1"/>
  <c r="S34" i="1"/>
  <c r="U34" i="1" s="1"/>
  <c r="V34" i="1" s="1"/>
  <c r="S29" i="1"/>
  <c r="U29" i="1" s="1"/>
  <c r="V29" i="1" s="1"/>
  <c r="S25" i="1"/>
  <c r="U25" i="1" s="1"/>
  <c r="V25" i="1" s="1"/>
  <c r="S27" i="1"/>
  <c r="U27" i="1" s="1"/>
  <c r="V27" i="1" s="1"/>
  <c r="S33" i="1"/>
  <c r="U33" i="1" s="1"/>
  <c r="V33" i="1" s="1"/>
  <c r="V23" i="1"/>
  <c r="S26" i="1"/>
  <c r="U26" i="1" s="1"/>
  <c r="V26" i="1" s="1"/>
  <c r="S35" i="1"/>
  <c r="S31" i="1"/>
  <c r="U31" i="1" s="1"/>
  <c r="V31" i="1" s="1"/>
  <c r="S32" i="1"/>
  <c r="U32" i="1" s="1"/>
  <c r="V32" i="1" s="1"/>
  <c r="S28" i="1"/>
  <c r="U28" i="1" s="1"/>
  <c r="V28" i="1" s="1"/>
  <c r="W24" i="1" l="1"/>
  <c r="X23" i="1"/>
  <c r="U35" i="1"/>
  <c r="V35" i="1" s="1"/>
  <c r="J35" i="1"/>
  <c r="W25" i="1" l="1"/>
  <c r="X24" i="1"/>
  <c r="R36" i="1"/>
  <c r="M35" i="1"/>
  <c r="D35" i="1" s="1"/>
  <c r="F35" i="1" s="1"/>
  <c r="K35" i="1"/>
  <c r="X25" i="1" l="1"/>
  <c r="W26" i="1"/>
  <c r="I35" i="1"/>
  <c r="L35" i="1" s="1"/>
  <c r="N35" i="1"/>
  <c r="E35" i="1" s="1"/>
  <c r="H35" i="1"/>
  <c r="G35" i="1"/>
  <c r="W27" i="1" l="1"/>
  <c r="X26" i="1"/>
  <c r="Q36" i="1"/>
  <c r="S36" i="1" s="1"/>
  <c r="J36" i="1" l="1"/>
  <c r="M36" i="1" s="1"/>
  <c r="D36" i="1" s="1"/>
  <c r="F36" i="1" s="1"/>
  <c r="U36" i="1"/>
  <c r="V36" i="1" s="1"/>
  <c r="W28" i="1"/>
  <c r="X27" i="1"/>
  <c r="K36" i="1"/>
  <c r="R37" i="1" l="1"/>
  <c r="W29" i="1"/>
  <c r="X28" i="1"/>
  <c r="G36" i="1"/>
  <c r="H36" i="1"/>
  <c r="I36" i="1"/>
  <c r="L36" i="1" s="1"/>
  <c r="N36" i="1"/>
  <c r="E36" i="1" s="1"/>
  <c r="W30" i="1" l="1"/>
  <c r="X29" i="1"/>
  <c r="Q37" i="1"/>
  <c r="S37" i="1" s="1"/>
  <c r="J37" i="1" l="1"/>
  <c r="M37" i="1" s="1"/>
  <c r="D37" i="1" s="1"/>
  <c r="F37" i="1" s="1"/>
  <c r="U37" i="1"/>
  <c r="V37" i="1" s="1"/>
  <c r="W31" i="1"/>
  <c r="X30" i="1"/>
  <c r="K37" i="1"/>
  <c r="R38" i="1"/>
  <c r="W32" i="1" l="1"/>
  <c r="X31" i="1"/>
  <c r="G37" i="1"/>
  <c r="H37" i="1"/>
  <c r="N37" i="1"/>
  <c r="E37" i="1" s="1"/>
  <c r="I37" i="1"/>
  <c r="L37" i="1" s="1"/>
  <c r="W33" i="1" l="1"/>
  <c r="X32" i="1"/>
  <c r="Q38" i="1"/>
  <c r="S38" i="1" s="1"/>
  <c r="J38" i="1" l="1"/>
  <c r="M38" i="1" s="1"/>
  <c r="D38" i="1" s="1"/>
  <c r="F38" i="1" s="1"/>
  <c r="U38" i="1"/>
  <c r="V38" i="1" s="1"/>
  <c r="W34" i="1"/>
  <c r="X33" i="1"/>
  <c r="R39" i="1"/>
  <c r="K38" i="1"/>
  <c r="X34" i="1" l="1"/>
  <c r="W35" i="1"/>
  <c r="N38" i="1"/>
  <c r="E38" i="1" s="1"/>
  <c r="I38" i="1"/>
  <c r="L38" i="1" s="1"/>
  <c r="H38" i="1"/>
  <c r="G38" i="1"/>
  <c r="X35" i="1" l="1"/>
  <c r="W36" i="1"/>
  <c r="Q39" i="1"/>
  <c r="S39" i="1" s="1"/>
  <c r="X36" i="1" l="1"/>
  <c r="W37" i="1"/>
  <c r="J39" i="1"/>
  <c r="M39" i="1" s="1"/>
  <c r="D39" i="1" s="1"/>
  <c r="F39" i="1" s="1"/>
  <c r="U39" i="1"/>
  <c r="V39" i="1" s="1"/>
  <c r="X37" i="1" l="1"/>
  <c r="W38" i="1"/>
  <c r="K39" i="1"/>
  <c r="I39" i="1" s="1"/>
  <c r="L39" i="1" s="1"/>
  <c r="R40" i="1"/>
  <c r="H39" i="1"/>
  <c r="G39" i="1"/>
  <c r="W39" i="1" l="1"/>
  <c r="X38" i="1"/>
  <c r="N39" i="1"/>
  <c r="E39" i="1" s="1"/>
  <c r="Q40" i="1"/>
  <c r="S40" i="1" s="1"/>
  <c r="J40" i="1" l="1"/>
  <c r="K40" i="1" s="1"/>
  <c r="U40" i="1"/>
  <c r="V40" i="1" s="1"/>
  <c r="X39" i="1"/>
  <c r="R41" i="1"/>
  <c r="M40" i="1"/>
  <c r="D40" i="1" s="1"/>
  <c r="F40" i="1" s="1"/>
  <c r="W40" i="1" l="1"/>
  <c r="X40" i="1" s="1"/>
  <c r="G40" i="1"/>
  <c r="H40" i="1"/>
  <c r="I40" i="1"/>
  <c r="L40" i="1" s="1"/>
  <c r="N40" i="1"/>
  <c r="E40" i="1" s="1"/>
  <c r="Q41" i="1" l="1"/>
  <c r="S41" i="1" s="1"/>
  <c r="J41" i="1" l="1"/>
  <c r="U41" i="1"/>
  <c r="R42" i="1"/>
  <c r="M41" i="1"/>
  <c r="D41" i="1" s="1"/>
  <c r="F41" i="1" s="1"/>
  <c r="K41" i="1"/>
  <c r="V41" i="1" l="1"/>
  <c r="W41" i="1"/>
  <c r="X41" i="1" s="1"/>
  <c r="I41" i="1"/>
  <c r="L41" i="1" s="1"/>
  <c r="N41" i="1"/>
  <c r="E41" i="1" s="1"/>
  <c r="G41" i="1"/>
  <c r="H41" i="1"/>
  <c r="Q42" i="1" l="1"/>
  <c r="S42" i="1" s="1"/>
  <c r="J42" i="1" s="1"/>
  <c r="M42" i="1" s="1"/>
  <c r="D42" i="1" s="1"/>
  <c r="F42" i="1" s="1"/>
  <c r="K42" i="1" l="1"/>
  <c r="N42" i="1" s="1"/>
  <c r="E42" i="1" s="1"/>
  <c r="R43" i="1"/>
  <c r="G42" i="1"/>
  <c r="H42" i="1"/>
  <c r="I42" i="1" l="1"/>
  <c r="L42" i="1" s="1"/>
  <c r="Q43" i="1" l="1"/>
  <c r="S43" i="1" s="1"/>
  <c r="J43" i="1" s="1"/>
  <c r="K43" i="1" s="1"/>
  <c r="R44" i="1" l="1"/>
  <c r="M43" i="1"/>
  <c r="D43" i="1" s="1"/>
  <c r="F43" i="1" s="1"/>
  <c r="N43" i="1"/>
  <c r="E43" i="1" s="1"/>
  <c r="I43" i="1"/>
  <c r="L43" i="1" s="1"/>
  <c r="G43" i="1" l="1"/>
  <c r="H43" i="1"/>
  <c r="Q44" i="1"/>
  <c r="S44" i="1" s="1"/>
  <c r="J44" i="1" s="1"/>
  <c r="K44" i="1" l="1"/>
  <c r="R45" i="1"/>
  <c r="M44" i="1"/>
  <c r="D44" i="1" s="1"/>
  <c r="F44" i="1" s="1"/>
  <c r="I44" i="1" l="1"/>
  <c r="L44" i="1" s="1"/>
  <c r="N44" i="1"/>
  <c r="E44" i="1" s="1"/>
  <c r="H44" i="1"/>
  <c r="G44" i="1"/>
  <c r="Q45" i="1" l="1"/>
  <c r="S45" i="1" s="1"/>
  <c r="J45" i="1" s="1"/>
  <c r="R46" i="1" l="1"/>
  <c r="K45" i="1"/>
  <c r="M45" i="1"/>
  <c r="D45" i="1" s="1"/>
  <c r="F45" i="1" s="1"/>
  <c r="G45" i="1" l="1"/>
  <c r="H45" i="1"/>
  <c r="I45" i="1"/>
  <c r="L45" i="1" s="1"/>
  <c r="N45" i="1"/>
  <c r="E45" i="1" s="1"/>
  <c r="Q46" i="1" l="1"/>
  <c r="S46" i="1" s="1"/>
  <c r="J46" i="1" s="1"/>
  <c r="R47" i="1" s="1"/>
  <c r="M46" i="1" l="1"/>
  <c r="D46" i="1" s="1"/>
  <c r="F46" i="1" s="1"/>
  <c r="K46" i="1"/>
  <c r="N46" i="1" s="1"/>
  <c r="E46" i="1" s="1"/>
  <c r="G46" i="1" l="1"/>
  <c r="H46" i="1"/>
  <c r="I46" i="1"/>
  <c r="L46" i="1" l="1"/>
  <c r="Q47" i="1"/>
  <c r="S47" i="1" s="1"/>
  <c r="J47" i="1" s="1"/>
  <c r="R48" i="1" l="1"/>
  <c r="M47" i="1"/>
  <c r="D47" i="1" s="1"/>
  <c r="F47" i="1" s="1"/>
  <c r="K47" i="1"/>
  <c r="I47" i="1" l="1"/>
  <c r="L47" i="1" s="1"/>
  <c r="N47" i="1"/>
  <c r="E47" i="1" s="1"/>
  <c r="H47" i="1"/>
  <c r="G47" i="1"/>
  <c r="Q48" i="1" l="1"/>
  <c r="S48" i="1" s="1"/>
  <c r="J48" i="1" s="1"/>
  <c r="R49" i="1" l="1"/>
  <c r="K48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M49" i="1" s="1"/>
  <c r="D49" i="1" s="1"/>
  <c r="F49" i="1" s="1"/>
  <c r="K49" i="1" l="1"/>
  <c r="I49" i="1" s="1"/>
  <c r="L49" i="1" s="1"/>
  <c r="R50" i="1"/>
  <c r="H49" i="1"/>
  <c r="G49" i="1"/>
  <c r="Q50" i="1" l="1"/>
  <c r="S50" i="1" s="1"/>
  <c r="J50" i="1" s="1"/>
  <c r="R51" i="1" s="1"/>
  <c r="N49" i="1"/>
  <c r="E49" i="1" s="1"/>
  <c r="M50" i="1" l="1"/>
  <c r="D50" i="1" s="1"/>
  <c r="G50" i="1" s="1"/>
  <c r="K50" i="1"/>
  <c r="N50" i="1" s="1"/>
  <c r="E50" i="1" s="1"/>
  <c r="I50" i="1" l="1"/>
  <c r="L50" i="1" s="1"/>
  <c r="H50" i="1"/>
  <c r="F50" i="1"/>
  <c r="Q51" i="1" l="1"/>
  <c r="S51" i="1" s="1"/>
  <c r="J51" i="1" s="1"/>
  <c r="R52" i="1" l="1"/>
  <c r="K51" i="1"/>
  <c r="M51" i="1"/>
  <c r="D51" i="1" s="1"/>
  <c r="G51" i="1" l="1"/>
  <c r="F51" i="1"/>
  <c r="H51" i="1"/>
  <c r="N51" i="1"/>
  <c r="E51" i="1" s="1"/>
  <c r="I51" i="1"/>
  <c r="L51" i="1" s="1"/>
  <c r="Q52" i="1" l="1"/>
  <c r="S52" i="1" s="1"/>
  <c r="J52" i="1" s="1"/>
  <c r="R53" i="1" s="1"/>
  <c r="K52" i="1" l="1"/>
  <c r="N52" i="1" s="1"/>
  <c r="E52" i="1" s="1"/>
  <c r="M52" i="1"/>
  <c r="D52" i="1" s="1"/>
  <c r="F52" i="1" s="1"/>
  <c r="H52" i="1" l="1"/>
  <c r="G52" i="1"/>
  <c r="I52" i="1"/>
  <c r="L52" i="1" s="1"/>
  <c r="Q53" i="1"/>
  <c r="S53" i="1" s="1"/>
  <c r="J53" i="1" s="1"/>
  <c r="M53" i="1" l="1"/>
  <c r="D53" i="1" s="1"/>
  <c r="K53" i="1"/>
  <c r="R54" i="1"/>
  <c r="I53" i="1" l="1"/>
  <c r="L53" i="1" s="1"/>
  <c r="N53" i="1"/>
  <c r="E53" i="1" s="1"/>
  <c r="F53" i="1"/>
  <c r="H53" i="1"/>
  <c r="G53" i="1"/>
  <c r="Q54" i="1" l="1"/>
  <c r="S54" i="1" s="1"/>
  <c r="J54" i="1" s="1"/>
  <c r="K54" i="1" l="1"/>
  <c r="R55" i="1"/>
  <c r="M54" i="1"/>
  <c r="D54" i="1" s="1"/>
  <c r="F54" i="1" l="1"/>
  <c r="H54" i="1"/>
  <c r="G54" i="1"/>
  <c r="N54" i="1"/>
  <c r="E54" i="1" s="1"/>
  <c r="I54" i="1"/>
  <c r="L54" i="1" s="1"/>
  <c r="Q55" i="1" l="1"/>
  <c r="S55" i="1" s="1"/>
  <c r="J55" i="1" s="1"/>
  <c r="M55" i="1" s="1"/>
  <c r="D55" i="1" s="1"/>
  <c r="K55" i="1" l="1"/>
  <c r="I55" i="1" s="1"/>
  <c r="L55" i="1" s="1"/>
  <c r="R56" i="1"/>
  <c r="F55" i="1"/>
  <c r="H55" i="1"/>
  <c r="G55" i="1"/>
  <c r="N55" i="1" l="1"/>
  <c r="E55" i="1" s="1"/>
  <c r="Q56" i="1"/>
  <c r="S56" i="1" s="1"/>
  <c r="J56" i="1" s="1"/>
  <c r="M56" i="1" l="1"/>
  <c r="D56" i="1" s="1"/>
  <c r="R57" i="1"/>
  <c r="K56" i="1"/>
  <c r="N56" i="1" l="1"/>
  <c r="E56" i="1" s="1"/>
  <c r="I56" i="1"/>
  <c r="L56" i="1" s="1"/>
  <c r="F56" i="1"/>
  <c r="H56" i="1"/>
  <c r="G56" i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F57" i="1"/>
  <c r="G57" i="1"/>
  <c r="H57" i="1"/>
  <c r="Q58" i="1" l="1"/>
  <c r="S58" i="1" s="1"/>
  <c r="J58" i="1" s="1"/>
  <c r="M58" i="1" s="1"/>
  <c r="D58" i="1" s="1"/>
  <c r="K58" i="1" l="1"/>
  <c r="I58" i="1" s="1"/>
  <c r="L58" i="1" s="1"/>
  <c r="R59" i="1"/>
  <c r="F58" i="1"/>
  <c r="G58" i="1"/>
  <c r="H58" i="1"/>
  <c r="N58" i="1" l="1"/>
  <c r="E58" i="1" s="1"/>
  <c r="Q59" i="1"/>
  <c r="S59" i="1" s="1"/>
  <c r="J59" i="1" s="1"/>
  <c r="M59" i="1" l="1"/>
  <c r="D59" i="1" s="1"/>
  <c r="R60" i="1"/>
  <c r="K59" i="1"/>
  <c r="I59" i="1" l="1"/>
  <c r="L59" i="1" s="1"/>
  <c r="N59" i="1"/>
  <c r="E59" i="1" s="1"/>
  <c r="F59" i="1"/>
  <c r="G59" i="1"/>
  <c r="H59" i="1"/>
  <c r="Q60" i="1" l="1"/>
  <c r="S60" i="1" s="1"/>
  <c r="J60" i="1" s="1"/>
  <c r="R61" i="1" l="1"/>
  <c r="K60" i="1"/>
  <c r="M60" i="1"/>
  <c r="D60" i="1" s="1"/>
  <c r="F60" i="1" l="1"/>
  <c r="H60" i="1"/>
  <c r="G60" i="1"/>
  <c r="N60" i="1"/>
  <c r="E60" i="1" s="1"/>
  <c r="I60" i="1"/>
  <c r="L60" i="1" l="1"/>
  <c r="Q61" i="1"/>
  <c r="S61" i="1" s="1"/>
  <c r="J61" i="1" s="1"/>
  <c r="K61" i="1" l="1"/>
  <c r="M61" i="1"/>
  <c r="D61" i="1" s="1"/>
  <c r="R62" i="1"/>
  <c r="F61" i="1" l="1"/>
  <c r="G61" i="1"/>
  <c r="H61" i="1"/>
  <c r="I61" i="1"/>
  <c r="N61" i="1"/>
  <c r="E61" i="1" s="1"/>
  <c r="L61" i="1" l="1"/>
  <c r="Q62" i="1"/>
  <c r="S62" i="1" s="1"/>
  <c r="J62" i="1" s="1"/>
  <c r="M62" i="1" l="1"/>
  <c r="D62" i="1" s="1"/>
  <c r="K62" i="1"/>
  <c r="R63" i="1"/>
  <c r="N62" i="1" l="1"/>
  <c r="E62" i="1" s="1"/>
  <c r="I62" i="1"/>
  <c r="L62" i="1" s="1"/>
  <c r="F62" i="1"/>
  <c r="H62" i="1"/>
  <c r="G62" i="1"/>
  <c r="Q63" i="1" l="1"/>
  <c r="S63" i="1" s="1"/>
  <c r="J63" i="1" s="1"/>
  <c r="K63" i="1" l="1"/>
  <c r="M63" i="1"/>
  <c r="D63" i="1" s="1"/>
  <c r="R64" i="1"/>
  <c r="G63" i="1" l="1"/>
  <c r="F63" i="1"/>
  <c r="H63" i="1"/>
  <c r="N63" i="1"/>
  <c r="E63" i="1" s="1"/>
  <c r="I63" i="1"/>
  <c r="L63" i="1" s="1"/>
  <c r="Q64" i="1" l="1"/>
  <c r="S64" i="1" s="1"/>
  <c r="J64" i="1" s="1"/>
  <c r="K64" i="1" s="1"/>
  <c r="M64" i="1" l="1"/>
  <c r="D64" i="1" s="1"/>
  <c r="R65" i="1"/>
  <c r="F64" i="1"/>
  <c r="G64" i="1"/>
  <c r="H64" i="1"/>
  <c r="I64" i="1"/>
  <c r="N64" i="1"/>
  <c r="E64" i="1" s="1"/>
  <c r="L64" i="1" l="1"/>
  <c r="Q65" i="1"/>
  <c r="S65" i="1" s="1"/>
  <c r="J65" i="1" s="1"/>
  <c r="R66" i="1" l="1"/>
  <c r="K65" i="1"/>
  <c r="M65" i="1"/>
  <c r="D65" i="1" s="1"/>
  <c r="F65" i="1" l="1"/>
  <c r="H65" i="1"/>
  <c r="G65" i="1"/>
  <c r="I65" i="1"/>
  <c r="N65" i="1"/>
  <c r="E65" i="1" s="1"/>
  <c r="L65" i="1" l="1"/>
  <c r="Q66" i="1"/>
  <c r="S66" i="1" s="1"/>
  <c r="J66" i="1" s="1"/>
  <c r="M66" i="1" l="1"/>
  <c r="D66" i="1" s="1"/>
  <c r="R67" i="1"/>
  <c r="K66" i="1"/>
  <c r="N66" i="1" l="1"/>
  <c r="E66" i="1" s="1"/>
  <c r="I66" i="1"/>
  <c r="L66" i="1" s="1"/>
  <c r="F66" i="1"/>
  <c r="G66" i="1"/>
  <c r="H66" i="1"/>
  <c r="Q67" i="1" l="1"/>
  <c r="S67" i="1" s="1"/>
  <c r="J67" i="1" s="1"/>
  <c r="M67" i="1" l="1"/>
  <c r="D67" i="1" s="1"/>
  <c r="R68" i="1"/>
  <c r="K67" i="1"/>
  <c r="I67" i="1" l="1"/>
  <c r="L67" i="1" s="1"/>
  <c r="N67" i="1"/>
  <c r="E67" i="1" s="1"/>
  <c r="F67" i="1"/>
  <c r="G67" i="1"/>
  <c r="H67" i="1"/>
  <c r="Q68" i="1" l="1"/>
  <c r="S68" i="1" s="1"/>
  <c r="J68" i="1" s="1"/>
  <c r="M68" i="1" s="1"/>
  <c r="D68" i="1" s="1"/>
  <c r="K68" i="1" l="1"/>
  <c r="N68" i="1" s="1"/>
  <c r="E68" i="1" s="1"/>
  <c r="R69" i="1"/>
  <c r="F68" i="1"/>
  <c r="H68" i="1"/>
  <c r="G68" i="1"/>
  <c r="I68" i="1" l="1"/>
  <c r="L68" i="1" s="1"/>
  <c r="Q69" i="1" l="1"/>
  <c r="S69" i="1" s="1"/>
  <c r="J69" i="1" s="1"/>
  <c r="M69" i="1" s="1"/>
  <c r="D69" i="1" s="1"/>
  <c r="K69" i="1" l="1"/>
  <c r="N69" i="1" s="1"/>
  <c r="E69" i="1" s="1"/>
  <c r="R70" i="1"/>
  <c r="I69" i="1"/>
  <c r="L69" i="1" s="1"/>
  <c r="F69" i="1"/>
  <c r="G69" i="1"/>
  <c r="H69" i="1"/>
  <c r="Q70" i="1" l="1"/>
  <c r="S70" i="1" s="1"/>
  <c r="J70" i="1" s="1"/>
  <c r="R71" i="1" l="1"/>
  <c r="M70" i="1"/>
  <c r="D70" i="1" s="1"/>
  <c r="K70" i="1"/>
  <c r="I70" i="1" l="1"/>
  <c r="L70" i="1" s="1"/>
  <c r="N70" i="1"/>
  <c r="E70" i="1" s="1"/>
  <c r="F70" i="1"/>
  <c r="G70" i="1"/>
  <c r="H70" i="1"/>
  <c r="Q71" i="1" l="1"/>
  <c r="S71" i="1" s="1"/>
  <c r="J71" i="1" s="1"/>
  <c r="K71" i="1" s="1"/>
  <c r="I71" i="1" s="1"/>
  <c r="L71" i="1" s="1"/>
  <c r="R72" i="1" l="1"/>
  <c r="N71" i="1"/>
  <c r="E71" i="1" s="1"/>
  <c r="Q72" i="1"/>
  <c r="M71" i="1"/>
  <c r="D71" i="1" s="1"/>
  <c r="G71" i="1" s="1"/>
  <c r="S72" i="1" l="1"/>
  <c r="J72" i="1" s="1"/>
  <c r="R73" i="1" s="1"/>
  <c r="H71" i="1"/>
  <c r="F71" i="1"/>
  <c r="K72" i="1" l="1"/>
  <c r="I72" i="1" s="1"/>
  <c r="L72" i="1" s="1"/>
  <c r="M72" i="1"/>
  <c r="D72" i="1" s="1"/>
  <c r="N72" i="1"/>
  <c r="E72" i="1" s="1"/>
  <c r="G72" i="1"/>
  <c r="Q73" i="1"/>
  <c r="S73" i="1" s="1"/>
  <c r="J73" i="1" s="1"/>
  <c r="F72" i="1" l="1"/>
  <c r="H72" i="1"/>
  <c r="M73" i="1"/>
  <c r="D73" i="1" s="1"/>
  <c r="F73" i="1" s="1"/>
  <c r="K73" i="1"/>
  <c r="R74" i="1"/>
  <c r="I73" i="1" l="1"/>
  <c r="L73" i="1" s="1"/>
  <c r="N73" i="1"/>
  <c r="E73" i="1" s="1"/>
  <c r="H73" i="1"/>
  <c r="G73" i="1"/>
  <c r="Q74" i="1" l="1"/>
  <c r="S74" i="1" s="1"/>
  <c r="J74" i="1" s="1"/>
  <c r="M74" i="1" s="1"/>
  <c r="D74" i="1" s="1"/>
  <c r="F74" i="1" s="1"/>
  <c r="R75" i="1" l="1"/>
  <c r="K74" i="1"/>
  <c r="I74" i="1" s="1"/>
  <c r="L74" i="1" s="1"/>
  <c r="H74" i="1"/>
  <c r="G74" i="1"/>
  <c r="N74" i="1" l="1"/>
  <c r="E74" i="1" s="1"/>
  <c r="Q75" i="1"/>
  <c r="S75" i="1" s="1"/>
  <c r="J75" i="1" s="1"/>
  <c r="M75" i="1" s="1"/>
  <c r="D75" i="1" s="1"/>
  <c r="F75" i="1" s="1"/>
  <c r="K75" i="1" l="1"/>
  <c r="N75" i="1" s="1"/>
  <c r="E75" i="1" s="1"/>
  <c r="R76" i="1"/>
  <c r="G75" i="1"/>
  <c r="H75" i="1"/>
  <c r="I75" i="1" l="1"/>
  <c r="L75" i="1" s="1"/>
  <c r="Q76" i="1" l="1"/>
  <c r="S76" i="1" s="1"/>
  <c r="J76" i="1" s="1"/>
  <c r="R77" i="1" s="1"/>
  <c r="K76" i="1" l="1"/>
  <c r="I76" i="1" s="1"/>
  <c r="L76" i="1" s="1"/>
  <c r="M76" i="1"/>
  <c r="D76" i="1" s="1"/>
  <c r="G76" i="1" s="1"/>
  <c r="Q77" i="1" l="1"/>
  <c r="S77" i="1" s="1"/>
  <c r="J77" i="1" s="1"/>
  <c r="M77" i="1" s="1"/>
  <c r="D77" i="1" s="1"/>
  <c r="F77" i="1" s="1"/>
  <c r="N76" i="1"/>
  <c r="E76" i="1" s="1"/>
  <c r="F76" i="1"/>
  <c r="H76" i="1"/>
  <c r="K77" i="1" l="1"/>
  <c r="I77" i="1" s="1"/>
  <c r="L77" i="1" s="1"/>
  <c r="R78" i="1"/>
  <c r="H77" i="1"/>
  <c r="G77" i="1"/>
  <c r="N77" i="1" l="1"/>
  <c r="E77" i="1" s="1"/>
  <c r="Q78" i="1"/>
  <c r="S78" i="1" s="1"/>
  <c r="J78" i="1" s="1"/>
  <c r="R79" i="1" l="1"/>
  <c r="K78" i="1"/>
  <c r="M78" i="1"/>
  <c r="D78" i="1" s="1"/>
  <c r="F78" i="1" s="1"/>
  <c r="I78" i="1" l="1"/>
  <c r="L78" i="1" s="1"/>
  <c r="N78" i="1"/>
  <c r="E78" i="1" s="1"/>
  <c r="H78" i="1"/>
  <c r="G78" i="1"/>
  <c r="Q79" i="1" l="1"/>
  <c r="S79" i="1" s="1"/>
  <c r="J79" i="1" s="1"/>
  <c r="K79" i="1" s="1"/>
  <c r="R80" i="1" l="1"/>
  <c r="M79" i="1"/>
  <c r="D79" i="1" s="1"/>
  <c r="N79" i="1"/>
  <c r="E79" i="1" s="1"/>
  <c r="I79" i="1"/>
  <c r="L79" i="1" s="1"/>
  <c r="H79" i="1" l="1"/>
  <c r="F79" i="1"/>
  <c r="G79" i="1"/>
  <c r="Q80" i="1"/>
  <c r="S80" i="1" s="1"/>
  <c r="J80" i="1" s="1"/>
  <c r="R81" i="1" l="1"/>
  <c r="M80" i="1"/>
  <c r="D80" i="1" s="1"/>
  <c r="F80" i="1" s="1"/>
  <c r="K80" i="1"/>
  <c r="N80" i="1" l="1"/>
  <c r="E80" i="1" s="1"/>
  <c r="I80" i="1"/>
  <c r="L80" i="1" s="1"/>
  <c r="G80" i="1"/>
  <c r="H80" i="1"/>
  <c r="Q81" i="1" l="1"/>
  <c r="S81" i="1" s="1"/>
  <c r="J81" i="1" s="1"/>
  <c r="R82" i="1" s="1"/>
  <c r="K81" i="1" l="1"/>
  <c r="I81" i="1" s="1"/>
  <c r="L81" i="1" s="1"/>
  <c r="M81" i="1"/>
  <c r="D81" i="1" s="1"/>
  <c r="F81" i="1" s="1"/>
  <c r="G81" i="1" l="1"/>
  <c r="H81" i="1"/>
  <c r="N81" i="1"/>
  <c r="E81" i="1" s="1"/>
  <c r="Q82" i="1"/>
  <c r="S82" i="1" s="1"/>
  <c r="J82" i="1" s="1"/>
  <c r="R83" i="1" l="1"/>
  <c r="M82" i="1"/>
  <c r="D82" i="1" s="1"/>
  <c r="F82" i="1" s="1"/>
  <c r="K82" i="1"/>
  <c r="H82" i="1" l="1"/>
  <c r="G82" i="1"/>
  <c r="N82" i="1"/>
  <c r="E82" i="1" s="1"/>
  <c r="I82" i="1"/>
  <c r="L82" i="1" s="1"/>
  <c r="Q83" i="1" l="1"/>
  <c r="S83" i="1" s="1"/>
  <c r="J83" i="1" s="1"/>
  <c r="M83" i="1" l="1"/>
  <c r="D83" i="1" s="1"/>
  <c r="F83" i="1" s="1"/>
  <c r="R84" i="1"/>
  <c r="K83" i="1"/>
  <c r="I83" i="1" l="1"/>
  <c r="L83" i="1" s="1"/>
  <c r="N83" i="1"/>
  <c r="E83" i="1" s="1"/>
  <c r="H83" i="1"/>
  <c r="G83" i="1"/>
  <c r="Q84" i="1" l="1"/>
  <c r="S84" i="1" s="1"/>
  <c r="J84" i="1" s="1"/>
  <c r="M84" i="1" l="1"/>
  <c r="D84" i="1" s="1"/>
  <c r="F84" i="1" s="1"/>
  <c r="R85" i="1"/>
  <c r="K84" i="1"/>
  <c r="N84" i="1" l="1"/>
  <c r="E84" i="1" s="1"/>
  <c r="I84" i="1"/>
  <c r="L84" i="1" s="1"/>
  <c r="G84" i="1"/>
  <c r="H84" i="1"/>
  <c r="Q85" i="1" l="1"/>
  <c r="S85" i="1" s="1"/>
  <c r="J85" i="1" s="1"/>
  <c r="R86" i="1" l="1"/>
  <c r="M85" i="1"/>
  <c r="D85" i="1" s="1"/>
  <c r="F85" i="1" s="1"/>
  <c r="K85" i="1"/>
  <c r="I85" i="1" l="1"/>
  <c r="L85" i="1" s="1"/>
  <c r="N85" i="1"/>
  <c r="E85" i="1" s="1"/>
  <c r="G85" i="1"/>
  <c r="H85" i="1"/>
  <c r="Q86" i="1" l="1"/>
  <c r="S86" i="1" s="1"/>
  <c r="J86" i="1" s="1"/>
  <c r="K86" i="1" l="1"/>
  <c r="M86" i="1"/>
  <c r="D86" i="1" s="1"/>
  <c r="F86" i="1" s="1"/>
  <c r="R87" i="1"/>
  <c r="G86" i="1" l="1"/>
  <c r="H86" i="1"/>
  <c r="I86" i="1"/>
  <c r="L86" i="1" s="1"/>
  <c r="N86" i="1"/>
  <c r="E86" i="1" s="1"/>
  <c r="Q87" i="1" l="1"/>
  <c r="S87" i="1" s="1"/>
  <c r="J87" i="1" s="1"/>
  <c r="R88" i="1" l="1"/>
  <c r="K87" i="1"/>
  <c r="M87" i="1"/>
  <c r="D87" i="1" s="1"/>
  <c r="F87" i="1" s="1"/>
  <c r="H87" i="1" l="1"/>
  <c r="G87" i="1"/>
  <c r="N87" i="1"/>
  <c r="E87" i="1" s="1"/>
  <c r="I87" i="1"/>
  <c r="L87" i="1" s="1"/>
  <c r="Q88" i="1" l="1"/>
  <c r="S88" i="1" s="1"/>
  <c r="J88" i="1" s="1"/>
  <c r="M88" i="1" l="1"/>
  <c r="D88" i="1" s="1"/>
  <c r="F88" i="1" s="1"/>
  <c r="R89" i="1"/>
  <c r="K88" i="1"/>
  <c r="N88" i="1" l="1"/>
  <c r="E88" i="1" s="1"/>
  <c r="I88" i="1"/>
  <c r="L88" i="1" s="1"/>
  <c r="G88" i="1"/>
  <c r="H88" i="1"/>
  <c r="Q89" i="1" l="1"/>
  <c r="S89" i="1" s="1"/>
  <c r="J89" i="1" s="1"/>
  <c r="K89" i="1" l="1"/>
  <c r="M89" i="1"/>
  <c r="D89" i="1" s="1"/>
  <c r="F89" i="1" s="1"/>
  <c r="R90" i="1"/>
  <c r="H89" i="1" l="1"/>
  <c r="G89" i="1"/>
  <c r="N89" i="1"/>
  <c r="E89" i="1" s="1"/>
  <c r="I89" i="1"/>
  <c r="L89" i="1" s="1"/>
  <c r="Q90" i="1" l="1"/>
  <c r="S90" i="1" s="1"/>
  <c r="J90" i="1" s="1"/>
  <c r="M90" i="1" l="1"/>
  <c r="D90" i="1" s="1"/>
  <c r="F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s="1"/>
  <c r="D91" i="1" s="1"/>
  <c r="F91" i="1" s="1"/>
  <c r="R92" i="1" l="1"/>
  <c r="K91" i="1"/>
  <c r="N91" i="1" s="1"/>
  <c r="E91" i="1" s="1"/>
  <c r="G91" i="1"/>
  <c r="H91" i="1"/>
  <c r="I91" i="1" l="1"/>
  <c r="L91" i="1" s="1"/>
  <c r="Q92" i="1" l="1"/>
  <c r="S92" i="1" s="1"/>
  <c r="J92" i="1" s="1"/>
  <c r="K92" i="1" s="1"/>
  <c r="R93" i="1" l="1"/>
  <c r="M92" i="1"/>
  <c r="D92" i="1" s="1"/>
  <c r="F92" i="1" s="1"/>
  <c r="G92" i="1"/>
  <c r="N92" i="1"/>
  <c r="E92" i="1" s="1"/>
  <c r="I92" i="1"/>
  <c r="L92" i="1" s="1"/>
  <c r="H92" i="1" l="1"/>
  <c r="Q93" i="1"/>
  <c r="S93" i="1" s="1"/>
  <c r="J93" i="1" s="1"/>
  <c r="M93" i="1" l="1"/>
  <c r="D93" i="1" s="1"/>
  <c r="F93" i="1" s="1"/>
  <c r="R94" i="1"/>
  <c r="K93" i="1"/>
  <c r="N93" i="1" l="1"/>
  <c r="E93" i="1" s="1"/>
  <c r="I93" i="1"/>
  <c r="L93" i="1" s="1"/>
  <c r="G93" i="1"/>
  <c r="H93" i="1"/>
  <c r="Q94" i="1" l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F95" i="1" s="1"/>
  <c r="R96" i="1"/>
  <c r="G95" i="1" l="1"/>
  <c r="H95" i="1"/>
  <c r="I95" i="1"/>
  <c r="L95" i="1" s="1"/>
  <c r="N95" i="1"/>
  <c r="E95" i="1" s="1"/>
  <c r="Q96" i="1" l="1"/>
  <c r="S96" i="1" s="1"/>
  <c r="J96" i="1" s="1"/>
  <c r="M96" i="1" l="1"/>
  <c r="D96" i="1" s="1"/>
  <c r="F96" i="1" s="1"/>
  <c r="K96" i="1"/>
  <c r="R97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K97" i="1"/>
  <c r="R98" i="1"/>
  <c r="I97" i="1" l="1"/>
  <c r="L97" i="1" s="1"/>
  <c r="N97" i="1"/>
  <c r="E97" i="1" s="1"/>
  <c r="G97" i="1"/>
  <c r="H97" i="1"/>
  <c r="Q98" i="1" l="1"/>
  <c r="S98" i="1" s="1"/>
  <c r="J98" i="1" s="1"/>
  <c r="K98" i="1" s="1"/>
  <c r="M98" i="1" l="1"/>
  <c r="D98" i="1" s="1"/>
  <c r="F98" i="1" s="1"/>
  <c r="R99" i="1"/>
  <c r="N98" i="1"/>
  <c r="E98" i="1" s="1"/>
  <c r="I98" i="1"/>
  <c r="L98" i="1" s="1"/>
  <c r="H98" i="1" l="1"/>
  <c r="G98" i="1"/>
  <c r="Q99" i="1"/>
  <c r="S99" i="1" s="1"/>
  <c r="J99" i="1" s="1"/>
  <c r="R100" i="1" l="1"/>
  <c r="K99" i="1"/>
  <c r="M99" i="1"/>
  <c r="D99" i="1" s="1"/>
  <c r="F99" i="1" s="1"/>
  <c r="N99" i="1" l="1"/>
  <c r="E99" i="1" s="1"/>
  <c r="I99" i="1"/>
  <c r="L99" i="1" s="1"/>
  <c r="G99" i="1"/>
  <c r="H99" i="1"/>
  <c r="Q100" i="1" l="1"/>
  <c r="S100" i="1" s="1"/>
  <c r="J100" i="1" s="1"/>
  <c r="K100" i="1" s="1"/>
  <c r="M100" i="1" l="1"/>
  <c r="D100" i="1" s="1"/>
  <c r="R101" i="1"/>
  <c r="N100" i="1"/>
  <c r="E100" i="1" s="1"/>
  <c r="I100" i="1"/>
  <c r="L100" i="1" s="1"/>
  <c r="H100" i="1" l="1"/>
  <c r="F100" i="1"/>
  <c r="G100" i="1"/>
  <c r="Q101" i="1"/>
  <c r="S101" i="1" s="1"/>
  <c r="J101" i="1" s="1"/>
  <c r="R102" i="1" l="1"/>
  <c r="M101" i="1"/>
  <c r="D101" i="1" s="1"/>
  <c r="F101" i="1" s="1"/>
  <c r="K101" i="1"/>
  <c r="I101" i="1" l="1"/>
  <c r="L101" i="1" s="1"/>
  <c r="N101" i="1"/>
  <c r="E101" i="1" s="1"/>
  <c r="H101" i="1"/>
  <c r="G101" i="1"/>
  <c r="Q102" i="1" l="1"/>
  <c r="S102" i="1" s="1"/>
  <c r="J102" i="1" s="1"/>
  <c r="M102" i="1" l="1"/>
  <c r="D102" i="1" s="1"/>
  <c r="F102" i="1" s="1"/>
  <c r="R103" i="1"/>
  <c r="K102" i="1"/>
  <c r="N102" i="1" l="1"/>
  <c r="E102" i="1" s="1"/>
  <c r="I102" i="1"/>
  <c r="L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F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F106" i="1" s="1"/>
  <c r="G106" i="1" l="1"/>
  <c r="H106" i="1"/>
  <c r="N106" i="1"/>
  <c r="E106" i="1" s="1"/>
  <c r="I106" i="1"/>
  <c r="L106" i="1" s="1"/>
  <c r="Q107" i="1" l="1"/>
  <c r="S107" i="1" s="1"/>
  <c r="J107" i="1" s="1"/>
  <c r="M107" i="1" l="1"/>
  <c r="D107" i="1" s="1"/>
  <c r="F107" i="1" s="1"/>
  <c r="R108" i="1"/>
  <c r="K107" i="1"/>
  <c r="N107" i="1" l="1"/>
  <c r="E107" i="1" s="1"/>
  <c r="I107" i="1"/>
  <c r="L107" i="1" s="1"/>
  <c r="G107" i="1"/>
  <c r="H107" i="1"/>
  <c r="Q108" i="1" l="1"/>
  <c r="S108" i="1" s="1"/>
  <c r="J108" i="1" s="1"/>
  <c r="K108" i="1" s="1"/>
  <c r="R109" i="1" l="1"/>
  <c r="M108" i="1"/>
  <c r="D108" i="1" s="1"/>
  <c r="F108" i="1" s="1"/>
  <c r="N108" i="1"/>
  <c r="E108" i="1" s="1"/>
  <c r="I108" i="1"/>
  <c r="L108" i="1" s="1"/>
  <c r="G108" i="1" l="1"/>
  <c r="H108" i="1"/>
  <c r="Q109" i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K110" i="1"/>
  <c r="M110" i="1"/>
  <c r="D110" i="1" s="1"/>
  <c r="F110" i="1" s="1"/>
  <c r="H110" i="1" l="1"/>
  <c r="G110" i="1"/>
  <c r="I110" i="1"/>
  <c r="L110" i="1" s="1"/>
  <c r="N110" i="1"/>
  <c r="E110" i="1" s="1"/>
  <c r="Q111" i="1" l="1"/>
  <c r="S111" i="1" s="1"/>
  <c r="J111" i="1" s="1"/>
  <c r="M111" i="1" l="1"/>
  <c r="D111" i="1" s="1"/>
  <c r="F111" i="1" s="1"/>
  <c r="R112" i="1"/>
  <c r="K111" i="1"/>
  <c r="N111" i="1" l="1"/>
  <c r="E111" i="1" s="1"/>
  <c r="I111" i="1"/>
  <c r="L111" i="1" s="1"/>
  <c r="H111" i="1"/>
  <c r="G111" i="1"/>
  <c r="Q112" i="1" l="1"/>
  <c r="S112" i="1" s="1"/>
  <c r="J112" i="1" s="1"/>
  <c r="K112" i="1" s="1"/>
  <c r="R113" i="1" l="1"/>
  <c r="M112" i="1"/>
  <c r="D112" i="1" s="1"/>
  <c r="I112" i="1"/>
  <c r="L112" i="1" s="1"/>
  <c r="N112" i="1"/>
  <c r="E112" i="1" s="1"/>
  <c r="G112" i="1" l="1"/>
  <c r="F112" i="1"/>
  <c r="H112" i="1"/>
  <c r="Q113" i="1"/>
  <c r="S113" i="1" s="1"/>
  <c r="J113" i="1" s="1"/>
  <c r="K113" i="1" l="1"/>
  <c r="M113" i="1"/>
  <c r="D113" i="1" s="1"/>
  <c r="F113" i="1" s="1"/>
  <c r="R114" i="1"/>
  <c r="G113" i="1" l="1"/>
  <c r="H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M115" i="1" l="1"/>
  <c r="D115" i="1" s="1"/>
  <c r="F115" i="1" s="1"/>
  <c r="K115" i="1"/>
  <c r="R116" i="1"/>
  <c r="N115" i="1" l="1"/>
  <c r="E115" i="1" s="1"/>
  <c r="I115" i="1"/>
  <c r="L115" i="1" s="1"/>
  <c r="G115" i="1"/>
  <c r="H115" i="1"/>
  <c r="Q116" i="1" l="1"/>
  <c r="S116" i="1" s="1"/>
  <c r="J116" i="1" s="1"/>
  <c r="K116" i="1" s="1"/>
  <c r="R117" i="1" l="1"/>
  <c r="M116" i="1"/>
  <c r="D116" i="1" s="1"/>
  <c r="I116" i="1"/>
  <c r="L116" i="1" s="1"/>
  <c r="N116" i="1"/>
  <c r="E116" i="1" s="1"/>
  <c r="H116" i="1" l="1"/>
  <c r="F116" i="1"/>
  <c r="G116" i="1"/>
  <c r="Q117" i="1"/>
  <c r="S117" i="1" s="1"/>
  <c r="J117" i="1" s="1"/>
  <c r="M117" i="1" l="1"/>
  <c r="D117" i="1" s="1"/>
  <c r="F117" i="1" s="1"/>
  <c r="K117" i="1"/>
  <c r="R118" i="1"/>
  <c r="N117" i="1" l="1"/>
  <c r="E117" i="1" s="1"/>
  <c r="I117" i="1"/>
  <c r="L117" i="1" s="1"/>
  <c r="G117" i="1"/>
  <c r="H117" i="1"/>
  <c r="Q118" i="1" l="1"/>
  <c r="S118" i="1" s="1"/>
  <c r="J118" i="1" s="1"/>
  <c r="R119" i="1" l="1"/>
  <c r="M118" i="1"/>
  <c r="D118" i="1" s="1"/>
  <c r="F118" i="1" s="1"/>
  <c r="K118" i="1"/>
  <c r="N118" i="1" l="1"/>
  <c r="E118" i="1" s="1"/>
  <c r="I118" i="1"/>
  <c r="L118" i="1" s="1"/>
  <c r="G118" i="1"/>
  <c r="H118" i="1"/>
  <c r="Q119" i="1" l="1"/>
  <c r="S119" i="1" s="1"/>
  <c r="J119" i="1" s="1"/>
  <c r="M119" i="1" l="1"/>
  <c r="D119" i="1" s="1"/>
  <c r="F119" i="1" s="1"/>
  <c r="K119" i="1"/>
  <c r="R120" i="1"/>
  <c r="I119" i="1" l="1"/>
  <c r="L119" i="1" s="1"/>
  <c r="N119" i="1"/>
  <c r="E119" i="1" s="1"/>
  <c r="H119" i="1"/>
  <c r="G119" i="1"/>
  <c r="Q120" i="1" l="1"/>
  <c r="S120" i="1" s="1"/>
  <c r="J120" i="1" s="1"/>
  <c r="K120" i="1" l="1"/>
  <c r="M120" i="1"/>
  <c r="D120" i="1" s="1"/>
  <c r="F120" i="1" s="1"/>
  <c r="R121" i="1"/>
  <c r="I120" i="1" l="1"/>
  <c r="L120" i="1" s="1"/>
  <c r="N120" i="1"/>
  <c r="E120" i="1" s="1"/>
  <c r="G120" i="1"/>
  <c r="H120" i="1"/>
  <c r="Q121" i="1" l="1"/>
  <c r="S121" i="1" s="1"/>
  <c r="J121" i="1" s="1"/>
  <c r="K121" i="1" s="1"/>
  <c r="R122" i="1" l="1"/>
  <c r="M121" i="1"/>
  <c r="D121" i="1" s="1"/>
  <c r="F121" i="1" s="1"/>
  <c r="I121" i="1"/>
  <c r="L121" i="1" s="1"/>
  <c r="N121" i="1"/>
  <c r="E121" i="1" s="1"/>
  <c r="H121" i="1" l="1"/>
  <c r="G121" i="1"/>
  <c r="Q122" i="1"/>
  <c r="S122" i="1" s="1"/>
  <c r="J122" i="1" s="1"/>
  <c r="R123" i="1" l="1"/>
  <c r="K122" i="1"/>
  <c r="M122" i="1"/>
  <c r="D122" i="1" s="1"/>
  <c r="F122" i="1" s="1"/>
  <c r="H122" i="1" l="1"/>
  <c r="G122" i="1"/>
  <c r="I122" i="1"/>
  <c r="L122" i="1" s="1"/>
  <c r="N122" i="1"/>
  <c r="E122" i="1" s="1"/>
  <c r="Q123" i="1" l="1"/>
  <c r="S123" i="1" s="1"/>
  <c r="J123" i="1" s="1"/>
  <c r="M123" i="1" l="1"/>
  <c r="D123" i="1" s="1"/>
  <c r="F123" i="1" s="1"/>
  <c r="R124" i="1"/>
  <c r="K123" i="1"/>
  <c r="I123" i="1" l="1"/>
  <c r="L123" i="1" s="1"/>
  <c r="N123" i="1"/>
  <c r="E123" i="1" s="1"/>
  <c r="H123" i="1"/>
  <c r="G123" i="1"/>
  <c r="Q124" i="1" l="1"/>
  <c r="S124" i="1" s="1"/>
  <c r="J124" i="1" s="1"/>
  <c r="K124" i="1" l="1"/>
  <c r="M124" i="1"/>
  <c r="D124" i="1" s="1"/>
  <c r="F124" i="1" s="1"/>
  <c r="R125" i="1"/>
  <c r="I124" i="1" l="1"/>
  <c r="L124" i="1" s="1"/>
  <c r="N124" i="1"/>
  <c r="E124" i="1" s="1"/>
  <c r="H124" i="1"/>
  <c r="G124" i="1"/>
  <c r="Q125" i="1" l="1"/>
  <c r="S125" i="1" s="1"/>
  <c r="J125" i="1" s="1"/>
  <c r="M125" i="1" s="1"/>
  <c r="D125" i="1" s="1"/>
  <c r="F125" i="1" s="1"/>
  <c r="R126" i="1" l="1"/>
  <c r="K125" i="1"/>
  <c r="I125" i="1" s="1"/>
  <c r="L125" i="1" s="1"/>
  <c r="G125" i="1"/>
  <c r="H125" i="1"/>
  <c r="N125" i="1" l="1"/>
  <c r="E125" i="1" s="1"/>
  <c r="Q126" i="1"/>
  <c r="S126" i="1" s="1"/>
  <c r="J126" i="1" s="1"/>
  <c r="R127" i="1" l="1"/>
  <c r="M126" i="1"/>
  <c r="D126" i="1" s="1"/>
  <c r="F126" i="1" s="1"/>
  <c r="K126" i="1"/>
  <c r="N126" i="1" l="1"/>
  <c r="E126" i="1" s="1"/>
  <c r="I126" i="1"/>
  <c r="L126" i="1" s="1"/>
  <c r="H126" i="1"/>
  <c r="G126" i="1"/>
  <c r="Q127" i="1" l="1"/>
  <c r="S127" i="1" s="1"/>
  <c r="J127" i="1" s="1"/>
  <c r="M127" i="1" l="1"/>
  <c r="D127" i="1" s="1"/>
  <c r="F127" i="1" s="1"/>
  <c r="K127" i="1"/>
  <c r="R128" i="1"/>
  <c r="N127" i="1" l="1"/>
  <c r="E127" i="1" s="1"/>
  <c r="I127" i="1"/>
  <c r="L127" i="1" s="1"/>
  <c r="G127" i="1"/>
  <c r="H127" i="1"/>
  <c r="Q128" i="1" l="1"/>
  <c r="S128" i="1" s="1"/>
  <c r="J128" i="1" s="1"/>
  <c r="K128" i="1" l="1"/>
  <c r="R129" i="1"/>
  <c r="M128" i="1"/>
  <c r="D128" i="1" s="1"/>
  <c r="F128" i="1" s="1"/>
  <c r="H128" i="1" l="1"/>
  <c r="G128" i="1"/>
  <c r="I128" i="1"/>
  <c r="L128" i="1" s="1"/>
  <c r="N128" i="1"/>
  <c r="E128" i="1" s="1"/>
  <c r="Q129" i="1" l="1"/>
  <c r="S129" i="1" s="1"/>
  <c r="J129" i="1" s="1"/>
  <c r="K129" i="1" s="1"/>
  <c r="M129" i="1" l="1"/>
  <c r="D129" i="1" s="1"/>
  <c r="R130" i="1"/>
  <c r="I129" i="1"/>
  <c r="L129" i="1" s="1"/>
  <c r="N129" i="1"/>
  <c r="E129" i="1" s="1"/>
  <c r="G129" i="1" l="1"/>
  <c r="F129" i="1"/>
  <c r="Q130" i="1"/>
  <c r="S130" i="1" s="1"/>
  <c r="J130" i="1" s="1"/>
  <c r="R131" i="1" s="1"/>
  <c r="H129" i="1"/>
  <c r="K130" i="1" l="1"/>
  <c r="N130" i="1" s="1"/>
  <c r="E130" i="1" s="1"/>
  <c r="M130" i="1"/>
  <c r="D130" i="1" s="1"/>
  <c r="G130" i="1" l="1"/>
  <c r="F130" i="1"/>
  <c r="H130" i="1"/>
  <c r="I130" i="1"/>
  <c r="L130" i="1" s="1"/>
  <c r="Q131" i="1" l="1"/>
  <c r="S131" i="1" s="1"/>
  <c r="J131" i="1" s="1"/>
  <c r="M131" i="1" s="1"/>
  <c r="D131" i="1" s="1"/>
  <c r="F131" i="1" s="1"/>
  <c r="K131" i="1" l="1"/>
  <c r="N131" i="1" s="1"/>
  <c r="E131" i="1" s="1"/>
  <c r="R132" i="1"/>
  <c r="G131" i="1"/>
  <c r="H131" i="1"/>
  <c r="I131" i="1" l="1"/>
  <c r="L131" i="1" s="1"/>
  <c r="Q132" i="1" l="1"/>
  <c r="S132" i="1" s="1"/>
  <c r="J132" i="1" s="1"/>
  <c r="R133" i="1" s="1"/>
  <c r="M132" i="1" l="1"/>
  <c r="D132" i="1" s="1"/>
  <c r="F132" i="1" s="1"/>
  <c r="K132" i="1"/>
  <c r="H132" i="1" l="1"/>
  <c r="G132" i="1"/>
  <c r="N132" i="1"/>
  <c r="E132" i="1" s="1"/>
  <c r="I132" i="1"/>
  <c r="L132" i="1" l="1"/>
  <c r="Q133" i="1"/>
  <c r="S133" i="1" s="1"/>
  <c r="J133" i="1" s="1"/>
  <c r="M133" i="1" l="1"/>
  <c r="D133" i="1" s="1"/>
  <c r="K133" i="1"/>
  <c r="R134" i="1"/>
  <c r="I133" i="1" l="1"/>
  <c r="N133" i="1"/>
  <c r="E133" i="1" s="1"/>
  <c r="F133" i="1"/>
  <c r="H133" i="1"/>
  <c r="G133" i="1"/>
  <c r="L133" i="1" l="1"/>
  <c r="Q134" i="1"/>
  <c r="S134" i="1" s="1"/>
  <c r="J134" i="1" s="1"/>
  <c r="M134" i="1" l="1"/>
  <c r="D134" i="1" s="1"/>
  <c r="R135" i="1"/>
  <c r="K134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l="1"/>
  <c r="D135" i="1" s="1"/>
  <c r="K135" i="1"/>
  <c r="R136" i="1"/>
  <c r="I135" i="1" l="1"/>
  <c r="N135" i="1"/>
  <c r="E135" i="1" s="1"/>
  <c r="F135" i="1"/>
  <c r="G135" i="1"/>
  <c r="H135" i="1"/>
  <c r="L135" i="1" l="1"/>
  <c r="Q136" i="1"/>
  <c r="S136" i="1" s="1"/>
  <c r="J136" i="1" s="1"/>
  <c r="K136" i="1" l="1"/>
  <c r="M136" i="1"/>
  <c r="D136" i="1" s="1"/>
  <c r="R137" i="1"/>
  <c r="F136" i="1" l="1"/>
  <c r="G136" i="1"/>
  <c r="H136" i="1"/>
  <c r="N136" i="1"/>
  <c r="E136" i="1" s="1"/>
  <c r="I136" i="1"/>
  <c r="L136" i="1" l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F137" i="1"/>
  <c r="H137" i="1"/>
  <c r="G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F138" i="1"/>
  <c r="G138" i="1"/>
  <c r="H138" i="1"/>
  <c r="Q139" i="1" l="1"/>
  <c r="S139" i="1" s="1"/>
  <c r="J139" i="1" s="1"/>
  <c r="R140" i="1" s="1"/>
  <c r="M139" i="1" l="1"/>
  <c r="D139" i="1" s="1"/>
  <c r="K139" i="1"/>
  <c r="F139" i="1" l="1"/>
  <c r="G139" i="1"/>
  <c r="H139" i="1"/>
  <c r="I139" i="1"/>
  <c r="N139" i="1"/>
  <c r="E139" i="1" s="1"/>
  <c r="L139" i="1" l="1"/>
  <c r="Q140" i="1"/>
  <c r="S140" i="1" s="1"/>
  <c r="J140" i="1" s="1"/>
  <c r="K140" i="1" l="1"/>
  <c r="M140" i="1"/>
  <c r="D140" i="1" s="1"/>
  <c r="R141" i="1"/>
  <c r="I140" i="1" l="1"/>
  <c r="L140" i="1" s="1"/>
  <c r="N140" i="1"/>
  <c r="E140" i="1" s="1"/>
  <c r="F140" i="1"/>
  <c r="H140" i="1"/>
  <c r="G140" i="1"/>
  <c r="Q141" i="1" l="1"/>
  <c r="S141" i="1" s="1"/>
  <c r="J141" i="1" s="1"/>
  <c r="R142" i="1" l="1"/>
  <c r="M141" i="1"/>
  <c r="D141" i="1" s="1"/>
  <c r="K141" i="1"/>
  <c r="N141" i="1" l="1"/>
  <c r="E141" i="1" s="1"/>
  <c r="I141" i="1"/>
  <c r="L141" i="1" s="1"/>
  <c r="F141" i="1"/>
  <c r="H141" i="1"/>
  <c r="G141" i="1"/>
  <c r="Q142" i="1" l="1"/>
  <c r="S142" i="1" s="1"/>
  <c r="J142" i="1" s="1"/>
  <c r="M142" i="1" l="1"/>
  <c r="D142" i="1" s="1"/>
  <c r="K142" i="1"/>
  <c r="R143" i="1"/>
  <c r="F142" i="1" l="1"/>
  <c r="H142" i="1"/>
  <c r="G142" i="1"/>
  <c r="I142" i="1"/>
  <c r="N142" i="1"/>
  <c r="E142" i="1" s="1"/>
  <c r="L142" i="1" l="1"/>
  <c r="Q143" i="1"/>
  <c r="S143" i="1" s="1"/>
  <c r="J143" i="1" s="1"/>
  <c r="R144" i="1" l="1"/>
  <c r="M143" i="1"/>
  <c r="D143" i="1" s="1"/>
  <c r="K143" i="1"/>
  <c r="F143" i="1" l="1"/>
  <c r="G143" i="1"/>
  <c r="H143" i="1"/>
  <c r="I143" i="1"/>
  <c r="L143" i="1" s="1"/>
  <c r="N143" i="1"/>
  <c r="E143" i="1" s="1"/>
  <c r="Q144" i="1" l="1"/>
  <c r="S144" i="1" s="1"/>
  <c r="J144" i="1" s="1"/>
  <c r="K144" i="1" l="1"/>
  <c r="R145" i="1"/>
  <c r="M144" i="1"/>
  <c r="D144" i="1" s="1"/>
  <c r="F144" i="1" l="1"/>
  <c r="H144" i="1"/>
  <c r="G144" i="1"/>
  <c r="I144" i="1"/>
  <c r="L144" i="1" s="1"/>
  <c r="N144" i="1"/>
  <c r="E144" i="1" s="1"/>
  <c r="Q145" i="1" l="1"/>
  <c r="S145" i="1" s="1"/>
  <c r="J145" i="1" s="1"/>
  <c r="K145" i="1" l="1"/>
  <c r="R146" i="1"/>
  <c r="M145" i="1"/>
  <c r="D145" i="1" s="1"/>
  <c r="F145" i="1" l="1"/>
  <c r="H145" i="1"/>
  <c r="G145" i="1"/>
  <c r="N145" i="1"/>
  <c r="E145" i="1" s="1"/>
  <c r="I145" i="1"/>
  <c r="L145" i="1" s="1"/>
  <c r="Q146" i="1" l="1"/>
  <c r="S146" i="1" s="1"/>
  <c r="J146" i="1" s="1"/>
  <c r="M146" i="1" l="1"/>
  <c r="D146" i="1" s="1"/>
  <c r="R147" i="1"/>
  <c r="K146" i="1"/>
  <c r="N146" i="1" l="1"/>
  <c r="E146" i="1" s="1"/>
  <c r="I146" i="1"/>
  <c r="L146" i="1" s="1"/>
  <c r="F146" i="1"/>
  <c r="H146" i="1"/>
  <c r="G146" i="1"/>
  <c r="Q147" i="1" l="1"/>
  <c r="S147" i="1" s="1"/>
  <c r="J147" i="1" s="1"/>
  <c r="M147" i="1" s="1"/>
  <c r="D147" i="1" s="1"/>
  <c r="R148" i="1" l="1"/>
  <c r="K147" i="1"/>
  <c r="N147" i="1" s="1"/>
  <c r="E147" i="1" s="1"/>
  <c r="F147" i="1"/>
  <c r="G147" i="1"/>
  <c r="H147" i="1"/>
  <c r="I147" i="1" l="1"/>
  <c r="L147" i="1" s="1"/>
  <c r="Q148" i="1" l="1"/>
  <c r="S148" i="1" s="1"/>
  <c r="J148" i="1" s="1"/>
  <c r="K148" i="1" s="1"/>
  <c r="M148" i="1" l="1"/>
  <c r="D148" i="1" s="1"/>
  <c r="R149" i="1"/>
  <c r="N148" i="1"/>
  <c r="E148" i="1" s="1"/>
  <c r="I148" i="1"/>
  <c r="L148" i="1" s="1"/>
  <c r="G148" i="1"/>
  <c r="H148" i="1"/>
  <c r="F148" i="1"/>
  <c r="Q149" i="1" l="1"/>
  <c r="S149" i="1" s="1"/>
  <c r="J149" i="1" s="1"/>
  <c r="K149" i="1" l="1"/>
  <c r="R150" i="1"/>
  <c r="M149" i="1"/>
  <c r="D149" i="1" s="1"/>
  <c r="F149" i="1" l="1"/>
  <c r="H149" i="1"/>
  <c r="G149" i="1"/>
  <c r="N149" i="1"/>
  <c r="E149" i="1" s="1"/>
  <c r="I149" i="1"/>
  <c r="L149" i="1" s="1"/>
  <c r="Q150" i="1" l="1"/>
  <c r="S150" i="1" s="1"/>
  <c r="J150" i="1" s="1"/>
  <c r="M150" i="1" s="1"/>
  <c r="D150" i="1" s="1"/>
  <c r="K150" i="1" l="1"/>
  <c r="N150" i="1" s="1"/>
  <c r="E150" i="1" s="1"/>
  <c r="R151" i="1"/>
  <c r="F150" i="1"/>
  <c r="H150" i="1"/>
  <c r="G150" i="1"/>
  <c r="I150" i="1" l="1"/>
  <c r="L150" i="1" s="1"/>
  <c r="Q151" i="1"/>
  <c r="S151" i="1" s="1"/>
  <c r="J151" i="1" s="1"/>
  <c r="K151" i="1" l="1"/>
  <c r="M151" i="1"/>
  <c r="D151" i="1" s="1"/>
  <c r="R152" i="1"/>
  <c r="F151" i="1" l="1"/>
  <c r="G151" i="1"/>
  <c r="H151" i="1"/>
  <c r="N151" i="1"/>
  <c r="E151" i="1" s="1"/>
  <c r="I151" i="1"/>
  <c r="L151" i="1" s="1"/>
  <c r="Q152" i="1" l="1"/>
  <c r="S152" i="1" s="1"/>
  <c r="J152" i="1" s="1"/>
  <c r="K152" i="1" s="1"/>
  <c r="R153" i="1" l="1"/>
  <c r="M152" i="1"/>
  <c r="D152" i="1" s="1"/>
  <c r="F152" i="1"/>
  <c r="H152" i="1"/>
  <c r="G152" i="1"/>
  <c r="N152" i="1"/>
  <c r="E152" i="1" s="1"/>
  <c r="I152" i="1"/>
  <c r="L152" i="1" s="1"/>
  <c r="Q153" i="1" l="1"/>
  <c r="S153" i="1" s="1"/>
  <c r="J153" i="1" s="1"/>
  <c r="R154" i="1" l="1"/>
  <c r="M153" i="1"/>
  <c r="D153" i="1" s="1"/>
  <c r="K153" i="1"/>
  <c r="N153" i="1" l="1"/>
  <c r="E153" i="1" s="1"/>
  <c r="I153" i="1"/>
  <c r="L153" i="1" s="1"/>
  <c r="F153" i="1"/>
  <c r="H153" i="1"/>
  <c r="G153" i="1"/>
  <c r="Q154" i="1" l="1"/>
  <c r="S154" i="1" s="1"/>
  <c r="J154" i="1" s="1"/>
  <c r="R155" i="1" s="1"/>
  <c r="K154" i="1" l="1"/>
  <c r="M154" i="1"/>
  <c r="D154" i="1" s="1"/>
  <c r="G154" i="1"/>
  <c r="F154" i="1" l="1"/>
  <c r="H154" i="1"/>
  <c r="I154" i="1"/>
  <c r="L154" i="1" s="1"/>
  <c r="N154" i="1"/>
  <c r="E154" i="1" s="1"/>
  <c r="Q155" i="1" l="1"/>
  <c r="S155" i="1" s="1"/>
  <c r="J155" i="1" s="1"/>
  <c r="R156" i="1" l="1"/>
  <c r="K155" i="1"/>
  <c r="M155" i="1"/>
  <c r="D155" i="1" s="1"/>
  <c r="F155" i="1" l="1"/>
  <c r="G155" i="1"/>
  <c r="H155" i="1"/>
  <c r="N155" i="1"/>
  <c r="E155" i="1" s="1"/>
  <c r="I155" i="1"/>
  <c r="L155" i="1" l="1"/>
  <c r="Q156" i="1"/>
  <c r="S156" i="1" s="1"/>
  <c r="J156" i="1" s="1"/>
  <c r="K156" i="1" l="1"/>
  <c r="R157" i="1"/>
  <c r="M156" i="1"/>
  <c r="D156" i="1" s="1"/>
  <c r="F156" i="1" l="1"/>
  <c r="H156" i="1"/>
  <c r="G156" i="1"/>
  <c r="N156" i="1"/>
  <c r="E156" i="1" s="1"/>
  <c r="I156" i="1"/>
  <c r="L156" i="1" s="1"/>
  <c r="Q157" i="1" l="1"/>
  <c r="S157" i="1" s="1"/>
  <c r="J157" i="1" s="1"/>
  <c r="R158" i="1" l="1"/>
  <c r="K157" i="1"/>
  <c r="M157" i="1"/>
  <c r="D157" i="1" s="1"/>
  <c r="F157" i="1" l="1"/>
  <c r="H157" i="1"/>
  <c r="G157" i="1"/>
  <c r="I157" i="1"/>
  <c r="N157" i="1"/>
  <c r="E157" i="1" s="1"/>
  <c r="L157" i="1" l="1"/>
  <c r="Q158" i="1"/>
  <c r="S158" i="1" s="1"/>
  <c r="J158" i="1" s="1"/>
  <c r="M158" i="1" l="1"/>
  <c r="D158" i="1" s="1"/>
  <c r="K158" i="1"/>
  <c r="R159" i="1"/>
  <c r="I158" i="1" l="1"/>
  <c r="N158" i="1"/>
  <c r="E158" i="1" s="1"/>
  <c r="F158" i="1"/>
  <c r="H158" i="1"/>
  <c r="G158" i="1"/>
  <c r="L158" i="1" l="1"/>
  <c r="Q159" i="1"/>
  <c r="S159" i="1" s="1"/>
  <c r="J159" i="1" s="1"/>
  <c r="R160" i="1" l="1"/>
  <c r="K159" i="1"/>
  <c r="M159" i="1"/>
  <c r="D159" i="1" s="1"/>
  <c r="G159" i="1" l="1"/>
  <c r="H159" i="1"/>
  <c r="F159" i="1"/>
  <c r="N159" i="1"/>
  <c r="E159" i="1" s="1"/>
  <c r="I159" i="1"/>
  <c r="L159" i="1" s="1"/>
  <c r="Q160" i="1" l="1"/>
  <c r="S160" i="1" s="1"/>
  <c r="J160" i="1" s="1"/>
  <c r="M160" i="1" l="1"/>
  <c r="D160" i="1" s="1"/>
  <c r="R161" i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M161" i="1" l="1"/>
  <c r="D161" i="1" s="1"/>
  <c r="K161" i="1"/>
  <c r="R162" i="1"/>
  <c r="I161" i="1" l="1"/>
  <c r="L161" i="1" s="1"/>
  <c r="N161" i="1"/>
  <c r="E161" i="1" s="1"/>
  <c r="F161" i="1"/>
  <c r="H161" i="1"/>
  <c r="G161" i="1"/>
  <c r="Q162" i="1" l="1"/>
  <c r="S162" i="1" s="1"/>
  <c r="J162" i="1" s="1"/>
  <c r="K162" i="1" l="1"/>
  <c r="M162" i="1"/>
  <c r="D162" i="1" s="1"/>
  <c r="R163" i="1"/>
  <c r="F162" i="1" l="1"/>
  <c r="H162" i="1"/>
  <c r="G162" i="1"/>
  <c r="N162" i="1"/>
  <c r="E162" i="1" s="1"/>
  <c r="I162" i="1"/>
  <c r="L162" i="1" s="1"/>
  <c r="Q163" i="1" l="1"/>
  <c r="S163" i="1" s="1"/>
  <c r="J163" i="1" s="1"/>
  <c r="R164" i="1" l="1"/>
  <c r="K163" i="1"/>
  <c r="M163" i="1"/>
  <c r="D163" i="1" s="1"/>
  <c r="I163" i="1" l="1"/>
  <c r="L163" i="1" s="1"/>
  <c r="N163" i="1"/>
  <c r="E163" i="1" s="1"/>
  <c r="Q164" i="1"/>
  <c r="S164" i="1" s="1"/>
  <c r="J164" i="1" s="1"/>
  <c r="F163" i="1"/>
  <c r="G163" i="1"/>
  <c r="H163" i="1"/>
  <c r="R165" i="1" l="1"/>
  <c r="M164" i="1"/>
  <c r="D164" i="1" s="1"/>
  <c r="K164" i="1"/>
  <c r="F164" i="1" l="1"/>
  <c r="G164" i="1"/>
  <c r="H164" i="1"/>
  <c r="I164" i="1"/>
  <c r="L164" i="1" s="1"/>
  <c r="N164" i="1"/>
  <c r="E164" i="1" s="1"/>
  <c r="Q165" i="1" l="1"/>
  <c r="S165" i="1" s="1"/>
  <c r="J165" i="1" s="1"/>
  <c r="M165" i="1" l="1"/>
  <c r="D165" i="1" s="1"/>
  <c r="K165" i="1"/>
  <c r="R166" i="1"/>
  <c r="N165" i="1" l="1"/>
  <c r="E165" i="1" s="1"/>
  <c r="I165" i="1"/>
  <c r="L165" i="1" s="1"/>
  <c r="Q166" i="1"/>
  <c r="S166" i="1" s="1"/>
  <c r="J166" i="1" s="1"/>
  <c r="F165" i="1"/>
  <c r="H165" i="1"/>
  <c r="G165" i="1"/>
  <c r="M166" i="1" l="1"/>
  <c r="D166" i="1" s="1"/>
  <c r="K166" i="1"/>
  <c r="R167" i="1"/>
  <c r="I166" i="1" l="1"/>
  <c r="L166" i="1" s="1"/>
  <c r="N166" i="1"/>
  <c r="E166" i="1" s="1"/>
  <c r="Q167" i="1"/>
  <c r="S167" i="1" s="1"/>
  <c r="J167" i="1" s="1"/>
  <c r="F166" i="1"/>
  <c r="H166" i="1"/>
  <c r="G166" i="1"/>
  <c r="R168" i="1" l="1"/>
  <c r="K167" i="1"/>
  <c r="M167" i="1"/>
  <c r="D167" i="1" s="1"/>
  <c r="N167" i="1" l="1"/>
  <c r="E167" i="1" s="1"/>
  <c r="I167" i="1"/>
  <c r="F167" i="1"/>
  <c r="G167" i="1"/>
  <c r="H167" i="1"/>
  <c r="L167" i="1" l="1"/>
  <c r="Q168" i="1"/>
  <c r="S168" i="1" s="1"/>
  <c r="J168" i="1" s="1"/>
  <c r="K168" i="1" l="1"/>
  <c r="M168" i="1"/>
  <c r="D168" i="1" s="1"/>
  <c r="R169" i="1"/>
  <c r="F168" i="1" l="1"/>
  <c r="G168" i="1"/>
  <c r="H168" i="1"/>
  <c r="I168" i="1"/>
  <c r="N168" i="1"/>
  <c r="E168" i="1" s="1"/>
  <c r="L168" i="1" l="1"/>
  <c r="Q169" i="1"/>
  <c r="S169" i="1" s="1"/>
  <c r="J169" i="1" s="1"/>
  <c r="M169" i="1" l="1"/>
  <c r="D169" i="1" s="1"/>
  <c r="K169" i="1"/>
  <c r="R170" i="1"/>
  <c r="I169" i="1" l="1"/>
  <c r="N169" i="1"/>
  <c r="E169" i="1" s="1"/>
  <c r="F169" i="1"/>
  <c r="H169" i="1"/>
  <c r="G169" i="1"/>
  <c r="L169" i="1" l="1"/>
  <c r="Q170" i="1"/>
  <c r="S170" i="1" s="1"/>
  <c r="J170" i="1" s="1"/>
  <c r="R171" i="1" l="1"/>
  <c r="K170" i="1"/>
  <c r="M170" i="1"/>
  <c r="D170" i="1" s="1"/>
  <c r="F170" i="1" l="1"/>
  <c r="G170" i="1"/>
  <c r="H170" i="1"/>
  <c r="N170" i="1"/>
  <c r="E170" i="1" s="1"/>
  <c r="I170" i="1"/>
  <c r="L170" i="1" l="1"/>
  <c r="Q171" i="1"/>
  <c r="S171" i="1" s="1"/>
  <c r="J171" i="1" s="1"/>
  <c r="R172" i="1" l="1"/>
  <c r="K171" i="1"/>
  <c r="M171" i="1"/>
  <c r="D171" i="1" s="1"/>
  <c r="F171" i="1" l="1"/>
  <c r="G171" i="1"/>
  <c r="H171" i="1"/>
  <c r="I171" i="1"/>
  <c r="N171" i="1"/>
  <c r="E171" i="1" s="1"/>
  <c r="L171" i="1" l="1"/>
  <c r="Q172" i="1"/>
  <c r="S172" i="1" s="1"/>
  <c r="J172" i="1" s="1"/>
  <c r="R173" i="1" l="1"/>
  <c r="K172" i="1"/>
  <c r="M172" i="1"/>
  <c r="D172" i="1" s="1"/>
  <c r="F172" i="1" l="1"/>
  <c r="G172" i="1"/>
  <c r="H172" i="1"/>
  <c r="N172" i="1"/>
  <c r="E172" i="1" s="1"/>
  <c r="I172" i="1"/>
  <c r="L172" i="1" l="1"/>
  <c r="Q173" i="1"/>
  <c r="S173" i="1" s="1"/>
  <c r="J173" i="1" s="1"/>
  <c r="M173" i="1" l="1"/>
  <c r="D173" i="1" s="1"/>
  <c r="K173" i="1"/>
  <c r="R174" i="1"/>
  <c r="I173" i="1" l="1"/>
  <c r="N173" i="1"/>
  <c r="E173" i="1" s="1"/>
  <c r="F173" i="1"/>
  <c r="G173" i="1"/>
  <c r="H173" i="1"/>
  <c r="L173" i="1" l="1"/>
  <c r="Q174" i="1"/>
  <c r="S174" i="1" s="1"/>
  <c r="J174" i="1" s="1"/>
  <c r="K174" i="1" l="1"/>
  <c r="M174" i="1"/>
  <c r="D174" i="1" s="1"/>
  <c r="R175" i="1"/>
  <c r="F174" i="1" l="1"/>
  <c r="G174" i="1"/>
  <c r="H174" i="1"/>
  <c r="N174" i="1"/>
  <c r="E174" i="1" s="1"/>
  <c r="I174" i="1"/>
  <c r="L174" i="1" l="1"/>
  <c r="Q175" i="1"/>
  <c r="S175" i="1" s="1"/>
  <c r="J175" i="1" s="1"/>
  <c r="M175" i="1" l="1"/>
  <c r="D175" i="1" s="1"/>
  <c r="R176" i="1"/>
  <c r="K175" i="1"/>
  <c r="N175" i="1" l="1"/>
  <c r="E175" i="1" s="1"/>
  <c r="I175" i="1"/>
  <c r="L175" i="1" s="1"/>
  <c r="F175" i="1"/>
  <c r="G175" i="1"/>
  <c r="H175" i="1"/>
  <c r="Q176" i="1" l="1"/>
  <c r="S176" i="1" s="1"/>
  <c r="J176" i="1" s="1"/>
  <c r="M176" i="1" l="1"/>
  <c r="D176" i="1" s="1"/>
  <c r="K176" i="1"/>
  <c r="R177" i="1"/>
  <c r="N176" i="1" l="1"/>
  <c r="E176" i="1" s="1"/>
  <c r="I176" i="1"/>
  <c r="L176" i="1" s="1"/>
  <c r="Q177" i="1"/>
  <c r="S177" i="1" s="1"/>
  <c r="J177" i="1" s="1"/>
  <c r="K177" i="1" s="1"/>
  <c r="F176" i="1"/>
  <c r="H176" i="1"/>
  <c r="G176" i="1"/>
  <c r="R178" i="1" l="1"/>
  <c r="M177" i="1"/>
  <c r="D177" i="1" s="1"/>
  <c r="F177" i="1" s="1"/>
  <c r="N177" i="1"/>
  <c r="E177" i="1" s="1"/>
  <c r="I177" i="1"/>
  <c r="L177" i="1" s="1"/>
  <c r="H177" i="1" l="1"/>
  <c r="G177" i="1"/>
  <c r="Q178" i="1"/>
  <c r="S178" i="1" s="1"/>
  <c r="J178" i="1" s="1"/>
  <c r="M178" i="1" l="1"/>
  <c r="D178" i="1" s="1"/>
  <c r="F178" i="1" s="1"/>
  <c r="R179" i="1"/>
  <c r="K178" i="1"/>
  <c r="I178" i="1" l="1"/>
  <c r="L178" i="1" s="1"/>
  <c r="N178" i="1"/>
  <c r="E178" i="1" s="1"/>
  <c r="G178" i="1"/>
  <c r="H178" i="1"/>
  <c r="Q179" i="1" l="1"/>
  <c r="S179" i="1" s="1"/>
  <c r="J179" i="1" s="1"/>
  <c r="R180" i="1" l="1"/>
  <c r="K179" i="1"/>
  <c r="M179" i="1"/>
  <c r="D179" i="1" s="1"/>
  <c r="F179" i="1" s="1"/>
  <c r="G179" i="1" l="1"/>
  <c r="H179" i="1"/>
  <c r="N179" i="1"/>
  <c r="E179" i="1" s="1"/>
  <c r="I179" i="1"/>
  <c r="L179" i="1" s="1"/>
  <c r="Q180" i="1" l="1"/>
  <c r="S180" i="1" s="1"/>
  <c r="J180" i="1" s="1"/>
  <c r="M180" i="1" l="1"/>
  <c r="D180" i="1" s="1"/>
  <c r="F180" i="1" s="1"/>
  <c r="R181" i="1"/>
  <c r="K180" i="1"/>
  <c r="N180" i="1" l="1"/>
  <c r="E180" i="1" s="1"/>
  <c r="I180" i="1"/>
  <c r="L180" i="1" s="1"/>
  <c r="G180" i="1"/>
  <c r="H180" i="1"/>
  <c r="Q181" i="1" l="1"/>
  <c r="S181" i="1" s="1"/>
  <c r="J181" i="1" s="1"/>
  <c r="M181" i="1" l="1"/>
  <c r="D181" i="1" s="1"/>
  <c r="F181" i="1" s="1"/>
  <c r="K181" i="1"/>
  <c r="R182" i="1"/>
  <c r="I181" i="1" l="1"/>
  <c r="L181" i="1" s="1"/>
  <c r="N181" i="1"/>
  <c r="E181" i="1" s="1"/>
  <c r="H181" i="1"/>
  <c r="G181" i="1"/>
  <c r="Q182" i="1" l="1"/>
  <c r="S182" i="1" s="1"/>
  <c r="J182" i="1" s="1"/>
  <c r="K182" i="1" s="1"/>
  <c r="M182" i="1" l="1"/>
  <c r="D182" i="1" s="1"/>
  <c r="H182" i="1" s="1"/>
  <c r="R183" i="1"/>
  <c r="I182" i="1"/>
  <c r="L182" i="1" s="1"/>
  <c r="N182" i="1"/>
  <c r="E182" i="1" s="1"/>
  <c r="G182" i="1" l="1"/>
  <c r="F182" i="1"/>
  <c r="Q183" i="1"/>
  <c r="S183" i="1" s="1"/>
  <c r="J183" i="1" s="1"/>
  <c r="R184" i="1" l="1"/>
  <c r="M183" i="1"/>
  <c r="D183" i="1" s="1"/>
  <c r="F183" i="1" s="1"/>
  <c r="K183" i="1"/>
  <c r="N183" i="1" l="1"/>
  <c r="E183" i="1" s="1"/>
  <c r="I183" i="1"/>
  <c r="L183" i="1" s="1"/>
  <c r="G183" i="1"/>
  <c r="H183" i="1"/>
  <c r="Q184" i="1" l="1"/>
  <c r="S184" i="1" s="1"/>
  <c r="J184" i="1" s="1"/>
  <c r="K184" i="1" l="1"/>
  <c r="R185" i="1"/>
  <c r="M184" i="1"/>
  <c r="D184" i="1" s="1"/>
  <c r="F184" i="1" s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K185" i="1"/>
  <c r="R186" i="1"/>
  <c r="I185" i="1" l="1"/>
  <c r="L185" i="1" s="1"/>
  <c r="N185" i="1"/>
  <c r="E185" i="1" s="1"/>
  <c r="H185" i="1"/>
  <c r="G185" i="1"/>
  <c r="Q186" i="1" l="1"/>
  <c r="S186" i="1" s="1"/>
  <c r="J186" i="1" s="1"/>
  <c r="M186" i="1" l="1"/>
  <c r="D186" i="1" s="1"/>
  <c r="F186" i="1" s="1"/>
  <c r="K186" i="1"/>
  <c r="R187" i="1"/>
  <c r="I186" i="1" l="1"/>
  <c r="L186" i="1" s="1"/>
  <c r="N186" i="1"/>
  <c r="E186" i="1" s="1"/>
  <c r="G186" i="1"/>
  <c r="H186" i="1"/>
  <c r="Q187" i="1" l="1"/>
  <c r="S187" i="1" s="1"/>
  <c r="J187" i="1" s="1"/>
  <c r="M187" i="1" s="1"/>
  <c r="D187" i="1" s="1"/>
  <c r="F187" i="1" s="1"/>
  <c r="R188" i="1" l="1"/>
  <c r="K187" i="1"/>
  <c r="I187" i="1" s="1"/>
  <c r="L187" i="1" s="1"/>
  <c r="H187" i="1"/>
  <c r="G187" i="1"/>
  <c r="N187" i="1" l="1"/>
  <c r="E187" i="1" s="1"/>
  <c r="Q188" i="1"/>
  <c r="S188" i="1" s="1"/>
  <c r="J188" i="1" s="1"/>
  <c r="K188" i="1" s="1"/>
  <c r="M188" i="1" l="1"/>
  <c r="D188" i="1" s="1"/>
  <c r="F188" i="1" s="1"/>
  <c r="R189" i="1"/>
  <c r="I188" i="1"/>
  <c r="N188" i="1"/>
  <c r="E188" i="1" s="1"/>
  <c r="G188" i="1" l="1"/>
  <c r="H188" i="1"/>
  <c r="L188" i="1"/>
  <c r="Q189" i="1"/>
  <c r="S189" i="1" s="1"/>
  <c r="J189" i="1" s="1"/>
  <c r="R190" i="1" l="1"/>
  <c r="M189" i="1"/>
  <c r="D189" i="1" s="1"/>
  <c r="F189" i="1" s="1"/>
  <c r="K189" i="1"/>
  <c r="N189" i="1" l="1"/>
  <c r="E189" i="1" s="1"/>
  <c r="I189" i="1"/>
  <c r="L189" i="1" s="1"/>
  <c r="H189" i="1"/>
  <c r="G189" i="1"/>
  <c r="Q190" i="1" l="1"/>
  <c r="S190" i="1" s="1"/>
  <c r="J190" i="1" s="1"/>
  <c r="K190" i="1" l="1"/>
  <c r="R191" i="1"/>
  <c r="M190" i="1"/>
  <c r="D190" i="1" s="1"/>
  <c r="F190" i="1" s="1"/>
  <c r="G190" i="1" l="1"/>
  <c r="H190" i="1"/>
  <c r="N190" i="1"/>
  <c r="E190" i="1" s="1"/>
  <c r="I190" i="1"/>
  <c r="L190" i="1" s="1"/>
  <c r="Q191" i="1" l="1"/>
  <c r="S191" i="1" s="1"/>
  <c r="J191" i="1" s="1"/>
  <c r="K191" i="1" l="1"/>
  <c r="R192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R193" i="1"/>
  <c r="M192" i="1"/>
  <c r="D192" i="1" s="1"/>
  <c r="F192" i="1" s="1"/>
  <c r="H192" i="1" l="1"/>
  <c r="G192" i="1"/>
  <c r="N192" i="1"/>
  <c r="E192" i="1" s="1"/>
  <c r="I192" i="1"/>
  <c r="L192" i="1" s="1"/>
  <c r="Q193" i="1" l="1"/>
  <c r="S193" i="1" s="1"/>
  <c r="J193" i="1" s="1"/>
  <c r="K193" i="1" l="1"/>
  <c r="R194" i="1"/>
  <c r="M193" i="1"/>
  <c r="D193" i="1" s="1"/>
  <c r="F193" i="1" s="1"/>
  <c r="G193" i="1" l="1"/>
  <c r="H193" i="1"/>
  <c r="N193" i="1"/>
  <c r="E193" i="1" s="1"/>
  <c r="I193" i="1"/>
  <c r="L193" i="1" s="1"/>
  <c r="Q194" i="1" l="1"/>
  <c r="S194" i="1" s="1"/>
  <c r="J194" i="1" s="1"/>
  <c r="R195" i="1" l="1"/>
  <c r="M194" i="1"/>
  <c r="D194" i="1" s="1"/>
  <c r="F194" i="1" s="1"/>
  <c r="K194" i="1"/>
  <c r="I194" i="1" l="1"/>
  <c r="L194" i="1" s="1"/>
  <c r="N194" i="1"/>
  <c r="E194" i="1" s="1"/>
  <c r="H194" i="1"/>
  <c r="G194" i="1"/>
  <c r="Q195" i="1" l="1"/>
  <c r="S195" i="1" s="1"/>
  <c r="J195" i="1" s="1"/>
  <c r="M195" i="1" l="1"/>
  <c r="D195" i="1" s="1"/>
  <c r="F195" i="1" s="1"/>
  <c r="K195" i="1"/>
  <c r="R196" i="1"/>
  <c r="I195" i="1" l="1"/>
  <c r="L195" i="1" s="1"/>
  <c r="N195" i="1"/>
  <c r="E195" i="1" s="1"/>
  <c r="H195" i="1"/>
  <c r="G195" i="1"/>
  <c r="Q196" i="1" l="1"/>
  <c r="S196" i="1" s="1"/>
  <c r="J196" i="1" s="1"/>
  <c r="M196" i="1" s="1"/>
  <c r="D196" i="1" s="1"/>
  <c r="F196" i="1" s="1"/>
  <c r="K196" i="1" l="1"/>
  <c r="I196" i="1" s="1"/>
  <c r="L196" i="1" s="1"/>
  <c r="R197" i="1"/>
  <c r="H196" i="1"/>
  <c r="G196" i="1"/>
  <c r="N196" i="1" l="1"/>
  <c r="E196" i="1" s="1"/>
  <c r="Q197" i="1"/>
  <c r="S197" i="1" s="1"/>
  <c r="J197" i="1" s="1"/>
  <c r="K197" i="1" l="1"/>
  <c r="M197" i="1"/>
  <c r="D197" i="1" s="1"/>
  <c r="F197" i="1" s="1"/>
  <c r="R198" i="1"/>
  <c r="H197" i="1" l="1"/>
  <c r="G197" i="1"/>
  <c r="N197" i="1"/>
  <c r="E197" i="1" s="1"/>
  <c r="I197" i="1"/>
  <c r="L197" i="1" s="1"/>
  <c r="Q198" i="1" l="1"/>
  <c r="S198" i="1" s="1"/>
  <c r="J198" i="1" s="1"/>
  <c r="M198" i="1" s="1"/>
  <c r="D198" i="1" s="1"/>
  <c r="F198" i="1" s="1"/>
  <c r="K198" i="1" l="1"/>
  <c r="I198" i="1" s="1"/>
  <c r="R199" i="1"/>
  <c r="H198" i="1"/>
  <c r="G198" i="1"/>
  <c r="N198" i="1" l="1"/>
  <c r="E198" i="1" s="1"/>
  <c r="L198" i="1"/>
  <c r="Q199" i="1"/>
  <c r="S199" i="1" s="1"/>
  <c r="J199" i="1" s="1"/>
  <c r="R200" i="1" s="1"/>
  <c r="M199" i="1" l="1"/>
  <c r="D199" i="1" s="1"/>
  <c r="G199" i="1" s="1"/>
  <c r="K199" i="1"/>
  <c r="N199" i="1" s="1"/>
  <c r="E199" i="1" s="1"/>
  <c r="I199" i="1" l="1"/>
  <c r="L199" i="1" s="1"/>
  <c r="H199" i="1"/>
  <c r="F199" i="1"/>
  <c r="Q200" i="1" l="1"/>
  <c r="S200" i="1" s="1"/>
  <c r="J200" i="1" s="1"/>
  <c r="K200" i="1" s="1"/>
  <c r="M200" i="1" l="1"/>
  <c r="D200" i="1" s="1"/>
  <c r="F200" i="1" s="1"/>
  <c r="R201" i="1"/>
  <c r="H200" i="1"/>
  <c r="G200" i="1"/>
  <c r="N200" i="1"/>
  <c r="E200" i="1" s="1"/>
  <c r="I200" i="1"/>
  <c r="L200" i="1" s="1"/>
  <c r="Q201" i="1" l="1"/>
  <c r="S201" i="1" s="1"/>
  <c r="J201" i="1" s="1"/>
  <c r="K201" i="1" l="1"/>
  <c r="R202" i="1"/>
  <c r="M201" i="1"/>
  <c r="D201" i="1" s="1"/>
  <c r="F201" i="1" s="1"/>
  <c r="H201" i="1" l="1"/>
  <c r="G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F202" i="1" s="1"/>
  <c r="K202" i="1"/>
  <c r="H202" i="1" l="1"/>
  <c r="G202" i="1"/>
  <c r="I202" i="1"/>
  <c r="L202" i="1" s="1"/>
  <c r="N202" i="1"/>
  <c r="E202" i="1" s="1"/>
  <c r="Q203" i="1" l="1"/>
  <c r="S203" i="1" s="1"/>
  <c r="J203" i="1" s="1"/>
  <c r="M203" i="1" l="1"/>
  <c r="D203" i="1" s="1"/>
  <c r="F203" i="1" s="1"/>
  <c r="K203" i="1"/>
  <c r="R204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F204" i="1" s="1"/>
  <c r="G204" i="1" l="1"/>
  <c r="H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<sst xmlns="http://schemas.openxmlformats.org/spreadsheetml/2006/main" count="44" uniqueCount="40">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</sst>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53948</c:v>
                </c:pt>
                <c:pt idx="32" formatCode="0">
                  <c:v>58292</c:v>
                </c:pt>
                <c:pt idx="33" formatCode="0">
                  <c:v>62440</c:v>
                </c:pt>
                <c:pt idx="34" formatCode="0">
                  <c:v>66295</c:v>
                </c:pt>
                <c:pt idx="35" formatCode="0">
                  <c:v>69775</c:v>
                </c:pt>
                <c:pt idx="36" formatCode="0">
                  <c:v>72816</c:v>
                </c:pt>
                <c:pt idx="37" formatCode="0">
                  <c:v>75374</c:v>
                </c:pt>
                <c:pt idx="38" formatCode="0">
                  <c:v>77424</c:v>
                </c:pt>
                <c:pt idx="39" formatCode="0">
                  <c:v>78958</c:v>
                </c:pt>
                <c:pt idx="40" formatCode="0">
                  <c:v>79982</c:v>
                </c:pt>
                <c:pt idx="41" formatCode="0">
                  <c:v>80514</c:v>
                </c:pt>
                <c:pt idx="42" formatCode="0">
                  <c:v>80580</c:v>
                </c:pt>
                <c:pt idx="43" formatCode="0">
                  <c:v>80580</c:v>
                </c:pt>
                <c:pt idx="44" formatCode="0">
                  <c:v>80580</c:v>
                </c:pt>
                <c:pt idx="45" formatCode="0">
                  <c:v>80580</c:v>
                </c:pt>
                <c:pt idx="46" formatCode="0">
                  <c:v>80580</c:v>
                </c:pt>
                <c:pt idx="47" formatCode="0">
                  <c:v>80580</c:v>
                </c:pt>
                <c:pt idx="48" formatCode="0">
                  <c:v>80580</c:v>
                </c:pt>
                <c:pt idx="49" formatCode="0">
                  <c:v>80580</c:v>
                </c:pt>
                <c:pt idx="50" formatCode="0">
                  <c:v>80580</c:v>
                </c:pt>
                <c:pt idx="51" formatCode="0">
                  <c:v>80580</c:v>
                </c:pt>
                <c:pt idx="52" formatCode="0">
                  <c:v>80580</c:v>
                </c:pt>
                <c:pt idx="53" formatCode="0">
                  <c:v>80580</c:v>
                </c:pt>
                <c:pt idx="54" formatCode="0">
                  <c:v>80580</c:v>
                </c:pt>
                <c:pt idx="55">
                  <c:v>80580</c:v>
                </c:pt>
                <c:pt idx="56">
                  <c:v>80580</c:v>
                </c:pt>
                <c:pt idx="57">
                  <c:v>80580</c:v>
                </c:pt>
                <c:pt idx="58">
                  <c:v>80580</c:v>
                </c:pt>
                <c:pt idx="59">
                  <c:v>80580</c:v>
                </c:pt>
                <c:pt idx="60">
                  <c:v>80580</c:v>
                </c:pt>
                <c:pt idx="61">
                  <c:v>80580</c:v>
                </c:pt>
                <c:pt idx="62">
                  <c:v>80580</c:v>
                </c:pt>
                <c:pt idx="63">
                  <c:v>80580</c:v>
                </c:pt>
                <c:pt idx="64">
                  <c:v>80580</c:v>
                </c:pt>
                <c:pt idx="65">
                  <c:v>80580</c:v>
                </c:pt>
                <c:pt idx="66">
                  <c:v>80580</c:v>
                </c:pt>
                <c:pt idx="67">
                  <c:v>80580</c:v>
                </c:pt>
                <c:pt idx="68">
                  <c:v>80580</c:v>
                </c:pt>
                <c:pt idx="69">
                  <c:v>80580</c:v>
                </c:pt>
                <c:pt idx="70">
                  <c:v>80580</c:v>
                </c:pt>
                <c:pt idx="71">
                  <c:v>80580</c:v>
                </c:pt>
                <c:pt idx="72">
                  <c:v>80580</c:v>
                </c:pt>
                <c:pt idx="73">
                  <c:v>80580</c:v>
                </c:pt>
                <c:pt idx="74">
                  <c:v>80580</c:v>
                </c:pt>
                <c:pt idx="75">
                  <c:v>80580</c:v>
                </c:pt>
                <c:pt idx="76">
                  <c:v>80580</c:v>
                </c:pt>
                <c:pt idx="77">
                  <c:v>80580</c:v>
                </c:pt>
                <c:pt idx="78">
                  <c:v>80580</c:v>
                </c:pt>
                <c:pt idx="79">
                  <c:v>80580</c:v>
                </c:pt>
                <c:pt idx="80">
                  <c:v>80580</c:v>
                </c:pt>
                <c:pt idx="81">
                  <c:v>80580</c:v>
                </c:pt>
                <c:pt idx="82">
                  <c:v>80580</c:v>
                </c:pt>
                <c:pt idx="83">
                  <c:v>80580</c:v>
                </c:pt>
                <c:pt idx="84">
                  <c:v>80580</c:v>
                </c:pt>
                <c:pt idx="85">
                  <c:v>80580</c:v>
                </c:pt>
                <c:pt idx="86">
                  <c:v>80580</c:v>
                </c:pt>
                <c:pt idx="87">
                  <c:v>80580</c:v>
                </c:pt>
                <c:pt idx="88">
                  <c:v>80580</c:v>
                </c:pt>
                <c:pt idx="89">
                  <c:v>80580</c:v>
                </c:pt>
                <c:pt idx="90">
                  <c:v>80580</c:v>
                </c:pt>
                <c:pt idx="91">
                  <c:v>80580</c:v>
                </c:pt>
                <c:pt idx="92">
                  <c:v>80580</c:v>
                </c:pt>
                <c:pt idx="93">
                  <c:v>80580</c:v>
                </c:pt>
                <c:pt idx="94">
                  <c:v>80580</c:v>
                </c:pt>
                <c:pt idx="95">
                  <c:v>80580</c:v>
                </c:pt>
                <c:pt idx="96">
                  <c:v>80580</c:v>
                </c:pt>
                <c:pt idx="97">
                  <c:v>80580</c:v>
                </c:pt>
                <c:pt idx="98">
                  <c:v>80580</c:v>
                </c:pt>
                <c:pt idx="99">
                  <c:v>80580</c:v>
                </c:pt>
                <c:pt idx="100">
                  <c:v>80580</c:v>
                </c:pt>
                <c:pt idx="101">
                  <c:v>80580</c:v>
                </c:pt>
                <c:pt idx="102">
                  <c:v>80580</c:v>
                </c:pt>
                <c:pt idx="103">
                  <c:v>80580</c:v>
                </c:pt>
                <c:pt idx="104">
                  <c:v>80580</c:v>
                </c:pt>
                <c:pt idx="105">
                  <c:v>80580</c:v>
                </c:pt>
                <c:pt idx="106">
                  <c:v>80580</c:v>
                </c:pt>
                <c:pt idx="107">
                  <c:v>80580</c:v>
                </c:pt>
                <c:pt idx="108">
                  <c:v>80580</c:v>
                </c:pt>
                <c:pt idx="109">
                  <c:v>80580</c:v>
                </c:pt>
                <c:pt idx="110">
                  <c:v>80580</c:v>
                </c:pt>
                <c:pt idx="111">
                  <c:v>80580</c:v>
                </c:pt>
                <c:pt idx="112">
                  <c:v>80580</c:v>
                </c:pt>
                <c:pt idx="113">
                  <c:v>80580</c:v>
                </c:pt>
                <c:pt idx="114">
                  <c:v>80580</c:v>
                </c:pt>
                <c:pt idx="115">
                  <c:v>80580</c:v>
                </c:pt>
                <c:pt idx="116">
                  <c:v>80580</c:v>
                </c:pt>
                <c:pt idx="117">
                  <c:v>80580</c:v>
                </c:pt>
                <c:pt idx="118">
                  <c:v>80580</c:v>
                </c:pt>
                <c:pt idx="119">
                  <c:v>80580</c:v>
                </c:pt>
                <c:pt idx="120">
                  <c:v>80580</c:v>
                </c:pt>
                <c:pt idx="121">
                  <c:v>80580</c:v>
                </c:pt>
                <c:pt idx="122">
                  <c:v>80580</c:v>
                </c:pt>
                <c:pt idx="123">
                  <c:v>80580</c:v>
                </c:pt>
                <c:pt idx="124">
                  <c:v>80580</c:v>
                </c:pt>
                <c:pt idx="125">
                  <c:v>80580</c:v>
                </c:pt>
                <c:pt idx="126">
                  <c:v>80580</c:v>
                </c:pt>
                <c:pt idx="127">
                  <c:v>80580</c:v>
                </c:pt>
                <c:pt idx="128">
                  <c:v>80580</c:v>
                </c:pt>
                <c:pt idx="129">
                  <c:v>80580</c:v>
                </c:pt>
                <c:pt idx="130">
                  <c:v>80580</c:v>
                </c:pt>
                <c:pt idx="131">
                  <c:v>80580</c:v>
                </c:pt>
                <c:pt idx="132">
                  <c:v>80580</c:v>
                </c:pt>
                <c:pt idx="133">
                  <c:v>80580</c:v>
                </c:pt>
                <c:pt idx="134">
                  <c:v>80580</c:v>
                </c:pt>
                <c:pt idx="135">
                  <c:v>80580</c:v>
                </c:pt>
                <c:pt idx="136">
                  <c:v>80580</c:v>
                </c:pt>
                <c:pt idx="137">
                  <c:v>80580</c:v>
                </c:pt>
                <c:pt idx="138">
                  <c:v>80580</c:v>
                </c:pt>
                <c:pt idx="139">
                  <c:v>80580</c:v>
                </c:pt>
                <c:pt idx="140">
                  <c:v>80580</c:v>
                </c:pt>
                <c:pt idx="141">
                  <c:v>80580</c:v>
                </c:pt>
                <c:pt idx="142">
                  <c:v>80580</c:v>
                </c:pt>
                <c:pt idx="143">
                  <c:v>80580</c:v>
                </c:pt>
                <c:pt idx="144">
                  <c:v>80580</c:v>
                </c:pt>
                <c:pt idx="145">
                  <c:v>80580</c:v>
                </c:pt>
                <c:pt idx="146">
                  <c:v>80580</c:v>
                </c:pt>
                <c:pt idx="147">
                  <c:v>80580</c:v>
                </c:pt>
                <c:pt idx="148">
                  <c:v>80580</c:v>
                </c:pt>
                <c:pt idx="149">
                  <c:v>80580</c:v>
                </c:pt>
                <c:pt idx="150">
                  <c:v>80580</c:v>
                </c:pt>
                <c:pt idx="151">
                  <c:v>80580</c:v>
                </c:pt>
                <c:pt idx="152">
                  <c:v>80580</c:v>
                </c:pt>
                <c:pt idx="153">
                  <c:v>80580</c:v>
                </c:pt>
                <c:pt idx="154">
                  <c:v>80580</c:v>
                </c:pt>
                <c:pt idx="155">
                  <c:v>80580</c:v>
                </c:pt>
                <c:pt idx="156">
                  <c:v>80580</c:v>
                </c:pt>
                <c:pt idx="157">
                  <c:v>80580</c:v>
                </c:pt>
                <c:pt idx="158">
                  <c:v>80580</c:v>
                </c:pt>
                <c:pt idx="159">
                  <c:v>80580</c:v>
                </c:pt>
                <c:pt idx="160">
                  <c:v>80580</c:v>
                </c:pt>
                <c:pt idx="161">
                  <c:v>80580</c:v>
                </c:pt>
                <c:pt idx="162">
                  <c:v>80580</c:v>
                </c:pt>
                <c:pt idx="163">
                  <c:v>80580</c:v>
                </c:pt>
                <c:pt idx="164">
                  <c:v>80580</c:v>
                </c:pt>
                <c:pt idx="165">
                  <c:v>80580</c:v>
                </c:pt>
                <c:pt idx="166">
                  <c:v>80580</c:v>
                </c:pt>
                <c:pt idx="167">
                  <c:v>80580</c:v>
                </c:pt>
                <c:pt idx="168">
                  <c:v>80580</c:v>
                </c:pt>
                <c:pt idx="169">
                  <c:v>80580</c:v>
                </c:pt>
                <c:pt idx="170">
                  <c:v>80580</c:v>
                </c:pt>
                <c:pt idx="171">
                  <c:v>80580</c:v>
                </c:pt>
                <c:pt idx="172">
                  <c:v>80580</c:v>
                </c:pt>
                <c:pt idx="173">
                  <c:v>80580</c:v>
                </c:pt>
                <c:pt idx="174">
                  <c:v>80580</c:v>
                </c:pt>
                <c:pt idx="175">
                  <c:v>80580</c:v>
                </c:pt>
                <c:pt idx="176">
                  <c:v>80580</c:v>
                </c:pt>
                <c:pt idx="177">
                  <c:v>80580</c:v>
                </c:pt>
                <c:pt idx="178">
                  <c:v>80580</c:v>
                </c:pt>
                <c:pt idx="179">
                  <c:v>80580</c:v>
                </c:pt>
                <c:pt idx="180">
                  <c:v>80580</c:v>
                </c:pt>
                <c:pt idx="181">
                  <c:v>80580</c:v>
                </c:pt>
                <c:pt idx="182">
                  <c:v>80580</c:v>
                </c:pt>
                <c:pt idx="183">
                  <c:v>80580</c:v>
                </c:pt>
                <c:pt idx="184">
                  <c:v>80580</c:v>
                </c:pt>
                <c:pt idx="185">
                  <c:v>80580</c:v>
                </c:pt>
                <c:pt idx="186">
                  <c:v>80580</c:v>
                </c:pt>
                <c:pt idx="187">
                  <c:v>80580</c:v>
                </c:pt>
                <c:pt idx="188">
                  <c:v>80580</c:v>
                </c:pt>
                <c:pt idx="189">
                  <c:v>80580</c:v>
                </c:pt>
                <c:pt idx="190">
                  <c:v>80580</c:v>
                </c:pt>
                <c:pt idx="191">
                  <c:v>80580</c:v>
                </c:pt>
                <c:pt idx="192">
                  <c:v>80580</c:v>
                </c:pt>
                <c:pt idx="193">
                  <c:v>80580</c:v>
                </c:pt>
                <c:pt idx="194">
                  <c:v>80580</c:v>
                </c:pt>
                <c:pt idx="195">
                  <c:v>80580</c:v>
                </c:pt>
                <c:pt idx="196">
                  <c:v>80580</c:v>
                </c:pt>
                <c:pt idx="197">
                  <c:v>80580</c:v>
                </c:pt>
                <c:pt idx="198">
                  <c:v>80580</c:v>
                </c:pt>
                <c:pt idx="199">
                  <c:v>80580</c:v>
                </c:pt>
                <c:pt idx="200">
                  <c:v>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44934</c:v>
                </c:pt>
                <c:pt idx="32" formatCode="0">
                  <c:v>49278</c:v>
                </c:pt>
                <c:pt idx="33" formatCode="0">
                  <c:v>53426</c:v>
                </c:pt>
                <c:pt idx="34" formatCode="0">
                  <c:v>57281</c:v>
                </c:pt>
                <c:pt idx="35" formatCode="0">
                  <c:v>60761</c:v>
                </c:pt>
                <c:pt idx="36" formatCode="0">
                  <c:v>63802</c:v>
                </c:pt>
                <c:pt idx="37" formatCode="0">
                  <c:v>66360</c:v>
                </c:pt>
                <c:pt idx="38" formatCode="0">
                  <c:v>68410</c:v>
                </c:pt>
                <c:pt idx="39" formatCode="0">
                  <c:v>69944</c:v>
                </c:pt>
                <c:pt idx="40" formatCode="0">
                  <c:v>70968</c:v>
                </c:pt>
                <c:pt idx="41" formatCode="0">
                  <c:v>71500</c:v>
                </c:pt>
                <c:pt idx="42" formatCode="0">
                  <c:v>71566</c:v>
                </c:pt>
                <c:pt idx="43" formatCode="0">
                  <c:v>71196</c:v>
                </c:pt>
                <c:pt idx="44" formatCode="0">
                  <c:v>70424</c:v>
                </c:pt>
                <c:pt idx="45" formatCode="0">
                  <c:v>69284</c:v>
                </c:pt>
                <c:pt idx="46" formatCode="0">
                  <c:v>67812</c:v>
                </c:pt>
                <c:pt idx="47" formatCode="0">
                  <c:v>66041</c:v>
                </c:pt>
                <c:pt idx="48" formatCode="0">
                  <c:v>64004</c:v>
                </c:pt>
                <c:pt idx="49" formatCode="0">
                  <c:v>61732</c:v>
                </c:pt>
                <c:pt idx="50" formatCode="0">
                  <c:v>59256</c:v>
                </c:pt>
                <c:pt idx="51" formatCode="0">
                  <c:v>56603</c:v>
                </c:pt>
                <c:pt idx="52" formatCode="0">
                  <c:v>53802</c:v>
                </c:pt>
                <c:pt idx="53" formatCode="0">
                  <c:v>50878</c:v>
                </c:pt>
                <c:pt idx="54" formatCode="0">
                  <c:v>47858</c:v>
                </c:pt>
                <c:pt idx="55">
                  <c:v>44767</c:v>
                </c:pt>
                <c:pt idx="56">
                  <c:v>41631</c:v>
                </c:pt>
                <c:pt idx="57">
                  <c:v>38474</c:v>
                </c:pt>
                <c:pt idx="58">
                  <c:v>35322</c:v>
                </c:pt>
                <c:pt idx="59">
                  <c:v>32200</c:v>
                </c:pt>
                <c:pt idx="60">
                  <c:v>29133</c:v>
                </c:pt>
                <c:pt idx="61">
                  <c:v>26146</c:v>
                </c:pt>
                <c:pt idx="62">
                  <c:v>23263</c:v>
                </c:pt>
                <c:pt idx="63">
                  <c:v>20507</c:v>
                </c:pt>
                <c:pt idx="64">
                  <c:v>17898</c:v>
                </c:pt>
                <c:pt idx="65">
                  <c:v>15456</c:v>
                </c:pt>
                <c:pt idx="66">
                  <c:v>13197</c:v>
                </c:pt>
                <c:pt idx="67">
                  <c:v>11132</c:v>
                </c:pt>
                <c:pt idx="68">
                  <c:v>9271</c:v>
                </c:pt>
                <c:pt idx="69">
                  <c:v>7616</c:v>
                </c:pt>
                <c:pt idx="70">
                  <c:v>6168</c:v>
                </c:pt>
                <c:pt idx="71">
                  <c:v>4920</c:v>
                </c:pt>
                <c:pt idx="72">
                  <c:v>3863</c:v>
                </c:pt>
                <c:pt idx="73">
                  <c:v>2983</c:v>
                </c:pt>
                <c:pt idx="74">
                  <c:v>2264</c:v>
                </c:pt>
                <c:pt idx="75">
                  <c:v>1688</c:v>
                </c:pt>
                <c:pt idx="76">
                  <c:v>1235</c:v>
                </c:pt>
                <c:pt idx="77">
                  <c:v>886</c:v>
                </c:pt>
                <c:pt idx="78">
                  <c:v>623</c:v>
                </c:pt>
                <c:pt idx="79">
                  <c:v>429</c:v>
                </c:pt>
                <c:pt idx="80">
                  <c:v>289</c:v>
                </c:pt>
                <c:pt idx="81">
                  <c:v>191</c:v>
                </c:pt>
                <c:pt idx="82">
                  <c:v>123</c:v>
                </c:pt>
                <c:pt idx="83">
                  <c:v>77</c:v>
                </c:pt>
                <c:pt idx="84">
                  <c:v>47</c:v>
                </c:pt>
                <c:pt idx="85">
                  <c:v>28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7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10904</c:v>
                </c:pt>
                <c:pt idx="4">
                  <c:v>12347</c:v>
                </c:pt>
                <c:pt idx="5">
                  <c:v>15582</c:v>
                </c:pt>
                <c:pt idx="6">
                  <c:v>19110</c:v>
                </c:pt>
                <c:pt idx="7">
                  <c:v>22128</c:v>
                </c:pt>
                <c:pt idx="8">
                  <c:v>25624</c:v>
                </c:pt>
                <c:pt idx="9">
                  <c:v>28251</c:v>
                </c:pt>
                <c:pt idx="10" formatCode="0">
                  <c:v>33638</c:v>
                </c:pt>
                <c:pt idx="11">
                  <c:v>39662</c:v>
                </c:pt>
                <c:pt idx="12">
                  <c:v>44934</c:v>
                </c:pt>
                <c:pt idx="13">
                  <c:v>49278</c:v>
                </c:pt>
                <c:pt idx="14">
                  <c:v>53426</c:v>
                </c:pt>
                <c:pt idx="15">
                  <c:v>57281</c:v>
                </c:pt>
                <c:pt idx="16">
                  <c:v>60761</c:v>
                </c:pt>
                <c:pt idx="17">
                  <c:v>63802</c:v>
                </c:pt>
                <c:pt idx="18">
                  <c:v>66360</c:v>
                </c:pt>
                <c:pt idx="19">
                  <c:v>68410</c:v>
                </c:pt>
                <c:pt idx="20">
                  <c:v>69944</c:v>
                </c:pt>
                <c:pt idx="21">
                  <c:v>70968</c:v>
                </c:pt>
                <c:pt idx="22">
                  <c:v>71500</c:v>
                </c:pt>
                <c:pt idx="23">
                  <c:v>71566</c:v>
                </c:pt>
                <c:pt idx="24">
                  <c:v>71196</c:v>
                </c:pt>
                <c:pt idx="25">
                  <c:v>70424</c:v>
                </c:pt>
                <c:pt idx="26">
                  <c:v>69284</c:v>
                </c:pt>
                <c:pt idx="27">
                  <c:v>67812</c:v>
                </c:pt>
                <c:pt idx="28">
                  <c:v>66041</c:v>
                </c:pt>
                <c:pt idx="29">
                  <c:v>64004</c:v>
                </c:pt>
                <c:pt idx="30">
                  <c:v>61732</c:v>
                </c:pt>
                <c:pt idx="31">
                  <c:v>59256</c:v>
                </c:pt>
                <c:pt idx="32">
                  <c:v>56603</c:v>
                </c:pt>
                <c:pt idx="33">
                  <c:v>53802</c:v>
                </c:pt>
                <c:pt idx="34">
                  <c:v>50878</c:v>
                </c:pt>
                <c:pt idx="35">
                  <c:v>47858</c:v>
                </c:pt>
                <c:pt idx="36">
                  <c:v>44767</c:v>
                </c:pt>
                <c:pt idx="37">
                  <c:v>41631</c:v>
                </c:pt>
                <c:pt idx="38">
                  <c:v>38474</c:v>
                </c:pt>
                <c:pt idx="39">
                  <c:v>35322</c:v>
                </c:pt>
                <c:pt idx="40">
                  <c:v>32200</c:v>
                </c:pt>
                <c:pt idx="41">
                  <c:v>29133</c:v>
                </c:pt>
                <c:pt idx="42">
                  <c:v>26146</c:v>
                </c:pt>
                <c:pt idx="43">
                  <c:v>23263</c:v>
                </c:pt>
                <c:pt idx="44">
                  <c:v>20507</c:v>
                </c:pt>
                <c:pt idx="45">
                  <c:v>17898</c:v>
                </c:pt>
                <c:pt idx="46">
                  <c:v>15456</c:v>
                </c:pt>
                <c:pt idx="47">
                  <c:v>13197</c:v>
                </c:pt>
                <c:pt idx="48">
                  <c:v>11132</c:v>
                </c:pt>
                <c:pt idx="49">
                  <c:v>9271</c:v>
                </c:pt>
                <c:pt idx="50">
                  <c:v>7616</c:v>
                </c:pt>
                <c:pt idx="51">
                  <c:v>6168</c:v>
                </c:pt>
                <c:pt idx="52">
                  <c:v>4920</c:v>
                </c:pt>
                <c:pt idx="53">
                  <c:v>3863</c:v>
                </c:pt>
                <c:pt idx="54">
                  <c:v>2983</c:v>
                </c:pt>
                <c:pt idx="55">
                  <c:v>2264</c:v>
                </c:pt>
                <c:pt idx="56">
                  <c:v>1688</c:v>
                </c:pt>
                <c:pt idx="57">
                  <c:v>1235</c:v>
                </c:pt>
                <c:pt idx="58">
                  <c:v>886</c:v>
                </c:pt>
                <c:pt idx="59">
                  <c:v>623</c:v>
                </c:pt>
                <c:pt idx="60">
                  <c:v>429</c:v>
                </c:pt>
                <c:pt idx="61">
                  <c:v>289</c:v>
                </c:pt>
                <c:pt idx="62">
                  <c:v>191</c:v>
                </c:pt>
                <c:pt idx="63">
                  <c:v>123</c:v>
                </c:pt>
                <c:pt idx="64">
                  <c:v>77</c:v>
                </c:pt>
                <c:pt idx="65">
                  <c:v>47</c:v>
                </c:pt>
                <c:pt idx="66">
                  <c:v>28</c:v>
                </c:pt>
                <c:pt idx="67">
                  <c:v>16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4" zoomScale="85" zoomScaleNormal="85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2" t="s">
        <v>2</v>
      </c>
      <c r="C2" s="173"/>
      <c r="D2" s="173"/>
      <c r="E2" s="173"/>
      <c r="F2" s="173"/>
      <c r="G2" s="173"/>
      <c r="H2" s="174"/>
      <c r="I2" s="166" t="s">
        <v>11</v>
      </c>
      <c r="J2" s="167"/>
      <c r="K2" s="167"/>
      <c r="L2" s="167"/>
      <c r="M2" s="167"/>
      <c r="N2" s="168"/>
      <c r="P2" s="166" t="s">
        <v>32</v>
      </c>
      <c r="Q2" s="167"/>
      <c r="R2" s="167"/>
      <c r="S2" s="167"/>
      <c r="T2" s="167"/>
      <c r="U2" s="16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5" t="s">
        <v>28</v>
      </c>
      <c r="Q3" s="176"/>
      <c r="R3" s="176"/>
      <c r="S3" s="176"/>
      <c r="T3" s="177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120529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8" t="s">
        <v>29</v>
      </c>
      <c r="Q4" s="179"/>
      <c r="R4" s="179"/>
      <c r="S4" s="179"/>
      <c r="T4" s="180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75" t="s">
        <v>30</v>
      </c>
      <c r="Q5" s="176"/>
      <c r="R5" s="176"/>
      <c r="S5" s="176"/>
      <c r="T5" s="177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5" t="s">
        <v>37</v>
      </c>
      <c r="Q6" s="176"/>
      <c r="R6" s="176"/>
      <c r="S6" s="176"/>
      <c r="T6" s="177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75" t="s">
        <v>38</v>
      </c>
      <c r="Q7" s="176"/>
      <c r="R7" s="176"/>
      <c r="S7" s="176"/>
      <c r="T7" s="177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75" t="s">
        <v>39</v>
      </c>
      <c r="Q8" s="176"/>
      <c r="R8" s="176"/>
      <c r="S8" s="176"/>
      <c r="T8" s="177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1" t="s">
        <v>31</v>
      </c>
      <c r="Q9" s="182"/>
      <c r="R9" s="182"/>
      <c r="S9" s="182"/>
      <c r="T9" s="183"/>
      <c r="U9" s="99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66" t="s">
        <v>27</v>
      </c>
      <c r="Q11" s="167"/>
      <c r="R11" s="167"/>
      <c r="S11" s="167"/>
      <c r="T11" s="167"/>
      <c r="U11" s="16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SUM(I23:I34)/COUNT(I23:I34)</f>
        <v>98551.25</v>
      </c>
      <c r="Q13" s="34">
        <f t="shared" ref="Q13:U13" si="9">SUM(J23:J34)/COUNT(J23:J34)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9" t="s">
        <v>19</v>
      </c>
      <c r="Q15" s="170"/>
      <c r="R15" s="170"/>
      <c r="S15" s="17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1.7817976156804605E-6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2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1" t="s">
        <v>23</v>
      </c>
      <c r="Q22" s="112" t="s">
        <v>24</v>
      </c>
      <c r="R22" s="112" t="s">
        <v>25</v>
      </c>
      <c r="S22" s="114" t="s">
        <v>26</v>
      </c>
      <c r="T22" s="111" t="s">
        <v>33</v>
      </c>
      <c r="U22" s="112" t="s">
        <v>34</v>
      </c>
      <c r="V22" s="112" t="s">
        <v>1</v>
      </c>
      <c r="W22" s="112" t="s">
        <v>35</v>
      </c>
      <c r="X22" s="113" t="s">
        <v>36</v>
      </c>
    </row>
    <row r="23" spans="2:24" x14ac:dyDescent="0.25">
      <c r="B23" s="46">
        <v>19</v>
      </c>
      <c r="C23" s="137">
        <v>43904</v>
      </c>
      <c r="D23" s="46">
        <v>6391</v>
      </c>
      <c r="E23" s="69">
        <v>517</v>
      </c>
      <c r="F23" s="97">
        <v>196</v>
      </c>
      <c r="G23" s="141">
        <f t="shared" si="0"/>
        <v>1.3568888040771461E-4</v>
      </c>
      <c r="H23" s="82">
        <f t="shared" si="8"/>
        <v>1.2215214067278288</v>
      </c>
      <c r="I23" s="46">
        <f t="shared" si="1"/>
        <v>114459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5">
        <f t="shared" ref="P23:P54" si="10">R$17*((1+P$17-Q$17)*(1+P$17+S$17)-Q$17)</f>
        <v>1.7121097903391853E-6</v>
      </c>
      <c r="Q23" s="116">
        <f t="shared" ref="Q23:Q54" si="11">(1+P$17-Q$17)*(1+P$17+S$17)-R$17*((S$17*K22)+((I22+J22)*(1+P$17+S$17)))</f>
        <v>0.77369464556160228</v>
      </c>
      <c r="R23" s="116">
        <f t="shared" ref="R23:R54" si="12">-J22*(1+P$17+S$17)</f>
        <v>-4699.4101570370376</v>
      </c>
      <c r="S23" s="119">
        <f t="shared" ref="S23:S86" si="13">INT((-Q23+SQRT((Q23^2)-(4*P23*R23)))/(2*P23))</f>
        <v>5994</v>
      </c>
      <c r="T23" s="46">
        <f>J23</f>
        <v>5678</v>
      </c>
      <c r="U23" s="69">
        <f>S23-T23</f>
        <v>316</v>
      </c>
      <c r="V23" s="117">
        <f t="shared" ref="V23:V32" si="14">U23/T23</f>
        <v>5.5653399084184575E-2</v>
      </c>
      <c r="W23" s="47">
        <f>U23</f>
        <v>316</v>
      </c>
      <c r="X23" s="118">
        <f>W23/T23</f>
        <v>5.5653399084184575E-2</v>
      </c>
    </row>
    <row r="24" spans="2:24" x14ac:dyDescent="0.25">
      <c r="B24" s="9">
        <v>20</v>
      </c>
      <c r="C24" s="138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1.7121097903391853E-6</v>
      </c>
      <c r="Q24" s="52">
        <f t="shared" si="11"/>
        <v>0.77395710026413622</v>
      </c>
      <c r="R24" s="52">
        <f t="shared" si="12"/>
        <v>-5438.901522962964</v>
      </c>
      <c r="S24" s="120">
        <f t="shared" si="13"/>
        <v>6921</v>
      </c>
      <c r="T24" s="9">
        <f t="shared" ref="T24:T33" si="15">J24</f>
        <v>7036</v>
      </c>
      <c r="U24" s="2">
        <f t="shared" ref="U24:U32" si="16">S24-T24</f>
        <v>-115</v>
      </c>
      <c r="V24" s="110">
        <f t="shared" si="14"/>
        <v>-1.6344513928368391E-2</v>
      </c>
      <c r="W24" s="38">
        <f>W23+U24</f>
        <v>201</v>
      </c>
      <c r="X24" s="106">
        <f t="shared" ref="X24:X38" si="17">W24/T24</f>
        <v>2.8567367822626491E-2</v>
      </c>
    </row>
    <row r="25" spans="2:24" x14ac:dyDescent="0.25">
      <c r="B25" s="11">
        <v>21</v>
      </c>
      <c r="C25" s="139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5">
        <f t="shared" si="10"/>
        <v>1.7121097903391853E-6</v>
      </c>
      <c r="Q25" s="104">
        <f t="shared" si="11"/>
        <v>0.77428479948551399</v>
      </c>
      <c r="R25" s="104">
        <f t="shared" si="12"/>
        <v>-6739.716645925927</v>
      </c>
      <c r="S25" s="121">
        <f t="shared" si="13"/>
        <v>8543</v>
      </c>
      <c r="T25" s="11">
        <f t="shared" si="15"/>
        <v>9029</v>
      </c>
      <c r="U25" s="4">
        <f t="shared" si="16"/>
        <v>-486</v>
      </c>
      <c r="V25" s="109">
        <f t="shared" si="14"/>
        <v>-5.3826558865876617E-2</v>
      </c>
      <c r="W25" s="18">
        <f t="shared" ref="W25:W32" si="18">W24+U25</f>
        <v>-285</v>
      </c>
      <c r="X25" s="107">
        <f t="shared" si="17"/>
        <v>-3.1564957359619006E-2</v>
      </c>
    </row>
    <row r="26" spans="2:24" x14ac:dyDescent="0.25">
      <c r="B26" s="9">
        <v>22</v>
      </c>
      <c r="C26" s="138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1.7121097903391853E-6</v>
      </c>
      <c r="Q26" s="52">
        <f t="shared" si="11"/>
        <v>0.77446337651139896</v>
      </c>
      <c r="R26" s="52">
        <f t="shared" si="12"/>
        <v>-8648.7921540740754</v>
      </c>
      <c r="S26" s="120">
        <f t="shared" si="13"/>
        <v>10904</v>
      </c>
      <c r="T26" s="9">
        <f t="shared" si="15"/>
        <v>10265</v>
      </c>
      <c r="U26" s="2">
        <f t="shared" si="16"/>
        <v>639</v>
      </c>
      <c r="V26" s="110">
        <f t="shared" si="14"/>
        <v>6.2250365319045299E-2</v>
      </c>
      <c r="W26" s="38">
        <f t="shared" si="18"/>
        <v>354</v>
      </c>
      <c r="X26" s="106">
        <f t="shared" si="17"/>
        <v>3.4486117876278616E-2</v>
      </c>
    </row>
    <row r="27" spans="2:24" x14ac:dyDescent="0.25">
      <c r="B27" s="11">
        <v>23</v>
      </c>
      <c r="C27" s="139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5">
        <f t="shared" si="10"/>
        <v>1.7121097903391853E-6</v>
      </c>
      <c r="Q27" s="104">
        <f t="shared" si="11"/>
        <v>0.77518222177382889</v>
      </c>
      <c r="R27" s="104">
        <f t="shared" si="12"/>
        <v>-9832.7446518518536</v>
      </c>
      <c r="S27" s="121">
        <f t="shared" si="13"/>
        <v>12347</v>
      </c>
      <c r="T27" s="11">
        <f t="shared" si="15"/>
        <v>13050</v>
      </c>
      <c r="U27" s="4">
        <f t="shared" si="16"/>
        <v>-703</v>
      </c>
      <c r="V27" s="109">
        <f t="shared" si="14"/>
        <v>-5.3869731800766284E-2</v>
      </c>
      <c r="W27" s="18">
        <f t="shared" si="18"/>
        <v>-349</v>
      </c>
      <c r="X27" s="107">
        <f t="shared" si="17"/>
        <v>-2.6743295019157089E-2</v>
      </c>
    </row>
    <row r="28" spans="2:24" x14ac:dyDescent="0.25">
      <c r="B28" s="9">
        <v>24</v>
      </c>
      <c r="C28" s="138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1.7121097903391853E-6</v>
      </c>
      <c r="Q28" s="52">
        <f t="shared" si="11"/>
        <v>0.77554839684255272</v>
      </c>
      <c r="R28" s="52">
        <f t="shared" si="12"/>
        <v>-12500.469333333334</v>
      </c>
      <c r="S28" s="120">
        <f t="shared" si="13"/>
        <v>15582</v>
      </c>
      <c r="T28" s="9">
        <f t="shared" si="15"/>
        <v>16139</v>
      </c>
      <c r="U28" s="2">
        <f t="shared" si="16"/>
        <v>-557</v>
      </c>
      <c r="V28" s="110">
        <f t="shared" si="14"/>
        <v>-3.4512671169217427E-2</v>
      </c>
      <c r="W28" s="38">
        <f t="shared" si="18"/>
        <v>-906</v>
      </c>
      <c r="X28" s="106">
        <f t="shared" si="17"/>
        <v>-5.6137307144184891E-2</v>
      </c>
    </row>
    <row r="29" spans="2:24" x14ac:dyDescent="0.25">
      <c r="B29" s="11">
        <v>25</v>
      </c>
      <c r="C29" s="139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5">
        <f t="shared" si="10"/>
        <v>1.7121097903391853E-6</v>
      </c>
      <c r="Q29" s="104">
        <f t="shared" si="11"/>
        <v>0.77621101269016402</v>
      </c>
      <c r="R29" s="104">
        <f t="shared" si="12"/>
        <v>-15459.39268740741</v>
      </c>
      <c r="S29" s="121">
        <f t="shared" si="13"/>
        <v>19110</v>
      </c>
      <c r="T29" s="11">
        <f t="shared" si="15"/>
        <v>18829</v>
      </c>
      <c r="U29" s="4">
        <f t="shared" si="16"/>
        <v>281</v>
      </c>
      <c r="V29" s="109">
        <f t="shared" si="14"/>
        <v>1.4923787774178129E-2</v>
      </c>
      <c r="W29" s="18">
        <f t="shared" si="18"/>
        <v>-625</v>
      </c>
      <c r="X29" s="107">
        <f t="shared" si="17"/>
        <v>-3.3193478145413992E-2</v>
      </c>
    </row>
    <row r="30" spans="2:24" x14ac:dyDescent="0.25">
      <c r="B30" s="9">
        <v>26</v>
      </c>
      <c r="C30" s="138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1.7121097903391853E-6</v>
      </c>
      <c r="Q30" s="52">
        <f t="shared" si="11"/>
        <v>0.77717573010088636</v>
      </c>
      <c r="R30" s="52">
        <f t="shared" si="12"/>
        <v>-18036.117783703707</v>
      </c>
      <c r="S30" s="120">
        <f t="shared" si="13"/>
        <v>22128</v>
      </c>
      <c r="T30" s="9">
        <f t="shared" si="15"/>
        <v>21992</v>
      </c>
      <c r="U30" s="2">
        <f t="shared" si="16"/>
        <v>136</v>
      </c>
      <c r="V30" s="110">
        <f t="shared" si="14"/>
        <v>6.1840669334303384E-3</v>
      </c>
      <c r="W30" s="38">
        <f t="shared" si="18"/>
        <v>-489</v>
      </c>
      <c r="X30" s="106">
        <f t="shared" si="17"/>
        <v>-2.2235358312113495E-2</v>
      </c>
    </row>
    <row r="31" spans="2:24" x14ac:dyDescent="0.25">
      <c r="B31" s="11">
        <v>27</v>
      </c>
      <c r="C31" s="139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5">
        <f t="shared" si="10"/>
        <v>1.7121097903391853E-6</v>
      </c>
      <c r="Q31" s="104">
        <f t="shared" si="11"/>
        <v>0.77823056527052192</v>
      </c>
      <c r="R31" s="104">
        <f t="shared" si="12"/>
        <v>-21065.925025185188</v>
      </c>
      <c r="S31" s="121">
        <f t="shared" si="13"/>
        <v>25624</v>
      </c>
      <c r="T31" s="11">
        <f t="shared" si="15"/>
        <v>24421</v>
      </c>
      <c r="U31" s="4">
        <f t="shared" si="16"/>
        <v>1203</v>
      </c>
      <c r="V31" s="109">
        <f t="shared" si="14"/>
        <v>4.9260882027762992E-2</v>
      </c>
      <c r="W31" s="18">
        <f t="shared" si="18"/>
        <v>714</v>
      </c>
      <c r="X31" s="107">
        <f t="shared" si="17"/>
        <v>2.9237131976577537E-2</v>
      </c>
    </row>
    <row r="32" spans="2:24" x14ac:dyDescent="0.25">
      <c r="B32" s="9">
        <v>28</v>
      </c>
      <c r="C32" s="138">
        <v>43913</v>
      </c>
      <c r="D32" s="145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3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1.7121097903391853E-6</v>
      </c>
      <c r="Q32" s="52">
        <f t="shared" si="11"/>
        <v>0.77963792019207145</v>
      </c>
      <c r="R32" s="52">
        <f t="shared" si="12"/>
        <v>-23392.640734814817</v>
      </c>
      <c r="S32" s="120">
        <f t="shared" si="13"/>
        <v>28251</v>
      </c>
      <c r="T32" s="9">
        <f t="shared" si="15"/>
        <v>29470</v>
      </c>
      <c r="U32" s="2">
        <f t="shared" si="16"/>
        <v>-1219</v>
      </c>
      <c r="V32" s="110">
        <f t="shared" si="14"/>
        <v>-4.1364099083814047E-2</v>
      </c>
      <c r="W32" s="38">
        <f t="shared" si="18"/>
        <v>-505</v>
      </c>
      <c r="X32" s="106">
        <f t="shared" si="17"/>
        <v>-1.7136070580251104E-2</v>
      </c>
    </row>
    <row r="33" spans="2:24" x14ac:dyDescent="0.25">
      <c r="B33" s="11">
        <v>29</v>
      </c>
      <c r="C33" s="139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5">
        <f t="shared" si="10"/>
        <v>1.7121097903391853E-6</v>
      </c>
      <c r="Q33" s="104">
        <f t="shared" si="11"/>
        <v>0.78159193091775814</v>
      </c>
      <c r="R33" s="104">
        <f t="shared" si="12"/>
        <v>-28229.029214814818</v>
      </c>
      <c r="S33" s="63">
        <f t="shared" si="13"/>
        <v>33638</v>
      </c>
      <c r="T33" s="11">
        <f t="shared" si="15"/>
        <v>35273</v>
      </c>
      <c r="U33" s="4">
        <f t="shared" ref="U33:U34" si="27">S33-T33</f>
        <v>-1635</v>
      </c>
      <c r="V33" s="109">
        <f t="shared" ref="V33:V34" si="28">U33/T33</f>
        <v>-4.6352734386074332E-2</v>
      </c>
      <c r="W33" s="4">
        <f t="shared" ref="W33:W34" si="29">W32+U33</f>
        <v>-2140</v>
      </c>
      <c r="X33" s="107">
        <f t="shared" si="17"/>
        <v>-6.0669633997675276E-2</v>
      </c>
    </row>
    <row r="34" spans="2:24" ht="15.75" thickBot="1" x14ac:dyDescent="0.3">
      <c r="B34" s="72">
        <v>30</v>
      </c>
      <c r="C34" s="140">
        <v>43915</v>
      </c>
      <c r="D34" s="146">
        <v>49515</v>
      </c>
      <c r="E34" s="134">
        <v>5367</v>
      </c>
      <c r="F34" s="136">
        <v>3647</v>
      </c>
      <c r="G34" s="144">
        <f t="shared" si="0"/>
        <v>1.0512650466887794E-3</v>
      </c>
      <c r="H34" s="84">
        <f t="shared" si="8"/>
        <v>1.1773027723619762</v>
      </c>
      <c r="I34" s="148">
        <f>INT(U$3*U$9-D34-F34+E34)</f>
        <v>72734</v>
      </c>
      <c r="J34" s="149">
        <f t="shared" ref="J34" si="30">D34-E34-F34</f>
        <v>40501</v>
      </c>
      <c r="K34" s="150">
        <f>E34</f>
        <v>5367</v>
      </c>
      <c r="L34" s="147">
        <f t="shared" ref="L34:L97" si="31">I34-I33</f>
        <v>-6540</v>
      </c>
      <c r="M34" s="135">
        <f t="shared" ref="M34:M97" si="32">J34-J33</f>
        <v>5228</v>
      </c>
      <c r="N34" s="136">
        <f t="shared" ref="N34:N97" si="33">K34-K33</f>
        <v>1573</v>
      </c>
      <c r="P34" s="76">
        <f t="shared" si="10"/>
        <v>1.7121097903391853E-6</v>
      </c>
      <c r="Q34" s="77">
        <f t="shared" si="11"/>
        <v>0.78397736063971979</v>
      </c>
      <c r="R34" s="77">
        <f t="shared" si="12"/>
        <v>-33787.667034074082</v>
      </c>
      <c r="S34" s="151">
        <f t="shared" si="13"/>
        <v>39662</v>
      </c>
      <c r="T34" s="153">
        <v>40501</v>
      </c>
      <c r="U34" s="154">
        <f t="shared" si="27"/>
        <v>-839</v>
      </c>
      <c r="V34" s="155">
        <f t="shared" si="28"/>
        <v>-2.0715537887953384E-2</v>
      </c>
      <c r="W34" s="154">
        <f t="shared" si="29"/>
        <v>-2979</v>
      </c>
      <c r="X34" s="156">
        <f t="shared" si="17"/>
        <v>-7.3553739413841634E-2</v>
      </c>
    </row>
    <row r="35" spans="2:24" x14ac:dyDescent="0.25">
      <c r="B35" s="124">
        <v>31</v>
      </c>
      <c r="C35" s="125">
        <v>43916</v>
      </c>
      <c r="D35" s="126">
        <f t="shared" ref="D35:D97" si="34">D34+IF(M35&gt;0,M35,0)</f>
        <v>53948</v>
      </c>
      <c r="E35" s="127">
        <f t="shared" ref="E35:E97" si="35">E34+IF(N35&gt;0,N35,0)</f>
        <v>6449</v>
      </c>
      <c r="F35" s="128">
        <f>D35*(F$34/D$34)</f>
        <v>3973.5101686357671</v>
      </c>
      <c r="G35" s="129">
        <f t="shared" si="0"/>
        <v>1.1453831513433561E-3</v>
      </c>
      <c r="H35" s="130">
        <f t="shared" si="8"/>
        <v>1.089528425729577</v>
      </c>
      <c r="I35" s="126">
        <f t="shared" ref="I35:I64" si="36">INT((S$17*K35+I34)/(1+R$17*J35))</f>
        <v>66852</v>
      </c>
      <c r="J35" s="131">
        <f t="shared" ref="J35:J97" si="37">S35</f>
        <v>44934</v>
      </c>
      <c r="K35" s="132">
        <f t="shared" ref="K35:K64" si="38">INT((Q$17*J35+K34)/(1+P$17+S$17))</f>
        <v>6449</v>
      </c>
      <c r="L35" s="133">
        <f t="shared" si="31"/>
        <v>-5882</v>
      </c>
      <c r="M35" s="131">
        <f t="shared" si="32"/>
        <v>4433</v>
      </c>
      <c r="N35" s="132">
        <f t="shared" si="33"/>
        <v>1082</v>
      </c>
      <c r="P35" s="54">
        <f t="shared" si="10"/>
        <v>1.7121097903391853E-6</v>
      </c>
      <c r="Q35" s="55">
        <f t="shared" si="11"/>
        <v>0.78644677286610332</v>
      </c>
      <c r="R35" s="55">
        <f t="shared" si="12"/>
        <v>-38795.517890370378</v>
      </c>
      <c r="S35" s="152">
        <f t="shared" si="13"/>
        <v>44934</v>
      </c>
      <c r="T35" s="160">
        <v>46406</v>
      </c>
      <c r="U35" s="158">
        <f t="shared" ref="U35" si="39">S35-T35</f>
        <v>-1472</v>
      </c>
      <c r="V35" s="117">
        <f t="shared" ref="V35" si="40">U35/T35</f>
        <v>-3.1720036202215231E-2</v>
      </c>
      <c r="W35" s="158">
        <f t="shared" ref="W35" si="41">W34+U35</f>
        <v>-4451</v>
      </c>
      <c r="X35" s="118">
        <f t="shared" si="17"/>
        <v>-9.5914321423953799E-2</v>
      </c>
    </row>
    <row r="36" spans="2:24" x14ac:dyDescent="0.25">
      <c r="B36" s="9">
        <v>32</v>
      </c>
      <c r="C36" s="22">
        <v>43917</v>
      </c>
      <c r="D36" s="49">
        <f t="shared" si="34"/>
        <v>58292</v>
      </c>
      <c r="E36" s="5">
        <f t="shared" si="35"/>
        <v>7660</v>
      </c>
      <c r="F36" s="62">
        <f t="shared" ref="F36:F99" si="42">D36*(F$34/D$34)</f>
        <v>4293.4650913864489</v>
      </c>
      <c r="G36" s="28">
        <f t="shared" si="0"/>
        <v>1.2376116752818808E-3</v>
      </c>
      <c r="H36" s="80">
        <f t="shared" si="8"/>
        <v>1.0805219841328686</v>
      </c>
      <c r="I36" s="49">
        <f t="shared" si="36"/>
        <v>60877</v>
      </c>
      <c r="J36" s="38">
        <f t="shared" si="37"/>
        <v>49278</v>
      </c>
      <c r="K36" s="37">
        <f t="shared" si="38"/>
        <v>7660</v>
      </c>
      <c r="L36" s="91">
        <f t="shared" si="31"/>
        <v>-5975</v>
      </c>
      <c r="M36" s="38">
        <f t="shared" si="32"/>
        <v>4344</v>
      </c>
      <c r="N36" s="37">
        <f t="shared" si="33"/>
        <v>1211</v>
      </c>
      <c r="P36" s="53">
        <f t="shared" si="10"/>
        <v>1.7121097903391853E-6</v>
      </c>
      <c r="Q36" s="52">
        <f t="shared" si="11"/>
        <v>0.78907817749460563</v>
      </c>
      <c r="R36" s="52">
        <f t="shared" si="12"/>
        <v>-43041.845902222231</v>
      </c>
      <c r="S36" s="120">
        <f t="shared" si="13"/>
        <v>49278</v>
      </c>
      <c r="T36" s="161">
        <v>51224</v>
      </c>
      <c r="U36" s="157">
        <f t="shared" ref="U36" si="43">S36-T36</f>
        <v>-1946</v>
      </c>
      <c r="V36" s="110">
        <f t="shared" ref="V36" si="44">U36/T36</f>
        <v>-3.7990004685303766E-2</v>
      </c>
      <c r="W36" s="157">
        <f t="shared" ref="W36" si="45">W35+U36</f>
        <v>-6397</v>
      </c>
      <c r="X36" s="106">
        <f t="shared" si="17"/>
        <v>-0.12488286740590349</v>
      </c>
    </row>
    <row r="37" spans="2:24" x14ac:dyDescent="0.25">
      <c r="B37" s="11">
        <v>33</v>
      </c>
      <c r="C37" s="64">
        <v>43918</v>
      </c>
      <c r="D37" s="50">
        <f t="shared" si="34"/>
        <v>62440</v>
      </c>
      <c r="E37" s="35">
        <f t="shared" si="35"/>
        <v>9002</v>
      </c>
      <c r="F37" s="30">
        <f t="shared" si="42"/>
        <v>4598.9837423003128</v>
      </c>
      <c r="G37" s="27">
        <f t="shared" si="0"/>
        <v>1.3256788753962918E-3</v>
      </c>
      <c r="H37" s="83">
        <f t="shared" si="8"/>
        <v>1.0711589926576546</v>
      </c>
      <c r="I37" s="23">
        <f t="shared" si="36"/>
        <v>54910</v>
      </c>
      <c r="J37" s="35">
        <f t="shared" si="37"/>
        <v>53426</v>
      </c>
      <c r="K37" s="39">
        <f t="shared" si="38"/>
        <v>9002</v>
      </c>
      <c r="L37" s="93">
        <f t="shared" si="31"/>
        <v>-5967</v>
      </c>
      <c r="M37" s="35">
        <f t="shared" si="32"/>
        <v>4148</v>
      </c>
      <c r="N37" s="39">
        <f t="shared" si="33"/>
        <v>1342</v>
      </c>
      <c r="P37" s="54">
        <f t="shared" si="10"/>
        <v>1.7121097903391853E-6</v>
      </c>
      <c r="Q37" s="55">
        <f t="shared" si="11"/>
        <v>0.79203908673046208</v>
      </c>
      <c r="R37" s="55">
        <f t="shared" si="12"/>
        <v>-47202.921671111115</v>
      </c>
      <c r="S37" s="152">
        <f t="shared" si="13"/>
        <v>53426</v>
      </c>
      <c r="T37" s="162">
        <v>54968</v>
      </c>
      <c r="U37" s="19">
        <f t="shared" ref="U37" si="46">S37-T37</f>
        <v>-1542</v>
      </c>
      <c r="V37" s="109">
        <f t="shared" ref="V37" si="47">U37/T37</f>
        <v>-2.805268519866104E-2</v>
      </c>
      <c r="W37" s="19">
        <f t="shared" ref="W37" si="48">W36+U37</f>
        <v>-7939</v>
      </c>
      <c r="X37" s="107">
        <f t="shared" si="17"/>
        <v>-0.14442948624654345</v>
      </c>
    </row>
    <row r="38" spans="2:24" x14ac:dyDescent="0.25">
      <c r="B38" s="9">
        <v>34</v>
      </c>
      <c r="C38" s="22">
        <v>43919</v>
      </c>
      <c r="D38" s="49">
        <f t="shared" si="34"/>
        <v>66295</v>
      </c>
      <c r="E38" s="5">
        <f t="shared" si="35"/>
        <v>10476</v>
      </c>
      <c r="F38" s="62">
        <f t="shared" si="42"/>
        <v>4882.9216399070992</v>
      </c>
      <c r="G38" s="28">
        <f t="shared" si="0"/>
        <v>1.4075253210185325E-3</v>
      </c>
      <c r="H38" s="80">
        <f t="shared" si="8"/>
        <v>1.061739269698911</v>
      </c>
      <c r="I38" s="49">
        <f t="shared" si="36"/>
        <v>49044</v>
      </c>
      <c r="J38" s="38">
        <f t="shared" si="37"/>
        <v>57281</v>
      </c>
      <c r="K38" s="37">
        <f t="shared" si="38"/>
        <v>10476</v>
      </c>
      <c r="L38" s="91">
        <f t="shared" si="31"/>
        <v>-5866</v>
      </c>
      <c r="M38" s="38">
        <f t="shared" si="32"/>
        <v>3855</v>
      </c>
      <c r="N38" s="37">
        <f t="shared" si="33"/>
        <v>1474</v>
      </c>
      <c r="P38" s="53">
        <f t="shared" si="10"/>
        <v>1.7121097903391853E-6</v>
      </c>
      <c r="Q38" s="52">
        <f t="shared" si="11"/>
        <v>0.79534003377982532</v>
      </c>
      <c r="R38" s="52">
        <f t="shared" si="12"/>
        <v>-51176.250927407411</v>
      </c>
      <c r="S38" s="120">
        <f t="shared" si="13"/>
        <v>57281</v>
      </c>
      <c r="T38" s="161">
        <v>58598</v>
      </c>
      <c r="U38" s="157">
        <f t="shared" ref="U38" si="49">S38-T38</f>
        <v>-1317</v>
      </c>
      <c r="V38" s="110">
        <f t="shared" ref="V38" si="50">U38/T38</f>
        <v>-2.24751698010171E-2</v>
      </c>
      <c r="W38" s="157">
        <f t="shared" ref="W38" si="51">W37+U38</f>
        <v>-9256</v>
      </c>
      <c r="X38" s="106">
        <f t="shared" si="17"/>
        <v>-0.15795760947472609</v>
      </c>
    </row>
    <row r="39" spans="2:24" x14ac:dyDescent="0.25">
      <c r="B39" s="11">
        <v>35</v>
      </c>
      <c r="C39" s="21">
        <v>43920</v>
      </c>
      <c r="D39" s="50">
        <f t="shared" si="34"/>
        <v>69775</v>
      </c>
      <c r="E39" s="35">
        <f t="shared" si="35"/>
        <v>12080</v>
      </c>
      <c r="F39" s="30">
        <f t="shared" si="42"/>
        <v>5139.2391194587499</v>
      </c>
      <c r="G39" s="27">
        <f t="shared" si="0"/>
        <v>1.4814100501405552E-3</v>
      </c>
      <c r="H39" s="83">
        <f t="shared" si="8"/>
        <v>1.0524926465042612</v>
      </c>
      <c r="I39" s="23">
        <f t="shared" si="36"/>
        <v>43358</v>
      </c>
      <c r="J39" s="35">
        <f t="shared" si="37"/>
        <v>60761</v>
      </c>
      <c r="K39" s="39">
        <f t="shared" si="38"/>
        <v>12080</v>
      </c>
      <c r="L39" s="93">
        <f t="shared" si="31"/>
        <v>-5686</v>
      </c>
      <c r="M39" s="35">
        <f t="shared" si="32"/>
        <v>3480</v>
      </c>
      <c r="N39" s="39">
        <f t="shared" si="33"/>
        <v>1604</v>
      </c>
      <c r="P39" s="54">
        <f t="shared" si="10"/>
        <v>1.7121097903391853E-6</v>
      </c>
      <c r="Q39" s="55">
        <f t="shared" si="11"/>
        <v>0.79898799201254977</v>
      </c>
      <c r="R39" s="55">
        <f t="shared" si="12"/>
        <v>-54868.918305185194</v>
      </c>
      <c r="S39" s="152">
        <f t="shared" si="13"/>
        <v>60761</v>
      </c>
      <c r="T39" s="162">
        <v>63460</v>
      </c>
      <c r="U39" s="19">
        <f t="shared" ref="U39:U41" si="52">S39-T39</f>
        <v>-2699</v>
      </c>
      <c r="V39" s="109">
        <f t="shared" ref="V39:V41" si="53">U39/T39</f>
        <v>-4.2530728017648914E-2</v>
      </c>
      <c r="W39" s="19">
        <f t="shared" ref="W39:W40" si="54">W38+U39</f>
        <v>-11955</v>
      </c>
      <c r="X39" s="107">
        <f t="shared" ref="X39:X40" si="55">W39/T39</f>
        <v>-0.18838638512448785</v>
      </c>
    </row>
    <row r="40" spans="2:24" x14ac:dyDescent="0.25">
      <c r="B40" s="9">
        <v>36</v>
      </c>
      <c r="C40" s="22">
        <v>43921</v>
      </c>
      <c r="D40" s="49">
        <f t="shared" si="34"/>
        <v>72816</v>
      </c>
      <c r="E40" s="5">
        <f t="shared" si="35"/>
        <v>13812</v>
      </c>
      <c r="F40" s="62">
        <f t="shared" si="42"/>
        <v>5363.222296273856</v>
      </c>
      <c r="G40" s="28">
        <f t="shared" si="0"/>
        <v>1.5459742631463225E-3</v>
      </c>
      <c r="H40" s="80">
        <f t="shared" si="8"/>
        <v>1.0435829451809386</v>
      </c>
      <c r="I40" s="49">
        <f t="shared" si="36"/>
        <v>37913</v>
      </c>
      <c r="J40" s="5">
        <f t="shared" si="37"/>
        <v>63802</v>
      </c>
      <c r="K40" s="37">
        <f t="shared" si="38"/>
        <v>13812</v>
      </c>
      <c r="L40" s="91">
        <f t="shared" si="31"/>
        <v>-5445</v>
      </c>
      <c r="M40" s="5">
        <f t="shared" si="32"/>
        <v>3041</v>
      </c>
      <c r="N40" s="37">
        <f t="shared" si="33"/>
        <v>1732</v>
      </c>
      <c r="P40" s="53">
        <f t="shared" si="10"/>
        <v>1.7121097903391853E-6</v>
      </c>
      <c r="Q40" s="52">
        <f t="shared" si="11"/>
        <v>0.8029877891234849</v>
      </c>
      <c r="R40" s="52">
        <f t="shared" si="12"/>
        <v>-58202.37679407408</v>
      </c>
      <c r="S40" s="120">
        <f t="shared" si="13"/>
        <v>63802</v>
      </c>
      <c r="T40" s="161">
        <v>68200</v>
      </c>
      <c r="U40" s="157">
        <f t="shared" si="52"/>
        <v>-4398</v>
      </c>
      <c r="V40" s="110">
        <f t="shared" si="53"/>
        <v>-6.4486803519061581E-2</v>
      </c>
      <c r="W40" s="157">
        <f t="shared" si="54"/>
        <v>-16353</v>
      </c>
      <c r="X40" s="106">
        <f t="shared" si="55"/>
        <v>-0.23978005865102639</v>
      </c>
    </row>
    <row r="41" spans="2:24" x14ac:dyDescent="0.25">
      <c r="B41" s="11">
        <v>37</v>
      </c>
      <c r="C41" s="21">
        <v>43922</v>
      </c>
      <c r="D41" s="50">
        <f t="shared" si="34"/>
        <v>75374</v>
      </c>
      <c r="E41" s="35">
        <f t="shared" si="35"/>
        <v>15668</v>
      </c>
      <c r="F41" s="30">
        <f t="shared" si="42"/>
        <v>5551.630374633949</v>
      </c>
      <c r="G41" s="27">
        <f t="shared" si="0"/>
        <v>1.6002837852998094E-3</v>
      </c>
      <c r="H41" s="83">
        <f t="shared" si="8"/>
        <v>1.0351296418369589</v>
      </c>
      <c r="I41" s="50">
        <f t="shared" si="36"/>
        <v>32753</v>
      </c>
      <c r="J41" s="18">
        <f t="shared" si="37"/>
        <v>66360</v>
      </c>
      <c r="K41" s="36">
        <f t="shared" si="38"/>
        <v>15668</v>
      </c>
      <c r="L41" s="92">
        <f t="shared" si="31"/>
        <v>-5160</v>
      </c>
      <c r="M41" s="18">
        <f t="shared" si="32"/>
        <v>2558</v>
      </c>
      <c r="N41" s="36">
        <f t="shared" si="33"/>
        <v>1856</v>
      </c>
      <c r="P41" s="54">
        <f t="shared" si="10"/>
        <v>1.7121097903391853E-6</v>
      </c>
      <c r="Q41" s="55">
        <f t="shared" si="11"/>
        <v>0.8073442528074799</v>
      </c>
      <c r="R41" s="55">
        <f t="shared" si="12"/>
        <v>-61115.321410370379</v>
      </c>
      <c r="S41" s="152">
        <f t="shared" si="13"/>
        <v>66360</v>
      </c>
      <c r="T41" s="162">
        <v>72084</v>
      </c>
      <c r="U41" s="19">
        <f t="shared" si="52"/>
        <v>-5724</v>
      </c>
      <c r="V41" s="109">
        <f t="shared" si="53"/>
        <v>-7.9407358082237395E-2</v>
      </c>
      <c r="W41" s="19">
        <f t="shared" ref="W41" si="56">W40+U41</f>
        <v>-22077</v>
      </c>
      <c r="X41" s="107">
        <f t="shared" ref="X41" si="57">W41/T41</f>
        <v>-0.30626768769768603</v>
      </c>
    </row>
    <row r="42" spans="2:24" x14ac:dyDescent="0.25">
      <c r="B42" s="9">
        <v>38</v>
      </c>
      <c r="C42" s="22">
        <v>43923</v>
      </c>
      <c r="D42" s="49">
        <f t="shared" si="34"/>
        <v>77424</v>
      </c>
      <c r="E42" s="5">
        <f t="shared" si="35"/>
        <v>17645</v>
      </c>
      <c r="F42" s="62">
        <f t="shared" si="42"/>
        <v>5702.6219933353532</v>
      </c>
      <c r="G42" s="28">
        <f t="shared" si="0"/>
        <v>1.6438078355010008E-3</v>
      </c>
      <c r="H42" s="80">
        <f t="shared" si="8"/>
        <v>1.0271977074322711</v>
      </c>
      <c r="I42" s="49">
        <f t="shared" si="36"/>
        <v>27903</v>
      </c>
      <c r="J42" s="38">
        <f t="shared" si="37"/>
        <v>68410</v>
      </c>
      <c r="K42" s="37">
        <f t="shared" si="38"/>
        <v>17645</v>
      </c>
      <c r="L42" s="91">
        <f t="shared" si="31"/>
        <v>-4850</v>
      </c>
      <c r="M42" s="38">
        <f t="shared" si="32"/>
        <v>2050</v>
      </c>
      <c r="N42" s="37">
        <f t="shared" si="33"/>
        <v>1977</v>
      </c>
      <c r="P42" s="53">
        <f t="shared" si="10"/>
        <v>1.7121097903391853E-6</v>
      </c>
      <c r="Q42" s="52">
        <f t="shared" si="11"/>
        <v>0.81205679785356588</v>
      </c>
      <c r="R42" s="52">
        <f t="shared" si="12"/>
        <v>-63565.604977777788</v>
      </c>
      <c r="S42" s="120">
        <f t="shared" si="13"/>
        <v>68410</v>
      </c>
      <c r="T42" s="161"/>
      <c r="U42" s="157"/>
      <c r="V42" s="110"/>
      <c r="W42" s="157"/>
      <c r="X42" s="106"/>
    </row>
    <row r="43" spans="2:24" x14ac:dyDescent="0.25">
      <c r="B43" s="11">
        <v>39</v>
      </c>
      <c r="C43" s="21">
        <v>43924</v>
      </c>
      <c r="D43" s="50">
        <f t="shared" si="34"/>
        <v>78958</v>
      </c>
      <c r="E43" s="35">
        <f t="shared" si="35"/>
        <v>19737</v>
      </c>
      <c r="F43" s="30">
        <f t="shared" si="42"/>
        <v>5815.607916792891</v>
      </c>
      <c r="G43" s="27">
        <f t="shared" si="0"/>
        <v>1.6763765637978925E-3</v>
      </c>
      <c r="H43" s="83">
        <f t="shared" si="8"/>
        <v>1.0198129778879934</v>
      </c>
      <c r="I43" s="50">
        <f t="shared" si="36"/>
        <v>23369</v>
      </c>
      <c r="J43" s="18">
        <f t="shared" si="37"/>
        <v>69944</v>
      </c>
      <c r="K43" s="36">
        <f t="shared" si="38"/>
        <v>19737</v>
      </c>
      <c r="L43" s="92">
        <f t="shared" si="31"/>
        <v>-4534</v>
      </c>
      <c r="M43" s="18">
        <f t="shared" si="32"/>
        <v>1534</v>
      </c>
      <c r="N43" s="36">
        <f t="shared" si="33"/>
        <v>2092</v>
      </c>
      <c r="P43" s="54">
        <f t="shared" si="10"/>
        <v>1.7121097903391853E-6</v>
      </c>
      <c r="Q43" s="55">
        <f t="shared" si="11"/>
        <v>0.81712498535351563</v>
      </c>
      <c r="R43" s="55">
        <f t="shared" si="12"/>
        <v>-65529.280237037048</v>
      </c>
      <c r="S43" s="152">
        <f t="shared" si="13"/>
        <v>69944</v>
      </c>
      <c r="T43" s="162"/>
      <c r="U43" s="19"/>
      <c r="V43" s="109"/>
      <c r="W43" s="19"/>
      <c r="X43" s="107"/>
    </row>
    <row r="44" spans="2:24" x14ac:dyDescent="0.25">
      <c r="B44" s="9">
        <v>40</v>
      </c>
      <c r="C44" s="22">
        <v>43925</v>
      </c>
      <c r="D44" s="49">
        <f t="shared" si="34"/>
        <v>79982</v>
      </c>
      <c r="E44" s="5">
        <f t="shared" si="35"/>
        <v>21941</v>
      </c>
      <c r="F44" s="62">
        <f t="shared" si="42"/>
        <v>5891.0300716954462</v>
      </c>
      <c r="G44" s="28">
        <f t="shared" si="0"/>
        <v>1.6981173576544877E-3</v>
      </c>
      <c r="H44" s="80">
        <f t="shared" si="8"/>
        <v>1.0129689201854151</v>
      </c>
      <c r="I44" s="49">
        <f t="shared" si="36"/>
        <v>19146</v>
      </c>
      <c r="J44" s="38">
        <f t="shared" si="37"/>
        <v>70968</v>
      </c>
      <c r="K44" s="37">
        <f t="shared" si="38"/>
        <v>21941</v>
      </c>
      <c r="L44" s="91">
        <f t="shared" si="31"/>
        <v>-4223</v>
      </c>
      <c r="M44" s="38">
        <f t="shared" si="32"/>
        <v>1024</v>
      </c>
      <c r="N44" s="37">
        <f t="shared" si="33"/>
        <v>2204</v>
      </c>
      <c r="P44" s="53">
        <f t="shared" si="10"/>
        <v>1.7121097903391853E-6</v>
      </c>
      <c r="Q44" s="52">
        <f t="shared" si="11"/>
        <v>0.82255135102443178</v>
      </c>
      <c r="R44" s="52">
        <f t="shared" si="12"/>
        <v>-66998.684065185196</v>
      </c>
      <c r="S44" s="120">
        <f t="shared" si="13"/>
        <v>70968</v>
      </c>
      <c r="T44" s="161"/>
      <c r="U44" s="157"/>
      <c r="V44" s="110"/>
      <c r="W44" s="157"/>
      <c r="X44" s="106"/>
    </row>
    <row r="45" spans="2:24" x14ac:dyDescent="0.25">
      <c r="B45" s="11">
        <v>41</v>
      </c>
      <c r="C45" s="21">
        <v>43926</v>
      </c>
      <c r="D45" s="50">
        <f t="shared" si="34"/>
        <v>80514</v>
      </c>
      <c r="E45" s="35">
        <f t="shared" si="35"/>
        <v>24251</v>
      </c>
      <c r="F45" s="30">
        <f t="shared" si="42"/>
        <v>5930.2142381096637</v>
      </c>
      <c r="G45" s="27">
        <f t="shared" si="0"/>
        <v>1.7094123794627969E-3</v>
      </c>
      <c r="H45" s="83">
        <f t="shared" si="8"/>
        <v>1.0066514965867319</v>
      </c>
      <c r="I45" s="23">
        <f t="shared" si="36"/>
        <v>15216</v>
      </c>
      <c r="J45" s="35">
        <f t="shared" si="37"/>
        <v>71500</v>
      </c>
      <c r="K45" s="39">
        <f t="shared" si="38"/>
        <v>24251</v>
      </c>
      <c r="L45" s="93">
        <f t="shared" si="31"/>
        <v>-3930</v>
      </c>
      <c r="M45" s="35">
        <f t="shared" si="32"/>
        <v>532</v>
      </c>
      <c r="N45" s="39">
        <f t="shared" si="33"/>
        <v>2310</v>
      </c>
      <c r="P45" s="54">
        <f t="shared" si="10"/>
        <v>1.7121097903391853E-6</v>
      </c>
      <c r="Q45" s="55">
        <f t="shared" si="11"/>
        <v>0.82833374919130898</v>
      </c>
      <c r="R45" s="55">
        <f t="shared" si="12"/>
        <v>-67979.563804444449</v>
      </c>
      <c r="S45" s="152">
        <f t="shared" si="13"/>
        <v>71500</v>
      </c>
      <c r="T45" s="162"/>
      <c r="U45" s="19"/>
      <c r="V45" s="109"/>
      <c r="W45" s="19"/>
      <c r="X45" s="107"/>
    </row>
    <row r="46" spans="2:24" x14ac:dyDescent="0.25">
      <c r="B46" s="9">
        <v>42</v>
      </c>
      <c r="C46" s="22">
        <v>43927</v>
      </c>
      <c r="D46" s="49">
        <f t="shared" si="34"/>
        <v>80580</v>
      </c>
      <c r="E46" s="5">
        <f t="shared" si="35"/>
        <v>26664</v>
      </c>
      <c r="F46" s="62">
        <f t="shared" si="42"/>
        <v>5935.0754316873672</v>
      </c>
      <c r="G46" s="28">
        <f t="shared" si="0"/>
        <v>1.7108136415668353E-3</v>
      </c>
      <c r="H46" s="80">
        <f t="shared" si="8"/>
        <v>1.0008197332140993</v>
      </c>
      <c r="I46" s="49">
        <f t="shared" si="36"/>
        <v>11553</v>
      </c>
      <c r="J46" s="38">
        <f t="shared" si="37"/>
        <v>71566</v>
      </c>
      <c r="K46" s="37">
        <f t="shared" si="38"/>
        <v>26664</v>
      </c>
      <c r="L46" s="91">
        <f t="shared" si="31"/>
        <v>-3663</v>
      </c>
      <c r="M46" s="38">
        <f t="shared" si="32"/>
        <v>66</v>
      </c>
      <c r="N46" s="37">
        <f t="shared" si="33"/>
        <v>2413</v>
      </c>
      <c r="P46" s="53">
        <f t="shared" si="10"/>
        <v>1.7121097903391853E-6</v>
      </c>
      <c r="Q46" s="52">
        <f t="shared" si="11"/>
        <v>0.83447130203769371</v>
      </c>
      <c r="R46" s="52">
        <f t="shared" si="12"/>
        <v>-68489.161481481497</v>
      </c>
      <c r="S46" s="120">
        <f t="shared" si="13"/>
        <v>71566</v>
      </c>
      <c r="T46" s="161"/>
      <c r="U46" s="157"/>
      <c r="V46" s="110"/>
      <c r="W46" s="157"/>
      <c r="X46" s="106"/>
    </row>
    <row r="47" spans="2:24" x14ac:dyDescent="0.25">
      <c r="B47" s="11">
        <v>43</v>
      </c>
      <c r="C47" s="21">
        <v>43928</v>
      </c>
      <c r="D47" s="50">
        <f t="shared" si="34"/>
        <v>80580</v>
      </c>
      <c r="E47" s="35">
        <f t="shared" si="35"/>
        <v>29176</v>
      </c>
      <c r="F47" s="30">
        <f t="shared" si="42"/>
        <v>5935.0754316873672</v>
      </c>
      <c r="G47" s="27">
        <f t="shared" si="0"/>
        <v>1.7108136415668353E-3</v>
      </c>
      <c r="H47" s="83">
        <f t="shared" si="8"/>
        <v>1</v>
      </c>
      <c r="I47" s="23">
        <f t="shared" si="36"/>
        <v>8126</v>
      </c>
      <c r="J47" s="35">
        <f t="shared" si="37"/>
        <v>71196</v>
      </c>
      <c r="K47" s="39">
        <f t="shared" si="38"/>
        <v>29176</v>
      </c>
      <c r="L47" s="93">
        <f t="shared" si="31"/>
        <v>-3427</v>
      </c>
      <c r="M47" s="35">
        <f t="shared" si="32"/>
        <v>-370</v>
      </c>
      <c r="N47" s="39">
        <f t="shared" si="33"/>
        <v>2512</v>
      </c>
      <c r="P47" s="54">
        <f t="shared" si="10"/>
        <v>1.7121097903391853E-6</v>
      </c>
      <c r="Q47" s="55">
        <f t="shared" si="11"/>
        <v>0.84096357065535909</v>
      </c>
      <c r="R47" s="55">
        <f t="shared" si="12"/>
        <v>-68552.382245925939</v>
      </c>
      <c r="S47" s="152">
        <f t="shared" si="13"/>
        <v>71196</v>
      </c>
      <c r="T47" s="162"/>
      <c r="U47" s="19"/>
      <c r="V47" s="109"/>
      <c r="W47" s="19"/>
      <c r="X47" s="107"/>
    </row>
    <row r="48" spans="2:24" x14ac:dyDescent="0.25">
      <c r="B48" s="9">
        <v>44</v>
      </c>
      <c r="C48" s="22">
        <v>43929</v>
      </c>
      <c r="D48" s="49">
        <f t="shared" si="34"/>
        <v>80580</v>
      </c>
      <c r="E48" s="5">
        <f t="shared" si="35"/>
        <v>31784</v>
      </c>
      <c r="F48" s="62">
        <f t="shared" si="42"/>
        <v>5935.0754316873672</v>
      </c>
      <c r="G48" s="28">
        <f t="shared" si="0"/>
        <v>1.7108136415668353E-3</v>
      </c>
      <c r="H48" s="80">
        <f t="shared" si="8"/>
        <v>1</v>
      </c>
      <c r="I48" s="49">
        <f t="shared" si="36"/>
        <v>4901</v>
      </c>
      <c r="J48" s="38">
        <f t="shared" si="37"/>
        <v>70424</v>
      </c>
      <c r="K48" s="37">
        <f t="shared" si="38"/>
        <v>31784</v>
      </c>
      <c r="L48" s="91">
        <f t="shared" si="31"/>
        <v>-3225</v>
      </c>
      <c r="M48" s="38">
        <f t="shared" si="32"/>
        <v>-772</v>
      </c>
      <c r="N48" s="37">
        <f t="shared" si="33"/>
        <v>2608</v>
      </c>
      <c r="P48" s="53">
        <f t="shared" si="10"/>
        <v>1.7121097903391853E-6</v>
      </c>
      <c r="Q48" s="52">
        <f t="shared" si="11"/>
        <v>0.84781167660011381</v>
      </c>
      <c r="R48" s="52">
        <f t="shared" si="12"/>
        <v>-68197.9628088889</v>
      </c>
      <c r="S48" s="120">
        <f t="shared" si="13"/>
        <v>70424</v>
      </c>
      <c r="T48" s="161"/>
      <c r="U48" s="157"/>
      <c r="V48" s="110"/>
      <c r="W48" s="157"/>
      <c r="X48" s="106"/>
    </row>
    <row r="49" spans="2:24" x14ac:dyDescent="0.25">
      <c r="B49" s="11">
        <v>45</v>
      </c>
      <c r="C49" s="21">
        <v>43930</v>
      </c>
      <c r="D49" s="50">
        <f t="shared" si="34"/>
        <v>80580</v>
      </c>
      <c r="E49" s="35">
        <f t="shared" si="35"/>
        <v>34485</v>
      </c>
      <c r="F49" s="30">
        <f t="shared" si="42"/>
        <v>5935.0754316873672</v>
      </c>
      <c r="G49" s="27">
        <f t="shared" si="0"/>
        <v>1.7108136415668353E-3</v>
      </c>
      <c r="H49" s="83">
        <f t="shared" si="8"/>
        <v>1</v>
      </c>
      <c r="I49" s="23">
        <f t="shared" si="36"/>
        <v>1842</v>
      </c>
      <c r="J49" s="35">
        <f t="shared" si="37"/>
        <v>69284</v>
      </c>
      <c r="K49" s="39">
        <f t="shared" si="38"/>
        <v>34485</v>
      </c>
      <c r="L49" s="93">
        <f t="shared" si="31"/>
        <v>-3059</v>
      </c>
      <c r="M49" s="35">
        <f t="shared" si="32"/>
        <v>-1140</v>
      </c>
      <c r="N49" s="39">
        <f t="shared" si="33"/>
        <v>2701</v>
      </c>
      <c r="P49" s="54">
        <f t="shared" si="10"/>
        <v>1.7121097903391853E-6</v>
      </c>
      <c r="Q49" s="55">
        <f t="shared" si="11"/>
        <v>0.85501518096373097</v>
      </c>
      <c r="R49" s="55">
        <f t="shared" si="12"/>
        <v>-67458.471442962968</v>
      </c>
      <c r="S49" s="152">
        <f t="shared" si="13"/>
        <v>69284</v>
      </c>
      <c r="T49" s="162"/>
      <c r="U49" s="19"/>
      <c r="V49" s="109"/>
      <c r="W49" s="19"/>
      <c r="X49" s="107"/>
    </row>
    <row r="50" spans="2:24" x14ac:dyDescent="0.25">
      <c r="B50" s="9">
        <v>46</v>
      </c>
      <c r="C50" s="64">
        <v>43931</v>
      </c>
      <c r="D50" s="49">
        <f t="shared" si="34"/>
        <v>80580</v>
      </c>
      <c r="E50" s="5">
        <f t="shared" si="35"/>
        <v>37277</v>
      </c>
      <c r="F50" s="62">
        <f t="shared" si="42"/>
        <v>5935.0754316873672</v>
      </c>
      <c r="G50" s="28">
        <f t="shared" si="0"/>
        <v>1.7108136415668353E-3</v>
      </c>
      <c r="H50" s="80">
        <f t="shared" si="8"/>
        <v>1</v>
      </c>
      <c r="I50" s="49">
        <f t="shared" si="36"/>
        <v>-1088</v>
      </c>
      <c r="J50" s="38">
        <f t="shared" si="37"/>
        <v>67812</v>
      </c>
      <c r="K50" s="37">
        <f t="shared" si="38"/>
        <v>37277</v>
      </c>
      <c r="L50" s="91">
        <f t="shared" si="31"/>
        <v>-2930</v>
      </c>
      <c r="M50" s="38">
        <f t="shared" si="32"/>
        <v>-1472</v>
      </c>
      <c r="N50" s="37">
        <f t="shared" si="33"/>
        <v>2792</v>
      </c>
      <c r="P50" s="53">
        <f t="shared" si="10"/>
        <v>1.7121097903391853E-6</v>
      </c>
      <c r="Q50" s="52">
        <f t="shared" si="11"/>
        <v>0.86257705837153975</v>
      </c>
      <c r="R50" s="52">
        <f t="shared" si="12"/>
        <v>-66366.476420740757</v>
      </c>
      <c r="S50" s="120">
        <f t="shared" si="13"/>
        <v>67812</v>
      </c>
      <c r="T50" s="161"/>
      <c r="U50" s="157"/>
      <c r="V50" s="110"/>
      <c r="W50" s="157"/>
      <c r="X50" s="106"/>
    </row>
    <row r="51" spans="2:24" x14ac:dyDescent="0.25">
      <c r="B51" s="11">
        <v>47</v>
      </c>
      <c r="C51" s="21">
        <v>43932</v>
      </c>
      <c r="D51" s="50">
        <f t="shared" si="34"/>
        <v>80580</v>
      </c>
      <c r="E51" s="35">
        <f t="shared" si="35"/>
        <v>40159</v>
      </c>
      <c r="F51" s="30">
        <f t="shared" si="42"/>
        <v>5935.0754316873672</v>
      </c>
      <c r="G51" s="27">
        <f t="shared" si="0"/>
        <v>1.7108136415668353E-3</v>
      </c>
      <c r="H51" s="83">
        <f t="shared" si="8"/>
        <v>1</v>
      </c>
      <c r="I51" s="50">
        <f t="shared" si="36"/>
        <v>-3924</v>
      </c>
      <c r="J51" s="18">
        <f t="shared" si="37"/>
        <v>66041</v>
      </c>
      <c r="K51" s="36">
        <f t="shared" si="38"/>
        <v>40159</v>
      </c>
      <c r="L51" s="92">
        <f t="shared" si="31"/>
        <v>-2836</v>
      </c>
      <c r="M51" s="18">
        <f t="shared" si="32"/>
        <v>-1771</v>
      </c>
      <c r="N51" s="36">
        <f t="shared" si="33"/>
        <v>2882</v>
      </c>
      <c r="P51" s="54">
        <f t="shared" si="10"/>
        <v>1.7121097903391853E-6</v>
      </c>
      <c r="Q51" s="55">
        <f t="shared" si="11"/>
        <v>0.87049872298483366</v>
      </c>
      <c r="R51" s="55">
        <f t="shared" si="12"/>
        <v>-64956.461795555566</v>
      </c>
      <c r="S51" s="152">
        <f t="shared" si="13"/>
        <v>66041</v>
      </c>
      <c r="T51" s="162"/>
      <c r="U51" s="19"/>
      <c r="V51" s="109"/>
      <c r="W51" s="19"/>
      <c r="X51" s="107"/>
    </row>
    <row r="52" spans="2:24" x14ac:dyDescent="0.25">
      <c r="B52" s="9">
        <v>48</v>
      </c>
      <c r="C52" s="22">
        <v>43933</v>
      </c>
      <c r="D52" s="49">
        <f t="shared" si="34"/>
        <v>80580</v>
      </c>
      <c r="E52" s="5">
        <f t="shared" si="35"/>
        <v>43129</v>
      </c>
      <c r="F52" s="62">
        <f t="shared" si="42"/>
        <v>5935.0754316873672</v>
      </c>
      <c r="G52" s="28">
        <f t="shared" si="0"/>
        <v>1.7108136415668353E-3</v>
      </c>
      <c r="H52" s="80">
        <f t="shared" si="8"/>
        <v>1</v>
      </c>
      <c r="I52" s="49">
        <f t="shared" si="36"/>
        <v>-6702</v>
      </c>
      <c r="J52" s="38">
        <f t="shared" si="37"/>
        <v>64004</v>
      </c>
      <c r="K52" s="37">
        <f t="shared" si="38"/>
        <v>43129</v>
      </c>
      <c r="L52" s="91">
        <f t="shared" si="31"/>
        <v>-2778</v>
      </c>
      <c r="M52" s="38">
        <f t="shared" si="32"/>
        <v>-2037</v>
      </c>
      <c r="N52" s="37">
        <f t="shared" si="33"/>
        <v>2970</v>
      </c>
      <c r="P52" s="53">
        <f t="shared" si="10"/>
        <v>1.7121097903391853E-6</v>
      </c>
      <c r="Q52" s="52">
        <f t="shared" si="11"/>
        <v>0.87878344203442627</v>
      </c>
      <c r="R52" s="52">
        <f t="shared" si="12"/>
        <v>-63260.037949629637</v>
      </c>
      <c r="S52" s="120">
        <f t="shared" si="13"/>
        <v>64004</v>
      </c>
      <c r="T52" s="161"/>
      <c r="U52" s="157"/>
      <c r="V52" s="110"/>
      <c r="W52" s="157"/>
      <c r="X52" s="106"/>
    </row>
    <row r="53" spans="2:24" x14ac:dyDescent="0.25">
      <c r="B53" s="11">
        <v>49</v>
      </c>
      <c r="C53" s="21">
        <v>43934</v>
      </c>
      <c r="D53" s="50">
        <f t="shared" si="34"/>
        <v>80580</v>
      </c>
      <c r="E53" s="35">
        <f t="shared" si="35"/>
        <v>46187</v>
      </c>
      <c r="F53" s="30">
        <f t="shared" si="42"/>
        <v>5935.0754316873672</v>
      </c>
      <c r="G53" s="27">
        <f t="shared" si="0"/>
        <v>1.7108136415668353E-3</v>
      </c>
      <c r="H53" s="83">
        <f t="shared" si="8"/>
        <v>1</v>
      </c>
      <c r="I53" s="50">
        <f t="shared" si="36"/>
        <v>-9455</v>
      </c>
      <c r="J53" s="18">
        <f t="shared" si="37"/>
        <v>61732</v>
      </c>
      <c r="K53" s="36">
        <f t="shared" si="38"/>
        <v>46187</v>
      </c>
      <c r="L53" s="92">
        <f t="shared" si="31"/>
        <v>-2753</v>
      </c>
      <c r="M53" s="18">
        <f t="shared" si="32"/>
        <v>-2272</v>
      </c>
      <c r="N53" s="36">
        <f t="shared" si="33"/>
        <v>3058</v>
      </c>
      <c r="P53" s="54">
        <f t="shared" si="10"/>
        <v>1.7121097903391853E-6</v>
      </c>
      <c r="Q53" s="55">
        <f t="shared" si="11"/>
        <v>0.887436043215167</v>
      </c>
      <c r="R53" s="55">
        <f t="shared" si="12"/>
        <v>-61308.815265185192</v>
      </c>
      <c r="S53" s="152">
        <f t="shared" si="13"/>
        <v>61732</v>
      </c>
      <c r="T53" s="162"/>
      <c r="U53" s="19"/>
      <c r="V53" s="109"/>
      <c r="W53" s="19"/>
      <c r="X53" s="107"/>
    </row>
    <row r="54" spans="2:24" x14ac:dyDescent="0.25">
      <c r="B54" s="9">
        <v>50</v>
      </c>
      <c r="C54" s="22">
        <v>43935</v>
      </c>
      <c r="D54" s="49">
        <f t="shared" si="34"/>
        <v>80580</v>
      </c>
      <c r="E54" s="5">
        <f t="shared" si="35"/>
        <v>49333</v>
      </c>
      <c r="F54" s="62">
        <f t="shared" si="42"/>
        <v>5935.0754316873672</v>
      </c>
      <c r="G54" s="28">
        <f t="shared" si="0"/>
        <v>1.7108136415668353E-3</v>
      </c>
      <c r="H54" s="80">
        <f t="shared" si="8"/>
        <v>1</v>
      </c>
      <c r="I54" s="49">
        <f t="shared" si="36"/>
        <v>-12216</v>
      </c>
      <c r="J54" s="38">
        <f t="shared" si="37"/>
        <v>59256</v>
      </c>
      <c r="K54" s="37">
        <f t="shared" si="38"/>
        <v>49333</v>
      </c>
      <c r="L54" s="91">
        <f t="shared" si="31"/>
        <v>-2761</v>
      </c>
      <c r="M54" s="38">
        <f t="shared" si="32"/>
        <v>-2476</v>
      </c>
      <c r="N54" s="37">
        <f t="shared" si="33"/>
        <v>3146</v>
      </c>
      <c r="P54" s="53">
        <f t="shared" si="10"/>
        <v>1.7121097903391853E-6</v>
      </c>
      <c r="Q54" s="52">
        <f t="shared" si="11"/>
        <v>0.89645994006061203</v>
      </c>
      <c r="R54" s="52">
        <f t="shared" si="12"/>
        <v>-59132.488343703713</v>
      </c>
      <c r="S54" s="120">
        <f t="shared" si="13"/>
        <v>59256</v>
      </c>
      <c r="T54" s="161"/>
      <c r="U54" s="157"/>
      <c r="V54" s="110"/>
      <c r="W54" s="157"/>
      <c r="X54" s="106"/>
    </row>
    <row r="55" spans="2:24" x14ac:dyDescent="0.25">
      <c r="B55" s="11">
        <v>51</v>
      </c>
      <c r="C55" s="21">
        <v>43936</v>
      </c>
      <c r="D55" s="50">
        <f t="shared" si="34"/>
        <v>80580</v>
      </c>
      <c r="E55" s="35">
        <f t="shared" si="35"/>
        <v>52567</v>
      </c>
      <c r="F55" s="30">
        <f t="shared" si="42"/>
        <v>5935.0754316873672</v>
      </c>
      <c r="G55" s="27">
        <f t="shared" si="0"/>
        <v>1.7108136415668353E-3</v>
      </c>
      <c r="H55" s="83">
        <f t="shared" si="8"/>
        <v>1</v>
      </c>
      <c r="I55" s="23">
        <f t="shared" si="36"/>
        <v>-15018</v>
      </c>
      <c r="J55" s="35">
        <f t="shared" si="37"/>
        <v>56603</v>
      </c>
      <c r="K55" s="39">
        <f t="shared" si="38"/>
        <v>52567</v>
      </c>
      <c r="L55" s="93">
        <f t="shared" si="31"/>
        <v>-2802</v>
      </c>
      <c r="M55" s="35">
        <f t="shared" si="32"/>
        <v>-2653</v>
      </c>
      <c r="N55" s="39">
        <f t="shared" si="33"/>
        <v>3234</v>
      </c>
      <c r="P55" s="54">
        <f t="shared" ref="P55:P86" si="58">R$17*((1+P$17-Q$17)*(1+P$17+S$17)-Q$17)</f>
        <v>1.7121097903391853E-6</v>
      </c>
      <c r="Q55" s="55">
        <f t="shared" ref="Q55:Q86" si="59">(1+P$17-Q$17)*(1+P$17+S$17)-R$17*((S$17*K54)+((I54+J54)*(1+P$17+S$17)))</f>
        <v>0.90585854610431715</v>
      </c>
      <c r="R55" s="55">
        <f t="shared" ref="R55:R86" si="60">-J54*(1+P$17+S$17)</f>
        <v>-56760.751786666675</v>
      </c>
      <c r="S55" s="152">
        <f t="shared" si="13"/>
        <v>56603</v>
      </c>
      <c r="T55" s="162"/>
      <c r="U55" s="19"/>
      <c r="V55" s="109"/>
      <c r="W55" s="19"/>
      <c r="X55" s="107"/>
    </row>
    <row r="56" spans="2:24" x14ac:dyDescent="0.25">
      <c r="B56" s="9">
        <v>52</v>
      </c>
      <c r="C56" s="22">
        <v>43937</v>
      </c>
      <c r="D56" s="49">
        <f t="shared" si="34"/>
        <v>80580</v>
      </c>
      <c r="E56" s="5">
        <f t="shared" si="35"/>
        <v>55891</v>
      </c>
      <c r="F56" s="62">
        <f t="shared" si="42"/>
        <v>5935.0754316873672</v>
      </c>
      <c r="G56" s="28">
        <f t="shared" si="0"/>
        <v>1.7108136415668353E-3</v>
      </c>
      <c r="H56" s="80">
        <f t="shared" si="8"/>
        <v>1</v>
      </c>
      <c r="I56" s="49">
        <f t="shared" si="36"/>
        <v>-17892</v>
      </c>
      <c r="J56" s="38">
        <f t="shared" si="37"/>
        <v>53802</v>
      </c>
      <c r="K56" s="37">
        <f t="shared" si="38"/>
        <v>55891</v>
      </c>
      <c r="L56" s="91">
        <f t="shared" si="31"/>
        <v>-2874</v>
      </c>
      <c r="M56" s="38">
        <f t="shared" si="32"/>
        <v>-2801</v>
      </c>
      <c r="N56" s="37">
        <f t="shared" si="33"/>
        <v>3324</v>
      </c>
      <c r="P56" s="53">
        <f t="shared" si="58"/>
        <v>1.7121097903391853E-6</v>
      </c>
      <c r="Q56" s="52">
        <f t="shared" si="59"/>
        <v>0.91564210194695073</v>
      </c>
      <c r="R56" s="52">
        <f t="shared" si="60"/>
        <v>-54219.468634074081</v>
      </c>
      <c r="S56" s="120">
        <f t="shared" si="13"/>
        <v>53802</v>
      </c>
      <c r="T56" s="161"/>
      <c r="U56" s="157"/>
      <c r="V56" s="110"/>
      <c r="W56" s="157"/>
      <c r="X56" s="106"/>
    </row>
    <row r="57" spans="2:24" x14ac:dyDescent="0.25">
      <c r="B57" s="11">
        <v>53</v>
      </c>
      <c r="C57" s="21">
        <v>43938</v>
      </c>
      <c r="D57" s="50">
        <f t="shared" si="34"/>
        <v>80580</v>
      </c>
      <c r="E57" s="35">
        <f t="shared" si="35"/>
        <v>59306</v>
      </c>
      <c r="F57" s="30">
        <f t="shared" si="42"/>
        <v>5935.0754316873672</v>
      </c>
      <c r="G57" s="27">
        <f t="shared" si="0"/>
        <v>1.7108136415668353E-3</v>
      </c>
      <c r="H57" s="83">
        <f t="shared" si="8"/>
        <v>1</v>
      </c>
      <c r="I57" s="23">
        <f t="shared" si="36"/>
        <v>-20870</v>
      </c>
      <c r="J57" s="35">
        <f t="shared" si="37"/>
        <v>50878</v>
      </c>
      <c r="K57" s="39">
        <f t="shared" si="38"/>
        <v>59306</v>
      </c>
      <c r="L57" s="93">
        <f t="shared" si="31"/>
        <v>-2978</v>
      </c>
      <c r="M57" s="35">
        <f t="shared" si="32"/>
        <v>-2924</v>
      </c>
      <c r="N57" s="39">
        <f t="shared" si="33"/>
        <v>3415</v>
      </c>
      <c r="P57" s="54">
        <f t="shared" si="58"/>
        <v>1.7121097903391853E-6</v>
      </c>
      <c r="Q57" s="55">
        <f t="shared" si="59"/>
        <v>0.92581431372755307</v>
      </c>
      <c r="R57" s="55">
        <f t="shared" si="60"/>
        <v>-51536.417706666674</v>
      </c>
      <c r="S57" s="152">
        <f t="shared" si="13"/>
        <v>50878</v>
      </c>
      <c r="T57" s="162"/>
      <c r="U57" s="19"/>
      <c r="V57" s="109"/>
      <c r="W57" s="19"/>
      <c r="X57" s="107"/>
    </row>
    <row r="58" spans="2:24" x14ac:dyDescent="0.25">
      <c r="B58" s="9">
        <v>54</v>
      </c>
      <c r="C58" s="22">
        <v>43939</v>
      </c>
      <c r="D58" s="49">
        <f t="shared" si="34"/>
        <v>80580</v>
      </c>
      <c r="E58" s="5">
        <f t="shared" si="35"/>
        <v>62814</v>
      </c>
      <c r="F58" s="62">
        <f t="shared" si="42"/>
        <v>5935.0754316873672</v>
      </c>
      <c r="G58" s="28">
        <f t="shared" si="0"/>
        <v>1.7108136415668353E-3</v>
      </c>
      <c r="H58" s="80">
        <f t="shared" si="8"/>
        <v>1</v>
      </c>
      <c r="I58" s="49">
        <f t="shared" si="36"/>
        <v>-23983</v>
      </c>
      <c r="J58" s="5">
        <f t="shared" si="37"/>
        <v>47858</v>
      </c>
      <c r="K58" s="37">
        <f t="shared" si="38"/>
        <v>62814</v>
      </c>
      <c r="L58" s="91">
        <f t="shared" si="31"/>
        <v>-3113</v>
      </c>
      <c r="M58" s="5">
        <f t="shared" si="32"/>
        <v>-3020</v>
      </c>
      <c r="N58" s="37">
        <f t="shared" si="33"/>
        <v>3508</v>
      </c>
      <c r="P58" s="53">
        <f t="shared" si="58"/>
        <v>1.7121097903391853E-6</v>
      </c>
      <c r="Q58" s="52">
        <f t="shared" si="59"/>
        <v>0.93638727511631259</v>
      </c>
      <c r="R58" s="52">
        <f t="shared" si="60"/>
        <v>-48735.546263703713</v>
      </c>
      <c r="S58" s="120">
        <f t="shared" si="13"/>
        <v>47858</v>
      </c>
      <c r="T58" s="161"/>
      <c r="U58" s="157"/>
      <c r="V58" s="110"/>
      <c r="W58" s="157"/>
      <c r="X58" s="106"/>
    </row>
    <row r="59" spans="2:24" x14ac:dyDescent="0.25">
      <c r="B59" s="11">
        <v>55</v>
      </c>
      <c r="C59" s="21">
        <v>43940</v>
      </c>
      <c r="D59" s="11">
        <f t="shared" si="34"/>
        <v>80580</v>
      </c>
      <c r="E59" s="4">
        <f t="shared" si="35"/>
        <v>66418</v>
      </c>
      <c r="F59" s="63">
        <f t="shared" si="42"/>
        <v>5935.0754316873672</v>
      </c>
      <c r="G59" s="27">
        <f t="shared" si="0"/>
        <v>1.7108136415668353E-3</v>
      </c>
      <c r="H59" s="79">
        <f t="shared" si="8"/>
        <v>1</v>
      </c>
      <c r="I59" s="11">
        <f t="shared" si="36"/>
        <v>-27262</v>
      </c>
      <c r="J59" s="4">
        <f t="shared" si="37"/>
        <v>44767</v>
      </c>
      <c r="K59" s="51">
        <f t="shared" si="38"/>
        <v>66418</v>
      </c>
      <c r="L59" s="86">
        <f t="shared" si="31"/>
        <v>-3279</v>
      </c>
      <c r="M59" s="4">
        <f t="shared" si="32"/>
        <v>-3091</v>
      </c>
      <c r="N59" s="51">
        <f t="shared" si="33"/>
        <v>3604</v>
      </c>
      <c r="P59" s="54">
        <f t="shared" si="58"/>
        <v>1.7121097903391853E-6</v>
      </c>
      <c r="Q59" s="55">
        <f t="shared" si="59"/>
        <v>0.94736810578582609</v>
      </c>
      <c r="R59" s="55">
        <f t="shared" si="60"/>
        <v>-45842.717345185192</v>
      </c>
      <c r="S59" s="152">
        <f t="shared" si="13"/>
        <v>44767</v>
      </c>
      <c r="T59" s="162"/>
      <c r="U59" s="19"/>
      <c r="V59" s="109"/>
      <c r="W59" s="19"/>
      <c r="X59" s="107"/>
    </row>
    <row r="60" spans="2:24" x14ac:dyDescent="0.25">
      <c r="B60" s="9">
        <v>56</v>
      </c>
      <c r="C60" s="22">
        <v>43941</v>
      </c>
      <c r="D60" s="9">
        <f t="shared" si="34"/>
        <v>80580</v>
      </c>
      <c r="E60" s="2">
        <f t="shared" si="35"/>
        <v>70121</v>
      </c>
      <c r="F60" s="62">
        <f t="shared" si="42"/>
        <v>5935.0754316873672</v>
      </c>
      <c r="G60" s="28">
        <f t="shared" si="0"/>
        <v>1.7108136415668353E-3</v>
      </c>
      <c r="H60" s="80">
        <f t="shared" si="8"/>
        <v>1</v>
      </c>
      <c r="I60" s="9">
        <f t="shared" si="36"/>
        <v>-30740</v>
      </c>
      <c r="J60" s="2">
        <f t="shared" si="37"/>
        <v>41631</v>
      </c>
      <c r="K60" s="48">
        <f t="shared" si="38"/>
        <v>70121</v>
      </c>
      <c r="L60" s="87">
        <f t="shared" si="31"/>
        <v>-3478</v>
      </c>
      <c r="M60" s="2">
        <f t="shared" si="32"/>
        <v>-3136</v>
      </c>
      <c r="N60" s="48">
        <f t="shared" si="33"/>
        <v>3703</v>
      </c>
      <c r="P60" s="53">
        <f t="shared" si="58"/>
        <v>1.7121097903391853E-6</v>
      </c>
      <c r="Q60" s="52">
        <f t="shared" si="59"/>
        <v>0.95876748524498845</v>
      </c>
      <c r="R60" s="52">
        <f t="shared" si="60"/>
        <v>-42881.878210370378</v>
      </c>
      <c r="S60" s="120">
        <f t="shared" si="13"/>
        <v>41631</v>
      </c>
      <c r="T60" s="161"/>
      <c r="U60" s="157"/>
      <c r="V60" s="110"/>
      <c r="W60" s="157"/>
      <c r="X60" s="106"/>
    </row>
    <row r="61" spans="2:24" x14ac:dyDescent="0.25">
      <c r="B61" s="11">
        <v>57</v>
      </c>
      <c r="C61" s="21">
        <v>43942</v>
      </c>
      <c r="D61" s="11">
        <f t="shared" si="34"/>
        <v>80580</v>
      </c>
      <c r="E61" s="4">
        <f t="shared" si="35"/>
        <v>73928</v>
      </c>
      <c r="F61" s="63">
        <f t="shared" si="42"/>
        <v>5935.0754316873672</v>
      </c>
      <c r="G61" s="27">
        <f t="shared" si="0"/>
        <v>1.7108136415668353E-3</v>
      </c>
      <c r="H61" s="79">
        <f t="shared" si="8"/>
        <v>1</v>
      </c>
      <c r="I61" s="11">
        <f t="shared" si="36"/>
        <v>-34449</v>
      </c>
      <c r="J61" s="4">
        <f t="shared" si="37"/>
        <v>38474</v>
      </c>
      <c r="K61" s="51">
        <f t="shared" si="38"/>
        <v>73928</v>
      </c>
      <c r="L61" s="86">
        <f t="shared" si="31"/>
        <v>-3709</v>
      </c>
      <c r="M61" s="4">
        <f t="shared" si="32"/>
        <v>-3157</v>
      </c>
      <c r="N61" s="51">
        <f t="shared" si="33"/>
        <v>3807</v>
      </c>
      <c r="P61" s="54">
        <f t="shared" si="58"/>
        <v>1.7121097903391853E-6</v>
      </c>
      <c r="Q61" s="55">
        <f t="shared" si="59"/>
        <v>0.97059779976947258</v>
      </c>
      <c r="R61" s="55">
        <f t="shared" si="60"/>
        <v>-39877.934008888893</v>
      </c>
      <c r="S61" s="152">
        <f t="shared" si="13"/>
        <v>38474</v>
      </c>
      <c r="T61" s="162"/>
      <c r="U61" s="19"/>
      <c r="V61" s="109"/>
      <c r="W61" s="19"/>
      <c r="X61" s="107"/>
    </row>
    <row r="62" spans="2:24" x14ac:dyDescent="0.25">
      <c r="B62" s="9">
        <v>58</v>
      </c>
      <c r="C62" s="22">
        <v>43943</v>
      </c>
      <c r="D62" s="9">
        <f t="shared" si="34"/>
        <v>80580</v>
      </c>
      <c r="E62" s="2">
        <f t="shared" si="35"/>
        <v>77843</v>
      </c>
      <c r="F62" s="62">
        <f t="shared" si="42"/>
        <v>5935.0754316873672</v>
      </c>
      <c r="G62" s="28">
        <f t="shared" si="0"/>
        <v>1.7108136415668353E-3</v>
      </c>
      <c r="H62" s="80">
        <f t="shared" si="8"/>
        <v>1</v>
      </c>
      <c r="I62" s="9">
        <f t="shared" si="36"/>
        <v>-38423</v>
      </c>
      <c r="J62" s="2">
        <f t="shared" si="37"/>
        <v>35322</v>
      </c>
      <c r="K62" s="48">
        <f t="shared" si="38"/>
        <v>77843</v>
      </c>
      <c r="L62" s="87">
        <f t="shared" si="31"/>
        <v>-3974</v>
      </c>
      <c r="M62" s="2">
        <f t="shared" si="32"/>
        <v>-3152</v>
      </c>
      <c r="N62" s="48">
        <f t="shared" si="33"/>
        <v>3915</v>
      </c>
      <c r="P62" s="53">
        <f t="shared" si="58"/>
        <v>1.7121097903391853E-6</v>
      </c>
      <c r="Q62" s="52">
        <f t="shared" si="59"/>
        <v>0.98287343500721402</v>
      </c>
      <c r="R62" s="52">
        <f t="shared" si="60"/>
        <v>-36853.874109629636</v>
      </c>
      <c r="S62" s="120">
        <f t="shared" si="13"/>
        <v>35322</v>
      </c>
      <c r="T62" s="161"/>
      <c r="U62" s="157"/>
      <c r="V62" s="110"/>
      <c r="W62" s="157"/>
      <c r="X62" s="106"/>
    </row>
    <row r="63" spans="2:24" x14ac:dyDescent="0.25">
      <c r="B63" s="11">
        <v>59</v>
      </c>
      <c r="C63" s="21">
        <v>43944</v>
      </c>
      <c r="D63" s="11">
        <f t="shared" si="34"/>
        <v>80580</v>
      </c>
      <c r="E63" s="4">
        <f t="shared" si="35"/>
        <v>81871</v>
      </c>
      <c r="F63" s="63">
        <f t="shared" si="42"/>
        <v>5935.0754316873672</v>
      </c>
      <c r="G63" s="27">
        <f t="shared" si="0"/>
        <v>1.7108136415668353E-3</v>
      </c>
      <c r="H63" s="79">
        <f t="shared" si="8"/>
        <v>1</v>
      </c>
      <c r="I63" s="11">
        <f t="shared" si="36"/>
        <v>-42696</v>
      </c>
      <c r="J63" s="4">
        <f t="shared" si="37"/>
        <v>32200</v>
      </c>
      <c r="K63" s="51">
        <f t="shared" si="38"/>
        <v>81871</v>
      </c>
      <c r="L63" s="86">
        <f t="shared" si="31"/>
        <v>-4273</v>
      </c>
      <c r="M63" s="4">
        <f t="shared" si="32"/>
        <v>-3122</v>
      </c>
      <c r="N63" s="51">
        <f t="shared" si="33"/>
        <v>4028</v>
      </c>
      <c r="P63" s="54">
        <f t="shared" si="58"/>
        <v>1.7121097903391853E-6</v>
      </c>
      <c r="Q63" s="55">
        <f t="shared" si="59"/>
        <v>0.99560863030340618</v>
      </c>
      <c r="R63" s="55">
        <f t="shared" si="60"/>
        <v>-33834.603662222224</v>
      </c>
      <c r="S63" s="152">
        <f t="shared" si="13"/>
        <v>32200</v>
      </c>
      <c r="T63" s="162"/>
      <c r="U63" s="19"/>
      <c r="V63" s="109"/>
      <c r="W63" s="19"/>
      <c r="X63" s="107"/>
    </row>
    <row r="64" spans="2:24" x14ac:dyDescent="0.25">
      <c r="B64" s="9">
        <v>60</v>
      </c>
      <c r="C64" s="22">
        <v>43945</v>
      </c>
      <c r="D64" s="9">
        <f t="shared" si="34"/>
        <v>80580</v>
      </c>
      <c r="E64" s="2">
        <f t="shared" si="35"/>
        <v>86018</v>
      </c>
      <c r="F64" s="62">
        <f t="shared" si="42"/>
        <v>5935.0754316873672</v>
      </c>
      <c r="G64" s="28">
        <f t="shared" si="0"/>
        <v>1.7108136415668353E-3</v>
      </c>
      <c r="H64" s="80">
        <f t="shared" si="8"/>
        <v>1</v>
      </c>
      <c r="I64" s="9">
        <f t="shared" si="36"/>
        <v>-47304</v>
      </c>
      <c r="J64" s="2">
        <f t="shared" si="37"/>
        <v>29133</v>
      </c>
      <c r="K64" s="48">
        <f t="shared" si="38"/>
        <v>86018</v>
      </c>
      <c r="L64" s="87">
        <f t="shared" si="31"/>
        <v>-4608</v>
      </c>
      <c r="M64" s="2">
        <f t="shared" si="32"/>
        <v>-3067</v>
      </c>
      <c r="N64" s="48">
        <f t="shared" si="33"/>
        <v>4147</v>
      </c>
      <c r="P64" s="53">
        <f t="shared" si="58"/>
        <v>1.7121097903391853E-6</v>
      </c>
      <c r="Q64" s="52">
        <f t="shared" si="59"/>
        <v>1.0088194780727624</v>
      </c>
      <c r="R64" s="52">
        <f t="shared" si="60"/>
        <v>-30844.069925925931</v>
      </c>
      <c r="S64" s="120">
        <f t="shared" si="13"/>
        <v>29133</v>
      </c>
      <c r="T64" s="161"/>
      <c r="U64" s="157"/>
      <c r="V64" s="110"/>
      <c r="W64" s="157"/>
      <c r="X64" s="106"/>
    </row>
    <row r="65" spans="2:24" x14ac:dyDescent="0.25">
      <c r="B65" s="11">
        <v>61</v>
      </c>
      <c r="C65" s="21">
        <v>43946</v>
      </c>
      <c r="D65" s="11">
        <f t="shared" si="34"/>
        <v>80580</v>
      </c>
      <c r="E65" s="4">
        <f t="shared" si="35"/>
        <v>90291</v>
      </c>
      <c r="F65" s="63">
        <f t="shared" si="42"/>
        <v>5935.0754316873672</v>
      </c>
      <c r="G65" s="27">
        <f t="shared" si="0"/>
        <v>1.7108136415668353E-3</v>
      </c>
      <c r="H65" s="79">
        <f t="shared" si="8"/>
        <v>1</v>
      </c>
      <c r="I65" s="11">
        <f t="shared" ref="I65:I96" si="61">INT((S$17*K65+I64)/(1+R$17*J65))</f>
        <v>-52283</v>
      </c>
      <c r="J65" s="4">
        <f t="shared" si="37"/>
        <v>26146</v>
      </c>
      <c r="K65" s="51">
        <f t="shared" ref="K65:K96" si="62">INT((Q$17*J65+K64)/(1+P$17+S$17))</f>
        <v>90291</v>
      </c>
      <c r="L65" s="86">
        <f t="shared" si="31"/>
        <v>-4979</v>
      </c>
      <c r="M65" s="4">
        <f t="shared" si="32"/>
        <v>-2987</v>
      </c>
      <c r="N65" s="51">
        <f t="shared" si="33"/>
        <v>4273</v>
      </c>
      <c r="P65" s="54">
        <f t="shared" si="58"/>
        <v>1.7121097903391853E-6</v>
      </c>
      <c r="Q65" s="55">
        <f t="shared" si="59"/>
        <v>1.0225256305662949</v>
      </c>
      <c r="R65" s="55">
        <f t="shared" si="60"/>
        <v>-27906.220160000004</v>
      </c>
      <c r="S65" s="152">
        <f t="shared" si="13"/>
        <v>26146</v>
      </c>
      <c r="T65" s="162"/>
      <c r="U65" s="19"/>
      <c r="V65" s="109"/>
      <c r="W65" s="19"/>
      <c r="X65" s="107"/>
    </row>
    <row r="66" spans="2:24" x14ac:dyDescent="0.25">
      <c r="B66" s="9">
        <v>62</v>
      </c>
      <c r="C66" s="22">
        <v>43947</v>
      </c>
      <c r="D66" s="9">
        <f t="shared" si="34"/>
        <v>80580</v>
      </c>
      <c r="E66" s="2">
        <f t="shared" si="35"/>
        <v>94698</v>
      </c>
      <c r="F66" s="62">
        <f t="shared" si="42"/>
        <v>5935.0754316873672</v>
      </c>
      <c r="G66" s="28">
        <f t="shared" si="0"/>
        <v>1.7108136415668353E-3</v>
      </c>
      <c r="H66" s="80">
        <f t="shared" si="8"/>
        <v>1</v>
      </c>
      <c r="I66" s="9">
        <f t="shared" si="61"/>
        <v>-57669</v>
      </c>
      <c r="J66" s="2">
        <f t="shared" si="37"/>
        <v>23263</v>
      </c>
      <c r="K66" s="48">
        <f t="shared" si="62"/>
        <v>94698</v>
      </c>
      <c r="L66" s="87">
        <f t="shared" si="31"/>
        <v>-5386</v>
      </c>
      <c r="M66" s="2">
        <f t="shared" si="32"/>
        <v>-2883</v>
      </c>
      <c r="N66" s="48">
        <f t="shared" si="33"/>
        <v>4407</v>
      </c>
      <c r="P66" s="53">
        <f t="shared" si="58"/>
        <v>1.7121097903391853E-6</v>
      </c>
      <c r="Q66" s="52">
        <f t="shared" si="59"/>
        <v>1.0367468863377576</v>
      </c>
      <c r="R66" s="52">
        <f t="shared" si="60"/>
        <v>-25045.001623703709</v>
      </c>
      <c r="S66" s="120">
        <f t="shared" si="13"/>
        <v>23263</v>
      </c>
      <c r="T66" s="161"/>
      <c r="U66" s="157"/>
      <c r="V66" s="110"/>
      <c r="W66" s="157"/>
      <c r="X66" s="106"/>
    </row>
    <row r="67" spans="2:24" x14ac:dyDescent="0.25">
      <c r="B67" s="11">
        <v>63</v>
      </c>
      <c r="C67" s="21">
        <v>43948</v>
      </c>
      <c r="D67" s="11">
        <f t="shared" si="34"/>
        <v>80580</v>
      </c>
      <c r="E67" s="4">
        <f t="shared" si="35"/>
        <v>99247</v>
      </c>
      <c r="F67" s="63">
        <f t="shared" si="42"/>
        <v>5935.0754316873672</v>
      </c>
      <c r="G67" s="27">
        <f t="shared" si="0"/>
        <v>1.7108136415668353E-3</v>
      </c>
      <c r="H67" s="79">
        <f t="shared" si="8"/>
        <v>1</v>
      </c>
      <c r="I67" s="11">
        <f t="shared" si="61"/>
        <v>-63498</v>
      </c>
      <c r="J67" s="4">
        <f t="shared" si="37"/>
        <v>20507</v>
      </c>
      <c r="K67" s="51">
        <f t="shared" si="62"/>
        <v>99247</v>
      </c>
      <c r="L67" s="86">
        <f t="shared" si="31"/>
        <v>-5829</v>
      </c>
      <c r="M67" s="4">
        <f t="shared" si="32"/>
        <v>-2756</v>
      </c>
      <c r="N67" s="51">
        <f t="shared" si="33"/>
        <v>4549</v>
      </c>
      <c r="P67" s="54">
        <f t="shared" si="58"/>
        <v>1.7121097903391853E-6</v>
      </c>
      <c r="Q67" s="55">
        <f t="shared" si="59"/>
        <v>1.051504897010425</v>
      </c>
      <c r="R67" s="55">
        <f t="shared" si="60"/>
        <v>-22283.403685925929</v>
      </c>
      <c r="S67" s="152">
        <f t="shared" si="13"/>
        <v>20507</v>
      </c>
      <c r="T67" s="162"/>
      <c r="U67" s="19"/>
      <c r="V67" s="109"/>
      <c r="W67" s="19"/>
      <c r="X67" s="107"/>
    </row>
    <row r="68" spans="2:24" x14ac:dyDescent="0.25">
      <c r="B68" s="9">
        <v>64</v>
      </c>
      <c r="C68" s="22">
        <v>43949</v>
      </c>
      <c r="D68" s="9">
        <f t="shared" si="34"/>
        <v>80580</v>
      </c>
      <c r="E68" s="2">
        <f t="shared" si="35"/>
        <v>103947</v>
      </c>
      <c r="F68" s="62">
        <f t="shared" si="42"/>
        <v>5935.0754316873672</v>
      </c>
      <c r="G68" s="28">
        <f t="shared" ref="G68:G131" si="63">D68/U$3</f>
        <v>1.7108136415668353E-3</v>
      </c>
      <c r="H68" s="80">
        <f t="shared" si="8"/>
        <v>1</v>
      </c>
      <c r="I68" s="9">
        <f t="shared" si="61"/>
        <v>-69807</v>
      </c>
      <c r="J68" s="2">
        <f t="shared" si="37"/>
        <v>17898</v>
      </c>
      <c r="K68" s="48">
        <f t="shared" si="62"/>
        <v>103947</v>
      </c>
      <c r="L68" s="87">
        <f t="shared" si="31"/>
        <v>-6309</v>
      </c>
      <c r="M68" s="2">
        <f t="shared" si="32"/>
        <v>-2609</v>
      </c>
      <c r="N68" s="48">
        <f t="shared" si="33"/>
        <v>4700</v>
      </c>
      <c r="P68" s="53">
        <f t="shared" si="58"/>
        <v>1.7121097903391853E-6</v>
      </c>
      <c r="Q68" s="52">
        <f t="shared" si="59"/>
        <v>1.0668230209743497</v>
      </c>
      <c r="R68" s="52">
        <f t="shared" si="60"/>
        <v>-19643.457825185189</v>
      </c>
      <c r="S68" s="120">
        <f t="shared" si="13"/>
        <v>17898</v>
      </c>
      <c r="T68" s="161"/>
      <c r="U68" s="157"/>
      <c r="V68" s="110"/>
      <c r="W68" s="157"/>
      <c r="X68" s="106"/>
    </row>
    <row r="69" spans="2:24" x14ac:dyDescent="0.25">
      <c r="B69" s="11">
        <v>65</v>
      </c>
      <c r="C69" s="21">
        <v>43950</v>
      </c>
      <c r="D69" s="11">
        <f t="shared" si="34"/>
        <v>80580</v>
      </c>
      <c r="E69" s="4">
        <f t="shared" si="35"/>
        <v>108807</v>
      </c>
      <c r="F69" s="63">
        <f t="shared" si="42"/>
        <v>5935.0754316873672</v>
      </c>
      <c r="G69" s="27">
        <f t="shared" si="63"/>
        <v>1.7108136415668353E-3</v>
      </c>
      <c r="H69" s="79">
        <f t="shared" ref="H69:H132" si="64">D69/D68</f>
        <v>1</v>
      </c>
      <c r="I69" s="11">
        <f t="shared" si="61"/>
        <v>-76631</v>
      </c>
      <c r="J69" s="4">
        <f t="shared" si="37"/>
        <v>15456</v>
      </c>
      <c r="K69" s="51">
        <f t="shared" si="62"/>
        <v>108807</v>
      </c>
      <c r="L69" s="86">
        <f t="shared" si="31"/>
        <v>-6824</v>
      </c>
      <c r="M69" s="4">
        <f t="shared" si="32"/>
        <v>-2442</v>
      </c>
      <c r="N69" s="51">
        <f t="shared" si="33"/>
        <v>4860</v>
      </c>
      <c r="P69" s="54">
        <f t="shared" si="58"/>
        <v>1.7121097903391853E-6</v>
      </c>
      <c r="Q69" s="55">
        <f t="shared" si="59"/>
        <v>1.0827315899894387</v>
      </c>
      <c r="R69" s="55">
        <f t="shared" si="60"/>
        <v>-17144.321848888892</v>
      </c>
      <c r="S69" s="152">
        <f t="shared" si="13"/>
        <v>15456</v>
      </c>
      <c r="T69" s="162"/>
      <c r="U69" s="19"/>
      <c r="V69" s="109"/>
      <c r="W69" s="19"/>
      <c r="X69" s="107"/>
    </row>
    <row r="70" spans="2:24" x14ac:dyDescent="0.25">
      <c r="B70" s="9">
        <v>66</v>
      </c>
      <c r="C70" s="22">
        <v>43951</v>
      </c>
      <c r="D70" s="9">
        <f t="shared" si="34"/>
        <v>80580</v>
      </c>
      <c r="E70" s="2">
        <f t="shared" si="35"/>
        <v>113838</v>
      </c>
      <c r="F70" s="62">
        <f t="shared" si="42"/>
        <v>5935.0754316873672</v>
      </c>
      <c r="G70" s="28">
        <f t="shared" si="63"/>
        <v>1.7108136415668353E-3</v>
      </c>
      <c r="H70" s="80">
        <f t="shared" si="64"/>
        <v>1</v>
      </c>
      <c r="I70" s="9">
        <f t="shared" si="61"/>
        <v>-84003</v>
      </c>
      <c r="J70" s="2">
        <f t="shared" si="37"/>
        <v>13197</v>
      </c>
      <c r="K70" s="48">
        <f t="shared" si="62"/>
        <v>113838</v>
      </c>
      <c r="L70" s="87">
        <f t="shared" si="31"/>
        <v>-7372</v>
      </c>
      <c r="M70" s="2">
        <f t="shared" si="32"/>
        <v>-2259</v>
      </c>
      <c r="N70" s="48">
        <f t="shared" si="33"/>
        <v>5031</v>
      </c>
      <c r="P70" s="53">
        <f t="shared" si="58"/>
        <v>1.7121097903391853E-6</v>
      </c>
      <c r="Q70" s="52">
        <f t="shared" si="59"/>
        <v>1.0992575222820424</v>
      </c>
      <c r="R70" s="52">
        <f t="shared" si="60"/>
        <v>-14805.153564444447</v>
      </c>
      <c r="S70" s="120">
        <f t="shared" si="13"/>
        <v>13197</v>
      </c>
      <c r="T70" s="161"/>
      <c r="U70" s="157"/>
      <c r="V70" s="110"/>
      <c r="W70" s="157"/>
      <c r="X70" s="106"/>
    </row>
    <row r="71" spans="2:24" x14ac:dyDescent="0.25">
      <c r="B71" s="11">
        <v>67</v>
      </c>
      <c r="C71" s="21">
        <v>43952</v>
      </c>
      <c r="D71" s="11">
        <f t="shared" si="34"/>
        <v>80580</v>
      </c>
      <c r="E71" s="4">
        <f t="shared" si="35"/>
        <v>119052</v>
      </c>
      <c r="F71" s="63">
        <f t="shared" si="42"/>
        <v>5935.0754316873672</v>
      </c>
      <c r="G71" s="27">
        <f t="shared" si="63"/>
        <v>1.7108136415668353E-3</v>
      </c>
      <c r="H71" s="79">
        <f t="shared" si="64"/>
        <v>1</v>
      </c>
      <c r="I71" s="11">
        <f t="shared" si="61"/>
        <v>-91955</v>
      </c>
      <c r="J71" s="4">
        <f t="shared" si="37"/>
        <v>11132</v>
      </c>
      <c r="K71" s="51">
        <f t="shared" si="62"/>
        <v>119052</v>
      </c>
      <c r="L71" s="86">
        <f t="shared" si="31"/>
        <v>-7952</v>
      </c>
      <c r="M71" s="4">
        <f t="shared" si="32"/>
        <v>-2065</v>
      </c>
      <c r="N71" s="51">
        <f t="shared" si="33"/>
        <v>5214</v>
      </c>
      <c r="P71" s="54">
        <f t="shared" si="58"/>
        <v>1.7121097903391853E-6</v>
      </c>
      <c r="Q71" s="55">
        <f t="shared" si="59"/>
        <v>1.1164314422175527</v>
      </c>
      <c r="R71" s="55">
        <f t="shared" si="60"/>
        <v>-12641.279217777779</v>
      </c>
      <c r="S71" s="152">
        <f t="shared" si="13"/>
        <v>11132</v>
      </c>
      <c r="T71" s="162"/>
      <c r="U71" s="19"/>
      <c r="V71" s="109"/>
      <c r="W71" s="19"/>
      <c r="X71" s="107"/>
    </row>
    <row r="72" spans="2:24" x14ac:dyDescent="0.25">
      <c r="B72" s="9">
        <v>68</v>
      </c>
      <c r="C72" s="22">
        <v>43953</v>
      </c>
      <c r="D72" s="9">
        <f t="shared" si="34"/>
        <v>80580</v>
      </c>
      <c r="E72" s="2">
        <f t="shared" si="35"/>
        <v>124460</v>
      </c>
      <c r="F72" s="62">
        <f t="shared" si="42"/>
        <v>5935.0754316873672</v>
      </c>
      <c r="G72" s="28">
        <f t="shared" si="63"/>
        <v>1.7108136415668353E-3</v>
      </c>
      <c r="H72" s="80">
        <f t="shared" si="64"/>
        <v>1</v>
      </c>
      <c r="I72" s="9">
        <f t="shared" si="61"/>
        <v>-100514</v>
      </c>
      <c r="J72" s="2">
        <f t="shared" si="37"/>
        <v>9271</v>
      </c>
      <c r="K72" s="48">
        <f t="shared" si="62"/>
        <v>124460</v>
      </c>
      <c r="L72" s="87">
        <f t="shared" si="31"/>
        <v>-8559</v>
      </c>
      <c r="M72" s="2">
        <f t="shared" si="32"/>
        <v>-1861</v>
      </c>
      <c r="N72" s="48">
        <f t="shared" si="33"/>
        <v>5408</v>
      </c>
      <c r="P72" s="53">
        <f t="shared" si="58"/>
        <v>1.7121097903391853E-6</v>
      </c>
      <c r="Q72" s="52">
        <f t="shared" si="59"/>
        <v>1.1342909475312153</v>
      </c>
      <c r="R72" s="52">
        <f t="shared" si="60"/>
        <v>-10663.235602962965</v>
      </c>
      <c r="S72" s="120">
        <f t="shared" si="13"/>
        <v>9271</v>
      </c>
      <c r="T72" s="161"/>
      <c r="U72" s="157"/>
      <c r="V72" s="110"/>
      <c r="W72" s="157"/>
      <c r="X72" s="106"/>
    </row>
    <row r="73" spans="2:24" x14ac:dyDescent="0.25">
      <c r="B73" s="11">
        <v>69</v>
      </c>
      <c r="C73" s="21">
        <v>43954</v>
      </c>
      <c r="D73" s="11">
        <f t="shared" si="34"/>
        <v>80580</v>
      </c>
      <c r="E73" s="4">
        <f t="shared" si="35"/>
        <v>130074</v>
      </c>
      <c r="F73" s="63">
        <f t="shared" si="42"/>
        <v>5935.0754316873672</v>
      </c>
      <c r="G73" s="27">
        <f t="shared" si="63"/>
        <v>1.7108136415668353E-3</v>
      </c>
      <c r="H73" s="79">
        <f t="shared" si="64"/>
        <v>1</v>
      </c>
      <c r="I73" s="11">
        <f t="shared" si="61"/>
        <v>-109706</v>
      </c>
      <c r="J73" s="4">
        <f t="shared" si="37"/>
        <v>7616</v>
      </c>
      <c r="K73" s="51">
        <f t="shared" si="62"/>
        <v>130074</v>
      </c>
      <c r="L73" s="86">
        <f t="shared" si="31"/>
        <v>-9192</v>
      </c>
      <c r="M73" s="4">
        <f t="shared" si="32"/>
        <v>-1655</v>
      </c>
      <c r="N73" s="51">
        <f t="shared" si="33"/>
        <v>5614</v>
      </c>
      <c r="P73" s="54">
        <f t="shared" si="58"/>
        <v>1.7121097903391853E-6</v>
      </c>
      <c r="Q73" s="55">
        <f t="shared" si="59"/>
        <v>1.1528666625884212</v>
      </c>
      <c r="R73" s="55">
        <f t="shared" si="60"/>
        <v>-8880.6016237037056</v>
      </c>
      <c r="S73" s="152">
        <f t="shared" si="13"/>
        <v>7616</v>
      </c>
      <c r="T73" s="162"/>
      <c r="U73" s="19"/>
      <c r="V73" s="109"/>
      <c r="W73" s="19"/>
      <c r="X73" s="107"/>
    </row>
    <row r="74" spans="2:24" x14ac:dyDescent="0.25">
      <c r="B74" s="9">
        <v>70</v>
      </c>
      <c r="C74" s="22">
        <v>43955</v>
      </c>
      <c r="D74" s="9">
        <f t="shared" si="34"/>
        <v>80580</v>
      </c>
      <c r="E74" s="2">
        <f t="shared" si="35"/>
        <v>135908</v>
      </c>
      <c r="F74" s="62">
        <f t="shared" si="42"/>
        <v>5935.0754316873672</v>
      </c>
      <c r="G74" s="28">
        <f t="shared" si="63"/>
        <v>1.7108136415668353E-3</v>
      </c>
      <c r="H74" s="80">
        <f t="shared" si="64"/>
        <v>1</v>
      </c>
      <c r="I74" s="9">
        <f t="shared" si="61"/>
        <v>-119552</v>
      </c>
      <c r="J74" s="2">
        <f t="shared" si="37"/>
        <v>6168</v>
      </c>
      <c r="K74" s="48">
        <f t="shared" si="62"/>
        <v>135908</v>
      </c>
      <c r="L74" s="87">
        <f t="shared" si="31"/>
        <v>-9846</v>
      </c>
      <c r="M74" s="2">
        <f t="shared" si="32"/>
        <v>-1448</v>
      </c>
      <c r="N74" s="48">
        <f t="shared" si="33"/>
        <v>5834</v>
      </c>
      <c r="P74" s="53">
        <f t="shared" si="58"/>
        <v>1.7121097903391853E-6</v>
      </c>
      <c r="Q74" s="52">
        <f t="shared" si="59"/>
        <v>1.1722013054247507</v>
      </c>
      <c r="R74" s="52">
        <f t="shared" si="60"/>
        <v>-7295.2930607407416</v>
      </c>
      <c r="S74" s="120">
        <f t="shared" si="13"/>
        <v>6168</v>
      </c>
      <c r="T74" s="161"/>
      <c r="U74" s="157"/>
      <c r="V74" s="110"/>
      <c r="W74" s="157"/>
      <c r="X74" s="106"/>
    </row>
    <row r="75" spans="2:24" x14ac:dyDescent="0.25">
      <c r="B75" s="11">
        <v>71</v>
      </c>
      <c r="C75" s="21">
        <v>43956</v>
      </c>
      <c r="D75" s="11">
        <f t="shared" si="34"/>
        <v>80580</v>
      </c>
      <c r="E75" s="4">
        <f t="shared" si="35"/>
        <v>141975</v>
      </c>
      <c r="F75" s="63">
        <f t="shared" si="42"/>
        <v>5935.0754316873672</v>
      </c>
      <c r="G75" s="27">
        <f t="shared" si="63"/>
        <v>1.7108136415668353E-3</v>
      </c>
      <c r="H75" s="79">
        <f t="shared" si="64"/>
        <v>1</v>
      </c>
      <c r="I75" s="11">
        <f t="shared" si="61"/>
        <v>-130070</v>
      </c>
      <c r="J75" s="4">
        <f t="shared" si="37"/>
        <v>4920</v>
      </c>
      <c r="K75" s="51">
        <f t="shared" si="62"/>
        <v>141975</v>
      </c>
      <c r="L75" s="86">
        <f t="shared" si="31"/>
        <v>-10518</v>
      </c>
      <c r="M75" s="4">
        <f t="shared" si="32"/>
        <v>-1248</v>
      </c>
      <c r="N75" s="51">
        <f t="shared" si="33"/>
        <v>6067</v>
      </c>
      <c r="P75" s="54">
        <f t="shared" si="58"/>
        <v>1.7121097903391853E-6</v>
      </c>
      <c r="Q75" s="55">
        <f t="shared" si="59"/>
        <v>1.1923310596141559</v>
      </c>
      <c r="R75" s="55">
        <f t="shared" si="60"/>
        <v>-5908.2678044444456</v>
      </c>
      <c r="S75" s="152">
        <f t="shared" si="13"/>
        <v>4920</v>
      </c>
      <c r="T75" s="162"/>
      <c r="U75" s="19"/>
      <c r="V75" s="109"/>
      <c r="W75" s="19"/>
      <c r="X75" s="107"/>
    </row>
    <row r="76" spans="2:24" x14ac:dyDescent="0.25">
      <c r="B76" s="9">
        <v>72</v>
      </c>
      <c r="C76" s="22">
        <v>43957</v>
      </c>
      <c r="D76" s="9">
        <f t="shared" si="34"/>
        <v>80580</v>
      </c>
      <c r="E76" s="2">
        <f t="shared" si="35"/>
        <v>148289</v>
      </c>
      <c r="F76" s="62">
        <f t="shared" si="42"/>
        <v>5935.0754316873672</v>
      </c>
      <c r="G76" s="28">
        <f t="shared" si="63"/>
        <v>1.7108136415668353E-3</v>
      </c>
      <c r="H76" s="80">
        <f t="shared" si="64"/>
        <v>1</v>
      </c>
      <c r="I76" s="9">
        <f t="shared" si="61"/>
        <v>-141274</v>
      </c>
      <c r="J76" s="2">
        <f t="shared" si="37"/>
        <v>3863</v>
      </c>
      <c r="K76" s="48">
        <f t="shared" si="62"/>
        <v>148289</v>
      </c>
      <c r="L76" s="87">
        <f t="shared" si="31"/>
        <v>-11204</v>
      </c>
      <c r="M76" s="2">
        <f t="shared" si="32"/>
        <v>-1057</v>
      </c>
      <c r="N76" s="48">
        <f t="shared" si="33"/>
        <v>6314</v>
      </c>
      <c r="P76" s="53">
        <f t="shared" si="58"/>
        <v>1.7121097903391853E-6</v>
      </c>
      <c r="Q76" s="52">
        <f t="shared" si="59"/>
        <v>1.2133004962617371</v>
      </c>
      <c r="R76" s="52">
        <f t="shared" si="60"/>
        <v>-4712.8206222222225</v>
      </c>
      <c r="S76" s="120">
        <f t="shared" si="13"/>
        <v>3863</v>
      </c>
      <c r="T76" s="161"/>
      <c r="U76" s="157"/>
      <c r="V76" s="110"/>
      <c r="W76" s="157"/>
      <c r="X76" s="106"/>
    </row>
    <row r="77" spans="2:24" x14ac:dyDescent="0.25">
      <c r="B77" s="11">
        <v>73</v>
      </c>
      <c r="C77" s="21">
        <v>43958</v>
      </c>
      <c r="D77" s="11">
        <f t="shared" si="34"/>
        <v>80580</v>
      </c>
      <c r="E77" s="4">
        <f t="shared" si="35"/>
        <v>154864</v>
      </c>
      <c r="F77" s="63">
        <f t="shared" si="42"/>
        <v>5935.0754316873672</v>
      </c>
      <c r="G77" s="27">
        <f t="shared" si="63"/>
        <v>1.7108136415668353E-3</v>
      </c>
      <c r="H77" s="79">
        <f t="shared" si="64"/>
        <v>1</v>
      </c>
      <c r="I77" s="11">
        <f t="shared" si="61"/>
        <v>-153176</v>
      </c>
      <c r="J77" s="4">
        <f t="shared" si="37"/>
        <v>2983</v>
      </c>
      <c r="K77" s="51">
        <f t="shared" si="62"/>
        <v>154864</v>
      </c>
      <c r="L77" s="86">
        <f t="shared" si="31"/>
        <v>-11902</v>
      </c>
      <c r="M77" s="4">
        <f t="shared" si="32"/>
        <v>-880</v>
      </c>
      <c r="N77" s="51">
        <f t="shared" si="33"/>
        <v>6575</v>
      </c>
      <c r="P77" s="54">
        <f t="shared" si="58"/>
        <v>1.7121097903391853E-6</v>
      </c>
      <c r="Q77" s="55">
        <f t="shared" si="59"/>
        <v>1.2351509192417804</v>
      </c>
      <c r="R77" s="55">
        <f t="shared" si="60"/>
        <v>-3700.3305007407412</v>
      </c>
      <c r="S77" s="152">
        <f t="shared" si="13"/>
        <v>2983</v>
      </c>
      <c r="T77" s="162"/>
      <c r="U77" s="19"/>
      <c r="V77" s="109"/>
      <c r="W77" s="19"/>
      <c r="X77" s="107"/>
    </row>
    <row r="78" spans="2:24" x14ac:dyDescent="0.25">
      <c r="B78" s="9">
        <v>74</v>
      </c>
      <c r="C78" s="22">
        <v>43959</v>
      </c>
      <c r="D78" s="9">
        <f t="shared" si="34"/>
        <v>80580</v>
      </c>
      <c r="E78" s="2">
        <f t="shared" si="35"/>
        <v>161714</v>
      </c>
      <c r="F78" s="62">
        <f t="shared" si="42"/>
        <v>5935.0754316873672</v>
      </c>
      <c r="G78" s="28">
        <f t="shared" si="63"/>
        <v>1.7108136415668353E-3</v>
      </c>
      <c r="H78" s="80">
        <f t="shared" si="64"/>
        <v>1</v>
      </c>
      <c r="I78" s="9">
        <f t="shared" si="61"/>
        <v>-165786</v>
      </c>
      <c r="J78" s="2">
        <f t="shared" si="37"/>
        <v>2264</v>
      </c>
      <c r="K78" s="48">
        <f t="shared" si="62"/>
        <v>161714</v>
      </c>
      <c r="L78" s="87">
        <f t="shared" si="31"/>
        <v>-12610</v>
      </c>
      <c r="M78" s="2">
        <f t="shared" si="32"/>
        <v>-719</v>
      </c>
      <c r="N78" s="48">
        <f t="shared" si="33"/>
        <v>6850</v>
      </c>
      <c r="P78" s="53">
        <f t="shared" si="58"/>
        <v>1.7121097903391853E-6</v>
      </c>
      <c r="Q78" s="52">
        <f t="shared" si="59"/>
        <v>1.2579287527289065</v>
      </c>
      <c r="R78" s="52">
        <f t="shared" si="60"/>
        <v>-2857.3869748148154</v>
      </c>
      <c r="S78" s="120">
        <f t="shared" si="13"/>
        <v>2264</v>
      </c>
      <c r="T78" s="161"/>
      <c r="U78" s="157"/>
      <c r="V78" s="110"/>
      <c r="W78" s="157"/>
      <c r="X78" s="106"/>
    </row>
    <row r="79" spans="2:24" x14ac:dyDescent="0.25">
      <c r="B79" s="11">
        <v>75</v>
      </c>
      <c r="C79" s="21">
        <v>43960</v>
      </c>
      <c r="D79" s="11">
        <f t="shared" si="34"/>
        <v>80580</v>
      </c>
      <c r="E79" s="4">
        <f t="shared" si="35"/>
        <v>168854</v>
      </c>
      <c r="F79" s="63">
        <f t="shared" si="42"/>
        <v>5935.0754316873672</v>
      </c>
      <c r="G79" s="27">
        <f t="shared" si="63"/>
        <v>1.7108136415668353E-3</v>
      </c>
      <c r="H79" s="79">
        <f t="shared" si="64"/>
        <v>1</v>
      </c>
      <c r="I79" s="11">
        <f t="shared" si="61"/>
        <v>-179112</v>
      </c>
      <c r="J79" s="4">
        <f t="shared" si="37"/>
        <v>1688</v>
      </c>
      <c r="K79" s="51">
        <f t="shared" si="62"/>
        <v>168854</v>
      </c>
      <c r="L79" s="86">
        <f t="shared" si="31"/>
        <v>-13326</v>
      </c>
      <c r="M79" s="4">
        <f t="shared" si="32"/>
        <v>-576</v>
      </c>
      <c r="N79" s="51">
        <f t="shared" si="33"/>
        <v>7140</v>
      </c>
      <c r="P79" s="54">
        <f t="shared" si="58"/>
        <v>1.7121097903391853E-6</v>
      </c>
      <c r="Q79" s="55">
        <f t="shared" si="59"/>
        <v>1.2816804208977357</v>
      </c>
      <c r="R79" s="55">
        <f t="shared" si="60"/>
        <v>-2168.6637985185189</v>
      </c>
      <c r="S79" s="152">
        <f t="shared" si="13"/>
        <v>1688</v>
      </c>
      <c r="T79" s="162"/>
      <c r="U79" s="19"/>
      <c r="V79" s="109"/>
      <c r="W79" s="19"/>
      <c r="X79" s="107"/>
    </row>
    <row r="80" spans="2:24" x14ac:dyDescent="0.25">
      <c r="B80" s="9">
        <v>76</v>
      </c>
      <c r="C80" s="22">
        <v>43961</v>
      </c>
      <c r="D80" s="9">
        <f t="shared" si="34"/>
        <v>80580</v>
      </c>
      <c r="E80" s="2">
        <f t="shared" si="35"/>
        <v>176300</v>
      </c>
      <c r="F80" s="62">
        <f t="shared" si="42"/>
        <v>5935.0754316873672</v>
      </c>
      <c r="G80" s="28">
        <f t="shared" si="63"/>
        <v>1.7108136415668353E-3</v>
      </c>
      <c r="H80" s="80">
        <f t="shared" si="64"/>
        <v>1</v>
      </c>
      <c r="I80" s="9">
        <f t="shared" si="61"/>
        <v>-193163</v>
      </c>
      <c r="J80" s="2">
        <f t="shared" si="37"/>
        <v>1235</v>
      </c>
      <c r="K80" s="48">
        <f t="shared" si="62"/>
        <v>176300</v>
      </c>
      <c r="L80" s="87">
        <f t="shared" si="31"/>
        <v>-14051</v>
      </c>
      <c r="M80" s="2">
        <f t="shared" si="32"/>
        <v>-453</v>
      </c>
      <c r="N80" s="48">
        <f t="shared" si="33"/>
        <v>7446</v>
      </c>
      <c r="P80" s="53">
        <f t="shared" si="58"/>
        <v>1.7121097903391853E-6</v>
      </c>
      <c r="Q80" s="52">
        <f t="shared" si="59"/>
        <v>1.3064524942256308</v>
      </c>
      <c r="R80" s="52">
        <f t="shared" si="60"/>
        <v>-1616.9189451851855</v>
      </c>
      <c r="S80" s="120">
        <f t="shared" si="13"/>
        <v>1235</v>
      </c>
      <c r="T80" s="161"/>
      <c r="U80" s="157"/>
      <c r="V80" s="110"/>
      <c r="W80" s="157"/>
      <c r="X80" s="106"/>
    </row>
    <row r="81" spans="2:24" x14ac:dyDescent="0.25">
      <c r="B81" s="11">
        <v>77</v>
      </c>
      <c r="C81" s="21">
        <v>43962</v>
      </c>
      <c r="D81" s="11">
        <f t="shared" si="34"/>
        <v>80580</v>
      </c>
      <c r="E81" s="4">
        <f t="shared" si="35"/>
        <v>184066</v>
      </c>
      <c r="F81" s="63">
        <f t="shared" si="42"/>
        <v>5935.0754316873672</v>
      </c>
      <c r="G81" s="27">
        <f t="shared" si="63"/>
        <v>1.7108136415668353E-3</v>
      </c>
      <c r="H81" s="79">
        <f t="shared" si="64"/>
        <v>1</v>
      </c>
      <c r="I81" s="11">
        <f t="shared" si="61"/>
        <v>-207949</v>
      </c>
      <c r="J81" s="4">
        <f t="shared" si="37"/>
        <v>886</v>
      </c>
      <c r="K81" s="51">
        <f t="shared" si="62"/>
        <v>184066</v>
      </c>
      <c r="L81" s="86">
        <f t="shared" si="31"/>
        <v>-14786</v>
      </c>
      <c r="M81" s="4">
        <f t="shared" si="32"/>
        <v>-349</v>
      </c>
      <c r="N81" s="51">
        <f t="shared" si="33"/>
        <v>7766</v>
      </c>
      <c r="P81" s="54">
        <f t="shared" si="58"/>
        <v>1.7121097903391853E-6</v>
      </c>
      <c r="Q81" s="55">
        <f t="shared" si="59"/>
        <v>1.3322968097930308</v>
      </c>
      <c r="R81" s="55">
        <f t="shared" si="60"/>
        <v>-1182.9946074074076</v>
      </c>
      <c r="S81" s="152">
        <f t="shared" si="13"/>
        <v>886</v>
      </c>
      <c r="T81" s="162"/>
      <c r="U81" s="19"/>
      <c r="V81" s="109"/>
      <c r="W81" s="19"/>
      <c r="X81" s="107"/>
    </row>
    <row r="82" spans="2:24" x14ac:dyDescent="0.25">
      <c r="B82" s="9">
        <v>78</v>
      </c>
      <c r="C82" s="22">
        <v>43963</v>
      </c>
      <c r="D82" s="9">
        <f t="shared" si="34"/>
        <v>80580</v>
      </c>
      <c r="E82" s="2">
        <f t="shared" si="35"/>
        <v>192169</v>
      </c>
      <c r="F82" s="62">
        <f t="shared" si="42"/>
        <v>5935.0754316873672</v>
      </c>
      <c r="G82" s="28">
        <f t="shared" si="63"/>
        <v>1.7108136415668353E-3</v>
      </c>
      <c r="H82" s="80">
        <f t="shared" si="64"/>
        <v>1</v>
      </c>
      <c r="I82" s="9">
        <f t="shared" si="61"/>
        <v>-223480</v>
      </c>
      <c r="J82" s="2">
        <f t="shared" si="37"/>
        <v>623</v>
      </c>
      <c r="K82" s="48">
        <f t="shared" si="62"/>
        <v>192169</v>
      </c>
      <c r="L82" s="87">
        <f t="shared" si="31"/>
        <v>-15531</v>
      </c>
      <c r="M82" s="2">
        <f t="shared" si="32"/>
        <v>-263</v>
      </c>
      <c r="N82" s="48">
        <f t="shared" si="33"/>
        <v>8103</v>
      </c>
      <c r="P82" s="53">
        <f t="shared" si="58"/>
        <v>1.7121097903391853E-6</v>
      </c>
      <c r="Q82" s="52">
        <f t="shared" si="59"/>
        <v>1.3592649120748899</v>
      </c>
      <c r="R82" s="52">
        <f t="shared" si="60"/>
        <v>-848.6908681481483</v>
      </c>
      <c r="S82" s="120">
        <f t="shared" si="13"/>
        <v>623</v>
      </c>
      <c r="T82" s="161"/>
      <c r="U82" s="157"/>
      <c r="V82" s="110"/>
      <c r="W82" s="157"/>
      <c r="X82" s="106"/>
    </row>
    <row r="83" spans="2:24" x14ac:dyDescent="0.25">
      <c r="B83" s="11">
        <v>79</v>
      </c>
      <c r="C83" s="21">
        <v>43964</v>
      </c>
      <c r="D83" s="11">
        <f t="shared" si="34"/>
        <v>80580</v>
      </c>
      <c r="E83" s="4">
        <f t="shared" si="35"/>
        <v>200624</v>
      </c>
      <c r="F83" s="63">
        <f t="shared" si="42"/>
        <v>5935.0754316873672</v>
      </c>
      <c r="G83" s="27">
        <f t="shared" si="63"/>
        <v>1.7108136415668353E-3</v>
      </c>
      <c r="H83" s="79">
        <f t="shared" si="64"/>
        <v>1</v>
      </c>
      <c r="I83" s="11">
        <f t="shared" si="61"/>
        <v>-239770</v>
      </c>
      <c r="J83" s="4">
        <f t="shared" si="37"/>
        <v>429</v>
      </c>
      <c r="K83" s="51">
        <f t="shared" si="62"/>
        <v>200624</v>
      </c>
      <c r="L83" s="86">
        <f t="shared" si="31"/>
        <v>-16290</v>
      </c>
      <c r="M83" s="4">
        <f t="shared" si="32"/>
        <v>-194</v>
      </c>
      <c r="N83" s="51">
        <f t="shared" si="33"/>
        <v>8455</v>
      </c>
      <c r="P83" s="54">
        <f t="shared" si="58"/>
        <v>1.7121097903391853E-6</v>
      </c>
      <c r="Q83" s="55">
        <f t="shared" si="59"/>
        <v>1.3874070776876117</v>
      </c>
      <c r="R83" s="55">
        <f t="shared" si="60"/>
        <v>-596.76570074074084</v>
      </c>
      <c r="S83" s="152">
        <f t="shared" si="13"/>
        <v>429</v>
      </c>
      <c r="T83" s="162"/>
      <c r="U83" s="19"/>
      <c r="V83" s="109"/>
      <c r="W83" s="19"/>
      <c r="X83" s="107"/>
    </row>
    <row r="84" spans="2:24" x14ac:dyDescent="0.25">
      <c r="B84" s="9">
        <v>80</v>
      </c>
      <c r="C84" s="22">
        <v>43965</v>
      </c>
      <c r="D84" s="9">
        <f t="shared" si="34"/>
        <v>80580</v>
      </c>
      <c r="E84" s="2">
        <f t="shared" si="35"/>
        <v>209449</v>
      </c>
      <c r="F84" s="62">
        <f t="shared" si="42"/>
        <v>5935.0754316873672</v>
      </c>
      <c r="G84" s="28">
        <f t="shared" si="63"/>
        <v>1.7108136415668353E-3</v>
      </c>
      <c r="H84" s="80">
        <f t="shared" si="64"/>
        <v>1</v>
      </c>
      <c r="I84" s="9">
        <f t="shared" si="61"/>
        <v>-256836</v>
      </c>
      <c r="J84" s="2">
        <f t="shared" si="37"/>
        <v>289</v>
      </c>
      <c r="K84" s="48">
        <f t="shared" si="62"/>
        <v>209449</v>
      </c>
      <c r="L84" s="87">
        <f t="shared" si="31"/>
        <v>-17066</v>
      </c>
      <c r="M84" s="2">
        <f t="shared" si="32"/>
        <v>-140</v>
      </c>
      <c r="N84" s="48">
        <f t="shared" si="33"/>
        <v>8825</v>
      </c>
      <c r="P84" s="53">
        <f t="shared" si="58"/>
        <v>1.7121097903391853E-6</v>
      </c>
      <c r="Q84" s="52">
        <f t="shared" si="59"/>
        <v>1.4167784109424491</v>
      </c>
      <c r="R84" s="52">
        <f t="shared" si="60"/>
        <v>-410.93496888888893</v>
      </c>
      <c r="S84" s="120">
        <f t="shared" si="13"/>
        <v>289</v>
      </c>
      <c r="T84" s="161"/>
      <c r="U84" s="157"/>
      <c r="V84" s="110"/>
      <c r="W84" s="157"/>
      <c r="X84" s="106"/>
    </row>
    <row r="85" spans="2:24" x14ac:dyDescent="0.25">
      <c r="B85" s="11">
        <v>81</v>
      </c>
      <c r="C85" s="21">
        <v>43966</v>
      </c>
      <c r="D85" s="11">
        <f t="shared" si="34"/>
        <v>80580</v>
      </c>
      <c r="E85" s="4">
        <f t="shared" si="35"/>
        <v>218660</v>
      </c>
      <c r="F85" s="63">
        <f t="shared" si="42"/>
        <v>5935.0754316873672</v>
      </c>
      <c r="G85" s="27">
        <f t="shared" si="63"/>
        <v>1.7108136415668353E-3</v>
      </c>
      <c r="H85" s="79">
        <f t="shared" si="64"/>
        <v>1</v>
      </c>
      <c r="I85" s="11">
        <f t="shared" si="61"/>
        <v>-274697</v>
      </c>
      <c r="J85" s="4">
        <f t="shared" si="37"/>
        <v>191</v>
      </c>
      <c r="K85" s="51">
        <f t="shared" si="62"/>
        <v>218660</v>
      </c>
      <c r="L85" s="86">
        <f t="shared" si="31"/>
        <v>-17861</v>
      </c>
      <c r="M85" s="4">
        <f t="shared" si="32"/>
        <v>-98</v>
      </c>
      <c r="N85" s="51">
        <f t="shared" si="33"/>
        <v>9211</v>
      </c>
      <c r="P85" s="54">
        <f t="shared" si="58"/>
        <v>1.7121097903391853E-6</v>
      </c>
      <c r="Q85" s="55">
        <f t="shared" si="59"/>
        <v>1.4474361618256593</v>
      </c>
      <c r="R85" s="55">
        <f t="shared" si="60"/>
        <v>-276.83031703703705</v>
      </c>
      <c r="S85" s="152">
        <f t="shared" si="13"/>
        <v>191</v>
      </c>
      <c r="T85" s="162"/>
      <c r="U85" s="19"/>
      <c r="V85" s="109"/>
      <c r="W85" s="19"/>
      <c r="X85" s="107"/>
    </row>
    <row r="86" spans="2:24" x14ac:dyDescent="0.25">
      <c r="B86" s="9">
        <v>82</v>
      </c>
      <c r="C86" s="22">
        <v>43967</v>
      </c>
      <c r="D86" s="9">
        <f t="shared" si="34"/>
        <v>80580</v>
      </c>
      <c r="E86" s="2">
        <f t="shared" si="35"/>
        <v>228274</v>
      </c>
      <c r="F86" s="62">
        <f t="shared" si="42"/>
        <v>5935.0754316873672</v>
      </c>
      <c r="G86" s="28">
        <f t="shared" si="63"/>
        <v>1.7108136415668353E-3</v>
      </c>
      <c r="H86" s="80">
        <f t="shared" si="64"/>
        <v>1</v>
      </c>
      <c r="I86" s="9">
        <f t="shared" si="61"/>
        <v>-293377</v>
      </c>
      <c r="J86" s="2">
        <f t="shared" si="37"/>
        <v>123</v>
      </c>
      <c r="K86" s="48">
        <f t="shared" si="62"/>
        <v>228274</v>
      </c>
      <c r="L86" s="87">
        <f t="shared" si="31"/>
        <v>-18680</v>
      </c>
      <c r="M86" s="2">
        <f t="shared" si="32"/>
        <v>-68</v>
      </c>
      <c r="N86" s="48">
        <f t="shared" si="33"/>
        <v>9614</v>
      </c>
      <c r="P86" s="53">
        <f t="shared" si="58"/>
        <v>1.7121097903391853E-6</v>
      </c>
      <c r="Q86" s="52">
        <f t="shared" si="59"/>
        <v>1.4794355809512378</v>
      </c>
      <c r="R86" s="52">
        <f t="shared" si="60"/>
        <v>-182.95706074074076</v>
      </c>
      <c r="S86" s="120">
        <f t="shared" si="13"/>
        <v>123</v>
      </c>
      <c r="T86" s="161"/>
      <c r="U86" s="157"/>
      <c r="V86" s="110"/>
      <c r="W86" s="157"/>
      <c r="X86" s="106"/>
    </row>
    <row r="87" spans="2:24" x14ac:dyDescent="0.25">
      <c r="B87" s="11">
        <v>83</v>
      </c>
      <c r="C87" s="21">
        <v>43968</v>
      </c>
      <c r="D87" s="11">
        <f t="shared" si="34"/>
        <v>80580</v>
      </c>
      <c r="E87" s="4">
        <f t="shared" si="35"/>
        <v>238310</v>
      </c>
      <c r="F87" s="63">
        <f t="shared" si="42"/>
        <v>5935.0754316873672</v>
      </c>
      <c r="G87" s="27">
        <f t="shared" si="63"/>
        <v>1.7108136415668353E-3</v>
      </c>
      <c r="H87" s="79">
        <f t="shared" si="64"/>
        <v>1</v>
      </c>
      <c r="I87" s="11">
        <f t="shared" si="61"/>
        <v>-312902</v>
      </c>
      <c r="J87" s="4">
        <f t="shared" si="37"/>
        <v>77</v>
      </c>
      <c r="K87" s="51">
        <f t="shared" si="62"/>
        <v>238310</v>
      </c>
      <c r="L87" s="86">
        <f t="shared" si="31"/>
        <v>-19525</v>
      </c>
      <c r="M87" s="4">
        <f t="shared" si="32"/>
        <v>-46</v>
      </c>
      <c r="N87" s="51">
        <f t="shared" si="33"/>
        <v>10036</v>
      </c>
      <c r="P87" s="54">
        <f t="shared" ref="P87:P118" si="65">R$17*((1+P$17-Q$17)*(1+P$17+S$17)-Q$17)</f>
        <v>1.7121097903391853E-6</v>
      </c>
      <c r="Q87" s="55">
        <f t="shared" ref="Q87:Q118" si="66">(1+P$17-Q$17)*(1+P$17+S$17)-R$17*((S$17*K86)+((I86+J86)*(1+P$17+S$17)))</f>
        <v>1.5128405990698119</v>
      </c>
      <c r="R87" s="55">
        <f t="shared" ref="R87:R118" si="67">-J86*(1+P$17+S$17)</f>
        <v>-117.82051555555557</v>
      </c>
      <c r="S87" s="152">
        <f t="shared" ref="S87:S150" si="68">INT((-Q87+SQRT((Q87^2)-(4*P87*R87)))/(2*P87))</f>
        <v>77</v>
      </c>
      <c r="T87" s="162"/>
      <c r="U87" s="19"/>
      <c r="V87" s="109"/>
      <c r="W87" s="19"/>
      <c r="X87" s="107"/>
    </row>
    <row r="88" spans="2:24" x14ac:dyDescent="0.25">
      <c r="B88" s="9">
        <v>84</v>
      </c>
      <c r="C88" s="22">
        <v>43969</v>
      </c>
      <c r="D88" s="9">
        <f t="shared" si="34"/>
        <v>80580</v>
      </c>
      <c r="E88" s="2">
        <f t="shared" si="35"/>
        <v>248787</v>
      </c>
      <c r="F88" s="62">
        <f t="shared" si="42"/>
        <v>5935.0754316873672</v>
      </c>
      <c r="G88" s="28">
        <f t="shared" si="63"/>
        <v>1.7108136415668353E-3</v>
      </c>
      <c r="H88" s="80">
        <f t="shared" si="64"/>
        <v>1</v>
      </c>
      <c r="I88" s="9">
        <f t="shared" si="61"/>
        <v>-333302</v>
      </c>
      <c r="J88" s="2">
        <f t="shared" si="37"/>
        <v>47</v>
      </c>
      <c r="K88" s="48">
        <f t="shared" si="62"/>
        <v>248787</v>
      </c>
      <c r="L88" s="87">
        <f t="shared" si="31"/>
        <v>-20400</v>
      </c>
      <c r="M88" s="2">
        <f t="shared" si="32"/>
        <v>-30</v>
      </c>
      <c r="N88" s="48">
        <f t="shared" si="33"/>
        <v>10477</v>
      </c>
      <c r="P88" s="53">
        <f t="shared" si="65"/>
        <v>1.7121097903391853E-6</v>
      </c>
      <c r="Q88" s="52">
        <f t="shared" si="66"/>
        <v>1.5477120260039374</v>
      </c>
      <c r="R88" s="52">
        <f t="shared" si="67"/>
        <v>-73.757558518518522</v>
      </c>
      <c r="S88" s="120">
        <f t="shared" si="68"/>
        <v>47</v>
      </c>
      <c r="T88" s="161"/>
      <c r="U88" s="157"/>
      <c r="V88" s="110"/>
      <c r="W88" s="157"/>
      <c r="X88" s="106"/>
    </row>
    <row r="89" spans="2:24" x14ac:dyDescent="0.25">
      <c r="B89" s="11">
        <v>85</v>
      </c>
      <c r="C89" s="21">
        <v>43970</v>
      </c>
      <c r="D89" s="11">
        <f t="shared" si="34"/>
        <v>80580</v>
      </c>
      <c r="E89" s="4">
        <f t="shared" si="35"/>
        <v>259724</v>
      </c>
      <c r="F89" s="63">
        <f t="shared" si="42"/>
        <v>5935.0754316873672</v>
      </c>
      <c r="G89" s="27">
        <f t="shared" si="63"/>
        <v>1.7108136415668353E-3</v>
      </c>
      <c r="H89" s="79">
        <f t="shared" si="64"/>
        <v>1</v>
      </c>
      <c r="I89" s="11">
        <f t="shared" si="61"/>
        <v>-354611</v>
      </c>
      <c r="J89" s="4">
        <f t="shared" si="37"/>
        <v>28</v>
      </c>
      <c r="K89" s="51">
        <f t="shared" si="62"/>
        <v>259724</v>
      </c>
      <c r="L89" s="86">
        <f t="shared" si="31"/>
        <v>-21309</v>
      </c>
      <c r="M89" s="4">
        <f t="shared" si="32"/>
        <v>-19</v>
      </c>
      <c r="N89" s="51">
        <f t="shared" si="33"/>
        <v>10937</v>
      </c>
      <c r="P89" s="54">
        <f t="shared" si="65"/>
        <v>1.7121097903391853E-6</v>
      </c>
      <c r="Q89" s="55">
        <f t="shared" si="66"/>
        <v>1.5841140851097266</v>
      </c>
      <c r="R89" s="55">
        <f t="shared" si="67"/>
        <v>-45.020847407407416</v>
      </c>
      <c r="S89" s="152">
        <f t="shared" si="68"/>
        <v>28</v>
      </c>
      <c r="T89" s="162"/>
      <c r="U89" s="19"/>
      <c r="V89" s="109"/>
      <c r="W89" s="19"/>
      <c r="X89" s="107"/>
    </row>
    <row r="90" spans="2:24" x14ac:dyDescent="0.25">
      <c r="B90" s="9">
        <v>86</v>
      </c>
      <c r="C90" s="22">
        <v>43971</v>
      </c>
      <c r="D90" s="9">
        <f t="shared" si="34"/>
        <v>80580</v>
      </c>
      <c r="E90" s="2">
        <f t="shared" si="35"/>
        <v>271141</v>
      </c>
      <c r="F90" s="62">
        <f t="shared" si="42"/>
        <v>5935.0754316873672</v>
      </c>
      <c r="G90" s="28">
        <f t="shared" si="63"/>
        <v>1.7108136415668353E-3</v>
      </c>
      <c r="H90" s="80">
        <f t="shared" si="64"/>
        <v>1</v>
      </c>
      <c r="I90" s="9">
        <f t="shared" si="61"/>
        <v>-376864</v>
      </c>
      <c r="J90" s="2">
        <f t="shared" si="37"/>
        <v>16</v>
      </c>
      <c r="K90" s="48">
        <f t="shared" si="62"/>
        <v>271141</v>
      </c>
      <c r="L90" s="87">
        <f t="shared" si="31"/>
        <v>-22253</v>
      </c>
      <c r="M90" s="2">
        <f t="shared" si="32"/>
        <v>-12</v>
      </c>
      <c r="N90" s="48">
        <f t="shared" si="33"/>
        <v>11417</v>
      </c>
      <c r="P90" s="53">
        <f t="shared" si="65"/>
        <v>1.7121097903391853E-6</v>
      </c>
      <c r="Q90" s="52">
        <f t="shared" si="66"/>
        <v>1.6221161200436254</v>
      </c>
      <c r="R90" s="52">
        <f t="shared" si="67"/>
        <v>-26.820930370370373</v>
      </c>
      <c r="S90" s="120">
        <f t="shared" si="68"/>
        <v>16</v>
      </c>
      <c r="T90" s="161"/>
      <c r="U90" s="157"/>
      <c r="V90" s="110"/>
      <c r="W90" s="157"/>
      <c r="X90" s="106"/>
    </row>
    <row r="91" spans="2:24" x14ac:dyDescent="0.25">
      <c r="B91" s="11">
        <v>87</v>
      </c>
      <c r="C91" s="21">
        <v>43972</v>
      </c>
      <c r="D91" s="11">
        <f t="shared" si="34"/>
        <v>80580</v>
      </c>
      <c r="E91" s="4">
        <f t="shared" si="35"/>
        <v>283060</v>
      </c>
      <c r="F91" s="63">
        <f t="shared" si="42"/>
        <v>5935.0754316873672</v>
      </c>
      <c r="G91" s="27">
        <f t="shared" si="63"/>
        <v>1.7108136415668353E-3</v>
      </c>
      <c r="H91" s="79">
        <f t="shared" si="64"/>
        <v>1</v>
      </c>
      <c r="I91" s="11">
        <f t="shared" si="61"/>
        <v>-400100</v>
      </c>
      <c r="J91" s="4">
        <f t="shared" si="37"/>
        <v>9</v>
      </c>
      <c r="K91" s="51">
        <f t="shared" si="62"/>
        <v>283060</v>
      </c>
      <c r="L91" s="86">
        <f t="shared" si="31"/>
        <v>-23236</v>
      </c>
      <c r="M91" s="4">
        <f t="shared" si="32"/>
        <v>-7</v>
      </c>
      <c r="N91" s="51">
        <f t="shared" si="33"/>
        <v>11919</v>
      </c>
      <c r="P91" s="54">
        <f t="shared" si="65"/>
        <v>1.7121097903391853E-6</v>
      </c>
      <c r="Q91" s="55">
        <f t="shared" si="66"/>
        <v>1.6617876207648219</v>
      </c>
      <c r="R91" s="55">
        <f t="shared" si="67"/>
        <v>-15.326245925925928</v>
      </c>
      <c r="S91" s="152">
        <f t="shared" si="68"/>
        <v>9</v>
      </c>
      <c r="T91" s="162"/>
      <c r="U91" s="19"/>
      <c r="V91" s="109"/>
      <c r="W91" s="19"/>
      <c r="X91" s="107"/>
    </row>
    <row r="92" spans="2:24" x14ac:dyDescent="0.25">
      <c r="B92" s="9">
        <v>88</v>
      </c>
      <c r="C92" s="22">
        <v>43973</v>
      </c>
      <c r="D92" s="9">
        <f t="shared" si="34"/>
        <v>80580</v>
      </c>
      <c r="E92" s="2">
        <f t="shared" si="35"/>
        <v>295503</v>
      </c>
      <c r="F92" s="62">
        <f t="shared" si="42"/>
        <v>5935.0754316873672</v>
      </c>
      <c r="G92" s="28">
        <f t="shared" si="63"/>
        <v>1.7108136415668353E-3</v>
      </c>
      <c r="H92" s="80">
        <f t="shared" si="64"/>
        <v>1</v>
      </c>
      <c r="I92" s="9">
        <f t="shared" si="61"/>
        <v>-424360</v>
      </c>
      <c r="J92" s="2">
        <f t="shared" si="37"/>
        <v>5</v>
      </c>
      <c r="K92" s="48">
        <f t="shared" si="62"/>
        <v>295503</v>
      </c>
      <c r="L92" s="87">
        <f t="shared" si="31"/>
        <v>-24260</v>
      </c>
      <c r="M92" s="2">
        <f t="shared" si="32"/>
        <v>-4</v>
      </c>
      <c r="N92" s="48">
        <f t="shared" si="33"/>
        <v>12443</v>
      </c>
      <c r="P92" s="53">
        <f t="shared" si="65"/>
        <v>1.7121097903391853E-6</v>
      </c>
      <c r="Q92" s="52">
        <f t="shared" si="66"/>
        <v>1.7032017833715454</v>
      </c>
      <c r="R92" s="52">
        <f t="shared" si="67"/>
        <v>-8.6210133333333339</v>
      </c>
      <c r="S92" s="120">
        <f t="shared" si="68"/>
        <v>5</v>
      </c>
      <c r="T92" s="161"/>
      <c r="U92" s="157"/>
      <c r="V92" s="110"/>
      <c r="W92" s="157"/>
      <c r="X92" s="106"/>
    </row>
    <row r="93" spans="2:24" x14ac:dyDescent="0.25">
      <c r="B93" s="11">
        <v>89</v>
      </c>
      <c r="C93" s="21">
        <v>43974</v>
      </c>
      <c r="D93" s="11">
        <f t="shared" si="34"/>
        <v>80580</v>
      </c>
      <c r="E93" s="4">
        <f t="shared" si="35"/>
        <v>308493</v>
      </c>
      <c r="F93" s="63">
        <f t="shared" si="42"/>
        <v>5935.0754316873672</v>
      </c>
      <c r="G93" s="27">
        <f t="shared" si="63"/>
        <v>1.7108136415668353E-3</v>
      </c>
      <c r="H93" s="79">
        <f t="shared" si="64"/>
        <v>1</v>
      </c>
      <c r="I93" s="11">
        <f t="shared" si="61"/>
        <v>-449689</v>
      </c>
      <c r="J93" s="4">
        <f t="shared" si="37"/>
        <v>2</v>
      </c>
      <c r="K93" s="51">
        <f t="shared" si="62"/>
        <v>308493</v>
      </c>
      <c r="L93" s="86">
        <f t="shared" si="31"/>
        <v>-25329</v>
      </c>
      <c r="M93" s="4">
        <f t="shared" si="32"/>
        <v>-3</v>
      </c>
      <c r="N93" s="51">
        <f t="shared" si="33"/>
        <v>12990</v>
      </c>
      <c r="P93" s="54">
        <f t="shared" si="65"/>
        <v>1.7121097903391853E-6</v>
      </c>
      <c r="Q93" s="55">
        <f t="shared" si="66"/>
        <v>1.7464352174955804</v>
      </c>
      <c r="R93" s="55">
        <f t="shared" si="67"/>
        <v>-4.7894518518518527</v>
      </c>
      <c r="S93" s="152">
        <f t="shared" si="68"/>
        <v>2</v>
      </c>
      <c r="T93" s="162"/>
      <c r="U93" s="19"/>
      <c r="V93" s="109"/>
      <c r="W93" s="19"/>
      <c r="X93" s="107"/>
    </row>
    <row r="94" spans="2:24" x14ac:dyDescent="0.25">
      <c r="B94" s="9">
        <v>90</v>
      </c>
      <c r="C94" s="22">
        <v>43975</v>
      </c>
      <c r="D94" s="9">
        <f t="shared" si="34"/>
        <v>80580</v>
      </c>
      <c r="E94" s="2">
        <f t="shared" si="35"/>
        <v>322054</v>
      </c>
      <c r="F94" s="62">
        <f t="shared" si="42"/>
        <v>5935.0754316873672</v>
      </c>
      <c r="G94" s="28">
        <f t="shared" si="63"/>
        <v>1.7108136415668353E-3</v>
      </c>
      <c r="H94" s="80">
        <f t="shared" si="64"/>
        <v>1</v>
      </c>
      <c r="I94" s="9">
        <f t="shared" si="61"/>
        <v>-476132</v>
      </c>
      <c r="J94" s="2">
        <f t="shared" si="37"/>
        <v>1</v>
      </c>
      <c r="K94" s="48">
        <f t="shared" si="62"/>
        <v>322054</v>
      </c>
      <c r="L94" s="87">
        <f t="shared" si="31"/>
        <v>-26443</v>
      </c>
      <c r="M94" s="2">
        <f t="shared" si="32"/>
        <v>-1</v>
      </c>
      <c r="N94" s="48">
        <f t="shared" si="33"/>
        <v>13561</v>
      </c>
      <c r="P94" s="53">
        <f t="shared" si="65"/>
        <v>1.7121097903391853E-6</v>
      </c>
      <c r="Q94" s="52">
        <f t="shared" si="66"/>
        <v>1.7915715061385669</v>
      </c>
      <c r="R94" s="52">
        <f t="shared" si="67"/>
        <v>-1.915780740740741</v>
      </c>
      <c r="S94" s="120">
        <f t="shared" si="68"/>
        <v>1</v>
      </c>
      <c r="T94" s="161"/>
      <c r="U94" s="157"/>
      <c r="V94" s="110"/>
      <c r="W94" s="157"/>
      <c r="X94" s="106"/>
    </row>
    <row r="95" spans="2:24" x14ac:dyDescent="0.25">
      <c r="B95" s="11">
        <v>91</v>
      </c>
      <c r="C95" s="21">
        <v>43976</v>
      </c>
      <c r="D95" s="11">
        <f t="shared" si="34"/>
        <v>80580</v>
      </c>
      <c r="E95" s="4">
        <f t="shared" si="35"/>
        <v>336211</v>
      </c>
      <c r="F95" s="63">
        <f t="shared" si="42"/>
        <v>5935.0754316873672</v>
      </c>
      <c r="G95" s="27">
        <f t="shared" si="63"/>
        <v>1.7108136415668353E-3</v>
      </c>
      <c r="H95" s="79">
        <f t="shared" si="64"/>
        <v>1</v>
      </c>
      <c r="I95" s="11">
        <f t="shared" si="61"/>
        <v>-503739</v>
      </c>
      <c r="J95" s="4">
        <f t="shared" si="37"/>
        <v>0</v>
      </c>
      <c r="K95" s="51">
        <f t="shared" si="62"/>
        <v>336211</v>
      </c>
      <c r="L95" s="86">
        <f t="shared" si="31"/>
        <v>-27607</v>
      </c>
      <c r="M95" s="4">
        <f t="shared" si="32"/>
        <v>-1</v>
      </c>
      <c r="N95" s="51">
        <f t="shared" si="33"/>
        <v>14157</v>
      </c>
      <c r="P95" s="54">
        <f t="shared" si="65"/>
        <v>1.7121097903391853E-6</v>
      </c>
      <c r="Q95" s="55">
        <f t="shared" si="66"/>
        <v>1.8386892583045515</v>
      </c>
      <c r="R95" s="55">
        <f t="shared" si="67"/>
        <v>-0.9578903703703705</v>
      </c>
      <c r="S95" s="152">
        <f t="shared" si="68"/>
        <v>0</v>
      </c>
      <c r="T95" s="162"/>
      <c r="U95" s="19"/>
      <c r="V95" s="109"/>
      <c r="W95" s="19"/>
      <c r="X95" s="107"/>
    </row>
    <row r="96" spans="2:24" x14ac:dyDescent="0.25">
      <c r="B96" s="9">
        <v>92</v>
      </c>
      <c r="C96" s="22">
        <v>43977</v>
      </c>
      <c r="D96" s="9">
        <f t="shared" si="34"/>
        <v>80580</v>
      </c>
      <c r="E96" s="2">
        <f t="shared" si="35"/>
        <v>350991</v>
      </c>
      <c r="F96" s="62">
        <f t="shared" si="42"/>
        <v>5935.0754316873672</v>
      </c>
      <c r="G96" s="28">
        <f t="shared" si="63"/>
        <v>1.7108136415668353E-3</v>
      </c>
      <c r="H96" s="80">
        <f t="shared" si="64"/>
        <v>1</v>
      </c>
      <c r="I96" s="9">
        <f t="shared" si="61"/>
        <v>-532559</v>
      </c>
      <c r="J96" s="2">
        <f t="shared" si="37"/>
        <v>0</v>
      </c>
      <c r="K96" s="48">
        <f t="shared" si="62"/>
        <v>350991</v>
      </c>
      <c r="L96" s="87">
        <f t="shared" si="31"/>
        <v>-28820</v>
      </c>
      <c r="M96" s="2">
        <f t="shared" si="32"/>
        <v>0</v>
      </c>
      <c r="N96" s="48">
        <f t="shared" si="33"/>
        <v>14780</v>
      </c>
      <c r="P96" s="53">
        <f t="shared" si="65"/>
        <v>1.7121097903391853E-6</v>
      </c>
      <c r="Q96" s="52">
        <f t="shared" si="66"/>
        <v>1.8878808834345491</v>
      </c>
      <c r="R96" s="52">
        <f t="shared" si="67"/>
        <v>0</v>
      </c>
      <c r="S96" s="120">
        <f t="shared" si="68"/>
        <v>0</v>
      </c>
      <c r="T96" s="161"/>
      <c r="U96" s="157"/>
      <c r="V96" s="110"/>
      <c r="W96" s="157"/>
      <c r="X96" s="106"/>
    </row>
    <row r="97" spans="2:24" x14ac:dyDescent="0.25">
      <c r="B97" s="11">
        <v>93</v>
      </c>
      <c r="C97" s="21">
        <v>43978</v>
      </c>
      <c r="D97" s="11">
        <f t="shared" si="34"/>
        <v>80580</v>
      </c>
      <c r="E97" s="4">
        <f t="shared" si="35"/>
        <v>366420</v>
      </c>
      <c r="F97" s="63">
        <f t="shared" si="42"/>
        <v>5935.0754316873672</v>
      </c>
      <c r="G97" s="27">
        <f t="shared" si="63"/>
        <v>1.7108136415668353E-3</v>
      </c>
      <c r="H97" s="79">
        <f t="shared" si="64"/>
        <v>1</v>
      </c>
      <c r="I97" s="11">
        <f t="shared" ref="I97:I128" si="69">INT((S$17*K97+I96)/(1+R$17*J97))</f>
        <v>-562646</v>
      </c>
      <c r="J97" s="4">
        <f t="shared" si="37"/>
        <v>0</v>
      </c>
      <c r="K97" s="51">
        <f t="shared" ref="K97:K128" si="70">INT((Q$17*J97+K96)/(1+P$17+S$17))</f>
        <v>366420</v>
      </c>
      <c r="L97" s="86">
        <f t="shared" si="31"/>
        <v>-30087</v>
      </c>
      <c r="M97" s="4">
        <f t="shared" si="32"/>
        <v>0</v>
      </c>
      <c r="N97" s="51">
        <f t="shared" si="33"/>
        <v>15429</v>
      </c>
      <c r="P97" s="54">
        <f t="shared" si="65"/>
        <v>1.7121097903391853E-6</v>
      </c>
      <c r="Q97" s="55">
        <f t="shared" si="66"/>
        <v>1.9392322565079458</v>
      </c>
      <c r="R97" s="55">
        <f t="shared" si="67"/>
        <v>0</v>
      </c>
      <c r="S97" s="152">
        <f t="shared" si="68"/>
        <v>0</v>
      </c>
      <c r="T97" s="162"/>
      <c r="U97" s="19"/>
      <c r="V97" s="109"/>
      <c r="W97" s="19"/>
      <c r="X97" s="107"/>
    </row>
    <row r="98" spans="2:24" x14ac:dyDescent="0.25">
      <c r="B98" s="9">
        <v>94</v>
      </c>
      <c r="C98" s="22">
        <v>43979</v>
      </c>
      <c r="D98" s="9">
        <f t="shared" ref="D98:D161" si="71">D97+IF(M98&gt;0,M98,0)</f>
        <v>80580</v>
      </c>
      <c r="E98" s="2">
        <f t="shared" ref="E98:E161" si="72">E97+IF(N98&gt;0,N98,0)</f>
        <v>382528</v>
      </c>
      <c r="F98" s="62">
        <f t="shared" si="42"/>
        <v>5935.0754316873672</v>
      </c>
      <c r="G98" s="28">
        <f t="shared" si="63"/>
        <v>1.7108136415668353E-3</v>
      </c>
      <c r="H98" s="80">
        <f t="shared" si="64"/>
        <v>1</v>
      </c>
      <c r="I98" s="9">
        <f t="shared" si="69"/>
        <v>-594056</v>
      </c>
      <c r="J98" s="2">
        <f t="shared" ref="J98:J161" si="73">S98</f>
        <v>0</v>
      </c>
      <c r="K98" s="48">
        <f t="shared" si="70"/>
        <v>382528</v>
      </c>
      <c r="L98" s="87">
        <f t="shared" ref="L98:L161" si="74">I98-I97</f>
        <v>-31410</v>
      </c>
      <c r="M98" s="2">
        <f t="shared" ref="M98:M161" si="75">J98-J97</f>
        <v>0</v>
      </c>
      <c r="N98" s="48">
        <f t="shared" ref="N98:N161" si="76">K98-K97</f>
        <v>16108</v>
      </c>
      <c r="P98" s="53">
        <f t="shared" si="65"/>
        <v>1.7121097903391853E-6</v>
      </c>
      <c r="Q98" s="52">
        <f t="shared" si="66"/>
        <v>1.9928410535688319</v>
      </c>
      <c r="R98" s="52">
        <f t="shared" si="67"/>
        <v>0</v>
      </c>
      <c r="S98" s="120">
        <f t="shared" si="68"/>
        <v>0</v>
      </c>
      <c r="T98" s="161"/>
      <c r="U98" s="157"/>
      <c r="V98" s="110"/>
      <c r="W98" s="157"/>
      <c r="X98" s="106"/>
    </row>
    <row r="99" spans="2:24" x14ac:dyDescent="0.25">
      <c r="B99" s="11">
        <v>95</v>
      </c>
      <c r="C99" s="21">
        <v>43980</v>
      </c>
      <c r="D99" s="11">
        <f t="shared" si="71"/>
        <v>80580</v>
      </c>
      <c r="E99" s="4">
        <f t="shared" si="72"/>
        <v>399344</v>
      </c>
      <c r="F99" s="63">
        <f t="shared" si="42"/>
        <v>5935.0754316873672</v>
      </c>
      <c r="G99" s="27">
        <f t="shared" si="63"/>
        <v>1.7108136415668353E-3</v>
      </c>
      <c r="H99" s="79">
        <f t="shared" si="64"/>
        <v>1</v>
      </c>
      <c r="I99" s="11">
        <f t="shared" si="69"/>
        <v>-626846</v>
      </c>
      <c r="J99" s="4">
        <f t="shared" si="73"/>
        <v>0</v>
      </c>
      <c r="K99" s="51">
        <f t="shared" si="70"/>
        <v>399344</v>
      </c>
      <c r="L99" s="86">
        <f t="shared" si="74"/>
        <v>-32790</v>
      </c>
      <c r="M99" s="4">
        <f t="shared" si="75"/>
        <v>0</v>
      </c>
      <c r="N99" s="51">
        <f t="shared" si="76"/>
        <v>16816</v>
      </c>
      <c r="P99" s="54">
        <f t="shared" si="65"/>
        <v>1.7121097903391853E-6</v>
      </c>
      <c r="Q99" s="55">
        <f t="shared" si="66"/>
        <v>2.0488072426390449</v>
      </c>
      <c r="R99" s="55">
        <f t="shared" si="67"/>
        <v>0</v>
      </c>
      <c r="S99" s="152">
        <f t="shared" si="68"/>
        <v>0</v>
      </c>
      <c r="T99" s="162"/>
      <c r="U99" s="19"/>
      <c r="V99" s="109"/>
      <c r="W99" s="19"/>
      <c r="X99" s="107"/>
    </row>
    <row r="100" spans="2:24" x14ac:dyDescent="0.25">
      <c r="B100" s="9">
        <v>96</v>
      </c>
      <c r="C100" s="22">
        <v>43981</v>
      </c>
      <c r="D100" s="9">
        <f t="shared" si="71"/>
        <v>80580</v>
      </c>
      <c r="E100" s="2">
        <f t="shared" si="72"/>
        <v>416899</v>
      </c>
      <c r="F100" s="62">
        <f t="shared" ref="F100:F163" si="77">D100*(F$34/D$34)</f>
        <v>5935.0754316873672</v>
      </c>
      <c r="G100" s="28">
        <f t="shared" si="63"/>
        <v>1.7108136415668353E-3</v>
      </c>
      <c r="H100" s="80">
        <f t="shared" si="64"/>
        <v>1</v>
      </c>
      <c r="I100" s="9">
        <f t="shared" si="69"/>
        <v>-661078</v>
      </c>
      <c r="J100" s="2">
        <f t="shared" si="73"/>
        <v>0</v>
      </c>
      <c r="K100" s="48">
        <f t="shared" si="70"/>
        <v>416899</v>
      </c>
      <c r="L100" s="87">
        <f t="shared" si="74"/>
        <v>-34232</v>
      </c>
      <c r="M100" s="2">
        <f t="shared" si="75"/>
        <v>0</v>
      </c>
      <c r="N100" s="48">
        <f t="shared" si="76"/>
        <v>17555</v>
      </c>
      <c r="P100" s="53">
        <f t="shared" si="65"/>
        <v>1.7121097903391853E-6</v>
      </c>
      <c r="Q100" s="52">
        <f t="shared" si="66"/>
        <v>2.1072323522044578</v>
      </c>
      <c r="R100" s="52">
        <f t="shared" si="67"/>
        <v>0</v>
      </c>
      <c r="S100" s="120">
        <f t="shared" si="68"/>
        <v>0</v>
      </c>
      <c r="T100" s="161"/>
      <c r="U100" s="157"/>
      <c r="V100" s="110"/>
      <c r="W100" s="157"/>
      <c r="X100" s="106"/>
    </row>
    <row r="101" spans="2:24" x14ac:dyDescent="0.25">
      <c r="B101" s="11">
        <v>97</v>
      </c>
      <c r="C101" s="21">
        <v>43982</v>
      </c>
      <c r="D101" s="11">
        <f t="shared" si="71"/>
        <v>80580</v>
      </c>
      <c r="E101" s="4">
        <f t="shared" si="72"/>
        <v>435226</v>
      </c>
      <c r="F101" s="63">
        <f t="shared" si="77"/>
        <v>5935.0754316873672</v>
      </c>
      <c r="G101" s="27">
        <f t="shared" si="63"/>
        <v>1.7108136415668353E-3</v>
      </c>
      <c r="H101" s="79">
        <f t="shared" si="64"/>
        <v>1</v>
      </c>
      <c r="I101" s="11">
        <f t="shared" si="69"/>
        <v>-696815</v>
      </c>
      <c r="J101" s="4">
        <f t="shared" si="73"/>
        <v>0</v>
      </c>
      <c r="K101" s="51">
        <f t="shared" si="70"/>
        <v>435226</v>
      </c>
      <c r="L101" s="86">
        <f t="shared" si="74"/>
        <v>-35737</v>
      </c>
      <c r="M101" s="4">
        <f t="shared" si="75"/>
        <v>0</v>
      </c>
      <c r="N101" s="51">
        <f t="shared" si="76"/>
        <v>18327</v>
      </c>
      <c r="P101" s="54">
        <f t="shared" si="65"/>
        <v>1.7121097903391853E-6</v>
      </c>
      <c r="Q101" s="55">
        <f t="shared" si="66"/>
        <v>2.1682267371903183</v>
      </c>
      <c r="R101" s="55">
        <f t="shared" si="67"/>
        <v>0</v>
      </c>
      <c r="S101" s="152">
        <f t="shared" si="68"/>
        <v>0</v>
      </c>
      <c r="T101" s="162"/>
      <c r="U101" s="19"/>
      <c r="V101" s="109"/>
      <c r="W101" s="19"/>
      <c r="X101" s="107"/>
    </row>
    <row r="102" spans="2:24" x14ac:dyDescent="0.25">
      <c r="B102" s="9">
        <v>98</v>
      </c>
      <c r="C102" s="22">
        <v>43983</v>
      </c>
      <c r="D102" s="9">
        <f t="shared" si="71"/>
        <v>80580</v>
      </c>
      <c r="E102" s="2">
        <f t="shared" si="72"/>
        <v>454358</v>
      </c>
      <c r="F102" s="62">
        <f t="shared" si="77"/>
        <v>5935.0754316873672</v>
      </c>
      <c r="G102" s="28">
        <f t="shared" si="63"/>
        <v>1.7108136415668353E-3</v>
      </c>
      <c r="H102" s="80">
        <f t="shared" si="64"/>
        <v>1</v>
      </c>
      <c r="I102" s="9">
        <f t="shared" si="69"/>
        <v>-734123</v>
      </c>
      <c r="J102" s="2">
        <f t="shared" si="73"/>
        <v>0</v>
      </c>
      <c r="K102" s="48">
        <f t="shared" si="70"/>
        <v>454358</v>
      </c>
      <c r="L102" s="87">
        <f t="shared" si="74"/>
        <v>-37308</v>
      </c>
      <c r="M102" s="2">
        <f t="shared" si="75"/>
        <v>0</v>
      </c>
      <c r="N102" s="48">
        <f t="shared" si="76"/>
        <v>19132</v>
      </c>
      <c r="P102" s="53">
        <f t="shared" si="65"/>
        <v>1.7121097903391853E-6</v>
      </c>
      <c r="Q102" s="52">
        <f t="shared" si="66"/>
        <v>2.2319027518941374</v>
      </c>
      <c r="R102" s="52">
        <f t="shared" si="67"/>
        <v>0</v>
      </c>
      <c r="S102" s="120">
        <f t="shared" si="68"/>
        <v>0</v>
      </c>
      <c r="T102" s="161"/>
      <c r="U102" s="157"/>
      <c r="V102" s="110"/>
      <c r="W102" s="157"/>
      <c r="X102" s="106"/>
    </row>
    <row r="103" spans="2:24" x14ac:dyDescent="0.25">
      <c r="B103" s="11">
        <v>99</v>
      </c>
      <c r="C103" s="21">
        <v>43984</v>
      </c>
      <c r="D103" s="11">
        <f t="shared" si="71"/>
        <v>80580</v>
      </c>
      <c r="E103" s="4">
        <f t="shared" si="72"/>
        <v>474331</v>
      </c>
      <c r="F103" s="63">
        <f t="shared" si="77"/>
        <v>5935.0754316873672</v>
      </c>
      <c r="G103" s="27">
        <f t="shared" si="63"/>
        <v>1.7108136415668353E-3</v>
      </c>
      <c r="H103" s="79">
        <f t="shared" si="64"/>
        <v>1</v>
      </c>
      <c r="I103" s="11">
        <f t="shared" si="69"/>
        <v>-773071</v>
      </c>
      <c r="J103" s="4">
        <f t="shared" si="73"/>
        <v>0</v>
      </c>
      <c r="K103" s="51">
        <f t="shared" si="70"/>
        <v>474331</v>
      </c>
      <c r="L103" s="86">
        <f t="shared" si="74"/>
        <v>-38948</v>
      </c>
      <c r="M103" s="4">
        <f t="shared" si="75"/>
        <v>0</v>
      </c>
      <c r="N103" s="51">
        <f t="shared" si="76"/>
        <v>19973</v>
      </c>
      <c r="P103" s="54">
        <f t="shared" si="65"/>
        <v>1.7121097903391853E-6</v>
      </c>
      <c r="Q103" s="55">
        <f t="shared" si="66"/>
        <v>2.2983778709137592</v>
      </c>
      <c r="R103" s="55">
        <f t="shared" si="67"/>
        <v>0</v>
      </c>
      <c r="S103" s="152">
        <f t="shared" si="68"/>
        <v>0</v>
      </c>
      <c r="T103" s="162"/>
      <c r="U103" s="19"/>
      <c r="V103" s="109"/>
      <c r="W103" s="19"/>
      <c r="X103" s="107"/>
    </row>
    <row r="104" spans="2:24" x14ac:dyDescent="0.25">
      <c r="B104" s="9">
        <v>100</v>
      </c>
      <c r="C104" s="22">
        <v>43985</v>
      </c>
      <c r="D104" s="9">
        <f t="shared" si="71"/>
        <v>80580</v>
      </c>
      <c r="E104" s="2">
        <f t="shared" si="72"/>
        <v>495182</v>
      </c>
      <c r="F104" s="62">
        <f t="shared" si="77"/>
        <v>5935.0754316873672</v>
      </c>
      <c r="G104" s="28">
        <f t="shared" si="63"/>
        <v>1.7108136415668353E-3</v>
      </c>
      <c r="H104" s="80">
        <f t="shared" si="64"/>
        <v>1</v>
      </c>
      <c r="I104" s="9">
        <f t="shared" si="69"/>
        <v>-813731</v>
      </c>
      <c r="J104" s="2">
        <f t="shared" si="73"/>
        <v>0</v>
      </c>
      <c r="K104" s="48">
        <f t="shared" si="70"/>
        <v>495182</v>
      </c>
      <c r="L104" s="87">
        <f t="shared" si="74"/>
        <v>-40660</v>
      </c>
      <c r="M104" s="2">
        <f t="shared" si="75"/>
        <v>0</v>
      </c>
      <c r="N104" s="48">
        <f t="shared" si="76"/>
        <v>20851</v>
      </c>
      <c r="P104" s="53">
        <f t="shared" si="65"/>
        <v>1.7121097903391853E-6</v>
      </c>
      <c r="Q104" s="52">
        <f t="shared" si="66"/>
        <v>2.3677751280555888</v>
      </c>
      <c r="R104" s="52">
        <f t="shared" si="67"/>
        <v>0</v>
      </c>
      <c r="S104" s="120">
        <f t="shared" si="68"/>
        <v>0</v>
      </c>
      <c r="T104" s="161"/>
      <c r="U104" s="157"/>
      <c r="V104" s="110"/>
      <c r="W104" s="157"/>
      <c r="X104" s="106"/>
    </row>
    <row r="105" spans="2:24" x14ac:dyDescent="0.25">
      <c r="B105" s="11">
        <v>101</v>
      </c>
      <c r="C105" s="21">
        <v>43986</v>
      </c>
      <c r="D105" s="11">
        <f t="shared" si="71"/>
        <v>80580</v>
      </c>
      <c r="E105" s="4">
        <f t="shared" si="72"/>
        <v>516950</v>
      </c>
      <c r="F105" s="63">
        <f t="shared" si="77"/>
        <v>5935.0754316873672</v>
      </c>
      <c r="G105" s="27">
        <f t="shared" si="63"/>
        <v>1.7108136415668353E-3</v>
      </c>
      <c r="H105" s="79">
        <f t="shared" si="64"/>
        <v>1</v>
      </c>
      <c r="I105" s="11">
        <f t="shared" si="69"/>
        <v>-856178</v>
      </c>
      <c r="J105" s="4">
        <f t="shared" si="73"/>
        <v>0</v>
      </c>
      <c r="K105" s="51">
        <f t="shared" si="70"/>
        <v>516950</v>
      </c>
      <c r="L105" s="86">
        <f t="shared" si="74"/>
        <v>-42447</v>
      </c>
      <c r="M105" s="4">
        <f t="shared" si="75"/>
        <v>0</v>
      </c>
      <c r="N105" s="51">
        <f t="shared" si="76"/>
        <v>21768</v>
      </c>
      <c r="P105" s="54">
        <f t="shared" si="65"/>
        <v>1.7121097903391853E-6</v>
      </c>
      <c r="Q105" s="55">
        <f t="shared" si="66"/>
        <v>2.4402228237291088</v>
      </c>
      <c r="R105" s="55">
        <f t="shared" si="67"/>
        <v>0</v>
      </c>
      <c r="S105" s="152">
        <f t="shared" si="68"/>
        <v>0</v>
      </c>
      <c r="T105" s="162"/>
      <c r="U105" s="19"/>
      <c r="V105" s="109"/>
      <c r="W105" s="19"/>
      <c r="X105" s="107"/>
    </row>
    <row r="106" spans="2:24" x14ac:dyDescent="0.25">
      <c r="B106" s="9">
        <v>102</v>
      </c>
      <c r="C106" s="22">
        <v>43987</v>
      </c>
      <c r="D106" s="9">
        <f t="shared" si="71"/>
        <v>80580</v>
      </c>
      <c r="E106" s="2">
        <f t="shared" si="72"/>
        <v>539675</v>
      </c>
      <c r="F106" s="62">
        <f t="shared" si="77"/>
        <v>5935.0754316873672</v>
      </c>
      <c r="G106" s="28">
        <f t="shared" si="63"/>
        <v>1.7108136415668353E-3</v>
      </c>
      <c r="H106" s="80">
        <f t="shared" si="64"/>
        <v>1</v>
      </c>
      <c r="I106" s="9">
        <f t="shared" si="69"/>
        <v>-900491</v>
      </c>
      <c r="J106" s="2">
        <f t="shared" si="73"/>
        <v>0</v>
      </c>
      <c r="K106" s="48">
        <f t="shared" si="70"/>
        <v>539675</v>
      </c>
      <c r="L106" s="87">
        <f t="shared" si="74"/>
        <v>-44313</v>
      </c>
      <c r="M106" s="2">
        <f t="shared" si="75"/>
        <v>0</v>
      </c>
      <c r="N106" s="48">
        <f t="shared" si="76"/>
        <v>22725</v>
      </c>
      <c r="P106" s="53">
        <f t="shared" si="65"/>
        <v>1.7121097903391853E-6</v>
      </c>
      <c r="Q106" s="52">
        <f t="shared" si="66"/>
        <v>2.5158546712496186</v>
      </c>
      <c r="R106" s="52">
        <f t="shared" si="67"/>
        <v>0</v>
      </c>
      <c r="S106" s="120">
        <f t="shared" si="68"/>
        <v>0</v>
      </c>
      <c r="T106" s="161"/>
      <c r="U106" s="157"/>
      <c r="V106" s="110"/>
      <c r="W106" s="157"/>
      <c r="X106" s="106"/>
    </row>
    <row r="107" spans="2:24" x14ac:dyDescent="0.25">
      <c r="B107" s="11">
        <v>103</v>
      </c>
      <c r="C107" s="21">
        <v>43988</v>
      </c>
      <c r="D107" s="11">
        <f t="shared" si="71"/>
        <v>80580</v>
      </c>
      <c r="E107" s="4">
        <f t="shared" si="72"/>
        <v>563399</v>
      </c>
      <c r="F107" s="63">
        <f t="shared" si="77"/>
        <v>5935.0754316873672</v>
      </c>
      <c r="G107" s="27">
        <f t="shared" si="63"/>
        <v>1.7108136415668353E-3</v>
      </c>
      <c r="H107" s="79">
        <f t="shared" si="64"/>
        <v>1</v>
      </c>
      <c r="I107" s="11">
        <f t="shared" si="69"/>
        <v>-946752</v>
      </c>
      <c r="J107" s="4">
        <f t="shared" si="73"/>
        <v>0</v>
      </c>
      <c r="K107" s="51">
        <f t="shared" si="70"/>
        <v>563399</v>
      </c>
      <c r="L107" s="86">
        <f t="shared" si="74"/>
        <v>-46261</v>
      </c>
      <c r="M107" s="4">
        <f t="shared" si="75"/>
        <v>0</v>
      </c>
      <c r="N107" s="51">
        <f t="shared" si="76"/>
        <v>23724</v>
      </c>
      <c r="P107" s="54">
        <f t="shared" si="65"/>
        <v>1.7121097903391853E-6</v>
      </c>
      <c r="Q107" s="55">
        <f t="shared" si="66"/>
        <v>2.5948113573022731</v>
      </c>
      <c r="R107" s="55">
        <f t="shared" si="67"/>
        <v>0</v>
      </c>
      <c r="S107" s="152">
        <f t="shared" si="68"/>
        <v>0</v>
      </c>
      <c r="T107" s="162"/>
      <c r="U107" s="19"/>
      <c r="V107" s="109"/>
      <c r="W107" s="19"/>
      <c r="X107" s="107"/>
    </row>
    <row r="108" spans="2:24" x14ac:dyDescent="0.25">
      <c r="B108" s="9">
        <v>104</v>
      </c>
      <c r="C108" s="22">
        <v>43989</v>
      </c>
      <c r="D108" s="9">
        <f t="shared" si="71"/>
        <v>80580</v>
      </c>
      <c r="E108" s="2">
        <f t="shared" si="72"/>
        <v>588166</v>
      </c>
      <c r="F108" s="62">
        <f t="shared" si="77"/>
        <v>5935.0754316873672</v>
      </c>
      <c r="G108" s="28">
        <f t="shared" si="63"/>
        <v>1.7108136415668353E-3</v>
      </c>
      <c r="H108" s="80">
        <f t="shared" si="64"/>
        <v>1</v>
      </c>
      <c r="I108" s="9">
        <f t="shared" si="69"/>
        <v>-995047</v>
      </c>
      <c r="J108" s="2">
        <f t="shared" si="73"/>
        <v>0</v>
      </c>
      <c r="K108" s="48">
        <f t="shared" si="70"/>
        <v>588166</v>
      </c>
      <c r="L108" s="87">
        <f t="shared" si="74"/>
        <v>-48295</v>
      </c>
      <c r="M108" s="2">
        <f t="shared" si="75"/>
        <v>0</v>
      </c>
      <c r="N108" s="48">
        <f t="shared" si="76"/>
        <v>24767</v>
      </c>
      <c r="P108" s="53">
        <f t="shared" si="65"/>
        <v>1.7121097903391853E-6</v>
      </c>
      <c r="Q108" s="52">
        <f t="shared" si="66"/>
        <v>2.677238981478046</v>
      </c>
      <c r="R108" s="52">
        <f t="shared" si="67"/>
        <v>0</v>
      </c>
      <c r="S108" s="120">
        <f t="shared" si="68"/>
        <v>0</v>
      </c>
      <c r="T108" s="161"/>
      <c r="U108" s="157"/>
      <c r="V108" s="110"/>
      <c r="W108" s="157"/>
      <c r="X108" s="106"/>
    </row>
    <row r="109" spans="2:24" x14ac:dyDescent="0.25">
      <c r="B109" s="11">
        <v>105</v>
      </c>
      <c r="C109" s="21">
        <v>43990</v>
      </c>
      <c r="D109" s="11">
        <f t="shared" si="71"/>
        <v>80580</v>
      </c>
      <c r="E109" s="4">
        <f t="shared" si="72"/>
        <v>614022</v>
      </c>
      <c r="F109" s="63">
        <f t="shared" si="77"/>
        <v>5935.0754316873672</v>
      </c>
      <c r="G109" s="27">
        <f t="shared" si="63"/>
        <v>1.7108136415668353E-3</v>
      </c>
      <c r="H109" s="79">
        <f t="shared" si="64"/>
        <v>1</v>
      </c>
      <c r="I109" s="11">
        <f t="shared" si="69"/>
        <v>-1045465</v>
      </c>
      <c r="J109" s="4">
        <f t="shared" si="73"/>
        <v>0</v>
      </c>
      <c r="K109" s="51">
        <f t="shared" si="70"/>
        <v>614022</v>
      </c>
      <c r="L109" s="86">
        <f t="shared" si="74"/>
        <v>-50418</v>
      </c>
      <c r="M109" s="4">
        <f t="shared" si="75"/>
        <v>0</v>
      </c>
      <c r="N109" s="51">
        <f t="shared" si="76"/>
        <v>25856</v>
      </c>
      <c r="P109" s="54">
        <f t="shared" si="65"/>
        <v>1.7121097903391853E-6</v>
      </c>
      <c r="Q109" s="55">
        <f t="shared" si="66"/>
        <v>2.7632907630405064</v>
      </c>
      <c r="R109" s="55">
        <f t="shared" si="67"/>
        <v>0</v>
      </c>
      <c r="S109" s="152">
        <f t="shared" si="68"/>
        <v>0</v>
      </c>
      <c r="T109" s="162"/>
      <c r="U109" s="19"/>
      <c r="V109" s="109"/>
      <c r="W109" s="19"/>
      <c r="X109" s="107"/>
    </row>
    <row r="110" spans="2:24" x14ac:dyDescent="0.25">
      <c r="B110" s="9">
        <v>106</v>
      </c>
      <c r="C110" s="22">
        <v>43991</v>
      </c>
      <c r="D110" s="9">
        <f t="shared" si="71"/>
        <v>80580</v>
      </c>
      <c r="E110" s="2">
        <f t="shared" si="72"/>
        <v>641014</v>
      </c>
      <c r="F110" s="62">
        <f t="shared" si="77"/>
        <v>5935.0754316873672</v>
      </c>
      <c r="G110" s="28">
        <f t="shared" si="63"/>
        <v>1.7108136415668353E-3</v>
      </c>
      <c r="H110" s="80">
        <f t="shared" si="64"/>
        <v>1</v>
      </c>
      <c r="I110" s="9">
        <f t="shared" si="69"/>
        <v>-1098099</v>
      </c>
      <c r="J110" s="2">
        <f t="shared" si="73"/>
        <v>0</v>
      </c>
      <c r="K110" s="48">
        <f t="shared" si="70"/>
        <v>641014</v>
      </c>
      <c r="L110" s="87">
        <f t="shared" si="74"/>
        <v>-52634</v>
      </c>
      <c r="M110" s="2">
        <f t="shared" si="75"/>
        <v>0</v>
      </c>
      <c r="N110" s="48">
        <f t="shared" si="76"/>
        <v>26992</v>
      </c>
      <c r="P110" s="53">
        <f t="shared" si="65"/>
        <v>1.7121097903391853E-6</v>
      </c>
      <c r="Q110" s="52">
        <f t="shared" si="66"/>
        <v>2.8531253341590435</v>
      </c>
      <c r="R110" s="52">
        <f t="shared" si="67"/>
        <v>0</v>
      </c>
      <c r="S110" s="120">
        <f t="shared" si="68"/>
        <v>0</v>
      </c>
      <c r="T110" s="161"/>
      <c r="U110" s="157"/>
      <c r="V110" s="110"/>
      <c r="W110" s="157"/>
      <c r="X110" s="106"/>
    </row>
    <row r="111" spans="2:24" x14ac:dyDescent="0.25">
      <c r="B111" s="11">
        <v>107</v>
      </c>
      <c r="C111" s="21">
        <v>43992</v>
      </c>
      <c r="D111" s="11">
        <f t="shared" si="71"/>
        <v>80580</v>
      </c>
      <c r="E111" s="4">
        <f t="shared" si="72"/>
        <v>669193</v>
      </c>
      <c r="F111" s="63">
        <f t="shared" si="77"/>
        <v>5935.0754316873672</v>
      </c>
      <c r="G111" s="27">
        <f t="shared" si="63"/>
        <v>1.7108136415668353E-3</v>
      </c>
      <c r="H111" s="79">
        <f t="shared" si="64"/>
        <v>1</v>
      </c>
      <c r="I111" s="11">
        <f t="shared" si="69"/>
        <v>-1153047</v>
      </c>
      <c r="J111" s="4">
        <f t="shared" si="73"/>
        <v>0</v>
      </c>
      <c r="K111" s="51">
        <f t="shared" si="70"/>
        <v>669193</v>
      </c>
      <c r="L111" s="86">
        <f t="shared" si="74"/>
        <v>-54948</v>
      </c>
      <c r="M111" s="4">
        <f t="shared" si="75"/>
        <v>0</v>
      </c>
      <c r="N111" s="51">
        <f t="shared" si="76"/>
        <v>28179</v>
      </c>
      <c r="P111" s="54">
        <f t="shared" si="65"/>
        <v>1.7121097903391853E-6</v>
      </c>
      <c r="Q111" s="55">
        <f t="shared" si="66"/>
        <v>2.9469083003729004</v>
      </c>
      <c r="R111" s="55">
        <f t="shared" si="67"/>
        <v>0</v>
      </c>
      <c r="S111" s="152">
        <f t="shared" si="68"/>
        <v>0</v>
      </c>
      <c r="T111" s="162"/>
      <c r="U111" s="19"/>
      <c r="V111" s="109"/>
      <c r="W111" s="19"/>
      <c r="X111" s="107"/>
    </row>
    <row r="112" spans="2:24" x14ac:dyDescent="0.25">
      <c r="B112" s="9">
        <v>108</v>
      </c>
      <c r="C112" s="22">
        <v>43993</v>
      </c>
      <c r="D112" s="9">
        <f t="shared" si="71"/>
        <v>80580</v>
      </c>
      <c r="E112" s="2">
        <f t="shared" si="72"/>
        <v>698611</v>
      </c>
      <c r="F112" s="62">
        <f t="shared" si="77"/>
        <v>5935.0754316873672</v>
      </c>
      <c r="G112" s="28">
        <f t="shared" si="63"/>
        <v>1.7108136415668353E-3</v>
      </c>
      <c r="H112" s="80">
        <f t="shared" si="64"/>
        <v>1</v>
      </c>
      <c r="I112" s="9">
        <f t="shared" si="69"/>
        <v>-1210410</v>
      </c>
      <c r="J112" s="2">
        <f t="shared" si="73"/>
        <v>0</v>
      </c>
      <c r="K112" s="48">
        <f t="shared" si="70"/>
        <v>698611</v>
      </c>
      <c r="L112" s="87">
        <f t="shared" si="74"/>
        <v>-57363</v>
      </c>
      <c r="M112" s="2">
        <f t="shared" si="75"/>
        <v>0</v>
      </c>
      <c r="N112" s="48">
        <f t="shared" si="76"/>
        <v>29418</v>
      </c>
      <c r="P112" s="53">
        <f t="shared" si="65"/>
        <v>1.7121097903391853E-6</v>
      </c>
      <c r="Q112" s="52">
        <f t="shared" si="66"/>
        <v>3.0448143862661787</v>
      </c>
      <c r="R112" s="52">
        <f t="shared" si="67"/>
        <v>0</v>
      </c>
      <c r="S112" s="120">
        <f t="shared" si="68"/>
        <v>0</v>
      </c>
      <c r="T112" s="161"/>
      <c r="U112" s="157"/>
      <c r="V112" s="110"/>
      <c r="W112" s="157"/>
      <c r="X112" s="106"/>
    </row>
    <row r="113" spans="2:24" x14ac:dyDescent="0.25">
      <c r="B113" s="11">
        <v>109</v>
      </c>
      <c r="C113" s="21">
        <v>43994</v>
      </c>
      <c r="D113" s="11">
        <f t="shared" si="71"/>
        <v>80580</v>
      </c>
      <c r="E113" s="4">
        <f t="shared" si="72"/>
        <v>729322</v>
      </c>
      <c r="F113" s="63">
        <f t="shared" si="77"/>
        <v>5935.0754316873672</v>
      </c>
      <c r="G113" s="27">
        <f t="shared" si="63"/>
        <v>1.7108136415668353E-3</v>
      </c>
      <c r="H113" s="79">
        <f t="shared" si="64"/>
        <v>1</v>
      </c>
      <c r="I113" s="11">
        <f t="shared" si="69"/>
        <v>-1270295</v>
      </c>
      <c r="J113" s="4">
        <f t="shared" si="73"/>
        <v>0</v>
      </c>
      <c r="K113" s="51">
        <f t="shared" si="70"/>
        <v>729322</v>
      </c>
      <c r="L113" s="86">
        <f t="shared" si="74"/>
        <v>-59885</v>
      </c>
      <c r="M113" s="4">
        <f t="shared" si="75"/>
        <v>0</v>
      </c>
      <c r="N113" s="51">
        <f t="shared" si="76"/>
        <v>30711</v>
      </c>
      <c r="P113" s="54">
        <f t="shared" si="65"/>
        <v>1.7121097903391853E-6</v>
      </c>
      <c r="Q113" s="55">
        <f t="shared" si="66"/>
        <v>3.1470235830260571</v>
      </c>
      <c r="R113" s="55">
        <f t="shared" si="67"/>
        <v>0</v>
      </c>
      <c r="S113" s="152">
        <f t="shared" si="68"/>
        <v>0</v>
      </c>
      <c r="T113" s="162"/>
      <c r="U113" s="19"/>
      <c r="V113" s="109"/>
      <c r="W113" s="19"/>
      <c r="X113" s="107"/>
    </row>
    <row r="114" spans="2:24" x14ac:dyDescent="0.25">
      <c r="B114" s="9">
        <v>110</v>
      </c>
      <c r="C114" s="22">
        <v>43995</v>
      </c>
      <c r="D114" s="9">
        <f t="shared" si="71"/>
        <v>80580</v>
      </c>
      <c r="E114" s="2">
        <f t="shared" si="72"/>
        <v>761383</v>
      </c>
      <c r="F114" s="62">
        <f t="shared" si="77"/>
        <v>5935.0754316873672</v>
      </c>
      <c r="G114" s="28">
        <f t="shared" si="63"/>
        <v>1.7108136415668353E-3</v>
      </c>
      <c r="H114" s="80">
        <f t="shared" si="64"/>
        <v>1</v>
      </c>
      <c r="I114" s="9">
        <f t="shared" si="69"/>
        <v>-1332812</v>
      </c>
      <c r="J114" s="2">
        <f t="shared" si="73"/>
        <v>0</v>
      </c>
      <c r="K114" s="48">
        <f t="shared" si="70"/>
        <v>761383</v>
      </c>
      <c r="L114" s="87">
        <f t="shared" si="74"/>
        <v>-62517</v>
      </c>
      <c r="M114" s="2">
        <f t="shared" si="75"/>
        <v>0</v>
      </c>
      <c r="N114" s="48">
        <f t="shared" si="76"/>
        <v>32061</v>
      </c>
      <c r="P114" s="53">
        <f t="shared" si="65"/>
        <v>1.7121097903391853E-6</v>
      </c>
      <c r="Q114" s="52">
        <f t="shared" si="66"/>
        <v>3.2537264150458669</v>
      </c>
      <c r="R114" s="52">
        <f t="shared" si="67"/>
        <v>0</v>
      </c>
      <c r="S114" s="120">
        <f t="shared" si="68"/>
        <v>0</v>
      </c>
      <c r="T114" s="161"/>
      <c r="U114" s="157"/>
      <c r="V114" s="110"/>
      <c r="W114" s="157"/>
      <c r="X114" s="106"/>
    </row>
    <row r="115" spans="2:24" x14ac:dyDescent="0.25">
      <c r="B115" s="11">
        <v>111</v>
      </c>
      <c r="C115" s="21">
        <v>43996</v>
      </c>
      <c r="D115" s="11">
        <f t="shared" si="71"/>
        <v>80580</v>
      </c>
      <c r="E115" s="4">
        <f t="shared" si="72"/>
        <v>794854</v>
      </c>
      <c r="F115" s="63">
        <f t="shared" si="77"/>
        <v>5935.0754316873672</v>
      </c>
      <c r="G115" s="27">
        <f t="shared" si="63"/>
        <v>1.7108136415668353E-3</v>
      </c>
      <c r="H115" s="79">
        <f t="shared" si="64"/>
        <v>1</v>
      </c>
      <c r="I115" s="11">
        <f t="shared" si="69"/>
        <v>-1398078</v>
      </c>
      <c r="J115" s="4">
        <f t="shared" si="73"/>
        <v>0</v>
      </c>
      <c r="K115" s="51">
        <f t="shared" si="70"/>
        <v>794854</v>
      </c>
      <c r="L115" s="86">
        <f t="shared" si="74"/>
        <v>-65266</v>
      </c>
      <c r="M115" s="4">
        <f t="shared" si="75"/>
        <v>0</v>
      </c>
      <c r="N115" s="51">
        <f t="shared" si="76"/>
        <v>33471</v>
      </c>
      <c r="P115" s="54">
        <f t="shared" si="65"/>
        <v>1.7121097903391853E-6</v>
      </c>
      <c r="Q115" s="55">
        <f t="shared" si="66"/>
        <v>3.3651189659274996</v>
      </c>
      <c r="R115" s="55">
        <f t="shared" si="67"/>
        <v>0</v>
      </c>
      <c r="S115" s="152">
        <f t="shared" si="68"/>
        <v>0</v>
      </c>
      <c r="T115" s="162"/>
      <c r="U115" s="19"/>
      <c r="V115" s="109"/>
      <c r="W115" s="19"/>
      <c r="X115" s="107"/>
    </row>
    <row r="116" spans="2:24" x14ac:dyDescent="0.25">
      <c r="B116" s="9">
        <v>112</v>
      </c>
      <c r="C116" s="22">
        <v>43997</v>
      </c>
      <c r="D116" s="9">
        <f t="shared" si="71"/>
        <v>80580</v>
      </c>
      <c r="E116" s="2">
        <f t="shared" si="72"/>
        <v>829796</v>
      </c>
      <c r="F116" s="62">
        <f t="shared" si="77"/>
        <v>5935.0754316873672</v>
      </c>
      <c r="G116" s="28">
        <f t="shared" si="63"/>
        <v>1.7108136415668353E-3</v>
      </c>
      <c r="H116" s="80">
        <f t="shared" si="64"/>
        <v>1</v>
      </c>
      <c r="I116" s="9">
        <f t="shared" si="69"/>
        <v>-1466213</v>
      </c>
      <c r="J116" s="2">
        <f t="shared" si="73"/>
        <v>0</v>
      </c>
      <c r="K116" s="48">
        <f t="shared" si="70"/>
        <v>829796</v>
      </c>
      <c r="L116" s="87">
        <f t="shared" si="74"/>
        <v>-68135</v>
      </c>
      <c r="M116" s="2">
        <f t="shared" si="75"/>
        <v>0</v>
      </c>
      <c r="N116" s="48">
        <f t="shared" si="76"/>
        <v>34942</v>
      </c>
      <c r="P116" s="53">
        <f t="shared" si="65"/>
        <v>1.7121097903391853E-6</v>
      </c>
      <c r="Q116" s="52">
        <f t="shared" si="66"/>
        <v>3.4814097055485198</v>
      </c>
      <c r="R116" s="52">
        <f t="shared" si="67"/>
        <v>0</v>
      </c>
      <c r="S116" s="120">
        <f t="shared" si="68"/>
        <v>0</v>
      </c>
      <c r="T116" s="161"/>
      <c r="U116" s="157"/>
      <c r="V116" s="110"/>
      <c r="W116" s="157"/>
      <c r="X116" s="106"/>
    </row>
    <row r="117" spans="2:24" x14ac:dyDescent="0.25">
      <c r="B117" s="11">
        <v>113</v>
      </c>
      <c r="C117" s="21">
        <v>43998</v>
      </c>
      <c r="D117" s="11">
        <f t="shared" si="71"/>
        <v>80580</v>
      </c>
      <c r="E117" s="4">
        <f t="shared" si="72"/>
        <v>866274</v>
      </c>
      <c r="F117" s="63">
        <f t="shared" si="77"/>
        <v>5935.0754316873672</v>
      </c>
      <c r="G117" s="27">
        <f t="shared" si="63"/>
        <v>1.7108136415668353E-3</v>
      </c>
      <c r="H117" s="79">
        <f t="shared" si="64"/>
        <v>1</v>
      </c>
      <c r="I117" s="11">
        <f t="shared" si="69"/>
        <v>-1537343</v>
      </c>
      <c r="J117" s="4">
        <f t="shared" si="73"/>
        <v>0</v>
      </c>
      <c r="K117" s="51">
        <f t="shared" si="70"/>
        <v>866274</v>
      </c>
      <c r="L117" s="86">
        <f t="shared" si="74"/>
        <v>-71130</v>
      </c>
      <c r="M117" s="4">
        <f t="shared" si="75"/>
        <v>0</v>
      </c>
      <c r="N117" s="51">
        <f t="shared" si="76"/>
        <v>36478</v>
      </c>
      <c r="P117" s="54">
        <f t="shared" si="65"/>
        <v>1.7121097903391853E-6</v>
      </c>
      <c r="Q117" s="55">
        <f t="shared" si="66"/>
        <v>3.6028123703895703</v>
      </c>
      <c r="R117" s="55">
        <f t="shared" si="67"/>
        <v>0</v>
      </c>
      <c r="S117" s="152">
        <f t="shared" si="68"/>
        <v>0</v>
      </c>
      <c r="T117" s="162"/>
      <c r="U117" s="19"/>
      <c r="V117" s="109"/>
      <c r="W117" s="19"/>
      <c r="X117" s="107"/>
    </row>
    <row r="118" spans="2:24" x14ac:dyDescent="0.25">
      <c r="B118" s="9">
        <v>114</v>
      </c>
      <c r="C118" s="22">
        <v>43999</v>
      </c>
      <c r="D118" s="9">
        <f t="shared" si="71"/>
        <v>80580</v>
      </c>
      <c r="E118" s="2">
        <f t="shared" si="72"/>
        <v>904356</v>
      </c>
      <c r="F118" s="62">
        <f t="shared" si="77"/>
        <v>5935.0754316873672</v>
      </c>
      <c r="G118" s="28">
        <f t="shared" si="63"/>
        <v>1.7108136415668353E-3</v>
      </c>
      <c r="H118" s="80">
        <f t="shared" si="64"/>
        <v>1</v>
      </c>
      <c r="I118" s="9">
        <f t="shared" si="69"/>
        <v>-1611600</v>
      </c>
      <c r="J118" s="2">
        <f t="shared" si="73"/>
        <v>0</v>
      </c>
      <c r="K118" s="48">
        <f t="shared" si="70"/>
        <v>904356</v>
      </c>
      <c r="L118" s="87">
        <f t="shared" si="74"/>
        <v>-74257</v>
      </c>
      <c r="M118" s="2">
        <f t="shared" si="75"/>
        <v>0</v>
      </c>
      <c r="N118" s="48">
        <f t="shared" si="76"/>
        <v>38082</v>
      </c>
      <c r="P118" s="53">
        <f t="shared" si="65"/>
        <v>1.7121097903391853E-6</v>
      </c>
      <c r="Q118" s="52">
        <f t="shared" si="66"/>
        <v>3.7295515227429288</v>
      </c>
      <c r="R118" s="52">
        <f t="shared" si="67"/>
        <v>0</v>
      </c>
      <c r="S118" s="120">
        <f t="shared" si="68"/>
        <v>0</v>
      </c>
      <c r="T118" s="161"/>
      <c r="U118" s="157"/>
      <c r="V118" s="110"/>
      <c r="W118" s="157"/>
      <c r="X118" s="106"/>
    </row>
    <row r="119" spans="2:24" x14ac:dyDescent="0.25">
      <c r="B119" s="11">
        <v>115</v>
      </c>
      <c r="C119" s="21">
        <v>44000</v>
      </c>
      <c r="D119" s="11">
        <f t="shared" si="71"/>
        <v>80580</v>
      </c>
      <c r="E119" s="4">
        <f t="shared" si="72"/>
        <v>944112</v>
      </c>
      <c r="F119" s="63">
        <f t="shared" si="77"/>
        <v>5935.0754316873672</v>
      </c>
      <c r="G119" s="27">
        <f t="shared" si="63"/>
        <v>1.7108136415668353E-3</v>
      </c>
      <c r="H119" s="79">
        <f t="shared" si="64"/>
        <v>1</v>
      </c>
      <c r="I119" s="11">
        <f t="shared" si="69"/>
        <v>-1689121</v>
      </c>
      <c r="J119" s="4">
        <f t="shared" si="73"/>
        <v>0</v>
      </c>
      <c r="K119" s="51">
        <f t="shared" si="70"/>
        <v>944112</v>
      </c>
      <c r="L119" s="86">
        <f t="shared" si="74"/>
        <v>-77521</v>
      </c>
      <c r="M119" s="4">
        <f t="shared" si="75"/>
        <v>0</v>
      </c>
      <c r="N119" s="51">
        <f t="shared" si="76"/>
        <v>39756</v>
      </c>
      <c r="P119" s="54">
        <f t="shared" ref="P119:P150" si="78">R$17*((1+P$17-Q$17)*(1+P$17+S$17)-Q$17)</f>
        <v>1.7121097903391853E-6</v>
      </c>
      <c r="Q119" s="55">
        <f t="shared" ref="Q119:Q150" si="79">(1+P$17-Q$17)*(1+P$17+S$17)-R$17*((S$17*K118)+((I118+J118)*(1+P$17+S$17)))</f>
        <v>3.8618624044097687</v>
      </c>
      <c r="R119" s="55">
        <f t="shared" ref="R119:R150" si="80">-J118*(1+P$17+S$17)</f>
        <v>0</v>
      </c>
      <c r="S119" s="152">
        <f t="shared" si="68"/>
        <v>0</v>
      </c>
      <c r="T119" s="162"/>
      <c r="U119" s="19"/>
      <c r="V119" s="109"/>
      <c r="W119" s="19"/>
      <c r="X119" s="107"/>
    </row>
    <row r="120" spans="2:24" x14ac:dyDescent="0.25">
      <c r="B120" s="9">
        <v>116</v>
      </c>
      <c r="C120" s="22">
        <v>44001</v>
      </c>
      <c r="D120" s="9">
        <f t="shared" si="71"/>
        <v>80580</v>
      </c>
      <c r="E120" s="2">
        <f t="shared" si="72"/>
        <v>985615</v>
      </c>
      <c r="F120" s="62">
        <f t="shared" si="77"/>
        <v>5935.0754316873672</v>
      </c>
      <c r="G120" s="28">
        <f t="shared" si="63"/>
        <v>1.7108136415668353E-3</v>
      </c>
      <c r="H120" s="80">
        <f t="shared" si="64"/>
        <v>1</v>
      </c>
      <c r="I120" s="9">
        <f t="shared" si="69"/>
        <v>-1770050</v>
      </c>
      <c r="J120" s="2">
        <f t="shared" si="73"/>
        <v>0</v>
      </c>
      <c r="K120" s="48">
        <f t="shared" si="70"/>
        <v>985615</v>
      </c>
      <c r="L120" s="87">
        <f t="shared" si="74"/>
        <v>-80929</v>
      </c>
      <c r="M120" s="2">
        <f t="shared" si="75"/>
        <v>0</v>
      </c>
      <c r="N120" s="48">
        <f t="shared" si="76"/>
        <v>41503</v>
      </c>
      <c r="P120" s="53">
        <f t="shared" si="78"/>
        <v>1.7121097903391853E-6</v>
      </c>
      <c r="Q120" s="52">
        <f t="shared" si="79"/>
        <v>3.9999890836306378</v>
      </c>
      <c r="R120" s="52">
        <f t="shared" si="80"/>
        <v>0</v>
      </c>
      <c r="S120" s="120">
        <f t="shared" si="68"/>
        <v>0</v>
      </c>
      <c r="T120" s="161"/>
      <c r="U120" s="157"/>
      <c r="V120" s="110"/>
      <c r="W120" s="157"/>
      <c r="X120" s="106"/>
    </row>
    <row r="121" spans="2:24" x14ac:dyDescent="0.25">
      <c r="B121" s="11">
        <v>117</v>
      </c>
      <c r="C121" s="21">
        <v>44002</v>
      </c>
      <c r="D121" s="11">
        <f t="shared" si="71"/>
        <v>80580</v>
      </c>
      <c r="E121" s="4">
        <f t="shared" si="72"/>
        <v>1028943</v>
      </c>
      <c r="F121" s="63">
        <f t="shared" si="77"/>
        <v>5935.0754316873672</v>
      </c>
      <c r="G121" s="27">
        <f t="shared" si="63"/>
        <v>1.7108136415668353E-3</v>
      </c>
      <c r="H121" s="79">
        <f t="shared" si="64"/>
        <v>1</v>
      </c>
      <c r="I121" s="11">
        <f t="shared" si="69"/>
        <v>-1854537</v>
      </c>
      <c r="J121" s="4">
        <f t="shared" si="73"/>
        <v>0</v>
      </c>
      <c r="K121" s="51">
        <f t="shared" si="70"/>
        <v>1028943</v>
      </c>
      <c r="L121" s="86">
        <f t="shared" si="74"/>
        <v>-84487</v>
      </c>
      <c r="M121" s="4">
        <f t="shared" si="75"/>
        <v>0</v>
      </c>
      <c r="N121" s="51">
        <f t="shared" si="76"/>
        <v>43328</v>
      </c>
      <c r="P121" s="54">
        <f t="shared" si="78"/>
        <v>1.7121097903391853E-6</v>
      </c>
      <c r="Q121" s="55">
        <f t="shared" si="79"/>
        <v>4.1441880149217587</v>
      </c>
      <c r="R121" s="55">
        <f t="shared" si="80"/>
        <v>0</v>
      </c>
      <c r="S121" s="152">
        <f t="shared" si="68"/>
        <v>0</v>
      </c>
      <c r="T121" s="162"/>
      <c r="U121" s="19"/>
      <c r="V121" s="109"/>
      <c r="W121" s="19"/>
      <c r="X121" s="107"/>
    </row>
    <row r="122" spans="2:24" x14ac:dyDescent="0.25">
      <c r="B122" s="9">
        <v>118</v>
      </c>
      <c r="C122" s="22">
        <v>44003</v>
      </c>
      <c r="D122" s="9">
        <f t="shared" si="71"/>
        <v>80580</v>
      </c>
      <c r="E122" s="2">
        <f t="shared" si="72"/>
        <v>1074176</v>
      </c>
      <c r="F122" s="62">
        <f t="shared" si="77"/>
        <v>5935.0754316873672</v>
      </c>
      <c r="G122" s="28">
        <f t="shared" si="63"/>
        <v>1.7108136415668353E-3</v>
      </c>
      <c r="H122" s="80">
        <f t="shared" si="64"/>
        <v>1</v>
      </c>
      <c r="I122" s="9">
        <f t="shared" si="69"/>
        <v>-1942738</v>
      </c>
      <c r="J122" s="2">
        <f t="shared" si="73"/>
        <v>0</v>
      </c>
      <c r="K122" s="48">
        <f t="shared" si="70"/>
        <v>1074176</v>
      </c>
      <c r="L122" s="87">
        <f t="shared" si="74"/>
        <v>-88201</v>
      </c>
      <c r="M122" s="2">
        <f t="shared" si="75"/>
        <v>0</v>
      </c>
      <c r="N122" s="48">
        <f t="shared" si="76"/>
        <v>45233</v>
      </c>
      <c r="P122" s="53">
        <f t="shared" si="78"/>
        <v>1.7121097903391853E-6</v>
      </c>
      <c r="Q122" s="52">
        <f t="shared" si="79"/>
        <v>4.2947266249137304</v>
      </c>
      <c r="R122" s="52">
        <f t="shared" si="80"/>
        <v>0</v>
      </c>
      <c r="S122" s="120">
        <f t="shared" si="68"/>
        <v>0</v>
      </c>
      <c r="T122" s="161"/>
      <c r="U122" s="157"/>
      <c r="V122" s="110"/>
      <c r="W122" s="157"/>
      <c r="X122" s="106"/>
    </row>
    <row r="123" spans="2:24" x14ac:dyDescent="0.25">
      <c r="B123" s="11">
        <v>119</v>
      </c>
      <c r="C123" s="21">
        <v>44004</v>
      </c>
      <c r="D123" s="11">
        <f t="shared" si="71"/>
        <v>80580</v>
      </c>
      <c r="E123" s="4">
        <f t="shared" si="72"/>
        <v>1121397</v>
      </c>
      <c r="F123" s="63">
        <f t="shared" si="77"/>
        <v>5935.0754316873672</v>
      </c>
      <c r="G123" s="27">
        <f t="shared" si="63"/>
        <v>1.7108136415668353E-3</v>
      </c>
      <c r="H123" s="79">
        <f t="shared" si="64"/>
        <v>1</v>
      </c>
      <c r="I123" s="11">
        <f t="shared" si="69"/>
        <v>-2034816</v>
      </c>
      <c r="J123" s="4">
        <f t="shared" si="73"/>
        <v>0</v>
      </c>
      <c r="K123" s="51">
        <f t="shared" si="70"/>
        <v>1121397</v>
      </c>
      <c r="L123" s="86">
        <f t="shared" si="74"/>
        <v>-92078</v>
      </c>
      <c r="M123" s="4">
        <f t="shared" si="75"/>
        <v>0</v>
      </c>
      <c r="N123" s="51">
        <f t="shared" si="76"/>
        <v>47221</v>
      </c>
      <c r="P123" s="54">
        <f t="shared" si="78"/>
        <v>1.7121097903391853E-6</v>
      </c>
      <c r="Q123" s="55">
        <f t="shared" si="79"/>
        <v>4.4518828734433065</v>
      </c>
      <c r="R123" s="55">
        <f t="shared" si="80"/>
        <v>0</v>
      </c>
      <c r="S123" s="152">
        <f t="shared" si="68"/>
        <v>0</v>
      </c>
      <c r="T123" s="162"/>
      <c r="U123" s="19"/>
      <c r="V123" s="109"/>
      <c r="W123" s="19"/>
      <c r="X123" s="107"/>
    </row>
    <row r="124" spans="2:24" x14ac:dyDescent="0.25">
      <c r="B124" s="9">
        <v>120</v>
      </c>
      <c r="C124" s="22">
        <v>44005</v>
      </c>
      <c r="D124" s="9">
        <f t="shared" si="71"/>
        <v>80580</v>
      </c>
      <c r="E124" s="2">
        <f t="shared" si="72"/>
        <v>1170694</v>
      </c>
      <c r="F124" s="62">
        <f t="shared" si="77"/>
        <v>5935.0754316873672</v>
      </c>
      <c r="G124" s="28">
        <f t="shared" si="63"/>
        <v>1.7108136415668353E-3</v>
      </c>
      <c r="H124" s="80">
        <f t="shared" si="64"/>
        <v>1</v>
      </c>
      <c r="I124" s="9">
        <f t="shared" si="69"/>
        <v>-2130942</v>
      </c>
      <c r="J124" s="2">
        <f t="shared" si="73"/>
        <v>0</v>
      </c>
      <c r="K124" s="48">
        <f t="shared" si="70"/>
        <v>1170694</v>
      </c>
      <c r="L124" s="87">
        <f t="shared" si="74"/>
        <v>-96126</v>
      </c>
      <c r="M124" s="2">
        <f t="shared" si="75"/>
        <v>0</v>
      </c>
      <c r="N124" s="48">
        <f t="shared" si="76"/>
        <v>49297</v>
      </c>
      <c r="P124" s="53">
        <f t="shared" si="78"/>
        <v>1.7121097903391853E-6</v>
      </c>
      <c r="Q124" s="52">
        <f t="shared" si="79"/>
        <v>4.6159471066229143</v>
      </c>
      <c r="R124" s="52">
        <f t="shared" si="80"/>
        <v>0</v>
      </c>
      <c r="S124" s="120">
        <f t="shared" si="68"/>
        <v>0</v>
      </c>
      <c r="T124" s="161"/>
      <c r="U124" s="157"/>
      <c r="V124" s="110"/>
      <c r="W124" s="157"/>
      <c r="X124" s="106"/>
    </row>
    <row r="125" spans="2:24" x14ac:dyDescent="0.25">
      <c r="B125" s="11">
        <v>121</v>
      </c>
      <c r="C125" s="21">
        <v>44006</v>
      </c>
      <c r="D125" s="11">
        <f t="shared" si="71"/>
        <v>80580</v>
      </c>
      <c r="E125" s="4">
        <f t="shared" si="72"/>
        <v>1222158</v>
      </c>
      <c r="F125" s="63">
        <f t="shared" si="77"/>
        <v>5935.0754316873672</v>
      </c>
      <c r="G125" s="27">
        <f t="shared" si="63"/>
        <v>1.7108136415668353E-3</v>
      </c>
      <c r="H125" s="79">
        <f t="shared" si="64"/>
        <v>1</v>
      </c>
      <c r="I125" s="11">
        <f t="shared" si="69"/>
        <v>-2231293</v>
      </c>
      <c r="J125" s="4">
        <f t="shared" si="73"/>
        <v>0</v>
      </c>
      <c r="K125" s="51">
        <f t="shared" si="70"/>
        <v>1222158</v>
      </c>
      <c r="L125" s="86">
        <f t="shared" si="74"/>
        <v>-100351</v>
      </c>
      <c r="M125" s="4">
        <f t="shared" si="75"/>
        <v>0</v>
      </c>
      <c r="N125" s="51">
        <f t="shared" si="76"/>
        <v>51464</v>
      </c>
      <c r="P125" s="54">
        <f t="shared" si="78"/>
        <v>1.7121097903391853E-6</v>
      </c>
      <c r="Q125" s="55">
        <f t="shared" si="79"/>
        <v>4.7872240562129154</v>
      </c>
      <c r="R125" s="55">
        <f t="shared" si="80"/>
        <v>0</v>
      </c>
      <c r="S125" s="152">
        <f t="shared" si="68"/>
        <v>0</v>
      </c>
      <c r="T125" s="162"/>
      <c r="U125" s="19"/>
      <c r="V125" s="109"/>
      <c r="W125" s="19"/>
      <c r="X125" s="107"/>
    </row>
    <row r="126" spans="2:24" x14ac:dyDescent="0.25">
      <c r="B126" s="9">
        <v>122</v>
      </c>
      <c r="C126" s="22">
        <v>44007</v>
      </c>
      <c r="D126" s="9">
        <f t="shared" si="71"/>
        <v>80580</v>
      </c>
      <c r="E126" s="2">
        <f t="shared" si="72"/>
        <v>1275885</v>
      </c>
      <c r="F126" s="62">
        <f t="shared" si="77"/>
        <v>5935.0754316873672</v>
      </c>
      <c r="G126" s="28">
        <f t="shared" si="63"/>
        <v>1.7108136415668353E-3</v>
      </c>
      <c r="H126" s="80">
        <f t="shared" si="64"/>
        <v>1</v>
      </c>
      <c r="I126" s="9">
        <f t="shared" si="69"/>
        <v>-2336056</v>
      </c>
      <c r="J126" s="2">
        <f t="shared" si="73"/>
        <v>0</v>
      </c>
      <c r="K126" s="48">
        <f t="shared" si="70"/>
        <v>1275885</v>
      </c>
      <c r="L126" s="87">
        <f t="shared" si="74"/>
        <v>-104763</v>
      </c>
      <c r="M126" s="2">
        <f t="shared" si="75"/>
        <v>0</v>
      </c>
      <c r="N126" s="48">
        <f t="shared" si="76"/>
        <v>53727</v>
      </c>
      <c r="P126" s="53">
        <f t="shared" si="78"/>
        <v>1.7121097903391853E-6</v>
      </c>
      <c r="Q126" s="52">
        <f t="shared" si="79"/>
        <v>4.9660291334825652</v>
      </c>
      <c r="R126" s="52">
        <f t="shared" si="80"/>
        <v>0</v>
      </c>
      <c r="S126" s="120">
        <f t="shared" si="68"/>
        <v>0</v>
      </c>
      <c r="T126" s="161"/>
      <c r="U126" s="157"/>
      <c r="V126" s="110"/>
      <c r="W126" s="157"/>
      <c r="X126" s="106"/>
    </row>
    <row r="127" spans="2:24" x14ac:dyDescent="0.25">
      <c r="B127" s="11">
        <v>123</v>
      </c>
      <c r="C127" s="21">
        <v>44008</v>
      </c>
      <c r="D127" s="11">
        <f t="shared" si="71"/>
        <v>80580</v>
      </c>
      <c r="E127" s="4">
        <f t="shared" si="72"/>
        <v>1331973</v>
      </c>
      <c r="F127" s="63">
        <f t="shared" si="77"/>
        <v>5935.0754316873672</v>
      </c>
      <c r="G127" s="27">
        <f t="shared" si="63"/>
        <v>1.7108136415668353E-3</v>
      </c>
      <c r="H127" s="79">
        <f t="shared" si="64"/>
        <v>1</v>
      </c>
      <c r="I127" s="11">
        <f t="shared" si="69"/>
        <v>-2445424</v>
      </c>
      <c r="J127" s="4">
        <f t="shared" si="73"/>
        <v>0</v>
      </c>
      <c r="K127" s="51">
        <f t="shared" si="70"/>
        <v>1331973</v>
      </c>
      <c r="L127" s="86">
        <f t="shared" si="74"/>
        <v>-109368</v>
      </c>
      <c r="M127" s="4">
        <f t="shared" si="75"/>
        <v>0</v>
      </c>
      <c r="N127" s="51">
        <f t="shared" si="76"/>
        <v>56088</v>
      </c>
      <c r="P127" s="54">
        <f t="shared" si="78"/>
        <v>1.7121097903391853E-6</v>
      </c>
      <c r="Q127" s="55">
        <f t="shared" si="79"/>
        <v>5.1526955488826127</v>
      </c>
      <c r="R127" s="55">
        <f t="shared" si="80"/>
        <v>0</v>
      </c>
      <c r="S127" s="152">
        <f t="shared" si="68"/>
        <v>0</v>
      </c>
      <c r="T127" s="162"/>
      <c r="U127" s="19"/>
      <c r="V127" s="109"/>
      <c r="W127" s="19"/>
      <c r="X127" s="107"/>
    </row>
    <row r="128" spans="2:24" x14ac:dyDescent="0.25">
      <c r="B128" s="9">
        <v>124</v>
      </c>
      <c r="C128" s="22">
        <v>44009</v>
      </c>
      <c r="D128" s="9">
        <f t="shared" si="71"/>
        <v>80580</v>
      </c>
      <c r="E128" s="2">
        <f t="shared" si="72"/>
        <v>1390527</v>
      </c>
      <c r="F128" s="62">
        <f t="shared" si="77"/>
        <v>5935.0754316873672</v>
      </c>
      <c r="G128" s="28">
        <f t="shared" si="63"/>
        <v>1.7108136415668353E-3</v>
      </c>
      <c r="H128" s="80">
        <f t="shared" si="64"/>
        <v>1</v>
      </c>
      <c r="I128" s="9">
        <f t="shared" si="69"/>
        <v>-2559600</v>
      </c>
      <c r="J128" s="2">
        <f t="shared" si="73"/>
        <v>0</v>
      </c>
      <c r="K128" s="48">
        <f t="shared" si="70"/>
        <v>1390527</v>
      </c>
      <c r="L128" s="87">
        <f t="shared" si="74"/>
        <v>-114176</v>
      </c>
      <c r="M128" s="2">
        <f t="shared" si="75"/>
        <v>0</v>
      </c>
      <c r="N128" s="48">
        <f t="shared" si="76"/>
        <v>58554</v>
      </c>
      <c r="P128" s="53">
        <f t="shared" si="78"/>
        <v>1.7121097903391853E-6</v>
      </c>
      <c r="Q128" s="52">
        <f t="shared" si="79"/>
        <v>5.34756704606996</v>
      </c>
      <c r="R128" s="52">
        <f t="shared" si="80"/>
        <v>0</v>
      </c>
      <c r="S128" s="120">
        <f t="shared" si="68"/>
        <v>0</v>
      </c>
      <c r="T128" s="161"/>
      <c r="U128" s="157"/>
      <c r="V128" s="110"/>
      <c r="W128" s="157"/>
      <c r="X128" s="106"/>
    </row>
    <row r="129" spans="2:24" x14ac:dyDescent="0.25">
      <c r="B129" s="11">
        <v>125</v>
      </c>
      <c r="C129" s="21">
        <v>44010</v>
      </c>
      <c r="D129" s="11">
        <f t="shared" si="71"/>
        <v>80580</v>
      </c>
      <c r="E129" s="4">
        <f t="shared" si="72"/>
        <v>1451655</v>
      </c>
      <c r="F129" s="63">
        <f t="shared" si="77"/>
        <v>5935.0754316873672</v>
      </c>
      <c r="G129" s="27">
        <f t="shared" si="63"/>
        <v>1.7108136415668353E-3</v>
      </c>
      <c r="H129" s="79">
        <f t="shared" si="64"/>
        <v>1</v>
      </c>
      <c r="I129" s="11">
        <f t="shared" ref="I129:I160" si="81">INT((S$17*K129+I128)/(1+R$17*J129))</f>
        <v>-2678795</v>
      </c>
      <c r="J129" s="4">
        <f t="shared" si="73"/>
        <v>0</v>
      </c>
      <c r="K129" s="51">
        <f t="shared" ref="K129:K160" si="82">INT((Q$17*J129+K128)/(1+P$17+S$17))</f>
        <v>1451655</v>
      </c>
      <c r="L129" s="86">
        <f t="shared" si="74"/>
        <v>-119195</v>
      </c>
      <c r="M129" s="4">
        <f t="shared" si="75"/>
        <v>0</v>
      </c>
      <c r="N129" s="51">
        <f t="shared" si="76"/>
        <v>61128</v>
      </c>
      <c r="P129" s="54">
        <f t="shared" si="78"/>
        <v>1.7121097903391853E-6</v>
      </c>
      <c r="Q129" s="55">
        <f t="shared" si="79"/>
        <v>5.5510054604884838</v>
      </c>
      <c r="R129" s="55">
        <f t="shared" si="80"/>
        <v>0</v>
      </c>
      <c r="S129" s="152">
        <f t="shared" si="68"/>
        <v>0</v>
      </c>
      <c r="T129" s="162"/>
      <c r="U129" s="19"/>
      <c r="V129" s="109"/>
      <c r="W129" s="19"/>
      <c r="X129" s="107"/>
    </row>
    <row r="130" spans="2:24" x14ac:dyDescent="0.25">
      <c r="B130" s="9">
        <v>126</v>
      </c>
      <c r="C130" s="22">
        <v>44011</v>
      </c>
      <c r="D130" s="9">
        <f t="shared" si="71"/>
        <v>80580</v>
      </c>
      <c r="E130" s="2">
        <f t="shared" si="72"/>
        <v>1515470</v>
      </c>
      <c r="F130" s="62">
        <f t="shared" si="77"/>
        <v>5935.0754316873672</v>
      </c>
      <c r="G130" s="28">
        <f t="shared" si="63"/>
        <v>1.7108136415668353E-3</v>
      </c>
      <c r="H130" s="80">
        <f t="shared" si="64"/>
        <v>1</v>
      </c>
      <c r="I130" s="9">
        <f t="shared" si="81"/>
        <v>-2803230</v>
      </c>
      <c r="J130" s="2">
        <f t="shared" si="73"/>
        <v>0</v>
      </c>
      <c r="K130" s="48">
        <f t="shared" si="82"/>
        <v>1515470</v>
      </c>
      <c r="L130" s="87">
        <f t="shared" si="74"/>
        <v>-124435</v>
      </c>
      <c r="M130" s="2">
        <f t="shared" si="75"/>
        <v>0</v>
      </c>
      <c r="N130" s="48">
        <f t="shared" si="76"/>
        <v>63815</v>
      </c>
      <c r="P130" s="53">
        <f t="shared" si="78"/>
        <v>1.7121097903391853E-6</v>
      </c>
      <c r="Q130" s="52">
        <f t="shared" si="79"/>
        <v>5.7633867206245117</v>
      </c>
      <c r="R130" s="52">
        <f t="shared" si="80"/>
        <v>0</v>
      </c>
      <c r="S130" s="120">
        <f t="shared" si="68"/>
        <v>0</v>
      </c>
      <c r="T130" s="161"/>
      <c r="U130" s="157"/>
      <c r="V130" s="110"/>
      <c r="W130" s="157"/>
      <c r="X130" s="106"/>
    </row>
    <row r="131" spans="2:24" x14ac:dyDescent="0.25">
      <c r="B131" s="11">
        <v>127</v>
      </c>
      <c r="C131" s="21">
        <v>44012</v>
      </c>
      <c r="D131" s="11">
        <f t="shared" si="71"/>
        <v>80580</v>
      </c>
      <c r="E131" s="4">
        <f t="shared" si="72"/>
        <v>1582091</v>
      </c>
      <c r="F131" s="63">
        <f t="shared" si="77"/>
        <v>5935.0754316873672</v>
      </c>
      <c r="G131" s="27">
        <f t="shared" si="63"/>
        <v>1.7108136415668353E-3</v>
      </c>
      <c r="H131" s="79">
        <f t="shared" si="64"/>
        <v>1</v>
      </c>
      <c r="I131" s="11">
        <f t="shared" si="81"/>
        <v>-2933135</v>
      </c>
      <c r="J131" s="4">
        <f t="shared" si="73"/>
        <v>0</v>
      </c>
      <c r="K131" s="51">
        <f t="shared" si="82"/>
        <v>1582091</v>
      </c>
      <c r="L131" s="86">
        <f t="shared" si="74"/>
        <v>-129905</v>
      </c>
      <c r="M131" s="4">
        <f t="shared" si="75"/>
        <v>0</v>
      </c>
      <c r="N131" s="51">
        <f t="shared" si="76"/>
        <v>66621</v>
      </c>
      <c r="P131" s="54">
        <f t="shared" si="78"/>
        <v>1.7121097903391853E-6</v>
      </c>
      <c r="Q131" s="55">
        <f t="shared" si="79"/>
        <v>5.9851045541458632</v>
      </c>
      <c r="R131" s="55">
        <f t="shared" si="80"/>
        <v>0</v>
      </c>
      <c r="S131" s="152">
        <f t="shared" si="68"/>
        <v>0</v>
      </c>
      <c r="T131" s="162"/>
      <c r="U131" s="19"/>
      <c r="V131" s="109"/>
      <c r="W131" s="19"/>
      <c r="X131" s="107"/>
    </row>
    <row r="132" spans="2:24" x14ac:dyDescent="0.25">
      <c r="B132" s="9">
        <v>128</v>
      </c>
      <c r="C132" s="22">
        <v>44013</v>
      </c>
      <c r="D132" s="9">
        <f t="shared" si="71"/>
        <v>80580</v>
      </c>
      <c r="E132" s="2">
        <f t="shared" si="72"/>
        <v>1651640</v>
      </c>
      <c r="F132" s="62">
        <f t="shared" si="77"/>
        <v>5935.0754316873672</v>
      </c>
      <c r="G132" s="28">
        <f t="shared" ref="G132:G195" si="83">D132/U$3</f>
        <v>1.7108136415668353E-3</v>
      </c>
      <c r="H132" s="80">
        <f t="shared" si="64"/>
        <v>1</v>
      </c>
      <c r="I132" s="9">
        <f t="shared" si="81"/>
        <v>-3068751</v>
      </c>
      <c r="J132" s="2">
        <f t="shared" si="73"/>
        <v>0</v>
      </c>
      <c r="K132" s="48">
        <f t="shared" si="82"/>
        <v>1651640</v>
      </c>
      <c r="L132" s="87">
        <f t="shared" si="74"/>
        <v>-135616</v>
      </c>
      <c r="M132" s="2">
        <f t="shared" si="75"/>
        <v>0</v>
      </c>
      <c r="N132" s="48">
        <f t="shared" si="76"/>
        <v>69549</v>
      </c>
      <c r="P132" s="53">
        <f t="shared" si="78"/>
        <v>1.7121097903391853E-6</v>
      </c>
      <c r="Q132" s="52">
        <f t="shared" si="79"/>
        <v>6.216568927437816</v>
      </c>
      <c r="R132" s="52">
        <f t="shared" si="80"/>
        <v>0</v>
      </c>
      <c r="S132" s="120">
        <f t="shared" si="68"/>
        <v>0</v>
      </c>
      <c r="T132" s="161"/>
      <c r="U132" s="157"/>
      <c r="V132" s="110"/>
      <c r="W132" s="157"/>
      <c r="X132" s="106"/>
    </row>
    <row r="133" spans="2:24" x14ac:dyDescent="0.25">
      <c r="B133" s="11">
        <v>129</v>
      </c>
      <c r="C133" s="21">
        <v>44014</v>
      </c>
      <c r="D133" s="11">
        <f t="shared" si="71"/>
        <v>80580</v>
      </c>
      <c r="E133" s="4">
        <f t="shared" si="72"/>
        <v>1724247</v>
      </c>
      <c r="F133" s="63">
        <f t="shared" si="77"/>
        <v>5935.0754316873672</v>
      </c>
      <c r="G133" s="27">
        <f t="shared" si="83"/>
        <v>1.7108136415668353E-3</v>
      </c>
      <c r="H133" s="79">
        <f t="shared" ref="H133:H196" si="84">D133/D132</f>
        <v>1</v>
      </c>
      <c r="I133" s="11">
        <f t="shared" si="81"/>
        <v>-3210329</v>
      </c>
      <c r="J133" s="4">
        <f t="shared" si="73"/>
        <v>0</v>
      </c>
      <c r="K133" s="51">
        <f t="shared" si="82"/>
        <v>1724247</v>
      </c>
      <c r="L133" s="86">
        <f t="shared" si="74"/>
        <v>-141578</v>
      </c>
      <c r="M133" s="4">
        <f t="shared" si="75"/>
        <v>0</v>
      </c>
      <c r="N133" s="51">
        <f t="shared" si="76"/>
        <v>72607</v>
      </c>
      <c r="P133" s="54">
        <f t="shared" si="78"/>
        <v>1.7121097903391853E-6</v>
      </c>
      <c r="Q133" s="55">
        <f t="shared" si="79"/>
        <v>6.4582090202284288</v>
      </c>
      <c r="R133" s="55">
        <f t="shared" si="80"/>
        <v>0</v>
      </c>
      <c r="S133" s="152">
        <f t="shared" si="68"/>
        <v>0</v>
      </c>
      <c r="T133" s="162"/>
      <c r="U133" s="19"/>
      <c r="V133" s="109"/>
      <c r="W133" s="19"/>
      <c r="X133" s="107"/>
    </row>
    <row r="134" spans="2:24" x14ac:dyDescent="0.25">
      <c r="B134" s="9">
        <v>130</v>
      </c>
      <c r="C134" s="22">
        <v>44015</v>
      </c>
      <c r="D134" s="9">
        <f t="shared" si="71"/>
        <v>80580</v>
      </c>
      <c r="E134" s="2">
        <f t="shared" si="72"/>
        <v>1800046</v>
      </c>
      <c r="F134" s="62">
        <f t="shared" si="77"/>
        <v>5935.0754316873672</v>
      </c>
      <c r="G134" s="28">
        <f t="shared" si="83"/>
        <v>1.7108136415668353E-3</v>
      </c>
      <c r="H134" s="80">
        <f t="shared" si="84"/>
        <v>1</v>
      </c>
      <c r="I134" s="9">
        <f t="shared" si="81"/>
        <v>-3358131</v>
      </c>
      <c r="J134" s="2">
        <f t="shared" si="73"/>
        <v>0</v>
      </c>
      <c r="K134" s="48">
        <f t="shared" si="82"/>
        <v>1800046</v>
      </c>
      <c r="L134" s="87">
        <f t="shared" si="74"/>
        <v>-147802</v>
      </c>
      <c r="M134" s="2">
        <f t="shared" si="75"/>
        <v>0</v>
      </c>
      <c r="N134" s="48">
        <f t="shared" si="76"/>
        <v>75799</v>
      </c>
      <c r="P134" s="53">
        <f t="shared" si="78"/>
        <v>1.7121097903391853E-6</v>
      </c>
      <c r="Q134" s="52">
        <f t="shared" si="79"/>
        <v>6.7104722503354806</v>
      </c>
      <c r="R134" s="52">
        <f t="shared" si="80"/>
        <v>0</v>
      </c>
      <c r="S134" s="120">
        <f t="shared" si="68"/>
        <v>0</v>
      </c>
      <c r="T134" s="161"/>
      <c r="U134" s="157"/>
      <c r="V134" s="110"/>
      <c r="W134" s="157"/>
      <c r="X134" s="106"/>
    </row>
    <row r="135" spans="2:24" x14ac:dyDescent="0.25">
      <c r="B135" s="11">
        <v>131</v>
      </c>
      <c r="C135" s="21">
        <v>44016</v>
      </c>
      <c r="D135" s="11">
        <f t="shared" si="71"/>
        <v>80580</v>
      </c>
      <c r="E135" s="4">
        <f t="shared" si="72"/>
        <v>1879177</v>
      </c>
      <c r="F135" s="63">
        <f t="shared" si="77"/>
        <v>5935.0754316873672</v>
      </c>
      <c r="G135" s="27">
        <f t="shared" si="83"/>
        <v>1.7108136415668353E-3</v>
      </c>
      <c r="H135" s="79">
        <f t="shared" si="84"/>
        <v>1</v>
      </c>
      <c r="I135" s="11">
        <f t="shared" si="81"/>
        <v>-3512430</v>
      </c>
      <c r="J135" s="4">
        <f t="shared" si="73"/>
        <v>0</v>
      </c>
      <c r="K135" s="51">
        <f t="shared" si="82"/>
        <v>1879177</v>
      </c>
      <c r="L135" s="86">
        <f t="shared" si="74"/>
        <v>-154299</v>
      </c>
      <c r="M135" s="4">
        <f t="shared" si="75"/>
        <v>0</v>
      </c>
      <c r="N135" s="51">
        <f t="shared" si="76"/>
        <v>79131</v>
      </c>
      <c r="P135" s="54">
        <f t="shared" si="78"/>
        <v>1.7121097903391853E-6</v>
      </c>
      <c r="Q135" s="55">
        <f t="shared" si="79"/>
        <v>6.9738253952222786</v>
      </c>
      <c r="R135" s="55">
        <f t="shared" si="80"/>
        <v>0</v>
      </c>
      <c r="S135" s="152">
        <f t="shared" si="68"/>
        <v>0</v>
      </c>
      <c r="T135" s="162"/>
      <c r="U135" s="19"/>
      <c r="V135" s="109"/>
      <c r="W135" s="19"/>
      <c r="X135" s="107"/>
    </row>
    <row r="136" spans="2:24" x14ac:dyDescent="0.25">
      <c r="B136" s="9">
        <v>132</v>
      </c>
      <c r="C136" s="22">
        <v>44017</v>
      </c>
      <c r="D136" s="9">
        <f t="shared" si="71"/>
        <v>80580</v>
      </c>
      <c r="E136" s="2">
        <f t="shared" si="72"/>
        <v>1961787</v>
      </c>
      <c r="F136" s="62">
        <f t="shared" si="77"/>
        <v>5935.0754316873672</v>
      </c>
      <c r="G136" s="28">
        <f t="shared" si="83"/>
        <v>1.7108136415668353E-3</v>
      </c>
      <c r="H136" s="80">
        <f t="shared" si="84"/>
        <v>1</v>
      </c>
      <c r="I136" s="9">
        <f t="shared" si="81"/>
        <v>-3673512</v>
      </c>
      <c r="J136" s="2">
        <f t="shared" si="73"/>
        <v>0</v>
      </c>
      <c r="K136" s="48">
        <f t="shared" si="82"/>
        <v>1961787</v>
      </c>
      <c r="L136" s="87">
        <f t="shared" si="74"/>
        <v>-161082</v>
      </c>
      <c r="M136" s="2">
        <f t="shared" si="75"/>
        <v>0</v>
      </c>
      <c r="N136" s="48">
        <f t="shared" si="76"/>
        <v>82610</v>
      </c>
      <c r="P136" s="53">
        <f t="shared" si="78"/>
        <v>1.7121097903391853E-6</v>
      </c>
      <c r="Q136" s="52">
        <f t="shared" si="79"/>
        <v>7.2487548846031418</v>
      </c>
      <c r="R136" s="52">
        <f t="shared" si="80"/>
        <v>0</v>
      </c>
      <c r="S136" s="120">
        <f t="shared" si="68"/>
        <v>0</v>
      </c>
      <c r="T136" s="161"/>
      <c r="U136" s="157"/>
      <c r="V136" s="110"/>
      <c r="W136" s="157"/>
      <c r="X136" s="106"/>
    </row>
    <row r="137" spans="2:24" x14ac:dyDescent="0.25">
      <c r="B137" s="11">
        <v>133</v>
      </c>
      <c r="C137" s="21">
        <v>44018</v>
      </c>
      <c r="D137" s="11">
        <f t="shared" si="71"/>
        <v>80580</v>
      </c>
      <c r="E137" s="4">
        <f t="shared" si="72"/>
        <v>2048028</v>
      </c>
      <c r="F137" s="63">
        <f t="shared" si="77"/>
        <v>5935.0754316873672</v>
      </c>
      <c r="G137" s="27">
        <f t="shared" si="83"/>
        <v>1.7108136415668353E-3</v>
      </c>
      <c r="H137" s="79">
        <f t="shared" si="84"/>
        <v>1</v>
      </c>
      <c r="I137" s="11">
        <f t="shared" si="81"/>
        <v>-3841675</v>
      </c>
      <c r="J137" s="4">
        <f t="shared" si="73"/>
        <v>0</v>
      </c>
      <c r="K137" s="51">
        <f t="shared" si="82"/>
        <v>2048028</v>
      </c>
      <c r="L137" s="86">
        <f t="shared" si="74"/>
        <v>-168163</v>
      </c>
      <c r="M137" s="4">
        <f t="shared" si="75"/>
        <v>0</v>
      </c>
      <c r="N137" s="51">
        <f t="shared" si="76"/>
        <v>86241</v>
      </c>
      <c r="P137" s="54">
        <f t="shared" si="78"/>
        <v>1.7121097903391853E-6</v>
      </c>
      <c r="Q137" s="55">
        <f t="shared" si="79"/>
        <v>7.535770360279697</v>
      </c>
      <c r="R137" s="55">
        <f t="shared" si="80"/>
        <v>0</v>
      </c>
      <c r="S137" s="152">
        <f t="shared" si="68"/>
        <v>0</v>
      </c>
      <c r="T137" s="162"/>
      <c r="U137" s="19"/>
      <c r="V137" s="109"/>
      <c r="W137" s="19"/>
      <c r="X137" s="107"/>
    </row>
    <row r="138" spans="2:24" x14ac:dyDescent="0.25">
      <c r="B138" s="9">
        <v>134</v>
      </c>
      <c r="C138" s="22">
        <v>44019</v>
      </c>
      <c r="D138" s="9">
        <f t="shared" si="71"/>
        <v>80580</v>
      </c>
      <c r="E138" s="2">
        <f t="shared" si="72"/>
        <v>2138060</v>
      </c>
      <c r="F138" s="62">
        <f t="shared" si="77"/>
        <v>5935.0754316873672</v>
      </c>
      <c r="G138" s="28">
        <f t="shared" si="83"/>
        <v>1.7108136415668353E-3</v>
      </c>
      <c r="H138" s="80">
        <f t="shared" si="84"/>
        <v>1</v>
      </c>
      <c r="I138" s="9">
        <f t="shared" si="81"/>
        <v>-4017231</v>
      </c>
      <c r="J138" s="2">
        <f t="shared" si="73"/>
        <v>0</v>
      </c>
      <c r="K138" s="48">
        <f t="shared" si="82"/>
        <v>2138060</v>
      </c>
      <c r="L138" s="87">
        <f t="shared" si="74"/>
        <v>-175556</v>
      </c>
      <c r="M138" s="2">
        <f t="shared" si="75"/>
        <v>0</v>
      </c>
      <c r="N138" s="48">
        <f t="shared" si="76"/>
        <v>90032</v>
      </c>
      <c r="P138" s="53">
        <f t="shared" si="78"/>
        <v>1.7121097903391853E-6</v>
      </c>
      <c r="Q138" s="52">
        <f t="shared" si="79"/>
        <v>7.83540267676862</v>
      </c>
      <c r="R138" s="52">
        <f t="shared" si="80"/>
        <v>0</v>
      </c>
      <c r="S138" s="120">
        <f t="shared" si="68"/>
        <v>0</v>
      </c>
      <c r="T138" s="161"/>
      <c r="U138" s="157"/>
      <c r="V138" s="110"/>
      <c r="W138" s="157"/>
      <c r="X138" s="106"/>
    </row>
    <row r="139" spans="2:24" x14ac:dyDescent="0.25">
      <c r="B139" s="11">
        <v>135</v>
      </c>
      <c r="C139" s="21">
        <v>44020</v>
      </c>
      <c r="D139" s="11">
        <f t="shared" si="71"/>
        <v>80580</v>
      </c>
      <c r="E139" s="4">
        <f t="shared" si="72"/>
        <v>2232050</v>
      </c>
      <c r="F139" s="63">
        <f t="shared" si="77"/>
        <v>5935.0754316873672</v>
      </c>
      <c r="G139" s="27">
        <f t="shared" si="83"/>
        <v>1.7108136415668353E-3</v>
      </c>
      <c r="H139" s="79">
        <f t="shared" si="84"/>
        <v>1</v>
      </c>
      <c r="I139" s="11">
        <f t="shared" si="81"/>
        <v>-4200504</v>
      </c>
      <c r="J139" s="4">
        <f t="shared" si="73"/>
        <v>0</v>
      </c>
      <c r="K139" s="51">
        <f t="shared" si="82"/>
        <v>2232050</v>
      </c>
      <c r="L139" s="86">
        <f t="shared" si="74"/>
        <v>-183273</v>
      </c>
      <c r="M139" s="4">
        <f t="shared" si="75"/>
        <v>0</v>
      </c>
      <c r="N139" s="51">
        <f t="shared" si="76"/>
        <v>93990</v>
      </c>
      <c r="P139" s="54">
        <f t="shared" si="78"/>
        <v>1.7121097903391853E-6</v>
      </c>
      <c r="Q139" s="55">
        <f t="shared" si="79"/>
        <v>8.1482077537434208</v>
      </c>
      <c r="R139" s="55">
        <f t="shared" si="80"/>
        <v>0</v>
      </c>
      <c r="S139" s="152">
        <f t="shared" si="68"/>
        <v>0</v>
      </c>
      <c r="T139" s="162"/>
      <c r="U139" s="19"/>
      <c r="V139" s="109"/>
      <c r="W139" s="19"/>
      <c r="X139" s="107"/>
    </row>
    <row r="140" spans="2:24" x14ac:dyDescent="0.25">
      <c r="B140" s="9">
        <v>136</v>
      </c>
      <c r="C140" s="22">
        <v>44021</v>
      </c>
      <c r="D140" s="9">
        <f t="shared" si="71"/>
        <v>80580</v>
      </c>
      <c r="E140" s="2">
        <f t="shared" si="72"/>
        <v>2330172</v>
      </c>
      <c r="F140" s="62">
        <f t="shared" si="77"/>
        <v>5935.0754316873672</v>
      </c>
      <c r="G140" s="28">
        <f t="shared" si="83"/>
        <v>1.7108136415668353E-3</v>
      </c>
      <c r="H140" s="80">
        <f t="shared" si="84"/>
        <v>1</v>
      </c>
      <c r="I140" s="9">
        <f t="shared" si="81"/>
        <v>-4391834</v>
      </c>
      <c r="J140" s="2">
        <f t="shared" si="73"/>
        <v>0</v>
      </c>
      <c r="K140" s="48">
        <f t="shared" si="82"/>
        <v>2330172</v>
      </c>
      <c r="L140" s="87">
        <f t="shared" si="74"/>
        <v>-191330</v>
      </c>
      <c r="M140" s="2">
        <f t="shared" si="75"/>
        <v>0</v>
      </c>
      <c r="N140" s="48">
        <f t="shared" si="76"/>
        <v>98122</v>
      </c>
      <c r="P140" s="53">
        <f t="shared" si="78"/>
        <v>1.7121097903391853E-6</v>
      </c>
      <c r="Q140" s="52">
        <f t="shared" si="79"/>
        <v>8.4747630161981355</v>
      </c>
      <c r="R140" s="52">
        <f t="shared" si="80"/>
        <v>0</v>
      </c>
      <c r="S140" s="120">
        <f t="shared" si="68"/>
        <v>0</v>
      </c>
      <c r="T140" s="161"/>
      <c r="U140" s="157"/>
      <c r="V140" s="110"/>
      <c r="W140" s="157"/>
      <c r="X140" s="106"/>
    </row>
    <row r="141" spans="2:24" x14ac:dyDescent="0.25">
      <c r="B141" s="11">
        <v>137</v>
      </c>
      <c r="C141" s="21">
        <v>44022</v>
      </c>
      <c r="D141" s="11">
        <f t="shared" si="71"/>
        <v>80580</v>
      </c>
      <c r="E141" s="4">
        <f t="shared" si="72"/>
        <v>2432608</v>
      </c>
      <c r="F141" s="63">
        <f t="shared" si="77"/>
        <v>5935.0754316873672</v>
      </c>
      <c r="G141" s="27">
        <f t="shared" si="83"/>
        <v>1.7108136415668353E-3</v>
      </c>
      <c r="H141" s="79">
        <f t="shared" si="84"/>
        <v>1</v>
      </c>
      <c r="I141" s="11">
        <f t="shared" si="81"/>
        <v>-4591575</v>
      </c>
      <c r="J141" s="4">
        <f t="shared" si="73"/>
        <v>0</v>
      </c>
      <c r="K141" s="51">
        <f t="shared" si="82"/>
        <v>2432608</v>
      </c>
      <c r="L141" s="86">
        <f t="shared" si="74"/>
        <v>-199741</v>
      </c>
      <c r="M141" s="4">
        <f t="shared" si="75"/>
        <v>0</v>
      </c>
      <c r="N141" s="51">
        <f t="shared" si="76"/>
        <v>102436</v>
      </c>
      <c r="P141" s="54">
        <f t="shared" si="78"/>
        <v>1.7121097903391853E-6</v>
      </c>
      <c r="Q141" s="55">
        <f t="shared" si="79"/>
        <v>8.8156742215144472</v>
      </c>
      <c r="R141" s="55">
        <f t="shared" si="80"/>
        <v>0</v>
      </c>
      <c r="S141" s="152">
        <f t="shared" si="68"/>
        <v>0</v>
      </c>
      <c r="T141" s="162"/>
      <c r="U141" s="19"/>
      <c r="V141" s="109"/>
      <c r="W141" s="19"/>
      <c r="X141" s="107"/>
    </row>
    <row r="142" spans="2:24" x14ac:dyDescent="0.25">
      <c r="B142" s="9">
        <v>138</v>
      </c>
      <c r="C142" s="22">
        <v>44023</v>
      </c>
      <c r="D142" s="9">
        <f t="shared" si="71"/>
        <v>80580</v>
      </c>
      <c r="E142" s="2">
        <f t="shared" si="72"/>
        <v>2539547</v>
      </c>
      <c r="F142" s="62">
        <f t="shared" si="77"/>
        <v>5935.0754316873672</v>
      </c>
      <c r="G142" s="28">
        <f t="shared" si="83"/>
        <v>1.7108136415668353E-3</v>
      </c>
      <c r="H142" s="80">
        <f t="shared" si="84"/>
        <v>1</v>
      </c>
      <c r="I142" s="9">
        <f t="shared" si="81"/>
        <v>-4800097</v>
      </c>
      <c r="J142" s="2">
        <f t="shared" si="73"/>
        <v>0</v>
      </c>
      <c r="K142" s="48">
        <f t="shared" si="82"/>
        <v>2539547</v>
      </c>
      <c r="L142" s="87">
        <f t="shared" si="74"/>
        <v>-208522</v>
      </c>
      <c r="M142" s="2">
        <f t="shared" si="75"/>
        <v>0</v>
      </c>
      <c r="N142" s="48">
        <f t="shared" si="76"/>
        <v>106939</v>
      </c>
      <c r="P142" s="53">
        <f t="shared" si="78"/>
        <v>1.7121097903391853E-6</v>
      </c>
      <c r="Q142" s="52">
        <f t="shared" si="79"/>
        <v>9.1715721922308688</v>
      </c>
      <c r="R142" s="52">
        <f t="shared" si="80"/>
        <v>0</v>
      </c>
      <c r="S142" s="120">
        <f t="shared" si="68"/>
        <v>0</v>
      </c>
      <c r="T142" s="161"/>
      <c r="U142" s="157"/>
      <c r="V142" s="110"/>
      <c r="W142" s="157"/>
      <c r="X142" s="106"/>
    </row>
    <row r="143" spans="2:24" x14ac:dyDescent="0.25">
      <c r="B143" s="11">
        <v>139</v>
      </c>
      <c r="C143" s="21">
        <v>44024</v>
      </c>
      <c r="D143" s="11">
        <f t="shared" si="71"/>
        <v>80580</v>
      </c>
      <c r="E143" s="4">
        <f t="shared" si="72"/>
        <v>2651187</v>
      </c>
      <c r="F143" s="63">
        <f t="shared" si="77"/>
        <v>5935.0754316873672</v>
      </c>
      <c r="G143" s="27">
        <f t="shared" si="83"/>
        <v>1.7108136415668353E-3</v>
      </c>
      <c r="H143" s="79">
        <f t="shared" si="84"/>
        <v>1</v>
      </c>
      <c r="I143" s="11">
        <f t="shared" si="81"/>
        <v>-5017785</v>
      </c>
      <c r="J143" s="4">
        <f t="shared" si="73"/>
        <v>0</v>
      </c>
      <c r="K143" s="51">
        <f t="shared" si="82"/>
        <v>2651187</v>
      </c>
      <c r="L143" s="86">
        <f t="shared" si="74"/>
        <v>-217688</v>
      </c>
      <c r="M143" s="4">
        <f t="shared" si="75"/>
        <v>0</v>
      </c>
      <c r="N143" s="51">
        <f t="shared" si="76"/>
        <v>111640</v>
      </c>
      <c r="P143" s="54">
        <f t="shared" si="78"/>
        <v>1.7121097903391853E-6</v>
      </c>
      <c r="Q143" s="55">
        <f t="shared" si="79"/>
        <v>9.5431160832735582</v>
      </c>
      <c r="R143" s="55">
        <f t="shared" si="80"/>
        <v>0</v>
      </c>
      <c r="S143" s="152">
        <f t="shared" si="68"/>
        <v>0</v>
      </c>
      <c r="T143" s="162"/>
      <c r="U143" s="19"/>
      <c r="V143" s="109"/>
      <c r="W143" s="19"/>
      <c r="X143" s="107"/>
    </row>
    <row r="144" spans="2:24" x14ac:dyDescent="0.25">
      <c r="B144" s="9">
        <v>140</v>
      </c>
      <c r="C144" s="22">
        <v>44025</v>
      </c>
      <c r="D144" s="9">
        <f t="shared" si="71"/>
        <v>80580</v>
      </c>
      <c r="E144" s="2">
        <f t="shared" si="72"/>
        <v>2767735</v>
      </c>
      <c r="F144" s="62">
        <f t="shared" si="77"/>
        <v>5935.0754316873672</v>
      </c>
      <c r="G144" s="28">
        <f t="shared" si="83"/>
        <v>1.7108136415668353E-3</v>
      </c>
      <c r="H144" s="80">
        <f t="shared" si="84"/>
        <v>1</v>
      </c>
      <c r="I144" s="9">
        <f t="shared" si="81"/>
        <v>-5245043</v>
      </c>
      <c r="J144" s="2">
        <f t="shared" si="73"/>
        <v>0</v>
      </c>
      <c r="K144" s="48">
        <f t="shared" si="82"/>
        <v>2767735</v>
      </c>
      <c r="L144" s="87">
        <f t="shared" si="74"/>
        <v>-227258</v>
      </c>
      <c r="M144" s="2">
        <f t="shared" si="75"/>
        <v>0</v>
      </c>
      <c r="N144" s="48">
        <f t="shared" si="76"/>
        <v>116548</v>
      </c>
      <c r="P144" s="53">
        <f t="shared" si="78"/>
        <v>1.7121097903391853E-6</v>
      </c>
      <c r="Q144" s="52">
        <f t="shared" si="79"/>
        <v>9.9309919677950287</v>
      </c>
      <c r="R144" s="52">
        <f t="shared" si="80"/>
        <v>0</v>
      </c>
      <c r="S144" s="120">
        <f t="shared" si="68"/>
        <v>0</v>
      </c>
      <c r="T144" s="161"/>
      <c r="U144" s="157"/>
      <c r="V144" s="110"/>
      <c r="W144" s="157"/>
      <c r="X144" s="106"/>
    </row>
    <row r="145" spans="2:24" x14ac:dyDescent="0.25">
      <c r="B145" s="11">
        <v>141</v>
      </c>
      <c r="C145" s="21">
        <v>44026</v>
      </c>
      <c r="D145" s="11">
        <f t="shared" si="71"/>
        <v>80580</v>
      </c>
      <c r="E145" s="4">
        <f t="shared" si="72"/>
        <v>2889406</v>
      </c>
      <c r="F145" s="63">
        <f t="shared" si="77"/>
        <v>5935.0754316873672</v>
      </c>
      <c r="G145" s="27">
        <f t="shared" si="83"/>
        <v>1.7108136415668353E-3</v>
      </c>
      <c r="H145" s="79">
        <f t="shared" si="84"/>
        <v>1</v>
      </c>
      <c r="I145" s="11">
        <f t="shared" si="81"/>
        <v>-5482292</v>
      </c>
      <c r="J145" s="4">
        <f t="shared" si="73"/>
        <v>0</v>
      </c>
      <c r="K145" s="51">
        <f t="shared" si="82"/>
        <v>2889406</v>
      </c>
      <c r="L145" s="86">
        <f t="shared" si="74"/>
        <v>-237249</v>
      </c>
      <c r="M145" s="4">
        <f t="shared" si="75"/>
        <v>0</v>
      </c>
      <c r="N145" s="51">
        <f t="shared" si="76"/>
        <v>121671</v>
      </c>
      <c r="P145" s="54">
        <f t="shared" si="78"/>
        <v>1.7121097903391853E-6</v>
      </c>
      <c r="Q145" s="55">
        <f t="shared" si="79"/>
        <v>10.335919664241247</v>
      </c>
      <c r="R145" s="55">
        <f t="shared" si="80"/>
        <v>0</v>
      </c>
      <c r="S145" s="152">
        <f t="shared" si="68"/>
        <v>0</v>
      </c>
      <c r="T145" s="162"/>
      <c r="U145" s="19"/>
      <c r="V145" s="109"/>
      <c r="W145" s="19"/>
      <c r="X145" s="107"/>
    </row>
    <row r="146" spans="2:24" x14ac:dyDescent="0.25">
      <c r="B146" s="9">
        <v>142</v>
      </c>
      <c r="C146" s="22">
        <v>44027</v>
      </c>
      <c r="D146" s="9">
        <f t="shared" si="71"/>
        <v>80580</v>
      </c>
      <c r="E146" s="2">
        <f t="shared" si="72"/>
        <v>3016426</v>
      </c>
      <c r="F146" s="62">
        <f t="shared" si="77"/>
        <v>5935.0754316873672</v>
      </c>
      <c r="G146" s="28">
        <f t="shared" si="83"/>
        <v>1.7108136415668353E-3</v>
      </c>
      <c r="H146" s="80">
        <f t="shared" si="84"/>
        <v>1</v>
      </c>
      <c r="I146" s="9">
        <f t="shared" si="81"/>
        <v>-5729970</v>
      </c>
      <c r="J146" s="2">
        <f t="shared" si="73"/>
        <v>0</v>
      </c>
      <c r="K146" s="48">
        <f t="shared" si="82"/>
        <v>3016426</v>
      </c>
      <c r="L146" s="87">
        <f t="shared" si="74"/>
        <v>-247678</v>
      </c>
      <c r="M146" s="2">
        <f t="shared" si="75"/>
        <v>0</v>
      </c>
      <c r="N146" s="48">
        <f t="shared" si="76"/>
        <v>127020</v>
      </c>
      <c r="P146" s="53">
        <f t="shared" si="78"/>
        <v>1.7121097903391853E-6</v>
      </c>
      <c r="Q146" s="52">
        <f t="shared" si="79"/>
        <v>10.75864917651535</v>
      </c>
      <c r="R146" s="52">
        <f t="shared" si="80"/>
        <v>0</v>
      </c>
      <c r="S146" s="120">
        <f t="shared" si="68"/>
        <v>0</v>
      </c>
      <c r="T146" s="161"/>
      <c r="U146" s="157"/>
      <c r="V146" s="110"/>
      <c r="W146" s="157"/>
      <c r="X146" s="106"/>
    </row>
    <row r="147" spans="2:24" x14ac:dyDescent="0.25">
      <c r="B147" s="11">
        <v>143</v>
      </c>
      <c r="C147" s="21">
        <v>44028</v>
      </c>
      <c r="D147" s="11">
        <f t="shared" si="71"/>
        <v>80580</v>
      </c>
      <c r="E147" s="4">
        <f t="shared" si="72"/>
        <v>3149030</v>
      </c>
      <c r="F147" s="63">
        <f t="shared" si="77"/>
        <v>5935.0754316873672</v>
      </c>
      <c r="G147" s="27">
        <f t="shared" si="83"/>
        <v>1.7108136415668353E-3</v>
      </c>
      <c r="H147" s="79">
        <f t="shared" si="84"/>
        <v>1</v>
      </c>
      <c r="I147" s="11">
        <f t="shared" si="81"/>
        <v>-5988536</v>
      </c>
      <c r="J147" s="4">
        <f t="shared" si="73"/>
        <v>0</v>
      </c>
      <c r="K147" s="51">
        <f t="shared" si="82"/>
        <v>3149030</v>
      </c>
      <c r="L147" s="86">
        <f t="shared" si="74"/>
        <v>-258566</v>
      </c>
      <c r="M147" s="4">
        <f t="shared" si="75"/>
        <v>0</v>
      </c>
      <c r="N147" s="51">
        <f t="shared" si="76"/>
        <v>132604</v>
      </c>
      <c r="P147" s="54">
        <f t="shared" si="78"/>
        <v>1.7121097903391853E-6</v>
      </c>
      <c r="Q147" s="55">
        <f t="shared" si="79"/>
        <v>11.199961132885866</v>
      </c>
      <c r="R147" s="55">
        <f t="shared" si="80"/>
        <v>0</v>
      </c>
      <c r="S147" s="152">
        <f t="shared" si="68"/>
        <v>0</v>
      </c>
      <c r="T147" s="162"/>
      <c r="U147" s="19"/>
      <c r="V147" s="109"/>
      <c r="W147" s="19"/>
      <c r="X147" s="107"/>
    </row>
    <row r="148" spans="2:24" x14ac:dyDescent="0.25">
      <c r="B148" s="9">
        <v>144</v>
      </c>
      <c r="C148" s="22">
        <v>44029</v>
      </c>
      <c r="D148" s="9">
        <f t="shared" si="71"/>
        <v>80580</v>
      </c>
      <c r="E148" s="2">
        <f t="shared" si="72"/>
        <v>3287463</v>
      </c>
      <c r="F148" s="62">
        <f t="shared" si="77"/>
        <v>5935.0754316873672</v>
      </c>
      <c r="G148" s="28">
        <f t="shared" si="83"/>
        <v>1.7108136415668353E-3</v>
      </c>
      <c r="H148" s="80">
        <f t="shared" si="84"/>
        <v>1</v>
      </c>
      <c r="I148" s="9">
        <f t="shared" si="81"/>
        <v>-6258469</v>
      </c>
      <c r="J148" s="2">
        <f t="shared" si="73"/>
        <v>0</v>
      </c>
      <c r="K148" s="48">
        <f t="shared" si="82"/>
        <v>3287463</v>
      </c>
      <c r="L148" s="87">
        <f t="shared" si="74"/>
        <v>-269933</v>
      </c>
      <c r="M148" s="2">
        <f t="shared" si="75"/>
        <v>0</v>
      </c>
      <c r="N148" s="48">
        <f t="shared" si="76"/>
        <v>138433</v>
      </c>
      <c r="P148" s="53">
        <f t="shared" si="78"/>
        <v>1.7121097903391853E-6</v>
      </c>
      <c r="Q148" s="52">
        <f t="shared" si="79"/>
        <v>11.660673320448339</v>
      </c>
      <c r="R148" s="52">
        <f t="shared" si="80"/>
        <v>0</v>
      </c>
      <c r="S148" s="120">
        <f t="shared" si="68"/>
        <v>0</v>
      </c>
      <c r="T148" s="161"/>
      <c r="U148" s="157"/>
      <c r="V148" s="110"/>
      <c r="W148" s="157"/>
      <c r="X148" s="106"/>
    </row>
    <row r="149" spans="2:24" x14ac:dyDescent="0.25">
      <c r="B149" s="11">
        <v>145</v>
      </c>
      <c r="C149" s="21">
        <v>44030</v>
      </c>
      <c r="D149" s="11">
        <f t="shared" si="71"/>
        <v>80580</v>
      </c>
      <c r="E149" s="4">
        <f t="shared" si="72"/>
        <v>3431982</v>
      </c>
      <c r="F149" s="63">
        <f t="shared" si="77"/>
        <v>5935.0754316873672</v>
      </c>
      <c r="G149" s="27">
        <f t="shared" si="83"/>
        <v>1.7108136415668353E-3</v>
      </c>
      <c r="H149" s="79">
        <f t="shared" si="84"/>
        <v>1</v>
      </c>
      <c r="I149" s="11">
        <f t="shared" si="81"/>
        <v>-6540268</v>
      </c>
      <c r="J149" s="4">
        <f t="shared" si="73"/>
        <v>0</v>
      </c>
      <c r="K149" s="51">
        <f t="shared" si="82"/>
        <v>3431982</v>
      </c>
      <c r="L149" s="86">
        <f t="shared" si="74"/>
        <v>-281799</v>
      </c>
      <c r="M149" s="4">
        <f t="shared" si="75"/>
        <v>0</v>
      </c>
      <c r="N149" s="51">
        <f t="shared" si="76"/>
        <v>144519</v>
      </c>
      <c r="P149" s="54">
        <f t="shared" si="78"/>
        <v>1.7121097903391853E-6</v>
      </c>
      <c r="Q149" s="55">
        <f t="shared" si="79"/>
        <v>12.141639124661303</v>
      </c>
      <c r="R149" s="55">
        <f t="shared" si="80"/>
        <v>0</v>
      </c>
      <c r="S149" s="152">
        <f t="shared" si="68"/>
        <v>0</v>
      </c>
      <c r="T149" s="162"/>
      <c r="U149" s="19"/>
      <c r="V149" s="109"/>
      <c r="W149" s="19"/>
      <c r="X149" s="107"/>
    </row>
    <row r="150" spans="2:24" x14ac:dyDescent="0.25">
      <c r="B150" s="9">
        <v>146</v>
      </c>
      <c r="C150" s="22">
        <v>44031</v>
      </c>
      <c r="D150" s="9">
        <f t="shared" si="71"/>
        <v>80580</v>
      </c>
      <c r="E150" s="2">
        <f t="shared" si="72"/>
        <v>3582854</v>
      </c>
      <c r="F150" s="62">
        <f t="shared" si="77"/>
        <v>5935.0754316873672</v>
      </c>
      <c r="G150" s="28">
        <f t="shared" si="83"/>
        <v>1.7108136415668353E-3</v>
      </c>
      <c r="H150" s="80">
        <f t="shared" si="84"/>
        <v>1</v>
      </c>
      <c r="I150" s="9">
        <f t="shared" si="81"/>
        <v>-6834455</v>
      </c>
      <c r="J150" s="2">
        <f t="shared" si="73"/>
        <v>0</v>
      </c>
      <c r="K150" s="48">
        <f t="shared" si="82"/>
        <v>3582854</v>
      </c>
      <c r="L150" s="87">
        <f t="shared" si="74"/>
        <v>-294187</v>
      </c>
      <c r="M150" s="2">
        <f t="shared" si="75"/>
        <v>0</v>
      </c>
      <c r="N150" s="48">
        <f t="shared" si="76"/>
        <v>150872</v>
      </c>
      <c r="P150" s="53">
        <f t="shared" si="78"/>
        <v>1.7121097903391853E-6</v>
      </c>
      <c r="Q150" s="52">
        <f t="shared" si="79"/>
        <v>12.643747821951751</v>
      </c>
      <c r="R150" s="52">
        <f t="shared" si="80"/>
        <v>0</v>
      </c>
      <c r="S150" s="120">
        <f t="shared" si="68"/>
        <v>0</v>
      </c>
      <c r="T150" s="161"/>
      <c r="U150" s="157"/>
      <c r="V150" s="110"/>
      <c r="W150" s="157"/>
      <c r="X150" s="106"/>
    </row>
    <row r="151" spans="2:24" x14ac:dyDescent="0.25">
      <c r="B151" s="11">
        <v>147</v>
      </c>
      <c r="C151" s="21">
        <v>44032</v>
      </c>
      <c r="D151" s="11">
        <f t="shared" si="71"/>
        <v>80580</v>
      </c>
      <c r="E151" s="4">
        <f t="shared" si="72"/>
        <v>3740359</v>
      </c>
      <c r="F151" s="63">
        <f t="shared" si="77"/>
        <v>5935.0754316873672</v>
      </c>
      <c r="G151" s="27">
        <f t="shared" si="83"/>
        <v>1.7108136415668353E-3</v>
      </c>
      <c r="H151" s="79">
        <f t="shared" si="84"/>
        <v>1</v>
      </c>
      <c r="I151" s="11">
        <f t="shared" si="81"/>
        <v>-7141575</v>
      </c>
      <c r="J151" s="4">
        <f t="shared" si="73"/>
        <v>0</v>
      </c>
      <c r="K151" s="51">
        <f t="shared" si="82"/>
        <v>3740359</v>
      </c>
      <c r="L151" s="86">
        <f t="shared" si="74"/>
        <v>-307120</v>
      </c>
      <c r="M151" s="4">
        <f t="shared" si="75"/>
        <v>0</v>
      </c>
      <c r="N151" s="51">
        <f t="shared" si="76"/>
        <v>157505</v>
      </c>
      <c r="P151" s="54">
        <f t="shared" ref="P151:P182" si="85">R$17*((1+P$17-Q$17)*(1+P$17+S$17)-Q$17)</f>
        <v>1.7121097903391853E-6</v>
      </c>
      <c r="Q151" s="55">
        <f t="shared" ref="Q151:Q182" si="86">(1+P$17-Q$17)*(1+P$17+S$17)-R$17*((S$17*K150)+((I150+J150)*(1+P$17+S$17)))</f>
        <v>13.167929407409998</v>
      </c>
      <c r="R151" s="55">
        <f t="shared" ref="R151:R182" si="87">-J150*(1+P$17+S$17)</f>
        <v>0</v>
      </c>
      <c r="S151" s="152">
        <f t="shared" ref="S151:S204" si="88">INT((-Q151+SQRT((Q151^2)-(4*P151*R151)))/(2*P151))</f>
        <v>0</v>
      </c>
      <c r="T151" s="162"/>
      <c r="U151" s="19"/>
      <c r="V151" s="109"/>
      <c r="W151" s="19"/>
      <c r="X151" s="107"/>
    </row>
    <row r="152" spans="2:24" x14ac:dyDescent="0.25">
      <c r="B152" s="9">
        <v>148</v>
      </c>
      <c r="C152" s="22">
        <v>44033</v>
      </c>
      <c r="D152" s="9">
        <f t="shared" si="71"/>
        <v>80580</v>
      </c>
      <c r="E152" s="2">
        <f t="shared" si="72"/>
        <v>3904788</v>
      </c>
      <c r="F152" s="62">
        <f t="shared" si="77"/>
        <v>5935.0754316873672</v>
      </c>
      <c r="G152" s="28">
        <f t="shared" si="83"/>
        <v>1.7108136415668353E-3</v>
      </c>
      <c r="H152" s="80">
        <f t="shared" si="84"/>
        <v>1</v>
      </c>
      <c r="I152" s="9">
        <f t="shared" si="81"/>
        <v>-7462196</v>
      </c>
      <c r="J152" s="2">
        <f t="shared" si="73"/>
        <v>0</v>
      </c>
      <c r="K152" s="48">
        <f t="shared" si="82"/>
        <v>3904788</v>
      </c>
      <c r="L152" s="87">
        <f t="shared" si="74"/>
        <v>-320621</v>
      </c>
      <c r="M152" s="2">
        <f t="shared" si="75"/>
        <v>0</v>
      </c>
      <c r="N152" s="48">
        <f t="shared" si="76"/>
        <v>164429</v>
      </c>
      <c r="P152" s="53">
        <f t="shared" si="85"/>
        <v>1.7121097903391853E-6</v>
      </c>
      <c r="Q152" s="52">
        <f t="shared" si="86"/>
        <v>13.715155033697906</v>
      </c>
      <c r="R152" s="52">
        <f t="shared" si="87"/>
        <v>0</v>
      </c>
      <c r="S152" s="120">
        <f t="shared" si="88"/>
        <v>0</v>
      </c>
      <c r="T152" s="161"/>
      <c r="U152" s="157"/>
      <c r="V152" s="110"/>
      <c r="W152" s="157"/>
      <c r="X152" s="106"/>
    </row>
    <row r="153" spans="2:24" x14ac:dyDescent="0.25">
      <c r="B153" s="11">
        <v>149</v>
      </c>
      <c r="C153" s="21">
        <v>44034</v>
      </c>
      <c r="D153" s="11">
        <f t="shared" si="71"/>
        <v>80580</v>
      </c>
      <c r="E153" s="4">
        <f t="shared" si="72"/>
        <v>4076445</v>
      </c>
      <c r="F153" s="63">
        <f t="shared" si="77"/>
        <v>5935.0754316873672</v>
      </c>
      <c r="G153" s="27">
        <f t="shared" si="83"/>
        <v>1.7108136415668353E-3</v>
      </c>
      <c r="H153" s="79">
        <f t="shared" si="84"/>
        <v>1</v>
      </c>
      <c r="I153" s="11">
        <f t="shared" si="81"/>
        <v>-7796912</v>
      </c>
      <c r="J153" s="4">
        <f t="shared" si="73"/>
        <v>0</v>
      </c>
      <c r="K153" s="51">
        <f t="shared" si="82"/>
        <v>4076445</v>
      </c>
      <c r="L153" s="86">
        <f t="shared" si="74"/>
        <v>-334716</v>
      </c>
      <c r="M153" s="4">
        <f t="shared" si="75"/>
        <v>0</v>
      </c>
      <c r="N153" s="51">
        <f t="shared" si="76"/>
        <v>171657</v>
      </c>
      <c r="P153" s="54">
        <f t="shared" si="85"/>
        <v>1.7121097903391853E-6</v>
      </c>
      <c r="Q153" s="55">
        <f t="shared" si="86"/>
        <v>14.28643671844339</v>
      </c>
      <c r="R153" s="55">
        <f t="shared" si="87"/>
        <v>0</v>
      </c>
      <c r="S153" s="152">
        <f t="shared" si="88"/>
        <v>0</v>
      </c>
      <c r="T153" s="162"/>
      <c r="U153" s="19"/>
      <c r="V153" s="109"/>
      <c r="W153" s="19"/>
      <c r="X153" s="107"/>
    </row>
    <row r="154" spans="2:24" x14ac:dyDescent="0.25">
      <c r="B154" s="9">
        <v>150</v>
      </c>
      <c r="C154" s="22">
        <v>44035</v>
      </c>
      <c r="D154" s="9">
        <f t="shared" si="71"/>
        <v>80580</v>
      </c>
      <c r="E154" s="2">
        <f t="shared" si="72"/>
        <v>4255648</v>
      </c>
      <c r="F154" s="62">
        <f t="shared" si="77"/>
        <v>5935.0754316873672</v>
      </c>
      <c r="G154" s="28">
        <f t="shared" si="83"/>
        <v>1.7108136415668353E-3</v>
      </c>
      <c r="H154" s="80">
        <f t="shared" si="84"/>
        <v>1</v>
      </c>
      <c r="I154" s="9">
        <f t="shared" si="81"/>
        <v>-8146342</v>
      </c>
      <c r="J154" s="2">
        <f t="shared" si="73"/>
        <v>0</v>
      </c>
      <c r="K154" s="48">
        <f t="shared" si="82"/>
        <v>4255648</v>
      </c>
      <c r="L154" s="87">
        <f t="shared" si="74"/>
        <v>-349430</v>
      </c>
      <c r="M154" s="2">
        <f t="shared" si="75"/>
        <v>0</v>
      </c>
      <c r="N154" s="48">
        <f t="shared" si="76"/>
        <v>179203</v>
      </c>
      <c r="P154" s="53">
        <f t="shared" si="85"/>
        <v>1.7121097903391853E-6</v>
      </c>
      <c r="Q154" s="52">
        <f t="shared" si="86"/>
        <v>14.882832757146248</v>
      </c>
      <c r="R154" s="52">
        <f t="shared" si="87"/>
        <v>0</v>
      </c>
      <c r="S154" s="120">
        <f t="shared" si="88"/>
        <v>0</v>
      </c>
      <c r="T154" s="161"/>
      <c r="U154" s="157"/>
      <c r="V154" s="110"/>
      <c r="W154" s="157"/>
      <c r="X154" s="106"/>
    </row>
    <row r="155" spans="2:24" x14ac:dyDescent="0.25">
      <c r="B155" s="11">
        <v>151</v>
      </c>
      <c r="C155" s="21">
        <v>44036</v>
      </c>
      <c r="D155" s="11">
        <f t="shared" si="71"/>
        <v>80580</v>
      </c>
      <c r="E155" s="4">
        <f t="shared" si="72"/>
        <v>4442729</v>
      </c>
      <c r="F155" s="63">
        <f t="shared" si="77"/>
        <v>5935.0754316873672</v>
      </c>
      <c r="G155" s="27">
        <f t="shared" si="83"/>
        <v>1.7108136415668353E-3</v>
      </c>
      <c r="H155" s="79">
        <f t="shared" si="84"/>
        <v>1</v>
      </c>
      <c r="I155" s="11">
        <f t="shared" si="81"/>
        <v>-8511133</v>
      </c>
      <c r="J155" s="4">
        <f t="shared" si="73"/>
        <v>0</v>
      </c>
      <c r="K155" s="51">
        <f t="shared" si="82"/>
        <v>4442729</v>
      </c>
      <c r="L155" s="86">
        <f t="shared" si="74"/>
        <v>-364791</v>
      </c>
      <c r="M155" s="4">
        <f t="shared" si="75"/>
        <v>0</v>
      </c>
      <c r="N155" s="51">
        <f t="shared" si="76"/>
        <v>187081</v>
      </c>
      <c r="P155" s="54">
        <f t="shared" si="85"/>
        <v>1.7121097903391853E-6</v>
      </c>
      <c r="Q155" s="55">
        <f t="shared" si="86"/>
        <v>15.505446162714117</v>
      </c>
      <c r="R155" s="55">
        <f t="shared" si="87"/>
        <v>0</v>
      </c>
      <c r="S155" s="152">
        <f t="shared" si="88"/>
        <v>0</v>
      </c>
      <c r="T155" s="162"/>
      <c r="U155" s="19"/>
      <c r="V155" s="109"/>
      <c r="W155" s="19"/>
      <c r="X155" s="107"/>
    </row>
    <row r="156" spans="2:24" x14ac:dyDescent="0.25">
      <c r="B156" s="9">
        <v>152</v>
      </c>
      <c r="C156" s="22">
        <v>44037</v>
      </c>
      <c r="D156" s="9">
        <f t="shared" si="71"/>
        <v>80580</v>
      </c>
      <c r="E156" s="2">
        <f t="shared" si="72"/>
        <v>4638034</v>
      </c>
      <c r="F156" s="62">
        <f t="shared" si="77"/>
        <v>5935.0754316873672</v>
      </c>
      <c r="G156" s="28">
        <f t="shared" si="83"/>
        <v>1.7108136415668353E-3</v>
      </c>
      <c r="H156" s="80">
        <f t="shared" si="84"/>
        <v>1</v>
      </c>
      <c r="I156" s="9">
        <f t="shared" si="81"/>
        <v>-8891961</v>
      </c>
      <c r="J156" s="2">
        <f t="shared" si="73"/>
        <v>0</v>
      </c>
      <c r="K156" s="48">
        <f t="shared" si="82"/>
        <v>4638034</v>
      </c>
      <c r="L156" s="87">
        <f t="shared" si="74"/>
        <v>-380828</v>
      </c>
      <c r="M156" s="2">
        <f t="shared" si="75"/>
        <v>0</v>
      </c>
      <c r="N156" s="48">
        <f t="shared" si="76"/>
        <v>195305</v>
      </c>
      <c r="P156" s="53">
        <f t="shared" si="85"/>
        <v>1.7121097903391853E-6</v>
      </c>
      <c r="Q156" s="52">
        <f t="shared" si="86"/>
        <v>16.155429785762813</v>
      </c>
      <c r="R156" s="52">
        <f t="shared" si="87"/>
        <v>0</v>
      </c>
      <c r="S156" s="120">
        <f t="shared" si="88"/>
        <v>0</v>
      </c>
      <c r="T156" s="161"/>
      <c r="U156" s="157"/>
      <c r="V156" s="110"/>
      <c r="W156" s="157"/>
      <c r="X156" s="106"/>
    </row>
    <row r="157" spans="2:24" x14ac:dyDescent="0.25">
      <c r="B157" s="11">
        <v>153</v>
      </c>
      <c r="C157" s="21">
        <v>44038</v>
      </c>
      <c r="D157" s="11">
        <f t="shared" si="71"/>
        <v>80580</v>
      </c>
      <c r="E157" s="4">
        <f t="shared" si="72"/>
        <v>4841925</v>
      </c>
      <c r="F157" s="63">
        <f t="shared" si="77"/>
        <v>5935.0754316873672</v>
      </c>
      <c r="G157" s="27">
        <f t="shared" si="83"/>
        <v>1.7108136415668353E-3</v>
      </c>
      <c r="H157" s="79">
        <f t="shared" si="84"/>
        <v>1</v>
      </c>
      <c r="I157" s="11">
        <f t="shared" si="81"/>
        <v>-9289530</v>
      </c>
      <c r="J157" s="4">
        <f t="shared" si="73"/>
        <v>0</v>
      </c>
      <c r="K157" s="51">
        <f t="shared" si="82"/>
        <v>4841925</v>
      </c>
      <c r="L157" s="86">
        <f t="shared" si="74"/>
        <v>-397569</v>
      </c>
      <c r="M157" s="4">
        <f t="shared" si="75"/>
        <v>0</v>
      </c>
      <c r="N157" s="51">
        <f t="shared" si="76"/>
        <v>203891</v>
      </c>
      <c r="P157" s="54">
        <f t="shared" si="85"/>
        <v>1.7121097903391853E-6</v>
      </c>
      <c r="Q157" s="55">
        <f t="shared" si="86"/>
        <v>16.833988021383107</v>
      </c>
      <c r="R157" s="55">
        <f t="shared" si="87"/>
        <v>0</v>
      </c>
      <c r="S157" s="152">
        <f t="shared" si="88"/>
        <v>0</v>
      </c>
      <c r="T157" s="162"/>
      <c r="U157" s="19"/>
      <c r="V157" s="109"/>
      <c r="W157" s="19"/>
      <c r="X157" s="107"/>
    </row>
    <row r="158" spans="2:24" x14ac:dyDescent="0.25">
      <c r="B158" s="9">
        <v>154</v>
      </c>
      <c r="C158" s="22">
        <v>44039</v>
      </c>
      <c r="D158" s="9">
        <f t="shared" si="71"/>
        <v>80580</v>
      </c>
      <c r="E158" s="2">
        <f t="shared" si="72"/>
        <v>5054779</v>
      </c>
      <c r="F158" s="62">
        <f t="shared" si="77"/>
        <v>5935.0754316873672</v>
      </c>
      <c r="G158" s="28">
        <f t="shared" si="83"/>
        <v>1.7108136415668353E-3</v>
      </c>
      <c r="H158" s="80">
        <f t="shared" si="84"/>
        <v>1</v>
      </c>
      <c r="I158" s="9">
        <f t="shared" si="81"/>
        <v>-9704577</v>
      </c>
      <c r="J158" s="2">
        <f t="shared" si="73"/>
        <v>0</v>
      </c>
      <c r="K158" s="48">
        <f t="shared" si="82"/>
        <v>5054779</v>
      </c>
      <c r="L158" s="87">
        <f t="shared" si="74"/>
        <v>-415047</v>
      </c>
      <c r="M158" s="2">
        <f t="shared" si="75"/>
        <v>0</v>
      </c>
      <c r="N158" s="48">
        <f t="shared" si="76"/>
        <v>212854</v>
      </c>
      <c r="P158" s="53">
        <f t="shared" si="85"/>
        <v>1.7121097903391853E-6</v>
      </c>
      <c r="Q158" s="52">
        <f t="shared" si="86"/>
        <v>17.542375394979423</v>
      </c>
      <c r="R158" s="52">
        <f t="shared" si="87"/>
        <v>0</v>
      </c>
      <c r="S158" s="120">
        <f t="shared" si="88"/>
        <v>0</v>
      </c>
      <c r="T158" s="161"/>
      <c r="U158" s="157"/>
      <c r="V158" s="110"/>
      <c r="W158" s="157"/>
      <c r="X158" s="106"/>
    </row>
    <row r="159" spans="2:24" x14ac:dyDescent="0.25">
      <c r="B159" s="11">
        <v>155</v>
      </c>
      <c r="C159" s="21">
        <v>44040</v>
      </c>
      <c r="D159" s="11">
        <f t="shared" si="71"/>
        <v>80580</v>
      </c>
      <c r="E159" s="4">
        <f t="shared" si="72"/>
        <v>5276991</v>
      </c>
      <c r="F159" s="63">
        <f t="shared" si="77"/>
        <v>5935.0754316873672</v>
      </c>
      <c r="G159" s="27">
        <f t="shared" si="83"/>
        <v>1.7108136415668353E-3</v>
      </c>
      <c r="H159" s="79">
        <f t="shared" si="84"/>
        <v>1</v>
      </c>
      <c r="I159" s="11">
        <f t="shared" si="81"/>
        <v>-10137869</v>
      </c>
      <c r="J159" s="4">
        <f t="shared" si="73"/>
        <v>0</v>
      </c>
      <c r="K159" s="51">
        <f t="shared" si="82"/>
        <v>5276991</v>
      </c>
      <c r="L159" s="86">
        <f t="shared" si="74"/>
        <v>-433292</v>
      </c>
      <c r="M159" s="4">
        <f t="shared" si="75"/>
        <v>0</v>
      </c>
      <c r="N159" s="51">
        <f t="shared" si="76"/>
        <v>222212</v>
      </c>
      <c r="P159" s="54">
        <f t="shared" si="85"/>
        <v>1.7121097903391853E-6</v>
      </c>
      <c r="Q159" s="55">
        <f t="shared" si="86"/>
        <v>18.281904949801007</v>
      </c>
      <c r="R159" s="55">
        <f t="shared" si="87"/>
        <v>0</v>
      </c>
      <c r="S159" s="152">
        <f t="shared" si="88"/>
        <v>0</v>
      </c>
      <c r="T159" s="162"/>
      <c r="U159" s="19"/>
      <c r="V159" s="109"/>
      <c r="W159" s="19"/>
      <c r="X159" s="107"/>
    </row>
    <row r="160" spans="2:24" x14ac:dyDescent="0.25">
      <c r="B160" s="9">
        <v>156</v>
      </c>
      <c r="C160" s="22">
        <v>44041</v>
      </c>
      <c r="D160" s="9">
        <f t="shared" si="71"/>
        <v>80580</v>
      </c>
      <c r="E160" s="2">
        <f t="shared" si="72"/>
        <v>5508971</v>
      </c>
      <c r="F160" s="62">
        <f t="shared" si="77"/>
        <v>5935.0754316873672</v>
      </c>
      <c r="G160" s="28">
        <f t="shared" si="83"/>
        <v>1.7108136415668353E-3</v>
      </c>
      <c r="H160" s="80">
        <f t="shared" si="84"/>
        <v>1</v>
      </c>
      <c r="I160" s="9">
        <f t="shared" si="81"/>
        <v>-10590209</v>
      </c>
      <c r="J160" s="2">
        <f t="shared" si="73"/>
        <v>0</v>
      </c>
      <c r="K160" s="48">
        <f t="shared" si="82"/>
        <v>5508971</v>
      </c>
      <c r="L160" s="87">
        <f t="shared" si="74"/>
        <v>-452340</v>
      </c>
      <c r="M160" s="2">
        <f t="shared" si="75"/>
        <v>0</v>
      </c>
      <c r="N160" s="48">
        <f t="shared" si="76"/>
        <v>231980</v>
      </c>
      <c r="P160" s="53">
        <f t="shared" si="85"/>
        <v>1.7121097903391853E-6</v>
      </c>
      <c r="Q160" s="52">
        <f t="shared" si="86"/>
        <v>19.053943565549798</v>
      </c>
      <c r="R160" s="52">
        <f t="shared" si="87"/>
        <v>0</v>
      </c>
      <c r="S160" s="120">
        <f t="shared" si="88"/>
        <v>0</v>
      </c>
      <c r="T160" s="161"/>
      <c r="U160" s="157"/>
      <c r="V160" s="110"/>
      <c r="W160" s="157"/>
      <c r="X160" s="106"/>
    </row>
    <row r="161" spans="2:24" x14ac:dyDescent="0.25">
      <c r="B161" s="11">
        <v>157</v>
      </c>
      <c r="C161" s="21">
        <v>44042</v>
      </c>
      <c r="D161" s="11">
        <f t="shared" si="71"/>
        <v>80580</v>
      </c>
      <c r="E161" s="4">
        <f t="shared" si="72"/>
        <v>5751149</v>
      </c>
      <c r="F161" s="63">
        <f t="shared" si="77"/>
        <v>5935.0754316873672</v>
      </c>
      <c r="G161" s="27">
        <f t="shared" si="83"/>
        <v>1.7108136415668353E-3</v>
      </c>
      <c r="H161" s="79">
        <f t="shared" si="84"/>
        <v>1</v>
      </c>
      <c r="I161" s="11">
        <f t="shared" ref="I161:I192" si="89">INT((S$17*K161+I160)/(1+R$17*J161))</f>
        <v>-11062434</v>
      </c>
      <c r="J161" s="4">
        <f t="shared" si="73"/>
        <v>0</v>
      </c>
      <c r="K161" s="51">
        <f t="shared" ref="K161:K192" si="90">INT((Q$17*J161+K160)/(1+P$17+S$17))</f>
        <v>5751149</v>
      </c>
      <c r="L161" s="86">
        <f t="shared" si="74"/>
        <v>-472225</v>
      </c>
      <c r="M161" s="4">
        <f t="shared" si="75"/>
        <v>0</v>
      </c>
      <c r="N161" s="51">
        <f t="shared" si="76"/>
        <v>242178</v>
      </c>
      <c r="P161" s="54">
        <f t="shared" si="85"/>
        <v>1.7121097903391853E-6</v>
      </c>
      <c r="Q161" s="55">
        <f t="shared" si="86"/>
        <v>19.859921760072883</v>
      </c>
      <c r="R161" s="55">
        <f t="shared" si="87"/>
        <v>0</v>
      </c>
      <c r="S161" s="152">
        <f t="shared" si="88"/>
        <v>0</v>
      </c>
      <c r="T161" s="162"/>
      <c r="U161" s="19"/>
      <c r="V161" s="109"/>
      <c r="W161" s="19"/>
      <c r="X161" s="107"/>
    </row>
    <row r="162" spans="2:24" x14ac:dyDescent="0.25">
      <c r="B162" s="9">
        <v>158</v>
      </c>
      <c r="C162" s="22">
        <v>44043</v>
      </c>
      <c r="D162" s="9">
        <f t="shared" ref="D162:D204" si="91">D161+IF(M162&gt;0,M162,0)</f>
        <v>80580</v>
      </c>
      <c r="E162" s="2">
        <f t="shared" ref="E162:E204" si="92">E161+IF(N162&gt;0,N162,0)</f>
        <v>6003974</v>
      </c>
      <c r="F162" s="62">
        <f t="shared" si="77"/>
        <v>5935.0754316873672</v>
      </c>
      <c r="G162" s="28">
        <f t="shared" si="83"/>
        <v>1.7108136415668353E-3</v>
      </c>
      <c r="H162" s="80">
        <f t="shared" si="84"/>
        <v>1</v>
      </c>
      <c r="I162" s="9">
        <f t="shared" si="89"/>
        <v>-11555419</v>
      </c>
      <c r="J162" s="2">
        <f t="shared" ref="J162:J204" si="93">S162</f>
        <v>0</v>
      </c>
      <c r="K162" s="48">
        <f t="shared" si="90"/>
        <v>6003974</v>
      </c>
      <c r="L162" s="87">
        <f t="shared" ref="L162:L204" si="94">I162-I161</f>
        <v>-492985</v>
      </c>
      <c r="M162" s="2">
        <f t="shared" ref="M162:M204" si="95">J162-J161</f>
        <v>0</v>
      </c>
      <c r="N162" s="48">
        <f t="shared" ref="N162:N204" si="96">K162-K161</f>
        <v>252825</v>
      </c>
      <c r="P162" s="53">
        <f t="shared" si="85"/>
        <v>1.7121097903391853E-6</v>
      </c>
      <c r="Q162" s="52">
        <f t="shared" si="86"/>
        <v>20.701331007342635</v>
      </c>
      <c r="R162" s="52">
        <f t="shared" si="87"/>
        <v>0</v>
      </c>
      <c r="S162" s="120">
        <f t="shared" si="88"/>
        <v>0</v>
      </c>
      <c r="T162" s="161"/>
      <c r="U162" s="157"/>
      <c r="V162" s="110"/>
      <c r="W162" s="157"/>
      <c r="X162" s="106"/>
    </row>
    <row r="163" spans="2:24" x14ac:dyDescent="0.25">
      <c r="B163" s="11">
        <v>159</v>
      </c>
      <c r="C163" s="21">
        <v>44044</v>
      </c>
      <c r="D163" s="11">
        <f t="shared" si="91"/>
        <v>80580</v>
      </c>
      <c r="E163" s="4">
        <f t="shared" si="92"/>
        <v>6267913</v>
      </c>
      <c r="F163" s="63">
        <f t="shared" si="77"/>
        <v>5935.0754316873672</v>
      </c>
      <c r="G163" s="27">
        <f t="shared" si="83"/>
        <v>1.7108136415668353E-3</v>
      </c>
      <c r="H163" s="79">
        <f t="shared" si="84"/>
        <v>1</v>
      </c>
      <c r="I163" s="11">
        <f t="shared" si="89"/>
        <v>-12070076</v>
      </c>
      <c r="J163" s="4">
        <f t="shared" si="93"/>
        <v>0</v>
      </c>
      <c r="K163" s="51">
        <f t="shared" si="90"/>
        <v>6267913</v>
      </c>
      <c r="L163" s="86">
        <f t="shared" si="94"/>
        <v>-514657</v>
      </c>
      <c r="M163" s="4">
        <f t="shared" si="95"/>
        <v>0</v>
      </c>
      <c r="N163" s="51">
        <f t="shared" si="96"/>
        <v>263939</v>
      </c>
      <c r="P163" s="54">
        <f t="shared" si="85"/>
        <v>1.7121097903391853E-6</v>
      </c>
      <c r="Q163" s="55">
        <f t="shared" si="86"/>
        <v>21.579730418221114</v>
      </c>
      <c r="R163" s="55">
        <f t="shared" si="87"/>
        <v>0</v>
      </c>
      <c r="S163" s="152">
        <f t="shared" si="88"/>
        <v>0</v>
      </c>
      <c r="T163" s="162"/>
      <c r="U163" s="19"/>
      <c r="V163" s="109"/>
      <c r="W163" s="19"/>
      <c r="X163" s="107"/>
    </row>
    <row r="164" spans="2:24" x14ac:dyDescent="0.25">
      <c r="B164" s="9">
        <v>160</v>
      </c>
      <c r="C164" s="22">
        <v>44045</v>
      </c>
      <c r="D164" s="9">
        <f t="shared" si="91"/>
        <v>80580</v>
      </c>
      <c r="E164" s="2">
        <f t="shared" si="92"/>
        <v>6543455</v>
      </c>
      <c r="F164" s="62">
        <f t="shared" ref="F164:F204" si="97">D164*(F$34/D$34)</f>
        <v>5935.0754316873672</v>
      </c>
      <c r="G164" s="28">
        <f t="shared" si="83"/>
        <v>1.7108136415668353E-3</v>
      </c>
      <c r="H164" s="80">
        <f t="shared" si="84"/>
        <v>1</v>
      </c>
      <c r="I164" s="9">
        <f t="shared" si="89"/>
        <v>-12607357</v>
      </c>
      <c r="J164" s="2">
        <f t="shared" si="93"/>
        <v>0</v>
      </c>
      <c r="K164" s="48">
        <f t="shared" si="90"/>
        <v>6543455</v>
      </c>
      <c r="L164" s="87">
        <f t="shared" si="94"/>
        <v>-537281</v>
      </c>
      <c r="M164" s="2">
        <f t="shared" si="95"/>
        <v>0</v>
      </c>
      <c r="N164" s="48">
        <f t="shared" si="96"/>
        <v>275542</v>
      </c>
      <c r="P164" s="53">
        <f t="shared" si="85"/>
        <v>1.7121097903391853E-6</v>
      </c>
      <c r="Q164" s="52">
        <f t="shared" si="86"/>
        <v>22.496744887390516</v>
      </c>
      <c r="R164" s="52">
        <f t="shared" si="87"/>
        <v>0</v>
      </c>
      <c r="S164" s="120">
        <f t="shared" si="88"/>
        <v>0</v>
      </c>
      <c r="T164" s="161"/>
      <c r="U164" s="157"/>
      <c r="V164" s="110"/>
      <c r="W164" s="157"/>
      <c r="X164" s="106"/>
    </row>
    <row r="165" spans="2:24" x14ac:dyDescent="0.25">
      <c r="B165" s="11">
        <v>161</v>
      </c>
      <c r="C165" s="21">
        <v>44046</v>
      </c>
      <c r="D165" s="11">
        <f t="shared" si="91"/>
        <v>80580</v>
      </c>
      <c r="E165" s="4">
        <f t="shared" si="92"/>
        <v>6831110</v>
      </c>
      <c r="F165" s="63">
        <f t="shared" si="97"/>
        <v>5935.0754316873672</v>
      </c>
      <c r="G165" s="27">
        <f t="shared" si="83"/>
        <v>1.7108136415668353E-3</v>
      </c>
      <c r="H165" s="79">
        <f t="shared" si="84"/>
        <v>1</v>
      </c>
      <c r="I165" s="11">
        <f t="shared" si="89"/>
        <v>-13168257</v>
      </c>
      <c r="J165" s="4">
        <f t="shared" si="93"/>
        <v>0</v>
      </c>
      <c r="K165" s="51">
        <f t="shared" si="90"/>
        <v>6831110</v>
      </c>
      <c r="L165" s="86">
        <f t="shared" si="94"/>
        <v>-560900</v>
      </c>
      <c r="M165" s="4">
        <f t="shared" si="95"/>
        <v>0</v>
      </c>
      <c r="N165" s="51">
        <f t="shared" si="96"/>
        <v>287655</v>
      </c>
      <c r="P165" s="54">
        <f t="shared" si="85"/>
        <v>1.7121097903391853E-6</v>
      </c>
      <c r="Q165" s="55">
        <f t="shared" si="86"/>
        <v>23.454070798864485</v>
      </c>
      <c r="R165" s="55">
        <f t="shared" si="87"/>
        <v>0</v>
      </c>
      <c r="S165" s="152">
        <f t="shared" si="88"/>
        <v>0</v>
      </c>
      <c r="T165" s="162"/>
      <c r="U165" s="19"/>
      <c r="V165" s="109"/>
      <c r="W165" s="19"/>
      <c r="X165" s="107"/>
    </row>
    <row r="166" spans="2:24" x14ac:dyDescent="0.25">
      <c r="B166" s="9">
        <v>162</v>
      </c>
      <c r="C166" s="22">
        <v>44047</v>
      </c>
      <c r="D166" s="9">
        <f t="shared" si="91"/>
        <v>80580</v>
      </c>
      <c r="E166" s="2">
        <f t="shared" si="92"/>
        <v>7131411</v>
      </c>
      <c r="F166" s="62">
        <f t="shared" si="97"/>
        <v>5935.0754316873672</v>
      </c>
      <c r="G166" s="28">
        <f t="shared" si="83"/>
        <v>1.7108136415668353E-3</v>
      </c>
      <c r="H166" s="80">
        <f t="shared" si="84"/>
        <v>1</v>
      </c>
      <c r="I166" s="9">
        <f t="shared" si="89"/>
        <v>-13753815</v>
      </c>
      <c r="J166" s="2">
        <f t="shared" si="93"/>
        <v>0</v>
      </c>
      <c r="K166" s="48">
        <f t="shared" si="90"/>
        <v>7131411</v>
      </c>
      <c r="L166" s="87">
        <f t="shared" si="94"/>
        <v>-585558</v>
      </c>
      <c r="M166" s="2">
        <f t="shared" si="95"/>
        <v>0</v>
      </c>
      <c r="N166" s="48">
        <f t="shared" si="96"/>
        <v>300301</v>
      </c>
      <c r="P166" s="53">
        <f t="shared" si="85"/>
        <v>1.7121097903391853E-6</v>
      </c>
      <c r="Q166" s="52">
        <f t="shared" si="86"/>
        <v>24.453480999985711</v>
      </c>
      <c r="R166" s="52">
        <f t="shared" si="87"/>
        <v>0</v>
      </c>
      <c r="S166" s="120">
        <f t="shared" si="88"/>
        <v>0</v>
      </c>
      <c r="T166" s="161"/>
      <c r="U166" s="157"/>
      <c r="V166" s="110"/>
      <c r="W166" s="157"/>
      <c r="X166" s="106"/>
    </row>
    <row r="167" spans="2:24" x14ac:dyDescent="0.25">
      <c r="B167" s="11">
        <v>163</v>
      </c>
      <c r="C167" s="21">
        <v>44048</v>
      </c>
      <c r="D167" s="11">
        <f t="shared" si="91"/>
        <v>80580</v>
      </c>
      <c r="E167" s="4">
        <f t="shared" si="92"/>
        <v>7444913</v>
      </c>
      <c r="F167" s="63">
        <f t="shared" si="97"/>
        <v>5935.0754316873672</v>
      </c>
      <c r="G167" s="27">
        <f t="shared" si="83"/>
        <v>1.7108136415668353E-3</v>
      </c>
      <c r="H167" s="79">
        <f t="shared" si="84"/>
        <v>1</v>
      </c>
      <c r="I167" s="11">
        <f t="shared" si="89"/>
        <v>-14365115</v>
      </c>
      <c r="J167" s="4">
        <f t="shared" si="93"/>
        <v>0</v>
      </c>
      <c r="K167" s="51">
        <f t="shared" si="90"/>
        <v>7444913</v>
      </c>
      <c r="L167" s="86">
        <f t="shared" si="94"/>
        <v>-611300</v>
      </c>
      <c r="M167" s="4">
        <f t="shared" si="95"/>
        <v>0</v>
      </c>
      <c r="N167" s="51">
        <f t="shared" si="96"/>
        <v>313502</v>
      </c>
      <c r="P167" s="54">
        <f t="shared" si="85"/>
        <v>1.7121097903391853E-6</v>
      </c>
      <c r="Q167" s="55">
        <f t="shared" si="86"/>
        <v>25.496826800798196</v>
      </c>
      <c r="R167" s="55">
        <f t="shared" si="87"/>
        <v>0</v>
      </c>
      <c r="S167" s="152">
        <f t="shared" si="88"/>
        <v>0</v>
      </c>
      <c r="T167" s="162"/>
      <c r="U167" s="19"/>
      <c r="V167" s="109"/>
      <c r="W167" s="19"/>
      <c r="X167" s="107"/>
    </row>
    <row r="168" spans="2:24" x14ac:dyDescent="0.25">
      <c r="B168" s="9">
        <v>164</v>
      </c>
      <c r="C168" s="22">
        <v>44049</v>
      </c>
      <c r="D168" s="9">
        <f t="shared" si="91"/>
        <v>80580</v>
      </c>
      <c r="E168" s="2">
        <f t="shared" si="92"/>
        <v>7772197</v>
      </c>
      <c r="F168" s="62">
        <f t="shared" si="97"/>
        <v>5935.0754316873672</v>
      </c>
      <c r="G168" s="28">
        <f t="shared" si="83"/>
        <v>1.7108136415668353E-3</v>
      </c>
      <c r="H168" s="80">
        <f t="shared" si="84"/>
        <v>1</v>
      </c>
      <c r="I168" s="9">
        <f t="shared" si="89"/>
        <v>-15003288</v>
      </c>
      <c r="J168" s="2">
        <f t="shared" si="93"/>
        <v>0</v>
      </c>
      <c r="K168" s="48">
        <f t="shared" si="90"/>
        <v>7772197</v>
      </c>
      <c r="L168" s="87">
        <f t="shared" si="94"/>
        <v>-638173</v>
      </c>
      <c r="M168" s="2">
        <f t="shared" si="95"/>
        <v>0</v>
      </c>
      <c r="N168" s="48">
        <f t="shared" si="96"/>
        <v>327284</v>
      </c>
      <c r="P168" s="53">
        <f t="shared" si="85"/>
        <v>1.7121097903391853E-6</v>
      </c>
      <c r="Q168" s="52">
        <f t="shared" si="86"/>
        <v>26.586039534511279</v>
      </c>
      <c r="R168" s="52">
        <f t="shared" si="87"/>
        <v>0</v>
      </c>
      <c r="S168" s="120">
        <f t="shared" si="88"/>
        <v>0</v>
      </c>
      <c r="T168" s="161"/>
      <c r="U168" s="157"/>
      <c r="V168" s="110"/>
      <c r="W168" s="157"/>
      <c r="X168" s="106"/>
    </row>
    <row r="169" spans="2:24" x14ac:dyDescent="0.25">
      <c r="B169" s="11">
        <v>165</v>
      </c>
      <c r="C169" s="21">
        <v>44050</v>
      </c>
      <c r="D169" s="11">
        <f t="shared" si="91"/>
        <v>80580</v>
      </c>
      <c r="E169" s="4">
        <f t="shared" si="92"/>
        <v>8113869</v>
      </c>
      <c r="F169" s="63">
        <f t="shared" si="97"/>
        <v>5935.0754316873672</v>
      </c>
      <c r="G169" s="27">
        <f t="shared" si="83"/>
        <v>1.7108136415668353E-3</v>
      </c>
      <c r="H169" s="79">
        <f t="shared" si="84"/>
        <v>1</v>
      </c>
      <c r="I169" s="11">
        <f t="shared" si="89"/>
        <v>-15669515</v>
      </c>
      <c r="J169" s="4">
        <f t="shared" si="93"/>
        <v>0</v>
      </c>
      <c r="K169" s="51">
        <f t="shared" si="90"/>
        <v>8113869</v>
      </c>
      <c r="L169" s="86">
        <f t="shared" si="94"/>
        <v>-666227</v>
      </c>
      <c r="M169" s="4">
        <f t="shared" si="95"/>
        <v>0</v>
      </c>
      <c r="N169" s="51">
        <f t="shared" si="96"/>
        <v>341672</v>
      </c>
      <c r="P169" s="54">
        <f t="shared" si="85"/>
        <v>1.7121097903391853E-6</v>
      </c>
      <c r="Q169" s="55">
        <f t="shared" si="86"/>
        <v>27.723134556244158</v>
      </c>
      <c r="R169" s="55">
        <f t="shared" si="87"/>
        <v>0</v>
      </c>
      <c r="S169" s="152">
        <f t="shared" si="88"/>
        <v>0</v>
      </c>
      <c r="T169" s="162"/>
      <c r="U169" s="19"/>
      <c r="V169" s="109"/>
      <c r="W169" s="19"/>
      <c r="X169" s="107"/>
    </row>
    <row r="170" spans="2:24" x14ac:dyDescent="0.25">
      <c r="B170" s="9">
        <v>166</v>
      </c>
      <c r="C170" s="22">
        <v>44051</v>
      </c>
      <c r="D170" s="9">
        <f t="shared" si="91"/>
        <v>80580</v>
      </c>
      <c r="E170" s="2">
        <f t="shared" si="92"/>
        <v>8470561</v>
      </c>
      <c r="F170" s="62">
        <f t="shared" si="97"/>
        <v>5935.0754316873672</v>
      </c>
      <c r="G170" s="28">
        <f t="shared" si="83"/>
        <v>1.7108136415668353E-3</v>
      </c>
      <c r="H170" s="80">
        <f t="shared" si="84"/>
        <v>1</v>
      </c>
      <c r="I170" s="9">
        <f t="shared" si="89"/>
        <v>-16365030</v>
      </c>
      <c r="J170" s="2">
        <f t="shared" si="93"/>
        <v>0</v>
      </c>
      <c r="K170" s="48">
        <f t="shared" si="90"/>
        <v>8470561</v>
      </c>
      <c r="L170" s="87">
        <f t="shared" si="94"/>
        <v>-695515</v>
      </c>
      <c r="M170" s="2">
        <f t="shared" si="95"/>
        <v>0</v>
      </c>
      <c r="N170" s="48">
        <f t="shared" si="96"/>
        <v>356692</v>
      </c>
      <c r="P170" s="53">
        <f t="shared" si="85"/>
        <v>1.7121097903391853E-6</v>
      </c>
      <c r="Q170" s="52">
        <f t="shared" si="86"/>
        <v>28.910216217023503</v>
      </c>
      <c r="R170" s="52">
        <f t="shared" si="87"/>
        <v>0</v>
      </c>
      <c r="S170" s="120">
        <f t="shared" si="88"/>
        <v>0</v>
      </c>
      <c r="T170" s="161"/>
      <c r="U170" s="157"/>
      <c r="V170" s="110"/>
      <c r="W170" s="157"/>
      <c r="X170" s="106"/>
    </row>
    <row r="171" spans="2:24" x14ac:dyDescent="0.25">
      <c r="B171" s="11">
        <v>167</v>
      </c>
      <c r="C171" s="21">
        <v>44052</v>
      </c>
      <c r="D171" s="11">
        <f t="shared" si="91"/>
        <v>80580</v>
      </c>
      <c r="E171" s="4">
        <f t="shared" si="92"/>
        <v>8842933</v>
      </c>
      <c r="F171" s="63">
        <f t="shared" si="97"/>
        <v>5935.0754316873672</v>
      </c>
      <c r="G171" s="27">
        <f t="shared" si="83"/>
        <v>1.7108136415668353E-3</v>
      </c>
      <c r="H171" s="79">
        <f t="shared" si="84"/>
        <v>1</v>
      </c>
      <c r="I171" s="11">
        <f t="shared" si="89"/>
        <v>-17091120</v>
      </c>
      <c r="J171" s="4">
        <f t="shared" si="93"/>
        <v>0</v>
      </c>
      <c r="K171" s="51">
        <f t="shared" si="90"/>
        <v>8842933</v>
      </c>
      <c r="L171" s="86">
        <f t="shared" si="94"/>
        <v>-726090</v>
      </c>
      <c r="M171" s="4">
        <f t="shared" si="95"/>
        <v>0</v>
      </c>
      <c r="N171" s="51">
        <f t="shared" si="96"/>
        <v>372372</v>
      </c>
      <c r="P171" s="54">
        <f t="shared" si="85"/>
        <v>1.7121097903391853E-6</v>
      </c>
      <c r="Q171" s="55">
        <f t="shared" si="86"/>
        <v>30.149483130386496</v>
      </c>
      <c r="R171" s="55">
        <f t="shared" si="87"/>
        <v>0</v>
      </c>
      <c r="S171" s="152">
        <f t="shared" si="88"/>
        <v>0</v>
      </c>
      <c r="T171" s="162"/>
      <c r="U171" s="19"/>
      <c r="V171" s="109"/>
      <c r="W171" s="19"/>
      <c r="X171" s="107"/>
    </row>
    <row r="172" spans="2:24" x14ac:dyDescent="0.25">
      <c r="B172" s="9">
        <v>168</v>
      </c>
      <c r="C172" s="22">
        <v>44053</v>
      </c>
      <c r="D172" s="9">
        <f t="shared" si="91"/>
        <v>80580</v>
      </c>
      <c r="E172" s="2">
        <f t="shared" si="92"/>
        <v>9231675</v>
      </c>
      <c r="F172" s="62">
        <f t="shared" si="97"/>
        <v>5935.0754316873672</v>
      </c>
      <c r="G172" s="28">
        <f t="shared" si="83"/>
        <v>1.7108136415668353E-3</v>
      </c>
      <c r="H172" s="80">
        <f t="shared" si="84"/>
        <v>1</v>
      </c>
      <c r="I172" s="9">
        <f t="shared" si="89"/>
        <v>-17849130</v>
      </c>
      <c r="J172" s="2">
        <f t="shared" si="93"/>
        <v>0</v>
      </c>
      <c r="K172" s="48">
        <f t="shared" si="90"/>
        <v>9231675</v>
      </c>
      <c r="L172" s="87">
        <f t="shared" si="94"/>
        <v>-758010</v>
      </c>
      <c r="M172" s="2">
        <f t="shared" si="95"/>
        <v>0</v>
      </c>
      <c r="N172" s="48">
        <f t="shared" si="96"/>
        <v>388742</v>
      </c>
      <c r="P172" s="53">
        <f t="shared" si="85"/>
        <v>1.7121097903391853E-6</v>
      </c>
      <c r="Q172" s="52">
        <f t="shared" si="86"/>
        <v>31.443228464986365</v>
      </c>
      <c r="R172" s="52">
        <f t="shared" si="87"/>
        <v>0</v>
      </c>
      <c r="S172" s="120">
        <f t="shared" si="88"/>
        <v>0</v>
      </c>
      <c r="T172" s="161"/>
      <c r="U172" s="157"/>
      <c r="V172" s="110"/>
      <c r="W172" s="157"/>
      <c r="X172" s="106"/>
    </row>
    <row r="173" spans="2:24" x14ac:dyDescent="0.25">
      <c r="B173" s="11">
        <v>169</v>
      </c>
      <c r="C173" s="21">
        <v>44054</v>
      </c>
      <c r="D173" s="11">
        <f t="shared" si="91"/>
        <v>80580</v>
      </c>
      <c r="E173" s="4">
        <f t="shared" si="92"/>
        <v>9637506</v>
      </c>
      <c r="F173" s="63">
        <f t="shared" si="97"/>
        <v>5935.0754316873672</v>
      </c>
      <c r="G173" s="27">
        <f t="shared" si="83"/>
        <v>1.7108136415668353E-3</v>
      </c>
      <c r="H173" s="79">
        <f t="shared" si="84"/>
        <v>1</v>
      </c>
      <c r="I173" s="11">
        <f t="shared" si="89"/>
        <v>-18640463</v>
      </c>
      <c r="J173" s="4">
        <f t="shared" si="93"/>
        <v>0</v>
      </c>
      <c r="K173" s="51">
        <f t="shared" si="90"/>
        <v>9637506</v>
      </c>
      <c r="L173" s="86">
        <f t="shared" si="94"/>
        <v>-791333</v>
      </c>
      <c r="M173" s="4">
        <f t="shared" si="95"/>
        <v>0</v>
      </c>
      <c r="N173" s="51">
        <f t="shared" si="96"/>
        <v>405831</v>
      </c>
      <c r="P173" s="54">
        <f t="shared" si="85"/>
        <v>1.7121097903391853E-6</v>
      </c>
      <c r="Q173" s="55">
        <f t="shared" si="86"/>
        <v>32.793848771031719</v>
      </c>
      <c r="R173" s="55">
        <f t="shared" si="87"/>
        <v>0</v>
      </c>
      <c r="S173" s="152">
        <f t="shared" si="88"/>
        <v>0</v>
      </c>
      <c r="T173" s="162"/>
      <c r="U173" s="19"/>
      <c r="V173" s="109"/>
      <c r="W173" s="19"/>
      <c r="X173" s="107"/>
    </row>
    <row r="174" spans="2:24" x14ac:dyDescent="0.25">
      <c r="B174" s="9">
        <v>170</v>
      </c>
      <c r="C174" s="22">
        <v>44055</v>
      </c>
      <c r="D174" s="9">
        <f t="shared" si="91"/>
        <v>80580</v>
      </c>
      <c r="E174" s="2">
        <f t="shared" si="92"/>
        <v>10061178</v>
      </c>
      <c r="F174" s="62">
        <f t="shared" si="97"/>
        <v>5935.0754316873672</v>
      </c>
      <c r="G174" s="28">
        <f t="shared" si="83"/>
        <v>1.7108136415668353E-3</v>
      </c>
      <c r="H174" s="80">
        <f t="shared" si="84"/>
        <v>1</v>
      </c>
      <c r="I174" s="9">
        <f t="shared" si="89"/>
        <v>-19466583</v>
      </c>
      <c r="J174" s="2">
        <f t="shared" si="93"/>
        <v>0</v>
      </c>
      <c r="K174" s="48">
        <f t="shared" si="90"/>
        <v>10061178</v>
      </c>
      <c r="L174" s="87">
        <f t="shared" si="94"/>
        <v>-826120</v>
      </c>
      <c r="M174" s="2">
        <f t="shared" si="95"/>
        <v>0</v>
      </c>
      <c r="N174" s="48">
        <f t="shared" si="96"/>
        <v>423672</v>
      </c>
      <c r="P174" s="53">
        <f t="shared" si="85"/>
        <v>1.7121097903391853E-6</v>
      </c>
      <c r="Q174" s="52">
        <f t="shared" si="86"/>
        <v>34.203843833983811</v>
      </c>
      <c r="R174" s="52">
        <f t="shared" si="87"/>
        <v>0</v>
      </c>
      <c r="S174" s="120">
        <f t="shared" si="88"/>
        <v>0</v>
      </c>
      <c r="T174" s="161"/>
      <c r="U174" s="157"/>
      <c r="V174" s="110"/>
      <c r="W174" s="157"/>
      <c r="X174" s="106"/>
    </row>
    <row r="175" spans="2:24" x14ac:dyDescent="0.25">
      <c r="B175" s="11">
        <v>171</v>
      </c>
      <c r="C175" s="21">
        <v>44056</v>
      </c>
      <c r="D175" s="11">
        <f t="shared" si="91"/>
        <v>80580</v>
      </c>
      <c r="E175" s="4">
        <f t="shared" si="92"/>
        <v>10503475</v>
      </c>
      <c r="F175" s="63">
        <f t="shared" si="97"/>
        <v>5935.0754316873672</v>
      </c>
      <c r="G175" s="27">
        <f t="shared" si="83"/>
        <v>1.7108136415668353E-3</v>
      </c>
      <c r="H175" s="79">
        <f t="shared" si="84"/>
        <v>1</v>
      </c>
      <c r="I175" s="11">
        <f t="shared" si="89"/>
        <v>-20329020</v>
      </c>
      <c r="J175" s="4">
        <f t="shared" si="93"/>
        <v>0</v>
      </c>
      <c r="K175" s="51">
        <f t="shared" si="90"/>
        <v>10503475</v>
      </c>
      <c r="L175" s="86">
        <f t="shared" si="94"/>
        <v>-862437</v>
      </c>
      <c r="M175" s="4">
        <f t="shared" si="95"/>
        <v>0</v>
      </c>
      <c r="N175" s="51">
        <f t="shared" si="96"/>
        <v>442297</v>
      </c>
      <c r="P175" s="54">
        <f t="shared" si="85"/>
        <v>1.7121097903391853E-6</v>
      </c>
      <c r="Q175" s="55">
        <f t="shared" si="86"/>
        <v>35.675822380067842</v>
      </c>
      <c r="R175" s="55">
        <f t="shared" si="87"/>
        <v>0</v>
      </c>
      <c r="S175" s="152">
        <f t="shared" si="88"/>
        <v>0</v>
      </c>
      <c r="T175" s="162"/>
      <c r="U175" s="19"/>
      <c r="V175" s="109"/>
      <c r="W175" s="19"/>
      <c r="X175" s="107"/>
    </row>
    <row r="176" spans="2:24" x14ac:dyDescent="0.25">
      <c r="B176" s="9">
        <v>172</v>
      </c>
      <c r="C176" s="22">
        <v>44057</v>
      </c>
      <c r="D176" s="9">
        <f t="shared" si="91"/>
        <v>80580</v>
      </c>
      <c r="E176" s="2">
        <f t="shared" si="92"/>
        <v>10965216</v>
      </c>
      <c r="F176" s="62">
        <f t="shared" si="97"/>
        <v>5935.0754316873672</v>
      </c>
      <c r="G176" s="28">
        <f t="shared" si="83"/>
        <v>1.7108136415668353E-3</v>
      </c>
      <c r="H176" s="80">
        <f t="shared" si="84"/>
        <v>1</v>
      </c>
      <c r="I176" s="9">
        <f t="shared" si="89"/>
        <v>-21229370</v>
      </c>
      <c r="J176" s="2">
        <f t="shared" si="93"/>
        <v>0</v>
      </c>
      <c r="K176" s="48">
        <f t="shared" si="90"/>
        <v>10965216</v>
      </c>
      <c r="L176" s="87">
        <f t="shared" si="94"/>
        <v>-900350</v>
      </c>
      <c r="M176" s="2">
        <f t="shared" si="95"/>
        <v>0</v>
      </c>
      <c r="N176" s="48">
        <f t="shared" si="96"/>
        <v>461741</v>
      </c>
      <c r="P176" s="53">
        <f t="shared" si="85"/>
        <v>1.7121097903391853E-6</v>
      </c>
      <c r="Q176" s="52">
        <f t="shared" si="86"/>
        <v>37.212510463804151</v>
      </c>
      <c r="R176" s="52">
        <f t="shared" si="87"/>
        <v>0</v>
      </c>
      <c r="S176" s="120">
        <f t="shared" si="88"/>
        <v>0</v>
      </c>
      <c r="T176" s="161"/>
      <c r="U176" s="157"/>
      <c r="V176" s="110"/>
      <c r="W176" s="157"/>
      <c r="X176" s="106"/>
    </row>
    <row r="177" spans="2:24" x14ac:dyDescent="0.25">
      <c r="B177" s="11">
        <v>173</v>
      </c>
      <c r="C177" s="21">
        <v>44058</v>
      </c>
      <c r="D177" s="11">
        <f t="shared" si="91"/>
        <v>80580</v>
      </c>
      <c r="E177" s="4">
        <f t="shared" si="92"/>
        <v>11447255</v>
      </c>
      <c r="F177" s="63">
        <f t="shared" si="97"/>
        <v>5935.0754316873672</v>
      </c>
      <c r="G177" s="27">
        <f t="shared" si="83"/>
        <v>1.7108136415668353E-3</v>
      </c>
      <c r="H177" s="79">
        <f t="shared" si="84"/>
        <v>1</v>
      </c>
      <c r="I177" s="11">
        <f t="shared" si="89"/>
        <v>-22169300</v>
      </c>
      <c r="J177" s="4">
        <f t="shared" si="93"/>
        <v>0</v>
      </c>
      <c r="K177" s="51">
        <f t="shared" si="90"/>
        <v>11447255</v>
      </c>
      <c r="L177" s="86">
        <f t="shared" si="94"/>
        <v>-939930</v>
      </c>
      <c r="M177" s="4">
        <f t="shared" si="95"/>
        <v>0</v>
      </c>
      <c r="N177" s="51">
        <f t="shared" si="96"/>
        <v>482039</v>
      </c>
      <c r="P177" s="54">
        <f t="shared" si="85"/>
        <v>1.7121097903391853E-6</v>
      </c>
      <c r="Q177" s="55">
        <f t="shared" si="86"/>
        <v>38.81675190691638</v>
      </c>
      <c r="R177" s="55">
        <f t="shared" si="87"/>
        <v>0</v>
      </c>
      <c r="S177" s="152">
        <f t="shared" si="88"/>
        <v>0</v>
      </c>
      <c r="T177" s="162"/>
      <c r="U177" s="19"/>
      <c r="V177" s="109"/>
      <c r="W177" s="19"/>
      <c r="X177" s="107"/>
    </row>
    <row r="178" spans="2:24" x14ac:dyDescent="0.25">
      <c r="B178" s="9">
        <v>174</v>
      </c>
      <c r="C178" s="22">
        <v>44059</v>
      </c>
      <c r="D178" s="9">
        <f t="shared" si="91"/>
        <v>80580</v>
      </c>
      <c r="E178" s="2">
        <f t="shared" si="92"/>
        <v>11950485</v>
      </c>
      <c r="F178" s="62">
        <f t="shared" si="97"/>
        <v>5935.0754316873672</v>
      </c>
      <c r="G178" s="28">
        <f t="shared" si="83"/>
        <v>1.7108136415668353E-3</v>
      </c>
      <c r="H178" s="80">
        <f t="shared" si="84"/>
        <v>1</v>
      </c>
      <c r="I178" s="9">
        <f t="shared" si="89"/>
        <v>-23150550</v>
      </c>
      <c r="J178" s="2">
        <f t="shared" si="93"/>
        <v>0</v>
      </c>
      <c r="K178" s="48">
        <f t="shared" si="90"/>
        <v>11950485</v>
      </c>
      <c r="L178" s="87">
        <f t="shared" si="94"/>
        <v>-981250</v>
      </c>
      <c r="M178" s="2">
        <f t="shared" si="95"/>
        <v>0</v>
      </c>
      <c r="N178" s="48">
        <f t="shared" si="96"/>
        <v>503230</v>
      </c>
      <c r="P178" s="53">
        <f t="shared" si="85"/>
        <v>1.7121097903391853E-6</v>
      </c>
      <c r="Q178" s="52">
        <f t="shared" si="86"/>
        <v>40.491516832165388</v>
      </c>
      <c r="R178" s="52">
        <f t="shared" si="87"/>
        <v>0</v>
      </c>
      <c r="S178" s="120">
        <f t="shared" si="88"/>
        <v>0</v>
      </c>
      <c r="T178" s="161"/>
      <c r="U178" s="157"/>
      <c r="V178" s="110"/>
      <c r="W178" s="157"/>
      <c r="X178" s="106"/>
    </row>
    <row r="179" spans="2:24" x14ac:dyDescent="0.25">
      <c r="B179" s="11">
        <v>175</v>
      </c>
      <c r="C179" s="21">
        <v>44060</v>
      </c>
      <c r="D179" s="11">
        <f t="shared" si="91"/>
        <v>80580</v>
      </c>
      <c r="E179" s="4">
        <f t="shared" si="92"/>
        <v>12475837</v>
      </c>
      <c r="F179" s="63">
        <f t="shared" si="97"/>
        <v>5935.0754316873672</v>
      </c>
      <c r="G179" s="27">
        <f t="shared" si="83"/>
        <v>1.7108136415668353E-3</v>
      </c>
      <c r="H179" s="79">
        <f t="shared" si="84"/>
        <v>1</v>
      </c>
      <c r="I179" s="11">
        <f t="shared" si="89"/>
        <v>-24174937</v>
      </c>
      <c r="J179" s="4">
        <f t="shared" si="93"/>
        <v>0</v>
      </c>
      <c r="K179" s="51">
        <f t="shared" si="90"/>
        <v>12475837</v>
      </c>
      <c r="L179" s="86">
        <f t="shared" si="94"/>
        <v>-1024387</v>
      </c>
      <c r="M179" s="4">
        <f t="shared" si="95"/>
        <v>0</v>
      </c>
      <c r="N179" s="51">
        <f t="shared" si="96"/>
        <v>525352</v>
      </c>
      <c r="P179" s="54">
        <f t="shared" si="85"/>
        <v>1.7121097903391853E-6</v>
      </c>
      <c r="Q179" s="55">
        <f t="shared" si="86"/>
        <v>42.239905662093769</v>
      </c>
      <c r="R179" s="55">
        <f t="shared" si="87"/>
        <v>0</v>
      </c>
      <c r="S179" s="152">
        <f t="shared" si="88"/>
        <v>0</v>
      </c>
      <c r="T179" s="162"/>
      <c r="U179" s="19"/>
      <c r="V179" s="109"/>
      <c r="W179" s="19"/>
      <c r="X179" s="107"/>
    </row>
    <row r="180" spans="2:24" x14ac:dyDescent="0.25">
      <c r="B180" s="9">
        <v>176</v>
      </c>
      <c r="C180" s="22">
        <v>44061</v>
      </c>
      <c r="D180" s="9">
        <f t="shared" si="91"/>
        <v>80580</v>
      </c>
      <c r="E180" s="2">
        <f t="shared" si="92"/>
        <v>13024284</v>
      </c>
      <c r="F180" s="62">
        <f t="shared" si="97"/>
        <v>5935.0754316873672</v>
      </c>
      <c r="G180" s="28">
        <f t="shared" si="83"/>
        <v>1.7108136415668353E-3</v>
      </c>
      <c r="H180" s="80">
        <f t="shared" si="84"/>
        <v>1</v>
      </c>
      <c r="I180" s="9">
        <f t="shared" si="89"/>
        <v>-25244357</v>
      </c>
      <c r="J180" s="2">
        <f t="shared" si="93"/>
        <v>0</v>
      </c>
      <c r="K180" s="48">
        <f t="shared" si="90"/>
        <v>13024284</v>
      </c>
      <c r="L180" s="87">
        <f t="shared" si="94"/>
        <v>-1069420</v>
      </c>
      <c r="M180" s="2">
        <f t="shared" si="95"/>
        <v>0</v>
      </c>
      <c r="N180" s="48">
        <f t="shared" si="96"/>
        <v>548447</v>
      </c>
      <c r="P180" s="53">
        <f t="shared" si="85"/>
        <v>1.7121097903391853E-6</v>
      </c>
      <c r="Q180" s="52">
        <f t="shared" si="86"/>
        <v>44.065155799790276</v>
      </c>
      <c r="R180" s="52">
        <f t="shared" si="87"/>
        <v>0</v>
      </c>
      <c r="S180" s="120">
        <f t="shared" si="88"/>
        <v>0</v>
      </c>
      <c r="T180" s="161"/>
      <c r="U180" s="157"/>
      <c r="V180" s="110"/>
      <c r="W180" s="157"/>
      <c r="X180" s="106"/>
    </row>
    <row r="181" spans="2:24" x14ac:dyDescent="0.25">
      <c r="B181" s="11">
        <v>177</v>
      </c>
      <c r="C181" s="21">
        <v>44062</v>
      </c>
      <c r="D181" s="11">
        <f t="shared" si="91"/>
        <v>80580</v>
      </c>
      <c r="E181" s="4">
        <f t="shared" si="92"/>
        <v>13596841</v>
      </c>
      <c r="F181" s="63">
        <f t="shared" si="97"/>
        <v>5935.0754316873672</v>
      </c>
      <c r="G181" s="27">
        <f t="shared" si="83"/>
        <v>1.7108136415668353E-3</v>
      </c>
      <c r="H181" s="79">
        <f t="shared" si="84"/>
        <v>1</v>
      </c>
      <c r="I181" s="11">
        <f t="shared" si="89"/>
        <v>-26360789</v>
      </c>
      <c r="J181" s="4">
        <f t="shared" si="93"/>
        <v>0</v>
      </c>
      <c r="K181" s="51">
        <f t="shared" si="90"/>
        <v>13596841</v>
      </c>
      <c r="L181" s="86">
        <f t="shared" si="94"/>
        <v>-1116432</v>
      </c>
      <c r="M181" s="4">
        <f t="shared" si="95"/>
        <v>0</v>
      </c>
      <c r="N181" s="51">
        <f t="shared" si="96"/>
        <v>572557</v>
      </c>
      <c r="P181" s="54">
        <f t="shared" si="85"/>
        <v>1.7121097903391853E-6</v>
      </c>
      <c r="Q181" s="55">
        <f t="shared" si="86"/>
        <v>45.970645627634248</v>
      </c>
      <c r="R181" s="55">
        <f t="shared" si="87"/>
        <v>0</v>
      </c>
      <c r="S181" s="152">
        <f t="shared" si="88"/>
        <v>0</v>
      </c>
      <c r="T181" s="162"/>
      <c r="U181" s="19"/>
      <c r="V181" s="109"/>
      <c r="W181" s="19"/>
      <c r="X181" s="107"/>
    </row>
    <row r="182" spans="2:24" x14ac:dyDescent="0.25">
      <c r="B182" s="9">
        <v>178</v>
      </c>
      <c r="C182" s="22">
        <v>44063</v>
      </c>
      <c r="D182" s="9">
        <f t="shared" si="91"/>
        <v>80580</v>
      </c>
      <c r="E182" s="2">
        <f t="shared" si="92"/>
        <v>14194569</v>
      </c>
      <c r="F182" s="62">
        <f t="shared" si="97"/>
        <v>5935.0754316873672</v>
      </c>
      <c r="G182" s="28">
        <f t="shared" si="83"/>
        <v>1.7108136415668353E-3</v>
      </c>
      <c r="H182" s="80">
        <f t="shared" si="84"/>
        <v>1</v>
      </c>
      <c r="I182" s="9">
        <f t="shared" si="89"/>
        <v>-27526300</v>
      </c>
      <c r="J182" s="2">
        <f t="shared" si="93"/>
        <v>0</v>
      </c>
      <c r="K182" s="48">
        <f t="shared" si="90"/>
        <v>14194569</v>
      </c>
      <c r="L182" s="87">
        <f t="shared" si="94"/>
        <v>-1165511</v>
      </c>
      <c r="M182" s="2">
        <f t="shared" si="95"/>
        <v>0</v>
      </c>
      <c r="N182" s="48">
        <f t="shared" si="96"/>
        <v>597728</v>
      </c>
      <c r="P182" s="53">
        <f t="shared" si="85"/>
        <v>1.7121097903391853E-6</v>
      </c>
      <c r="Q182" s="52">
        <f t="shared" si="86"/>
        <v>47.959901334362804</v>
      </c>
      <c r="R182" s="52">
        <f t="shared" si="87"/>
        <v>0</v>
      </c>
      <c r="S182" s="120">
        <f t="shared" si="88"/>
        <v>0</v>
      </c>
      <c r="T182" s="161"/>
      <c r="U182" s="157"/>
      <c r="V182" s="110"/>
      <c r="W182" s="157"/>
      <c r="X182" s="106"/>
    </row>
    <row r="183" spans="2:24" x14ac:dyDescent="0.25">
      <c r="B183" s="11">
        <v>179</v>
      </c>
      <c r="C183" s="21">
        <v>44064</v>
      </c>
      <c r="D183" s="11">
        <f t="shared" si="91"/>
        <v>80580</v>
      </c>
      <c r="E183" s="4">
        <f t="shared" si="92"/>
        <v>14818573</v>
      </c>
      <c r="F183" s="63">
        <f t="shared" si="97"/>
        <v>5935.0754316873672</v>
      </c>
      <c r="G183" s="27">
        <f t="shared" si="83"/>
        <v>1.7108136415668353E-3</v>
      </c>
      <c r="H183" s="79">
        <f t="shared" si="84"/>
        <v>1</v>
      </c>
      <c r="I183" s="11">
        <f t="shared" si="89"/>
        <v>-28743048</v>
      </c>
      <c r="J183" s="4">
        <f t="shared" si="93"/>
        <v>0</v>
      </c>
      <c r="K183" s="51">
        <f t="shared" si="90"/>
        <v>14818573</v>
      </c>
      <c r="L183" s="86">
        <f t="shared" si="94"/>
        <v>-1216748</v>
      </c>
      <c r="M183" s="4">
        <f t="shared" si="95"/>
        <v>0</v>
      </c>
      <c r="N183" s="51">
        <f t="shared" si="96"/>
        <v>624004</v>
      </c>
      <c r="P183" s="54">
        <f t="shared" ref="P183:P204" si="98">R$17*((1+P$17-Q$17)*(1+P$17+S$17)-Q$17)</f>
        <v>1.7121097903391853E-6</v>
      </c>
      <c r="Q183" s="55">
        <f t="shared" ref="Q183:Q204" si="99">(1+P$17-Q$17)*(1+P$17+S$17)-R$17*((S$17*K182)+((I182+J182)*(1+P$17+S$17)))</f>
        <v>50.036606034115671</v>
      </c>
      <c r="R183" s="55">
        <f t="shared" ref="R183:R204" si="100">-J182*(1+P$17+S$17)</f>
        <v>0</v>
      </c>
      <c r="S183" s="152">
        <f t="shared" si="88"/>
        <v>0</v>
      </c>
      <c r="T183" s="162"/>
      <c r="U183" s="19"/>
      <c r="V183" s="109"/>
      <c r="W183" s="19"/>
      <c r="X183" s="107"/>
    </row>
    <row r="184" spans="2:24" x14ac:dyDescent="0.25">
      <c r="B184" s="9">
        <v>180</v>
      </c>
      <c r="C184" s="22">
        <v>44065</v>
      </c>
      <c r="D184" s="9">
        <f t="shared" si="91"/>
        <v>80580</v>
      </c>
      <c r="E184" s="2">
        <f t="shared" si="92"/>
        <v>15470009</v>
      </c>
      <c r="F184" s="62">
        <f t="shared" si="97"/>
        <v>5935.0754316873672</v>
      </c>
      <c r="G184" s="28">
        <f t="shared" si="83"/>
        <v>1.7108136415668353E-3</v>
      </c>
      <c r="H184" s="80">
        <f t="shared" si="84"/>
        <v>1</v>
      </c>
      <c r="I184" s="9">
        <f t="shared" si="89"/>
        <v>-30013285</v>
      </c>
      <c r="J184" s="2">
        <f t="shared" si="93"/>
        <v>0</v>
      </c>
      <c r="K184" s="48">
        <f t="shared" si="90"/>
        <v>15470009</v>
      </c>
      <c r="L184" s="87">
        <f t="shared" si="94"/>
        <v>-1270237</v>
      </c>
      <c r="M184" s="2">
        <f t="shared" si="95"/>
        <v>0</v>
      </c>
      <c r="N184" s="48">
        <f t="shared" si="96"/>
        <v>651436</v>
      </c>
      <c r="P184" s="53">
        <f t="shared" si="98"/>
        <v>1.7121097903391853E-6</v>
      </c>
      <c r="Q184" s="52">
        <f t="shared" si="99"/>
        <v>52.204604594130032</v>
      </c>
      <c r="R184" s="52">
        <f t="shared" si="100"/>
        <v>0</v>
      </c>
      <c r="S184" s="120">
        <f t="shared" si="88"/>
        <v>0</v>
      </c>
      <c r="T184" s="161"/>
      <c r="U184" s="157"/>
      <c r="V184" s="110"/>
      <c r="W184" s="157"/>
      <c r="X184" s="106"/>
    </row>
    <row r="185" spans="2:24" x14ac:dyDescent="0.25">
      <c r="B185" s="11">
        <v>181</v>
      </c>
      <c r="C185" s="21">
        <v>44066</v>
      </c>
      <c r="D185" s="11">
        <f t="shared" si="91"/>
        <v>80580</v>
      </c>
      <c r="E185" s="4">
        <f t="shared" si="92"/>
        <v>16150083</v>
      </c>
      <c r="F185" s="63">
        <f t="shared" si="97"/>
        <v>5935.0754316873672</v>
      </c>
      <c r="G185" s="27">
        <f t="shared" si="83"/>
        <v>1.7108136415668353E-3</v>
      </c>
      <c r="H185" s="79">
        <f t="shared" si="84"/>
        <v>1</v>
      </c>
      <c r="I185" s="11">
        <f t="shared" si="89"/>
        <v>-31339363</v>
      </c>
      <c r="J185" s="4">
        <f t="shared" si="93"/>
        <v>0</v>
      </c>
      <c r="K185" s="51">
        <f t="shared" si="90"/>
        <v>16150083</v>
      </c>
      <c r="L185" s="86">
        <f t="shared" si="94"/>
        <v>-1326078</v>
      </c>
      <c r="M185" s="4">
        <f t="shared" si="95"/>
        <v>0</v>
      </c>
      <c r="N185" s="51">
        <f t="shared" si="96"/>
        <v>680074</v>
      </c>
      <c r="P185" s="54">
        <f t="shared" si="98"/>
        <v>1.7121097903391853E-6</v>
      </c>
      <c r="Q185" s="55">
        <f t="shared" si="99"/>
        <v>54.467909779160053</v>
      </c>
      <c r="R185" s="55">
        <f t="shared" si="100"/>
        <v>0</v>
      </c>
      <c r="S185" s="152">
        <f t="shared" si="88"/>
        <v>0</v>
      </c>
      <c r="T185" s="162"/>
      <c r="U185" s="19"/>
      <c r="V185" s="109"/>
      <c r="W185" s="19"/>
      <c r="X185" s="107"/>
    </row>
    <row r="186" spans="2:24" x14ac:dyDescent="0.25">
      <c r="B186" s="9">
        <v>182</v>
      </c>
      <c r="C186" s="22">
        <v>44067</v>
      </c>
      <c r="D186" s="9">
        <f t="shared" si="91"/>
        <v>80580</v>
      </c>
      <c r="E186" s="2">
        <f t="shared" si="92"/>
        <v>16860053</v>
      </c>
      <c r="F186" s="62">
        <f t="shared" si="97"/>
        <v>5935.0754316873672</v>
      </c>
      <c r="G186" s="28">
        <f t="shared" si="83"/>
        <v>1.7108136415668353E-3</v>
      </c>
      <c r="H186" s="80">
        <f t="shared" si="84"/>
        <v>1</v>
      </c>
      <c r="I186" s="9">
        <f t="shared" si="89"/>
        <v>-32723736</v>
      </c>
      <c r="J186" s="2">
        <f t="shared" si="93"/>
        <v>0</v>
      </c>
      <c r="K186" s="48">
        <f t="shared" si="90"/>
        <v>16860053</v>
      </c>
      <c r="L186" s="87">
        <f t="shared" si="94"/>
        <v>-1384373</v>
      </c>
      <c r="M186" s="2">
        <f t="shared" si="95"/>
        <v>0</v>
      </c>
      <c r="N186" s="48">
        <f t="shared" si="96"/>
        <v>709970</v>
      </c>
      <c r="P186" s="53">
        <f t="shared" si="98"/>
        <v>1.7121097903391853E-6</v>
      </c>
      <c r="Q186" s="52">
        <f t="shared" si="99"/>
        <v>56.830712345774828</v>
      </c>
      <c r="R186" s="52">
        <f t="shared" si="100"/>
        <v>0</v>
      </c>
      <c r="S186" s="120">
        <f t="shared" si="88"/>
        <v>0</v>
      </c>
      <c r="T186" s="161"/>
      <c r="U186" s="157"/>
      <c r="V186" s="110"/>
      <c r="W186" s="157"/>
      <c r="X186" s="106"/>
    </row>
    <row r="187" spans="2:24" x14ac:dyDescent="0.25">
      <c r="B187" s="11">
        <v>183</v>
      </c>
      <c r="C187" s="21">
        <v>44068</v>
      </c>
      <c r="D187" s="11">
        <f t="shared" si="91"/>
        <v>80580</v>
      </c>
      <c r="E187" s="4">
        <f t="shared" si="92"/>
        <v>17601234</v>
      </c>
      <c r="F187" s="63">
        <f t="shared" si="97"/>
        <v>5935.0754316873672</v>
      </c>
      <c r="G187" s="27">
        <f t="shared" si="83"/>
        <v>1.7108136415668353E-3</v>
      </c>
      <c r="H187" s="79">
        <f t="shared" si="84"/>
        <v>1</v>
      </c>
      <c r="I187" s="11">
        <f t="shared" si="89"/>
        <v>-34168967</v>
      </c>
      <c r="J187" s="4">
        <f t="shared" si="93"/>
        <v>0</v>
      </c>
      <c r="K187" s="51">
        <f t="shared" si="90"/>
        <v>17601234</v>
      </c>
      <c r="L187" s="86">
        <f t="shared" si="94"/>
        <v>-1445231</v>
      </c>
      <c r="M187" s="4">
        <f t="shared" si="95"/>
        <v>0</v>
      </c>
      <c r="N187" s="51">
        <f t="shared" si="96"/>
        <v>741181</v>
      </c>
      <c r="P187" s="54">
        <f t="shared" si="98"/>
        <v>1.7121097903391853E-6</v>
      </c>
      <c r="Q187" s="55">
        <f t="shared" si="99"/>
        <v>59.297384748497414</v>
      </c>
      <c r="R187" s="55">
        <f t="shared" si="100"/>
        <v>0</v>
      </c>
      <c r="S187" s="152">
        <f t="shared" si="88"/>
        <v>0</v>
      </c>
      <c r="T187" s="162"/>
      <c r="U187" s="19"/>
      <c r="V187" s="109"/>
      <c r="W187" s="19"/>
      <c r="X187" s="107"/>
    </row>
    <row r="188" spans="2:24" x14ac:dyDescent="0.25">
      <c r="B188" s="9">
        <v>184</v>
      </c>
      <c r="C188" s="22">
        <v>44069</v>
      </c>
      <c r="D188" s="9">
        <f t="shared" si="91"/>
        <v>80580</v>
      </c>
      <c r="E188" s="2">
        <f t="shared" si="92"/>
        <v>18374998</v>
      </c>
      <c r="F188" s="62">
        <f t="shared" si="97"/>
        <v>5935.0754316873672</v>
      </c>
      <c r="G188" s="28">
        <f t="shared" si="83"/>
        <v>1.7108136415668353E-3</v>
      </c>
      <c r="H188" s="80">
        <f t="shared" si="84"/>
        <v>1</v>
      </c>
      <c r="I188" s="9">
        <f t="shared" si="89"/>
        <v>-35677732</v>
      </c>
      <c r="J188" s="2">
        <f t="shared" si="93"/>
        <v>0</v>
      </c>
      <c r="K188" s="48">
        <f t="shared" si="90"/>
        <v>18374998</v>
      </c>
      <c r="L188" s="87">
        <f t="shared" si="94"/>
        <v>-1508765</v>
      </c>
      <c r="M188" s="2">
        <f t="shared" si="95"/>
        <v>0</v>
      </c>
      <c r="N188" s="48">
        <f t="shared" si="96"/>
        <v>773764</v>
      </c>
      <c r="P188" s="53">
        <f t="shared" si="98"/>
        <v>1.7121097903391853E-6</v>
      </c>
      <c r="Q188" s="52">
        <f t="shared" si="99"/>
        <v>61.872493818685953</v>
      </c>
      <c r="R188" s="52">
        <f t="shared" si="100"/>
        <v>0</v>
      </c>
      <c r="S188" s="120">
        <f t="shared" si="88"/>
        <v>0</v>
      </c>
      <c r="T188" s="161"/>
      <c r="U188" s="157"/>
      <c r="V188" s="110"/>
      <c r="W188" s="157"/>
      <c r="X188" s="106"/>
    </row>
    <row r="189" spans="2:24" x14ac:dyDescent="0.25">
      <c r="B189" s="11">
        <v>185</v>
      </c>
      <c r="C189" s="21">
        <v>44070</v>
      </c>
      <c r="D189" s="11">
        <f t="shared" si="91"/>
        <v>80580</v>
      </c>
      <c r="E189" s="4">
        <f t="shared" si="92"/>
        <v>19182777</v>
      </c>
      <c r="F189" s="63">
        <f t="shared" si="97"/>
        <v>5935.0754316873672</v>
      </c>
      <c r="G189" s="27">
        <f t="shared" si="83"/>
        <v>1.7108136415668353E-3</v>
      </c>
      <c r="H189" s="79">
        <f t="shared" si="84"/>
        <v>1</v>
      </c>
      <c r="I189" s="11">
        <f t="shared" si="89"/>
        <v>-37252823</v>
      </c>
      <c r="J189" s="4">
        <f t="shared" si="93"/>
        <v>0</v>
      </c>
      <c r="K189" s="51">
        <f t="shared" si="90"/>
        <v>19182777</v>
      </c>
      <c r="L189" s="86">
        <f t="shared" si="94"/>
        <v>-1575091</v>
      </c>
      <c r="M189" s="4">
        <f t="shared" si="95"/>
        <v>0</v>
      </c>
      <c r="N189" s="51">
        <f t="shared" si="96"/>
        <v>807779</v>
      </c>
      <c r="P189" s="54">
        <f t="shared" si="98"/>
        <v>1.7121097903391853E-6</v>
      </c>
      <c r="Q189" s="55">
        <f t="shared" si="99"/>
        <v>64.560807591600849</v>
      </c>
      <c r="R189" s="55">
        <f t="shared" si="100"/>
        <v>0</v>
      </c>
      <c r="S189" s="152">
        <f t="shared" si="88"/>
        <v>0</v>
      </c>
      <c r="T189" s="162"/>
      <c r="U189" s="19"/>
      <c r="V189" s="109"/>
      <c r="W189" s="19"/>
      <c r="X189" s="107"/>
    </row>
    <row r="190" spans="2:24" x14ac:dyDescent="0.25">
      <c r="B190" s="9">
        <v>186</v>
      </c>
      <c r="C190" s="22">
        <v>44071</v>
      </c>
      <c r="D190" s="9">
        <f t="shared" si="91"/>
        <v>80580</v>
      </c>
      <c r="E190" s="2">
        <f t="shared" si="92"/>
        <v>20026067</v>
      </c>
      <c r="F190" s="62">
        <f t="shared" si="97"/>
        <v>5935.0754316873672</v>
      </c>
      <c r="G190" s="28">
        <f t="shared" si="83"/>
        <v>1.7108136415668353E-3</v>
      </c>
      <c r="H190" s="80">
        <f t="shared" si="84"/>
        <v>1</v>
      </c>
      <c r="I190" s="9">
        <f t="shared" si="89"/>
        <v>-38897156</v>
      </c>
      <c r="J190" s="2">
        <f t="shared" si="93"/>
        <v>0</v>
      </c>
      <c r="K190" s="48">
        <f t="shared" si="90"/>
        <v>20026067</v>
      </c>
      <c r="L190" s="87">
        <f t="shared" si="94"/>
        <v>-1644333</v>
      </c>
      <c r="M190" s="2">
        <f t="shared" si="95"/>
        <v>0</v>
      </c>
      <c r="N190" s="48">
        <f t="shared" si="96"/>
        <v>843290</v>
      </c>
      <c r="P190" s="53">
        <f t="shared" si="98"/>
        <v>1.7121097903391853E-6</v>
      </c>
      <c r="Q190" s="52">
        <f t="shared" si="99"/>
        <v>67.367300865613259</v>
      </c>
      <c r="R190" s="52">
        <f t="shared" si="100"/>
        <v>0</v>
      </c>
      <c r="S190" s="120">
        <f t="shared" si="88"/>
        <v>0</v>
      </c>
      <c r="T190" s="161"/>
      <c r="U190" s="157"/>
      <c r="V190" s="110"/>
      <c r="W190" s="157"/>
      <c r="X190" s="106"/>
    </row>
    <row r="191" spans="2:24" x14ac:dyDescent="0.25">
      <c r="B191" s="11">
        <v>187</v>
      </c>
      <c r="C191" s="21">
        <v>44072</v>
      </c>
      <c r="D191" s="11">
        <f t="shared" si="91"/>
        <v>80580</v>
      </c>
      <c r="E191" s="4">
        <f t="shared" si="92"/>
        <v>20906428</v>
      </c>
      <c r="F191" s="63">
        <f t="shared" si="97"/>
        <v>5935.0754316873672</v>
      </c>
      <c r="G191" s="27">
        <f t="shared" si="83"/>
        <v>1.7108136415668353E-3</v>
      </c>
      <c r="H191" s="79">
        <f t="shared" si="84"/>
        <v>1</v>
      </c>
      <c r="I191" s="11">
        <f t="shared" si="89"/>
        <v>-40613776</v>
      </c>
      <c r="J191" s="4">
        <f t="shared" si="93"/>
        <v>0</v>
      </c>
      <c r="K191" s="51">
        <f t="shared" si="90"/>
        <v>20906428</v>
      </c>
      <c r="L191" s="86">
        <f t="shared" si="94"/>
        <v>-1716620</v>
      </c>
      <c r="M191" s="4">
        <f t="shared" si="95"/>
        <v>0</v>
      </c>
      <c r="N191" s="51">
        <f t="shared" si="96"/>
        <v>880361</v>
      </c>
      <c r="P191" s="54">
        <f t="shared" si="98"/>
        <v>1.7121097903391853E-6</v>
      </c>
      <c r="Q191" s="55">
        <f t="shared" si="99"/>
        <v>70.297169441550352</v>
      </c>
      <c r="R191" s="55">
        <f t="shared" si="100"/>
        <v>0</v>
      </c>
      <c r="S191" s="152">
        <f t="shared" si="88"/>
        <v>0</v>
      </c>
      <c r="T191" s="162"/>
      <c r="U191" s="19"/>
      <c r="V191" s="109"/>
      <c r="W191" s="19"/>
      <c r="X191" s="107"/>
    </row>
    <row r="192" spans="2:24" x14ac:dyDescent="0.25">
      <c r="B192" s="9">
        <v>188</v>
      </c>
      <c r="C192" s="22">
        <v>44073</v>
      </c>
      <c r="D192" s="9">
        <f t="shared" si="91"/>
        <v>80580</v>
      </c>
      <c r="E192" s="2">
        <f t="shared" si="92"/>
        <v>21825491</v>
      </c>
      <c r="F192" s="62">
        <f t="shared" si="97"/>
        <v>5935.0754316873672</v>
      </c>
      <c r="G192" s="28">
        <f t="shared" si="83"/>
        <v>1.7108136415668353E-3</v>
      </c>
      <c r="H192" s="80">
        <f t="shared" si="84"/>
        <v>1</v>
      </c>
      <c r="I192" s="9">
        <f t="shared" si="89"/>
        <v>-42405859</v>
      </c>
      <c r="J192" s="2">
        <f t="shared" si="93"/>
        <v>0</v>
      </c>
      <c r="K192" s="48">
        <f t="shared" si="90"/>
        <v>21825491</v>
      </c>
      <c r="L192" s="87">
        <f t="shared" si="94"/>
        <v>-1792083</v>
      </c>
      <c r="M192" s="2">
        <f t="shared" si="95"/>
        <v>0</v>
      </c>
      <c r="N192" s="48">
        <f t="shared" si="96"/>
        <v>919063</v>
      </c>
      <c r="P192" s="53">
        <f t="shared" si="98"/>
        <v>1.7121097903391853E-6</v>
      </c>
      <c r="Q192" s="52">
        <f t="shared" si="99"/>
        <v>73.35583865652913</v>
      </c>
      <c r="R192" s="52">
        <f t="shared" si="100"/>
        <v>0</v>
      </c>
      <c r="S192" s="120">
        <f t="shared" si="88"/>
        <v>0</v>
      </c>
      <c r="T192" s="161"/>
      <c r="U192" s="157"/>
      <c r="V192" s="110"/>
      <c r="W192" s="157"/>
      <c r="X192" s="106"/>
    </row>
    <row r="193" spans="2:24" x14ac:dyDescent="0.25">
      <c r="B193" s="11">
        <v>189</v>
      </c>
      <c r="C193" s="21">
        <v>44074</v>
      </c>
      <c r="D193" s="11">
        <f t="shared" si="91"/>
        <v>80580</v>
      </c>
      <c r="E193" s="4">
        <f t="shared" si="92"/>
        <v>22784957</v>
      </c>
      <c r="F193" s="63">
        <f t="shared" si="97"/>
        <v>5935.0754316873672</v>
      </c>
      <c r="G193" s="27">
        <f t="shared" si="83"/>
        <v>1.7108136415668353E-3</v>
      </c>
      <c r="H193" s="79">
        <f t="shared" si="84"/>
        <v>1</v>
      </c>
      <c r="I193" s="11">
        <f t="shared" ref="I193:I204" si="101">INT((S$17*K193+I192)/(1+R$17*J193))</f>
        <v>-44276724</v>
      </c>
      <c r="J193" s="4">
        <f t="shared" si="93"/>
        <v>0</v>
      </c>
      <c r="K193" s="51">
        <f t="shared" ref="K193:K204" si="102">INT((Q$17*J193+K192)/(1+P$17+S$17))</f>
        <v>22784957</v>
      </c>
      <c r="L193" s="86">
        <f t="shared" si="94"/>
        <v>-1870865</v>
      </c>
      <c r="M193" s="4">
        <f t="shared" si="95"/>
        <v>0</v>
      </c>
      <c r="N193" s="51">
        <f t="shared" si="96"/>
        <v>959466</v>
      </c>
      <c r="P193" s="54">
        <f t="shared" si="98"/>
        <v>1.7121097903391853E-6</v>
      </c>
      <c r="Q193" s="55">
        <f t="shared" si="99"/>
        <v>76.548967821609267</v>
      </c>
      <c r="R193" s="55">
        <f t="shared" si="100"/>
        <v>0</v>
      </c>
      <c r="S193" s="152">
        <f t="shared" si="88"/>
        <v>0</v>
      </c>
      <c r="T193" s="162"/>
      <c r="U193" s="19"/>
      <c r="V193" s="109"/>
      <c r="W193" s="19"/>
      <c r="X193" s="107"/>
    </row>
    <row r="194" spans="2:24" x14ac:dyDescent="0.25">
      <c r="B194" s="9">
        <v>190</v>
      </c>
      <c r="C194" s="22">
        <v>44075</v>
      </c>
      <c r="D194" s="9">
        <f t="shared" si="91"/>
        <v>80580</v>
      </c>
      <c r="E194" s="2">
        <f t="shared" si="92"/>
        <v>23786602</v>
      </c>
      <c r="F194" s="62">
        <f t="shared" si="97"/>
        <v>5935.0754316873672</v>
      </c>
      <c r="G194" s="28">
        <f t="shared" si="83"/>
        <v>1.7108136415668353E-3</v>
      </c>
      <c r="H194" s="80">
        <f t="shared" si="84"/>
        <v>1</v>
      </c>
      <c r="I194" s="9">
        <f t="shared" si="101"/>
        <v>-46229834</v>
      </c>
      <c r="J194" s="2">
        <f t="shared" si="93"/>
        <v>0</v>
      </c>
      <c r="K194" s="48">
        <f t="shared" si="102"/>
        <v>23786602</v>
      </c>
      <c r="L194" s="87">
        <f t="shared" si="94"/>
        <v>-1953110</v>
      </c>
      <c r="M194" s="2">
        <f t="shared" si="95"/>
        <v>0</v>
      </c>
      <c r="N194" s="48">
        <f t="shared" si="96"/>
        <v>1001645</v>
      </c>
      <c r="P194" s="53">
        <f t="shared" si="98"/>
        <v>1.7121097903391853E-6</v>
      </c>
      <c r="Q194" s="52">
        <f t="shared" si="99"/>
        <v>79.882470556691601</v>
      </c>
      <c r="R194" s="52">
        <f t="shared" si="100"/>
        <v>0</v>
      </c>
      <c r="S194" s="120">
        <f t="shared" si="88"/>
        <v>0</v>
      </c>
      <c r="T194" s="161"/>
      <c r="U194" s="157"/>
      <c r="V194" s="110"/>
      <c r="W194" s="157"/>
      <c r="X194" s="106"/>
    </row>
    <row r="195" spans="2:24" x14ac:dyDescent="0.25">
      <c r="B195" s="11">
        <v>191</v>
      </c>
      <c r="C195" s="21">
        <v>44076</v>
      </c>
      <c r="D195" s="11">
        <f t="shared" si="91"/>
        <v>80580</v>
      </c>
      <c r="E195" s="4">
        <f t="shared" si="92"/>
        <v>24832280</v>
      </c>
      <c r="F195" s="63">
        <f t="shared" si="97"/>
        <v>5935.0754316873672</v>
      </c>
      <c r="G195" s="27">
        <f t="shared" si="83"/>
        <v>1.7108136415668353E-3</v>
      </c>
      <c r="H195" s="79">
        <f t="shared" si="84"/>
        <v>1</v>
      </c>
      <c r="I195" s="11">
        <f t="shared" si="101"/>
        <v>-48268804</v>
      </c>
      <c r="J195" s="4">
        <f t="shared" si="93"/>
        <v>0</v>
      </c>
      <c r="K195" s="51">
        <f t="shared" si="102"/>
        <v>24832280</v>
      </c>
      <c r="L195" s="86">
        <f t="shared" si="94"/>
        <v>-2038970</v>
      </c>
      <c r="M195" s="4">
        <f t="shared" si="95"/>
        <v>0</v>
      </c>
      <c r="N195" s="51">
        <f t="shared" si="96"/>
        <v>1045678</v>
      </c>
      <c r="P195" s="54">
        <f t="shared" si="98"/>
        <v>1.7121097903391853E-6</v>
      </c>
      <c r="Q195" s="55">
        <f t="shared" si="99"/>
        <v>83.362517228798708</v>
      </c>
      <c r="R195" s="55">
        <f t="shared" si="100"/>
        <v>0</v>
      </c>
      <c r="S195" s="152">
        <f t="shared" si="88"/>
        <v>0</v>
      </c>
      <c r="T195" s="162"/>
      <c r="U195" s="19"/>
      <c r="V195" s="109"/>
      <c r="W195" s="19"/>
      <c r="X195" s="107"/>
    </row>
    <row r="196" spans="2:24" x14ac:dyDescent="0.25">
      <c r="B196" s="9">
        <v>192</v>
      </c>
      <c r="C196" s="22">
        <v>44077</v>
      </c>
      <c r="D196" s="9">
        <f t="shared" si="91"/>
        <v>80580</v>
      </c>
      <c r="E196" s="2">
        <f t="shared" si="92"/>
        <v>25923926</v>
      </c>
      <c r="F196" s="62">
        <f t="shared" si="97"/>
        <v>5935.0754316873672</v>
      </c>
      <c r="G196" s="28">
        <f t="shared" ref="G196:G204" si="103">D196/U$3</f>
        <v>1.7108136415668353E-3</v>
      </c>
      <c r="H196" s="80">
        <f t="shared" si="84"/>
        <v>1</v>
      </c>
      <c r="I196" s="9">
        <f t="shared" si="101"/>
        <v>-50397408</v>
      </c>
      <c r="J196" s="2">
        <f t="shared" si="93"/>
        <v>0</v>
      </c>
      <c r="K196" s="48">
        <f t="shared" si="102"/>
        <v>25923926</v>
      </c>
      <c r="L196" s="87">
        <f t="shared" si="94"/>
        <v>-2128604</v>
      </c>
      <c r="M196" s="2">
        <f t="shared" si="95"/>
        <v>0</v>
      </c>
      <c r="N196" s="48">
        <f t="shared" si="96"/>
        <v>1091646</v>
      </c>
      <c r="P196" s="53">
        <f t="shared" si="98"/>
        <v>1.7121097903391853E-6</v>
      </c>
      <c r="Q196" s="52">
        <f t="shared" si="99"/>
        <v>86.995549045117315</v>
      </c>
      <c r="R196" s="52">
        <f t="shared" si="100"/>
        <v>0</v>
      </c>
      <c r="S196" s="120">
        <f t="shared" si="88"/>
        <v>0</v>
      </c>
      <c r="T196" s="161"/>
      <c r="U196" s="157"/>
      <c r="V196" s="110"/>
      <c r="W196" s="157"/>
      <c r="X196" s="106"/>
    </row>
    <row r="197" spans="2:24" x14ac:dyDescent="0.25">
      <c r="B197" s="11">
        <v>193</v>
      </c>
      <c r="C197" s="21">
        <v>44078</v>
      </c>
      <c r="D197" s="11">
        <f t="shared" si="91"/>
        <v>80580</v>
      </c>
      <c r="E197" s="4">
        <f t="shared" si="92"/>
        <v>27063562</v>
      </c>
      <c r="F197" s="63">
        <f t="shared" si="97"/>
        <v>5935.0754316873672</v>
      </c>
      <c r="G197" s="27">
        <f t="shared" si="103"/>
        <v>1.7108136415668353E-3</v>
      </c>
      <c r="H197" s="79">
        <f t="shared" ref="H197:H204" si="104">D197/D196</f>
        <v>1</v>
      </c>
      <c r="I197" s="11">
        <f t="shared" si="101"/>
        <v>-52619588</v>
      </c>
      <c r="J197" s="4">
        <f t="shared" si="93"/>
        <v>0</v>
      </c>
      <c r="K197" s="51">
        <f t="shared" si="102"/>
        <v>27063562</v>
      </c>
      <c r="L197" s="86">
        <f t="shared" si="94"/>
        <v>-2222180</v>
      </c>
      <c r="M197" s="4">
        <f t="shared" si="95"/>
        <v>0</v>
      </c>
      <c r="N197" s="51">
        <f t="shared" si="96"/>
        <v>1139636</v>
      </c>
      <c r="P197" s="54">
        <f t="shared" si="98"/>
        <v>1.7121097903391853E-6</v>
      </c>
      <c r="Q197" s="55">
        <f t="shared" si="99"/>
        <v>90.788290439273979</v>
      </c>
      <c r="R197" s="55">
        <f t="shared" si="100"/>
        <v>0</v>
      </c>
      <c r="S197" s="152">
        <f t="shared" si="88"/>
        <v>0</v>
      </c>
      <c r="T197" s="162"/>
      <c r="U197" s="19"/>
      <c r="V197" s="109"/>
      <c r="W197" s="19"/>
      <c r="X197" s="107"/>
    </row>
    <row r="198" spans="2:24" x14ac:dyDescent="0.25">
      <c r="B198" s="9">
        <v>194</v>
      </c>
      <c r="C198" s="22">
        <v>44079</v>
      </c>
      <c r="D198" s="9">
        <f t="shared" si="91"/>
        <v>80580</v>
      </c>
      <c r="E198" s="2">
        <f t="shared" si="92"/>
        <v>28253297</v>
      </c>
      <c r="F198" s="62">
        <f t="shared" si="97"/>
        <v>5935.0754316873672</v>
      </c>
      <c r="G198" s="28">
        <f t="shared" si="103"/>
        <v>1.7108136415668353E-3</v>
      </c>
      <c r="H198" s="80">
        <f t="shared" si="104"/>
        <v>1</v>
      </c>
      <c r="I198" s="9">
        <f t="shared" si="101"/>
        <v>-54939456</v>
      </c>
      <c r="J198" s="2">
        <f t="shared" si="93"/>
        <v>0</v>
      </c>
      <c r="K198" s="48">
        <f t="shared" si="102"/>
        <v>28253297</v>
      </c>
      <c r="L198" s="87">
        <f t="shared" si="94"/>
        <v>-2319868</v>
      </c>
      <c r="M198" s="2">
        <f t="shared" si="95"/>
        <v>0</v>
      </c>
      <c r="N198" s="48">
        <f t="shared" si="96"/>
        <v>1189735</v>
      </c>
      <c r="P198" s="53">
        <f t="shared" si="98"/>
        <v>1.7121097903391853E-6</v>
      </c>
      <c r="Q198" s="52">
        <f t="shared" si="99"/>
        <v>94.747765310052529</v>
      </c>
      <c r="R198" s="52">
        <f t="shared" si="100"/>
        <v>0</v>
      </c>
      <c r="S198" s="120">
        <f t="shared" si="88"/>
        <v>0</v>
      </c>
      <c r="T198" s="161"/>
      <c r="U198" s="157"/>
      <c r="V198" s="110"/>
      <c r="W198" s="157"/>
      <c r="X198" s="106"/>
    </row>
    <row r="199" spans="2:24" x14ac:dyDescent="0.25">
      <c r="B199" s="11">
        <v>195</v>
      </c>
      <c r="C199" s="21">
        <v>44080</v>
      </c>
      <c r="D199" s="11">
        <f t="shared" si="91"/>
        <v>80580</v>
      </c>
      <c r="E199" s="4">
        <f t="shared" si="92"/>
        <v>29495334</v>
      </c>
      <c r="F199" s="63">
        <f t="shared" si="97"/>
        <v>5935.0754316873672</v>
      </c>
      <c r="G199" s="27">
        <f t="shared" si="103"/>
        <v>1.7108136415668353E-3</v>
      </c>
      <c r="H199" s="79">
        <f t="shared" si="104"/>
        <v>1</v>
      </c>
      <c r="I199" s="11">
        <f t="shared" si="101"/>
        <v>-57361307</v>
      </c>
      <c r="J199" s="4">
        <f t="shared" si="93"/>
        <v>0</v>
      </c>
      <c r="K199" s="51">
        <f t="shared" si="102"/>
        <v>29495334</v>
      </c>
      <c r="L199" s="86">
        <f t="shared" si="94"/>
        <v>-2421851</v>
      </c>
      <c r="M199" s="4">
        <f t="shared" si="95"/>
        <v>0</v>
      </c>
      <c r="N199" s="51">
        <f t="shared" si="96"/>
        <v>1242037</v>
      </c>
      <c r="P199" s="54">
        <f t="shared" si="98"/>
        <v>1.7121097903391853E-6</v>
      </c>
      <c r="Q199" s="55">
        <f t="shared" si="99"/>
        <v>98.881300434927653</v>
      </c>
      <c r="R199" s="55">
        <f t="shared" si="100"/>
        <v>0</v>
      </c>
      <c r="S199" s="152">
        <f t="shared" si="88"/>
        <v>0</v>
      </c>
      <c r="T199" s="162"/>
      <c r="U199" s="19"/>
      <c r="V199" s="109"/>
      <c r="W199" s="19"/>
      <c r="X199" s="107"/>
    </row>
    <row r="200" spans="2:24" x14ac:dyDescent="0.25">
      <c r="B200" s="9">
        <v>196</v>
      </c>
      <c r="C200" s="22">
        <v>44081</v>
      </c>
      <c r="D200" s="9">
        <f t="shared" si="91"/>
        <v>80580</v>
      </c>
      <c r="E200" s="2">
        <f t="shared" si="92"/>
        <v>30791972</v>
      </c>
      <c r="F200" s="62">
        <f t="shared" si="97"/>
        <v>5935.0754316873672</v>
      </c>
      <c r="G200" s="28">
        <f t="shared" si="103"/>
        <v>1.7108136415668353E-3</v>
      </c>
      <c r="H200" s="80">
        <f t="shared" si="104"/>
        <v>1</v>
      </c>
      <c r="I200" s="9">
        <f t="shared" si="101"/>
        <v>-59889625</v>
      </c>
      <c r="J200" s="2">
        <f t="shared" si="93"/>
        <v>0</v>
      </c>
      <c r="K200" s="48">
        <f t="shared" si="102"/>
        <v>30791972</v>
      </c>
      <c r="L200" s="87">
        <f t="shared" si="94"/>
        <v>-2528318</v>
      </c>
      <c r="M200" s="2">
        <f t="shared" si="95"/>
        <v>0</v>
      </c>
      <c r="N200" s="48">
        <f t="shared" si="96"/>
        <v>1296638</v>
      </c>
      <c r="P200" s="53">
        <f t="shared" si="98"/>
        <v>1.7121097903391853E-6</v>
      </c>
      <c r="Q200" s="52">
        <f t="shared" si="99"/>
        <v>103.19654868215218</v>
      </c>
      <c r="R200" s="52">
        <f t="shared" si="100"/>
        <v>0</v>
      </c>
      <c r="S200" s="120">
        <f t="shared" si="88"/>
        <v>0</v>
      </c>
      <c r="T200" s="161"/>
      <c r="U200" s="157"/>
      <c r="V200" s="110"/>
      <c r="W200" s="157"/>
      <c r="X200" s="106"/>
    </row>
    <row r="201" spans="2:24" x14ac:dyDescent="0.25">
      <c r="B201" s="11">
        <v>197</v>
      </c>
      <c r="C201" s="21">
        <v>44082</v>
      </c>
      <c r="D201" s="11">
        <f t="shared" si="91"/>
        <v>80580</v>
      </c>
      <c r="E201" s="4">
        <f t="shared" si="92"/>
        <v>32145611</v>
      </c>
      <c r="F201" s="63">
        <f t="shared" si="97"/>
        <v>5935.0754316873672</v>
      </c>
      <c r="G201" s="27">
        <f t="shared" si="103"/>
        <v>1.7108136415668353E-3</v>
      </c>
      <c r="H201" s="79">
        <f t="shared" si="104"/>
        <v>1</v>
      </c>
      <c r="I201" s="11">
        <f t="shared" si="101"/>
        <v>-62529090</v>
      </c>
      <c r="J201" s="4">
        <f t="shared" si="93"/>
        <v>0</v>
      </c>
      <c r="K201" s="51">
        <f t="shared" si="102"/>
        <v>32145611</v>
      </c>
      <c r="L201" s="86">
        <f t="shared" si="94"/>
        <v>-2639465</v>
      </c>
      <c r="M201" s="4">
        <f t="shared" si="95"/>
        <v>0</v>
      </c>
      <c r="N201" s="51">
        <f t="shared" si="96"/>
        <v>1353639</v>
      </c>
      <c r="P201" s="54">
        <f t="shared" si="98"/>
        <v>1.7121097903391853E-6</v>
      </c>
      <c r="Q201" s="55">
        <f t="shared" si="99"/>
        <v>107.70149954396327</v>
      </c>
      <c r="R201" s="55">
        <f t="shared" si="100"/>
        <v>0</v>
      </c>
      <c r="S201" s="152">
        <f t="shared" si="88"/>
        <v>0</v>
      </c>
      <c r="T201" s="162"/>
      <c r="U201" s="19"/>
      <c r="V201" s="109"/>
      <c r="W201" s="19"/>
      <c r="X201" s="107"/>
    </row>
    <row r="202" spans="2:24" x14ac:dyDescent="0.25">
      <c r="B202" s="9">
        <v>198</v>
      </c>
      <c r="C202" s="22">
        <v>44083</v>
      </c>
      <c r="D202" s="9">
        <f t="shared" si="91"/>
        <v>80580</v>
      </c>
      <c r="E202" s="2">
        <f t="shared" si="92"/>
        <v>33558757</v>
      </c>
      <c r="F202" s="62">
        <f t="shared" si="97"/>
        <v>5935.0754316873672</v>
      </c>
      <c r="G202" s="28">
        <f t="shared" si="103"/>
        <v>1.7108136415668353E-3</v>
      </c>
      <c r="H202" s="80">
        <f t="shared" si="104"/>
        <v>1</v>
      </c>
      <c r="I202" s="9">
        <f t="shared" si="101"/>
        <v>-65284588</v>
      </c>
      <c r="J202" s="2">
        <f t="shared" si="93"/>
        <v>0</v>
      </c>
      <c r="K202" s="48">
        <f t="shared" si="102"/>
        <v>33558757</v>
      </c>
      <c r="L202" s="87">
        <f t="shared" si="94"/>
        <v>-2755498</v>
      </c>
      <c r="M202" s="2">
        <f t="shared" si="95"/>
        <v>0</v>
      </c>
      <c r="N202" s="48">
        <f t="shared" si="96"/>
        <v>1413146</v>
      </c>
      <c r="P202" s="53">
        <f t="shared" si="98"/>
        <v>1.7121097903391853E-6</v>
      </c>
      <c r="Q202" s="52">
        <f t="shared" si="99"/>
        <v>112.40449181546349</v>
      </c>
      <c r="R202" s="52">
        <f t="shared" si="100"/>
        <v>0</v>
      </c>
      <c r="S202" s="120">
        <f t="shared" si="88"/>
        <v>0</v>
      </c>
      <c r="T202" s="161"/>
      <c r="U202" s="157"/>
      <c r="V202" s="110"/>
      <c r="W202" s="157"/>
      <c r="X202" s="106"/>
    </row>
    <row r="203" spans="2:24" x14ac:dyDescent="0.25">
      <c r="B203" s="11">
        <v>199</v>
      </c>
      <c r="C203" s="21">
        <v>44084</v>
      </c>
      <c r="D203" s="11">
        <f t="shared" si="91"/>
        <v>80580</v>
      </c>
      <c r="E203" s="4">
        <f t="shared" si="92"/>
        <v>35034026</v>
      </c>
      <c r="F203" s="63">
        <f t="shared" si="97"/>
        <v>5935.0754316873672</v>
      </c>
      <c r="G203" s="27">
        <f t="shared" si="103"/>
        <v>1.7108136415668353E-3</v>
      </c>
      <c r="H203" s="79">
        <f t="shared" si="104"/>
        <v>1</v>
      </c>
      <c r="I203" s="11">
        <f t="shared" si="101"/>
        <v>-68161219</v>
      </c>
      <c r="J203" s="4">
        <f t="shared" si="93"/>
        <v>0</v>
      </c>
      <c r="K203" s="51">
        <f t="shared" si="102"/>
        <v>35034026</v>
      </c>
      <c r="L203" s="86">
        <f t="shared" si="94"/>
        <v>-2876631</v>
      </c>
      <c r="M203" s="4">
        <f t="shared" si="95"/>
        <v>0</v>
      </c>
      <c r="N203" s="51">
        <f t="shared" si="96"/>
        <v>1475269</v>
      </c>
      <c r="P203" s="54">
        <f t="shared" si="98"/>
        <v>1.7121097903391853E-6</v>
      </c>
      <c r="Q203" s="55">
        <f t="shared" si="99"/>
        <v>117.3142313938024</v>
      </c>
      <c r="R203" s="55">
        <f t="shared" si="100"/>
        <v>0</v>
      </c>
      <c r="S203" s="152">
        <f t="shared" si="88"/>
        <v>0</v>
      </c>
      <c r="T203" s="162"/>
      <c r="U203" s="19"/>
      <c r="V203" s="109"/>
      <c r="W203" s="19"/>
      <c r="X203" s="107"/>
    </row>
    <row r="204" spans="2:24" ht="15.75" thickBot="1" x14ac:dyDescent="0.3">
      <c r="B204" s="72">
        <v>200</v>
      </c>
      <c r="C204" s="73">
        <v>44085</v>
      </c>
      <c r="D204" s="72">
        <f t="shared" si="91"/>
        <v>80580</v>
      </c>
      <c r="E204" s="95">
        <f t="shared" si="92"/>
        <v>36574149</v>
      </c>
      <c r="F204" s="74">
        <f t="shared" si="97"/>
        <v>5935.0754316873672</v>
      </c>
      <c r="G204" s="75">
        <f t="shared" si="103"/>
        <v>1.7108136415668353E-3</v>
      </c>
      <c r="H204" s="84">
        <f t="shared" si="104"/>
        <v>1</v>
      </c>
      <c r="I204" s="72">
        <f t="shared" si="101"/>
        <v>-71164309</v>
      </c>
      <c r="J204" s="95">
        <f t="shared" si="93"/>
        <v>0</v>
      </c>
      <c r="K204" s="96">
        <f t="shared" si="102"/>
        <v>36574149</v>
      </c>
      <c r="L204" s="108">
        <f t="shared" si="94"/>
        <v>-3003090</v>
      </c>
      <c r="M204" s="95">
        <f t="shared" si="95"/>
        <v>0</v>
      </c>
      <c r="N204" s="96">
        <f t="shared" si="96"/>
        <v>1540123</v>
      </c>
      <c r="P204" s="76">
        <f t="shared" si="98"/>
        <v>1.7121097903391853E-6</v>
      </c>
      <c r="Q204" s="77">
        <f t="shared" si="99"/>
        <v>122.43980551752172</v>
      </c>
      <c r="R204" s="77">
        <f t="shared" si="100"/>
        <v>0</v>
      </c>
      <c r="S204" s="151">
        <f t="shared" si="88"/>
        <v>0</v>
      </c>
      <c r="T204" s="163"/>
      <c r="U204" s="159"/>
      <c r="V204" s="164"/>
      <c r="W204" s="159"/>
      <c r="X204" s="165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2020-04-05T16:22:55Z</dcterms:modified>
</cp:coreProperties>
</file>