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999B7D2-EAEF-4B9D-94FD-3D53F56059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M42" i="1" l="1"/>
  <c r="P17" i="1"/>
  <c r="K41" i="1" l="1"/>
  <c r="N42" i="1"/>
  <c r="R13" i="1" l="1"/>
  <c r="U13" i="1"/>
  <c r="I42" i="1"/>
  <c r="J42" i="1"/>
  <c r="T42" i="1" s="1"/>
  <c r="K42" i="1"/>
  <c r="Q13" i="1" l="1"/>
  <c r="I41" i="1" l="1"/>
  <c r="J41" i="1"/>
  <c r="T41" i="1" s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J37" i="1" l="1"/>
  <c r="U7" i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P13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T13" i="1" l="1"/>
  <c r="L42" i="1" l="1"/>
  <c r="S13" i="1" s="1"/>
  <c r="Q17" i="1" s="1"/>
  <c r="H42" i="1"/>
  <c r="G42" i="1"/>
  <c r="R17" i="1" l="1"/>
  <c r="S17" i="1" l="1"/>
  <c r="P118" i="1" s="1"/>
  <c r="P195" i="1"/>
  <c r="P73" i="1"/>
  <c r="P165" i="1"/>
  <c r="P119" i="1"/>
  <c r="P162" i="1"/>
  <c r="P189" i="1"/>
  <c r="P63" i="1"/>
  <c r="P101" i="1"/>
  <c r="P128" i="1"/>
  <c r="P37" i="1"/>
  <c r="P154" i="1"/>
  <c r="P145" i="1"/>
  <c r="P185" i="1"/>
  <c r="P168" i="1"/>
  <c r="P120" i="1"/>
  <c r="P167" i="1"/>
  <c r="P129" i="1"/>
  <c r="P190" i="1"/>
  <c r="P27" i="1"/>
  <c r="P155" i="1"/>
  <c r="P66" i="1"/>
  <c r="P76" i="1"/>
  <c r="P57" i="1"/>
  <c r="P94" i="1"/>
  <c r="P193" i="1"/>
  <c r="P184" i="1"/>
  <c r="P42" i="1"/>
  <c r="P135" i="1"/>
  <c r="P186" i="1"/>
  <c r="P93" i="1"/>
  <c r="P78" i="1"/>
  <c r="P61" i="1"/>
  <c r="P172" i="1"/>
  <c r="P83" i="1"/>
  <c r="P100" i="1"/>
  <c r="P69" i="1"/>
  <c r="P64" i="1"/>
  <c r="P96" i="1"/>
  <c r="P23" i="1"/>
  <c r="P75" i="1"/>
  <c r="P39" i="1"/>
  <c r="P77" i="1"/>
  <c r="P25" i="1"/>
  <c r="P204" i="1"/>
  <c r="P122" i="1"/>
  <c r="P92" i="1"/>
  <c r="P91" i="1"/>
  <c r="P192" i="1"/>
  <c r="P80" i="1"/>
  <c r="P68" i="1"/>
  <c r="P200" i="1"/>
  <c r="P126" i="1"/>
  <c r="P137" i="1"/>
  <c r="P166" i="1"/>
  <c r="P47" i="1"/>
  <c r="P95" i="1"/>
  <c r="P102" i="1"/>
  <c r="P132" i="1"/>
  <c r="P124" i="1"/>
  <c r="P85" i="1"/>
  <c r="P188" i="1"/>
  <c r="P90" i="1"/>
  <c r="P152" i="1"/>
  <c r="P110" i="1"/>
  <c r="P98" i="1"/>
  <c r="P160" i="1"/>
  <c r="P89" i="1"/>
  <c r="P104" i="1"/>
  <c r="P163" i="1"/>
  <c r="P88" i="1"/>
  <c r="P202" i="1"/>
  <c r="P149" i="1"/>
  <c r="P106" i="1"/>
  <c r="P53" i="1"/>
  <c r="P72" i="1"/>
  <c r="P38" i="1"/>
  <c r="P144" i="1"/>
  <c r="P161" i="1"/>
  <c r="P71" i="1"/>
  <c r="P107" i="1"/>
  <c r="P147" i="1"/>
  <c r="P109" i="1"/>
  <c r="P159" i="1"/>
  <c r="P111" i="1"/>
  <c r="P51" i="1"/>
  <c r="P198" i="1"/>
  <c r="P59" i="1"/>
  <c r="P157" i="1"/>
  <c r="P29" i="1"/>
  <c r="P56" i="1"/>
  <c r="P62" i="1"/>
  <c r="P175" i="1"/>
  <c r="P164" i="1"/>
  <c r="P67" i="1"/>
  <c r="P82" i="1"/>
  <c r="P45" i="1"/>
  <c r="P199" i="1"/>
  <c r="P48" i="1"/>
  <c r="P50" i="1"/>
  <c r="P31" i="1"/>
  <c r="P181" i="1"/>
  <c r="P86" i="1"/>
  <c r="P28" i="1"/>
  <c r="P35" i="1"/>
  <c r="P97" i="1"/>
  <c r="P150" i="1"/>
  <c r="P197" i="1"/>
  <c r="P178" i="1"/>
  <c r="P194" i="1"/>
  <c r="P115" i="1"/>
  <c r="P183" i="1"/>
  <c r="P60" i="1"/>
  <c r="P112" i="1"/>
  <c r="P174" i="1"/>
  <c r="P196" i="1"/>
  <c r="P146" i="1"/>
  <c r="P79" i="1"/>
  <c r="P156" i="1"/>
  <c r="P84" i="1"/>
  <c r="P203" i="1"/>
  <c r="P133" i="1"/>
  <c r="P46" i="1"/>
  <c r="P74" i="1"/>
  <c r="P127" i="1"/>
  <c r="P44" i="1"/>
  <c r="P123" i="1"/>
  <c r="P55" i="1"/>
  <c r="P148" i="1"/>
  <c r="P117" i="1"/>
  <c r="P171" i="1"/>
  <c r="P130" i="1"/>
  <c r="P169" i="1"/>
  <c r="P179" i="1"/>
  <c r="P158" i="1"/>
  <c r="P170" i="1"/>
  <c r="P131" i="1"/>
  <c r="P143" i="1"/>
  <c r="P141" i="1"/>
  <c r="P81" i="1"/>
  <c r="P108" i="1"/>
  <c r="P49" i="1"/>
  <c r="P142" i="1"/>
  <c r="P176" i="1"/>
  <c r="P187" i="1"/>
  <c r="P121" i="1"/>
  <c r="P30" i="1"/>
  <c r="P136" i="1"/>
  <c r="P201" i="1"/>
  <c r="P177" i="1"/>
  <c r="P70" i="1"/>
  <c r="P24" i="1"/>
  <c r="P87" i="1"/>
  <c r="P114" i="1"/>
  <c r="P54" i="1"/>
  <c r="P52" i="1"/>
  <c r="P182" i="1"/>
  <c r="P41" i="1"/>
  <c r="P113" i="1"/>
  <c r="P33" i="1"/>
  <c r="P116" i="1"/>
  <c r="P153" i="1"/>
  <c r="P173" i="1"/>
  <c r="P32" i="1"/>
  <c r="P125" i="1"/>
  <c r="P134" i="1"/>
  <c r="P138" i="1"/>
  <c r="P140" i="1"/>
  <c r="P43" i="1"/>
  <c r="P151" i="1"/>
  <c r="P105" i="1"/>
  <c r="P191" i="1"/>
  <c r="P139" i="1"/>
  <c r="P99" i="1"/>
  <c r="P26" i="1"/>
  <c r="P58" i="1"/>
  <c r="P103" i="1"/>
  <c r="P34" i="1"/>
  <c r="P65" i="1" l="1"/>
  <c r="P180" i="1"/>
  <c r="P40" i="1"/>
  <c r="P36" i="1"/>
  <c r="Q24" i="1"/>
  <c r="R34" i="1"/>
  <c r="R30" i="1"/>
  <c r="R36" i="1"/>
  <c r="R23" i="1"/>
  <c r="R26" i="1"/>
  <c r="R37" i="1"/>
  <c r="R25" i="1"/>
  <c r="R27" i="1"/>
  <c r="R29" i="1"/>
  <c r="R31" i="1"/>
  <c r="R41" i="1"/>
  <c r="R33" i="1"/>
  <c r="R39" i="1"/>
  <c r="R38" i="1"/>
  <c r="R24" i="1"/>
  <c r="R32" i="1"/>
  <c r="R35" i="1"/>
  <c r="R28" i="1"/>
  <c r="R40" i="1"/>
  <c r="R42" i="1"/>
  <c r="R43" i="1"/>
  <c r="Q28" i="1"/>
  <c r="S28" i="1" s="1"/>
  <c r="U28" i="1" s="1"/>
  <c r="V28" i="1" s="1"/>
  <c r="Q39" i="1"/>
  <c r="Q35" i="1"/>
  <c r="Q40" i="1"/>
  <c r="Q27" i="1"/>
  <c r="S27" i="1" s="1"/>
  <c r="U27" i="1" s="1"/>
  <c r="V27" i="1" s="1"/>
  <c r="Q23" i="1"/>
  <c r="S23" i="1" s="1"/>
  <c r="U23" i="1" s="1"/>
  <c r="Q32" i="1"/>
  <c r="S32" i="1" s="1"/>
  <c r="U32" i="1" s="1"/>
  <c r="V32" i="1" s="1"/>
  <c r="Q31" i="1"/>
  <c r="Q36" i="1"/>
  <c r="Q41" i="1"/>
  <c r="S41" i="1" s="1"/>
  <c r="U41" i="1" s="1"/>
  <c r="V41" i="1" s="1"/>
  <c r="Q33" i="1"/>
  <c r="S33" i="1" s="1"/>
  <c r="U33" i="1" s="1"/>
  <c r="V33" i="1" s="1"/>
  <c r="Q26" i="1"/>
  <c r="S26" i="1" s="1"/>
  <c r="U26" i="1" s="1"/>
  <c r="V26" i="1" s="1"/>
  <c r="Q37" i="1"/>
  <c r="S37" i="1" s="1"/>
  <c r="U37" i="1" s="1"/>
  <c r="V37" i="1" s="1"/>
  <c r="Q29" i="1"/>
  <c r="Q25" i="1"/>
  <c r="Q34" i="1"/>
  <c r="S34" i="1" s="1"/>
  <c r="U34" i="1" s="1"/>
  <c r="V34" i="1" s="1"/>
  <c r="Q38" i="1"/>
  <c r="S38" i="1" s="1"/>
  <c r="U38" i="1" s="1"/>
  <c r="V38" i="1" s="1"/>
  <c r="Q42" i="1"/>
  <c r="S42" i="1" s="1"/>
  <c r="U42" i="1" s="1"/>
  <c r="V42" i="1" s="1"/>
  <c r="Q43" i="1"/>
  <c r="Q30" i="1"/>
  <c r="S36" i="1" l="1"/>
  <c r="U36" i="1" s="1"/>
  <c r="V36" i="1" s="1"/>
  <c r="S25" i="1"/>
  <c r="U25" i="1" s="1"/>
  <c r="V25" i="1" s="1"/>
  <c r="S40" i="1"/>
  <c r="U40" i="1" s="1"/>
  <c r="V40" i="1" s="1"/>
  <c r="S43" i="1"/>
  <c r="S35" i="1"/>
  <c r="U35" i="1" s="1"/>
  <c r="V35" i="1" s="1"/>
  <c r="S24" i="1"/>
  <c r="U24" i="1" s="1"/>
  <c r="V24" i="1" s="1"/>
  <c r="S29" i="1"/>
  <c r="U29" i="1" s="1"/>
  <c r="V29" i="1" s="1"/>
  <c r="S39" i="1"/>
  <c r="U39" i="1" s="1"/>
  <c r="V39" i="1" s="1"/>
  <c r="S30" i="1"/>
  <c r="U30" i="1" s="1"/>
  <c r="V30" i="1" s="1"/>
  <c r="S31" i="1"/>
  <c r="U31" i="1" s="1"/>
  <c r="V31" i="1" s="1"/>
  <c r="W23" i="1"/>
  <c r="V23" i="1"/>
  <c r="J43" i="1" l="1"/>
  <c r="R44" i="1" s="1"/>
  <c r="W24" i="1"/>
  <c r="X23" i="1"/>
  <c r="M43" i="1" l="1"/>
  <c r="D43" i="1" s="1"/>
  <c r="K43" i="1"/>
  <c r="W25" i="1"/>
  <c r="X24" i="1"/>
  <c r="I43" i="1" l="1"/>
  <c r="N43" i="1"/>
  <c r="E43" i="1" s="1"/>
  <c r="F43" i="1"/>
  <c r="G43" i="1"/>
  <c r="H43" i="1"/>
  <c r="X25" i="1"/>
  <c r="W26" i="1"/>
  <c r="L43" i="1" l="1"/>
  <c r="Q44" i="1"/>
  <c r="S44" i="1" s="1"/>
  <c r="J44" i="1" s="1"/>
  <c r="W27" i="1"/>
  <c r="X26" i="1"/>
  <c r="K44" i="1" l="1"/>
  <c r="M44" i="1"/>
  <c r="D44" i="1" s="1"/>
  <c r="R45" i="1"/>
  <c r="W28" i="1"/>
  <c r="X27" i="1"/>
  <c r="F44" i="1" l="1"/>
  <c r="G44" i="1"/>
  <c r="H44" i="1"/>
  <c r="N44" i="1"/>
  <c r="E44" i="1" s="1"/>
  <c r="I44" i="1"/>
  <c r="L44" i="1" s="1"/>
  <c r="X28" i="1"/>
  <c r="W29" i="1"/>
  <c r="Q45" i="1" l="1"/>
  <c r="S45" i="1" s="1"/>
  <c r="J45" i="1" s="1"/>
  <c r="X29" i="1"/>
  <c r="W30" i="1"/>
  <c r="R46" i="1" l="1"/>
  <c r="M45" i="1"/>
  <c r="D45" i="1" s="1"/>
  <c r="K45" i="1"/>
  <c r="X30" i="1"/>
  <c r="W31" i="1"/>
  <c r="N45" i="1" l="1"/>
  <c r="E45" i="1" s="1"/>
  <c r="I45" i="1"/>
  <c r="L45" i="1" s="1"/>
  <c r="F45" i="1"/>
  <c r="H45" i="1"/>
  <c r="G45" i="1"/>
  <c r="X31" i="1"/>
  <c r="W32" i="1"/>
  <c r="Q46" i="1" l="1"/>
  <c r="S46" i="1" s="1"/>
  <c r="J46" i="1" s="1"/>
  <c r="W33" i="1"/>
  <c r="X32" i="1"/>
  <c r="M46" i="1" l="1"/>
  <c r="D46" i="1" s="1"/>
  <c r="K46" i="1"/>
  <c r="R47" i="1"/>
  <c r="W34" i="1"/>
  <c r="X33" i="1"/>
  <c r="I46" i="1" l="1"/>
  <c r="L46" i="1" s="1"/>
  <c r="N46" i="1"/>
  <c r="E46" i="1" s="1"/>
  <c r="Q47" i="1"/>
  <c r="S47" i="1" s="1"/>
  <c r="J47" i="1" s="1"/>
  <c r="F46" i="1"/>
  <c r="G46" i="1"/>
  <c r="H46" i="1"/>
  <c r="W35" i="1"/>
  <c r="X34" i="1"/>
  <c r="K47" i="1" l="1"/>
  <c r="M47" i="1"/>
  <c r="D47" i="1" s="1"/>
  <c r="R48" i="1"/>
  <c r="W36" i="1"/>
  <c r="X35" i="1"/>
  <c r="I47" i="1" l="1"/>
  <c r="L47" i="1" s="1"/>
  <c r="N47" i="1"/>
  <c r="E47" i="1" s="1"/>
  <c r="F47" i="1"/>
  <c r="H47" i="1"/>
  <c r="G47" i="1"/>
  <c r="X36" i="1"/>
  <c r="W37" i="1"/>
  <c r="Q48" i="1" l="1"/>
  <c r="S48" i="1" s="1"/>
  <c r="J48" i="1" s="1"/>
  <c r="R49" i="1" s="1"/>
  <c r="W38" i="1"/>
  <c r="X37" i="1"/>
  <c r="M48" i="1" l="1"/>
  <c r="D48" i="1" s="1"/>
  <c r="K48" i="1"/>
  <c r="I48" i="1"/>
  <c r="L48" i="1" s="1"/>
  <c r="N48" i="1"/>
  <c r="E48" i="1" s="1"/>
  <c r="F48" i="1"/>
  <c r="G48" i="1"/>
  <c r="H48" i="1"/>
  <c r="X38" i="1"/>
  <c r="W39" i="1"/>
  <c r="Q49" i="1" l="1"/>
  <c r="S49" i="1" s="1"/>
  <c r="J49" i="1" s="1"/>
  <c r="M49" i="1" s="1"/>
  <c r="D49" i="1" s="1"/>
  <c r="F49" i="1" s="1"/>
  <c r="W40" i="1"/>
  <c r="X39" i="1"/>
  <c r="R50" i="1" l="1"/>
  <c r="G49" i="1"/>
  <c r="K49" i="1"/>
  <c r="I49" i="1" s="1"/>
  <c r="L49" i="1" s="1"/>
  <c r="H49" i="1"/>
  <c r="W41" i="1"/>
  <c r="X40" i="1"/>
  <c r="Q50" i="1" l="1"/>
  <c r="S50" i="1" s="1"/>
  <c r="J50" i="1" s="1"/>
  <c r="R51" i="1" s="1"/>
  <c r="N49" i="1"/>
  <c r="E49" i="1" s="1"/>
  <c r="X41" i="1"/>
  <c r="W42" i="1"/>
  <c r="X42" i="1" s="1"/>
  <c r="M50" i="1" l="1"/>
  <c r="D50" i="1" s="1"/>
  <c r="K50" i="1"/>
  <c r="I50" i="1" s="1"/>
  <c r="L50" i="1" s="1"/>
  <c r="N50" i="1" l="1"/>
  <c r="E50" i="1" s="1"/>
  <c r="F50" i="1"/>
  <c r="G50" i="1"/>
  <c r="H50" i="1"/>
  <c r="Q51" i="1"/>
  <c r="S51" i="1" s="1"/>
  <c r="J51" i="1" s="1"/>
  <c r="M51" i="1" s="1"/>
  <c r="D51" i="1" s="1"/>
  <c r="F51" i="1" s="1"/>
  <c r="R52" i="1" l="1"/>
  <c r="K51" i="1"/>
  <c r="I51" i="1" s="1"/>
  <c r="H51" i="1"/>
  <c r="G51" i="1"/>
  <c r="N51" i="1" l="1"/>
  <c r="E51" i="1" s="1"/>
  <c r="L51" i="1"/>
  <c r="Q52" i="1" l="1"/>
  <c r="S52" i="1" s="1"/>
  <c r="J52" i="1" s="1"/>
  <c r="K52" i="1" s="1"/>
  <c r="I52" i="1" s="1"/>
  <c r="N52" i="1" l="1"/>
  <c r="E52" i="1" s="1"/>
  <c r="L52" i="1"/>
  <c r="R53" i="1"/>
  <c r="M52" i="1"/>
  <c r="D52" i="1" s="1"/>
  <c r="F52" i="1" s="1"/>
  <c r="H52" i="1" l="1"/>
  <c r="G52" i="1"/>
  <c r="Q53" i="1"/>
  <c r="S53" i="1" s="1"/>
  <c r="J53" i="1" s="1"/>
  <c r="M53" i="1" l="1"/>
  <c r="D53" i="1" s="1"/>
  <c r="R54" i="1"/>
  <c r="K53" i="1"/>
  <c r="I53" i="1" s="1"/>
  <c r="F53" i="1" l="1"/>
  <c r="G53" i="1"/>
  <c r="H53" i="1"/>
  <c r="N53" i="1"/>
  <c r="E53" i="1" s="1"/>
  <c r="L53" i="1"/>
  <c r="Q54" i="1" l="1"/>
  <c r="S54" i="1" s="1"/>
  <c r="J54" i="1" s="1"/>
  <c r="R55" i="1" l="1"/>
  <c r="K54" i="1"/>
  <c r="I54" i="1" s="1"/>
  <c r="M54" i="1"/>
  <c r="D54" i="1" s="1"/>
  <c r="F54" i="1" l="1"/>
  <c r="H54" i="1"/>
  <c r="G54" i="1"/>
  <c r="L54" i="1"/>
  <c r="N54" i="1"/>
  <c r="E54" i="1" s="1"/>
  <c r="Q55" i="1" l="1"/>
  <c r="S55" i="1" s="1"/>
  <c r="J55" i="1" s="1"/>
  <c r="K55" i="1" l="1"/>
  <c r="I55" i="1" s="1"/>
  <c r="R56" i="1"/>
  <c r="M55" i="1"/>
  <c r="D55" i="1" s="1"/>
  <c r="L55" i="1" l="1"/>
  <c r="N55" i="1"/>
  <c r="E55" i="1" s="1"/>
  <c r="Q56" i="1"/>
  <c r="S56" i="1" s="1"/>
  <c r="J56" i="1" s="1"/>
  <c r="K56" i="1" s="1"/>
  <c r="I56" i="1" s="1"/>
  <c r="F55" i="1"/>
  <c r="G55" i="1"/>
  <c r="H55" i="1"/>
  <c r="M56" i="1" l="1"/>
  <c r="D56" i="1" s="1"/>
  <c r="F56" i="1" s="1"/>
  <c r="R57" i="1"/>
  <c r="N56" i="1"/>
  <c r="E56" i="1" s="1"/>
  <c r="L56" i="1"/>
  <c r="H56" i="1"/>
  <c r="G56" i="1" l="1"/>
  <c r="Q57" i="1"/>
  <c r="S57" i="1" s="1"/>
  <c r="J57" i="1" s="1"/>
  <c r="R58" i="1" l="1"/>
  <c r="K57" i="1"/>
  <c r="I57" i="1" s="1"/>
  <c r="M57" i="1"/>
  <c r="D57" i="1" s="1"/>
  <c r="F57" i="1" s="1"/>
  <c r="G57" i="1" l="1"/>
  <c r="H57" i="1"/>
  <c r="L57" i="1"/>
  <c r="N57" i="1"/>
  <c r="E57" i="1" s="1"/>
  <c r="Q58" i="1" l="1"/>
  <c r="S58" i="1" s="1"/>
  <c r="J58" i="1" s="1"/>
  <c r="R59" i="1" l="1"/>
  <c r="M58" i="1"/>
  <c r="D58" i="1" s="1"/>
  <c r="F58" i="1" s="1"/>
  <c r="K58" i="1"/>
  <c r="I58" i="1" s="1"/>
  <c r="N58" i="1" l="1"/>
  <c r="E58" i="1" s="1"/>
  <c r="L58" i="1"/>
  <c r="H58" i="1"/>
  <c r="G58" i="1"/>
  <c r="Q59" i="1" l="1"/>
  <c r="S59" i="1" s="1"/>
  <c r="J59" i="1" s="1"/>
  <c r="K59" i="1" l="1"/>
  <c r="I59" i="1" s="1"/>
  <c r="M59" i="1"/>
  <c r="D59" i="1" s="1"/>
  <c r="F59" i="1" s="1"/>
  <c r="R60" i="1"/>
  <c r="H59" i="1" l="1"/>
  <c r="G59" i="1"/>
  <c r="L59" i="1"/>
  <c r="N59" i="1"/>
  <c r="E59" i="1" s="1"/>
  <c r="Q60" i="1" l="1"/>
  <c r="S60" i="1" s="1"/>
  <c r="J60" i="1" s="1"/>
  <c r="R61" i="1" s="1"/>
  <c r="K60" i="1" l="1"/>
  <c r="I60" i="1" s="1"/>
  <c r="M60" i="1"/>
  <c r="D60" i="1" s="1"/>
  <c r="F60" i="1" s="1"/>
  <c r="L60" i="1" l="1"/>
  <c r="H60" i="1"/>
  <c r="G60" i="1"/>
  <c r="N60" i="1"/>
  <c r="E60" i="1" s="1"/>
  <c r="Q61" i="1"/>
  <c r="S61" i="1" s="1"/>
  <c r="J61" i="1" s="1"/>
  <c r="M61" i="1" s="1"/>
  <c r="D61" i="1" s="1"/>
  <c r="F61" i="1" s="1"/>
  <c r="K61" i="1" l="1"/>
  <c r="I61" i="1" s="1"/>
  <c r="R62" i="1"/>
  <c r="G61" i="1"/>
  <c r="H61" i="1"/>
  <c r="N61" i="1" l="1"/>
  <c r="E61" i="1" s="1"/>
  <c r="L61" i="1"/>
  <c r="Q62" i="1" l="1"/>
  <c r="S62" i="1" s="1"/>
  <c r="J62" i="1" s="1"/>
  <c r="R63" i="1" s="1"/>
  <c r="K62" i="1" l="1"/>
  <c r="I62" i="1" s="1"/>
  <c r="M62" i="1"/>
  <c r="D62" i="1" s="1"/>
  <c r="F62" i="1" s="1"/>
  <c r="N62" i="1" l="1"/>
  <c r="E62" i="1" s="1"/>
  <c r="L62" i="1"/>
  <c r="G62" i="1"/>
  <c r="H62" i="1"/>
  <c r="Q63" i="1" l="1"/>
  <c r="S63" i="1" s="1"/>
  <c r="J63" i="1" s="1"/>
  <c r="M63" i="1" s="1"/>
  <c r="D63" i="1" s="1"/>
  <c r="F63" i="1" s="1"/>
  <c r="H63" i="1" l="1"/>
  <c r="R64" i="1"/>
  <c r="K63" i="1"/>
  <c r="I63" i="1" s="1"/>
  <c r="G63" i="1"/>
  <c r="L63" i="1" l="1"/>
  <c r="Q64" i="1"/>
  <c r="S64" i="1" s="1"/>
  <c r="J64" i="1" s="1"/>
  <c r="M64" i="1" s="1"/>
  <c r="D64" i="1" s="1"/>
  <c r="F64" i="1" s="1"/>
  <c r="N63" i="1"/>
  <c r="E63" i="1" s="1"/>
  <c r="K64" i="1" l="1"/>
  <c r="I64" i="1" s="1"/>
  <c r="R65" i="1"/>
  <c r="G64" i="1"/>
  <c r="H64" i="1"/>
  <c r="N64" i="1" l="1"/>
  <c r="E64" i="1" s="1"/>
  <c r="L64" i="1"/>
  <c r="Q65" i="1" l="1"/>
  <c r="S65" i="1" s="1"/>
  <c r="J65" i="1" s="1"/>
  <c r="R66" i="1" s="1"/>
  <c r="M65" i="1" l="1"/>
  <c r="D65" i="1" s="1"/>
  <c r="F65" i="1" s="1"/>
  <c r="K65" i="1"/>
  <c r="I65" i="1" s="1"/>
  <c r="N65" i="1" l="1"/>
  <c r="E65" i="1" s="1"/>
  <c r="Q66" i="1"/>
  <c r="S66" i="1" s="1"/>
  <c r="J66" i="1" s="1"/>
  <c r="H65" i="1"/>
  <c r="G65" i="1"/>
  <c r="L65" i="1" l="1"/>
  <c r="K66" i="1"/>
  <c r="I66" i="1" s="1"/>
  <c r="R67" i="1"/>
  <c r="M66" i="1"/>
  <c r="D66" i="1" s="1"/>
  <c r="F66" i="1" s="1"/>
  <c r="G66" i="1" l="1"/>
  <c r="H66" i="1"/>
  <c r="N66" i="1"/>
  <c r="E66" i="1" s="1"/>
  <c r="L66" i="1" l="1"/>
  <c r="Q67" i="1"/>
  <c r="S67" i="1" s="1"/>
  <c r="J67" i="1" s="1"/>
  <c r="K67" i="1" l="1"/>
  <c r="I67" i="1" s="1"/>
  <c r="M67" i="1"/>
  <c r="D67" i="1" s="1"/>
  <c r="F67" i="1" s="1"/>
  <c r="R68" i="1"/>
  <c r="H67" i="1" l="1"/>
  <c r="G67" i="1"/>
  <c r="N67" i="1"/>
  <c r="E67" i="1" s="1"/>
  <c r="L67" i="1" l="1"/>
  <c r="Q68" i="1"/>
  <c r="S68" i="1" s="1"/>
  <c r="J68" i="1" s="1"/>
  <c r="K68" i="1" l="1"/>
  <c r="I68" i="1" s="1"/>
  <c r="M68" i="1"/>
  <c r="D68" i="1" s="1"/>
  <c r="F68" i="1" s="1"/>
  <c r="R69" i="1"/>
  <c r="G68" i="1" l="1"/>
  <c r="H68" i="1"/>
  <c r="L68" i="1"/>
  <c r="N68" i="1"/>
  <c r="E68" i="1" s="1"/>
  <c r="Q69" i="1" l="1"/>
  <c r="S69" i="1" s="1"/>
  <c r="J69" i="1" s="1"/>
  <c r="K69" i="1" l="1"/>
  <c r="I69" i="1" s="1"/>
  <c r="R70" i="1"/>
  <c r="M69" i="1"/>
  <c r="D69" i="1" s="1"/>
  <c r="F69" i="1" s="1"/>
  <c r="G69" i="1" l="1"/>
  <c r="H69" i="1"/>
  <c r="N69" i="1"/>
  <c r="E69" i="1" s="1"/>
  <c r="L69" i="1"/>
  <c r="Q70" i="1" l="1"/>
  <c r="S70" i="1" s="1"/>
  <c r="J70" i="1" s="1"/>
  <c r="M70" i="1" l="1"/>
  <c r="D70" i="1" s="1"/>
  <c r="F70" i="1" s="1"/>
  <c r="K70" i="1"/>
  <c r="I70" i="1" s="1"/>
  <c r="R71" i="1"/>
  <c r="L70" i="1" l="1"/>
  <c r="N70" i="1"/>
  <c r="E70" i="1" s="1"/>
  <c r="H70" i="1"/>
  <c r="G70" i="1"/>
  <c r="Q71" i="1" l="1"/>
  <c r="S71" i="1" s="1"/>
  <c r="J71" i="1" s="1"/>
  <c r="K71" i="1" s="1"/>
  <c r="I71" i="1" s="1"/>
  <c r="M71" i="1" l="1"/>
  <c r="D71" i="1" s="1"/>
  <c r="F71" i="1" s="1"/>
  <c r="R72" i="1"/>
  <c r="N71" i="1"/>
  <c r="E71" i="1" s="1"/>
  <c r="H71" i="1" l="1"/>
  <c r="G71" i="1"/>
  <c r="Q72" i="1"/>
  <c r="S72" i="1" s="1"/>
  <c r="J72" i="1" s="1"/>
  <c r="L71" i="1"/>
  <c r="K72" i="1" l="1"/>
  <c r="I72" i="1" s="1"/>
  <c r="M72" i="1"/>
  <c r="D72" i="1" s="1"/>
  <c r="F72" i="1" s="1"/>
  <c r="R73" i="1"/>
  <c r="G72" i="1" l="1"/>
  <c r="H72" i="1"/>
  <c r="N72" i="1"/>
  <c r="E72" i="1" s="1"/>
  <c r="L72" i="1" l="1"/>
  <c r="Q73" i="1"/>
  <c r="S73" i="1" s="1"/>
  <c r="J73" i="1" s="1"/>
  <c r="R74" i="1" l="1"/>
  <c r="M73" i="1"/>
  <c r="D73" i="1" s="1"/>
  <c r="F73" i="1" s="1"/>
  <c r="K73" i="1"/>
  <c r="I73" i="1" s="1"/>
  <c r="H73" i="1" l="1"/>
  <c r="G73" i="1"/>
  <c r="N73" i="1"/>
  <c r="E73" i="1" s="1"/>
  <c r="L73" i="1" l="1"/>
  <c r="Q74" i="1"/>
  <c r="S74" i="1" s="1"/>
  <c r="J74" i="1" s="1"/>
  <c r="R75" i="1" l="1"/>
  <c r="M74" i="1"/>
  <c r="D74" i="1" s="1"/>
  <c r="F74" i="1" s="1"/>
  <c r="K74" i="1"/>
  <c r="I74" i="1" s="1"/>
  <c r="N74" i="1" l="1"/>
  <c r="E74" i="1" s="1"/>
  <c r="L74" i="1"/>
  <c r="H74" i="1"/>
  <c r="G74" i="1"/>
  <c r="Q75" i="1" l="1"/>
  <c r="S75" i="1" s="1"/>
  <c r="J75" i="1" s="1"/>
  <c r="M75" i="1" l="1"/>
  <c r="D75" i="1" s="1"/>
  <c r="F75" i="1" s="1"/>
  <c r="R76" i="1"/>
  <c r="K75" i="1"/>
  <c r="I75" i="1" s="1"/>
  <c r="N75" i="1" l="1"/>
  <c r="E75" i="1" s="1"/>
  <c r="L75" i="1"/>
  <c r="H75" i="1"/>
  <c r="G75" i="1"/>
  <c r="Q76" i="1" l="1"/>
  <c r="S76" i="1" s="1"/>
  <c r="J76" i="1" s="1"/>
  <c r="M76" i="1" l="1"/>
  <c r="D76" i="1" s="1"/>
  <c r="F76" i="1" s="1"/>
  <c r="K76" i="1"/>
  <c r="I76" i="1" s="1"/>
  <c r="R77" i="1"/>
  <c r="N76" i="1" l="1"/>
  <c r="E76" i="1" s="1"/>
  <c r="L76" i="1"/>
  <c r="H76" i="1"/>
  <c r="G76" i="1"/>
  <c r="Q77" i="1" l="1"/>
  <c r="S77" i="1" s="1"/>
  <c r="J77" i="1" s="1"/>
  <c r="R78" i="1" s="1"/>
  <c r="M77" i="1" l="1"/>
  <c r="D77" i="1" s="1"/>
  <c r="F77" i="1" s="1"/>
  <c r="K77" i="1"/>
  <c r="I77" i="1" s="1"/>
  <c r="G77" i="1" l="1"/>
  <c r="H77" i="1"/>
  <c r="N77" i="1"/>
  <c r="E77" i="1" s="1"/>
  <c r="L77" i="1"/>
  <c r="Q78" i="1" l="1"/>
  <c r="S78" i="1" s="1"/>
  <c r="J78" i="1" s="1"/>
  <c r="K78" i="1" l="1"/>
  <c r="I78" i="1" s="1"/>
  <c r="R79" i="1"/>
  <c r="M78" i="1"/>
  <c r="D78" i="1" s="1"/>
  <c r="F78" i="1" s="1"/>
  <c r="H78" i="1" l="1"/>
  <c r="G78" i="1"/>
  <c r="N78" i="1"/>
  <c r="E78" i="1" s="1"/>
  <c r="L78" i="1"/>
  <c r="Q79" i="1" l="1"/>
  <c r="S79" i="1" s="1"/>
  <c r="J79" i="1" s="1"/>
  <c r="K79" i="1" s="1"/>
  <c r="I79" i="1" s="1"/>
  <c r="R80" i="1" l="1"/>
  <c r="M79" i="1"/>
  <c r="D79" i="1" s="1"/>
  <c r="F79" i="1" s="1"/>
  <c r="N79" i="1"/>
  <c r="E79" i="1" s="1"/>
  <c r="L79" i="1"/>
  <c r="H79" i="1" l="1"/>
  <c r="G79" i="1"/>
  <c r="Q80" i="1"/>
  <c r="S80" i="1" s="1"/>
  <c r="J80" i="1" s="1"/>
  <c r="M80" i="1" s="1"/>
  <c r="D80" i="1" s="1"/>
  <c r="F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I81" i="1" s="1"/>
  <c r="N81" i="1" l="1"/>
  <c r="E81" i="1" s="1"/>
  <c r="H81" i="1"/>
  <c r="G81" i="1"/>
  <c r="L81" i="1" l="1"/>
  <c r="Q82" i="1"/>
  <c r="S82" i="1" s="1"/>
  <c r="J82" i="1" s="1"/>
  <c r="K82" i="1" l="1"/>
  <c r="I82" i="1" s="1"/>
  <c r="R83" i="1"/>
  <c r="M82" i="1"/>
  <c r="D82" i="1" s="1"/>
  <c r="F82" i="1" s="1"/>
  <c r="G82" i="1" l="1"/>
  <c r="H82" i="1"/>
  <c r="N82" i="1"/>
  <c r="E82" i="1" s="1"/>
  <c r="L82" i="1" l="1"/>
  <c r="Q83" i="1"/>
  <c r="S83" i="1" s="1"/>
  <c r="J83" i="1" s="1"/>
  <c r="K83" i="1" l="1"/>
  <c r="I83" i="1" s="1"/>
  <c r="M83" i="1"/>
  <c r="D83" i="1" s="1"/>
  <c r="F83" i="1" s="1"/>
  <c r="R84" i="1"/>
  <c r="H83" i="1" l="1"/>
  <c r="G83" i="1"/>
  <c r="N83" i="1"/>
  <c r="E83" i="1" s="1"/>
  <c r="L83" i="1"/>
  <c r="Q84" i="1" l="1"/>
  <c r="S84" i="1" s="1"/>
  <c r="J84" i="1" s="1"/>
  <c r="K84" i="1" s="1"/>
  <c r="I84" i="1" s="1"/>
  <c r="M84" i="1" l="1"/>
  <c r="D84" i="1" s="1"/>
  <c r="F84" i="1" s="1"/>
  <c r="R85" i="1"/>
  <c r="N84" i="1"/>
  <c r="E84" i="1" s="1"/>
  <c r="H84" i="1" l="1"/>
  <c r="G84" i="1"/>
  <c r="L84" i="1"/>
  <c r="Q85" i="1"/>
  <c r="S85" i="1" s="1"/>
  <c r="J85" i="1" s="1"/>
  <c r="K85" i="1" l="1"/>
  <c r="I85" i="1" s="1"/>
  <c r="M85" i="1"/>
  <c r="D85" i="1" s="1"/>
  <c r="F85" i="1" s="1"/>
  <c r="R86" i="1"/>
  <c r="H85" i="1" l="1"/>
  <c r="G85" i="1"/>
  <c r="N85" i="1"/>
  <c r="E85" i="1" s="1"/>
  <c r="L85" i="1" l="1"/>
  <c r="Q86" i="1"/>
  <c r="S86" i="1" s="1"/>
  <c r="J86" i="1" s="1"/>
  <c r="K86" i="1" l="1"/>
  <c r="I86" i="1" s="1"/>
  <c r="M86" i="1"/>
  <c r="D86" i="1" s="1"/>
  <c r="F86" i="1" s="1"/>
  <c r="R87" i="1"/>
  <c r="G86" i="1" l="1"/>
  <c r="H86" i="1"/>
  <c r="N86" i="1"/>
  <c r="E86" i="1" s="1"/>
  <c r="L86" i="1" l="1"/>
  <c r="Q87" i="1"/>
  <c r="S87" i="1" s="1"/>
  <c r="J87" i="1" s="1"/>
  <c r="K87" i="1" l="1"/>
  <c r="I87" i="1" s="1"/>
  <c r="R88" i="1"/>
  <c r="M87" i="1"/>
  <c r="D87" i="1" s="1"/>
  <c r="F87" i="1" s="1"/>
  <c r="G87" i="1" l="1"/>
  <c r="H87" i="1"/>
  <c r="N87" i="1"/>
  <c r="E87" i="1" s="1"/>
  <c r="L87" i="1"/>
  <c r="Q88" i="1" l="1"/>
  <c r="S88" i="1" s="1"/>
  <c r="J88" i="1" s="1"/>
  <c r="K88" i="1" l="1"/>
  <c r="I88" i="1" s="1"/>
  <c r="R89" i="1"/>
  <c r="M88" i="1"/>
  <c r="D88" i="1" s="1"/>
  <c r="F88" i="1" s="1"/>
  <c r="G88" i="1" l="1"/>
  <c r="H88" i="1"/>
  <c r="N88" i="1"/>
  <c r="E88" i="1" s="1"/>
  <c r="L88" i="1"/>
  <c r="Q89" i="1" l="1"/>
  <c r="S89" i="1" s="1"/>
  <c r="J89" i="1" s="1"/>
  <c r="M89" i="1" s="1"/>
  <c r="D89" i="1" s="1"/>
  <c r="F89" i="1" s="1"/>
  <c r="K89" i="1" l="1"/>
  <c r="I89" i="1" s="1"/>
  <c r="R90" i="1"/>
  <c r="G89" i="1"/>
  <c r="H89" i="1"/>
  <c r="N89" i="1" l="1"/>
  <c r="E89" i="1" s="1"/>
  <c r="L89" i="1"/>
  <c r="Q90" i="1" l="1"/>
  <c r="S90" i="1" s="1"/>
  <c r="J90" i="1" s="1"/>
  <c r="M90" i="1" s="1"/>
  <c r="D90" i="1" s="1"/>
  <c r="F90" i="1" s="1"/>
  <c r="K90" i="1" l="1"/>
  <c r="I90" i="1" s="1"/>
  <c r="R91" i="1"/>
  <c r="H90" i="1"/>
  <c r="G90" i="1"/>
  <c r="N90" i="1" l="1"/>
  <c r="E90" i="1" s="1"/>
  <c r="L90" i="1"/>
  <c r="Q91" i="1" l="1"/>
  <c r="S91" i="1" s="1"/>
  <c r="J91" i="1" s="1"/>
  <c r="K91" i="1" s="1"/>
  <c r="I91" i="1" s="1"/>
  <c r="M91" i="1" l="1"/>
  <c r="D91" i="1" s="1"/>
  <c r="F91" i="1" s="1"/>
  <c r="R92" i="1"/>
  <c r="L91" i="1"/>
  <c r="N91" i="1"/>
  <c r="E91" i="1" s="1"/>
  <c r="H91" i="1" l="1"/>
  <c r="G91" i="1"/>
  <c r="Q92" i="1"/>
  <c r="S92" i="1" s="1"/>
  <c r="J92" i="1" s="1"/>
  <c r="R93" i="1" l="1"/>
  <c r="K92" i="1"/>
  <c r="I92" i="1" s="1"/>
  <c r="M92" i="1"/>
  <c r="D92" i="1" s="1"/>
  <c r="F92" i="1" s="1"/>
  <c r="G92" i="1" l="1"/>
  <c r="H92" i="1"/>
  <c r="L92" i="1"/>
  <c r="N92" i="1"/>
  <c r="E92" i="1" s="1"/>
  <c r="Q93" i="1" l="1"/>
  <c r="S93" i="1" s="1"/>
  <c r="J93" i="1" s="1"/>
  <c r="M93" i="1" l="1"/>
  <c r="D93" i="1" s="1"/>
  <c r="F93" i="1" s="1"/>
  <c r="K93" i="1"/>
  <c r="I93" i="1" s="1"/>
  <c r="R94" i="1"/>
  <c r="L93" i="1" l="1"/>
  <c r="N93" i="1"/>
  <c r="E93" i="1" s="1"/>
  <c r="H93" i="1"/>
  <c r="G93" i="1"/>
  <c r="Q94" i="1" l="1"/>
  <c r="S94" i="1" s="1"/>
  <c r="J94" i="1" s="1"/>
  <c r="M94" i="1" l="1"/>
  <c r="D94" i="1" s="1"/>
  <c r="F94" i="1" s="1"/>
  <c r="K94" i="1"/>
  <c r="I94" i="1" s="1"/>
  <c r="R95" i="1"/>
  <c r="N94" i="1" l="1"/>
  <c r="E94" i="1" s="1"/>
  <c r="L94" i="1"/>
  <c r="G94" i="1"/>
  <c r="H94" i="1"/>
  <c r="Q95" i="1" l="1"/>
  <c r="S95" i="1" s="1"/>
  <c r="J95" i="1" s="1"/>
  <c r="R96" i="1" s="1"/>
  <c r="M95" i="1" l="1"/>
  <c r="D95" i="1" s="1"/>
  <c r="F95" i="1" s="1"/>
  <c r="K95" i="1"/>
  <c r="I95" i="1" s="1"/>
  <c r="L95" i="1" l="1"/>
  <c r="G95" i="1"/>
  <c r="H95" i="1"/>
  <c r="N95" i="1"/>
  <c r="E95" i="1" s="1"/>
  <c r="Q96" i="1"/>
  <c r="S96" i="1" s="1"/>
  <c r="J96" i="1" s="1"/>
  <c r="M96" i="1" l="1"/>
  <c r="D96" i="1" s="1"/>
  <c r="F96" i="1" s="1"/>
  <c r="R97" i="1"/>
  <c r="K96" i="1"/>
  <c r="I96" i="1" s="1"/>
  <c r="N96" i="1" l="1"/>
  <c r="E96" i="1" s="1"/>
  <c r="L96" i="1"/>
  <c r="H96" i="1"/>
  <c r="G96" i="1"/>
  <c r="Q97" i="1" l="1"/>
  <c r="S97" i="1" s="1"/>
  <c r="J97" i="1" s="1"/>
  <c r="M97" i="1" l="1"/>
  <c r="D97" i="1" s="1"/>
  <c r="F97" i="1" s="1"/>
  <c r="K97" i="1"/>
  <c r="I97" i="1" s="1"/>
  <c r="R98" i="1"/>
  <c r="L97" i="1" l="1"/>
  <c r="N97" i="1"/>
  <c r="E97" i="1" s="1"/>
  <c r="G97" i="1"/>
  <c r="H97" i="1"/>
  <c r="Q98" i="1" l="1"/>
  <c r="S98" i="1" s="1"/>
  <c r="J98" i="1" s="1"/>
  <c r="K98" i="1" s="1"/>
  <c r="I98" i="1" s="1"/>
  <c r="R99" i="1" l="1"/>
  <c r="M98" i="1"/>
  <c r="D98" i="1" s="1"/>
  <c r="F98" i="1" s="1"/>
  <c r="N98" i="1"/>
  <c r="E98" i="1" s="1"/>
  <c r="L98" i="1"/>
  <c r="G98" i="1" l="1"/>
  <c r="H98" i="1"/>
  <c r="Q99" i="1"/>
  <c r="S99" i="1" s="1"/>
  <c r="J99" i="1" s="1"/>
  <c r="R100" i="1" l="1"/>
  <c r="K99" i="1"/>
  <c r="I99" i="1" s="1"/>
  <c r="M99" i="1"/>
  <c r="D99" i="1" s="1"/>
  <c r="F99" i="1" s="1"/>
  <c r="L99" i="1" l="1"/>
  <c r="N99" i="1"/>
  <c r="E99" i="1" s="1"/>
  <c r="G99" i="1"/>
  <c r="H99" i="1"/>
  <c r="Q100" i="1" l="1"/>
  <c r="S100" i="1" s="1"/>
  <c r="J100" i="1" s="1"/>
  <c r="R101" i="1" l="1"/>
  <c r="M100" i="1"/>
  <c r="D100" i="1" s="1"/>
  <c r="F100" i="1" s="1"/>
  <c r="K100" i="1"/>
  <c r="I100" i="1" s="1"/>
  <c r="N100" i="1" l="1"/>
  <c r="E100" i="1" s="1"/>
  <c r="L100" i="1"/>
  <c r="G100" i="1"/>
  <c r="H100" i="1"/>
  <c r="Q101" i="1" l="1"/>
  <c r="S101" i="1" s="1"/>
  <c r="J101" i="1" s="1"/>
  <c r="R102" i="1" l="1"/>
  <c r="M101" i="1"/>
  <c r="D101" i="1" s="1"/>
  <c r="F101" i="1" s="1"/>
  <c r="K101" i="1"/>
  <c r="I101" i="1" s="1"/>
  <c r="N101" i="1" l="1"/>
  <c r="E101" i="1" s="1"/>
  <c r="L101" i="1"/>
  <c r="H101" i="1"/>
  <c r="G101" i="1"/>
  <c r="Q102" i="1" l="1"/>
  <c r="S102" i="1" s="1"/>
  <c r="J102" i="1" s="1"/>
  <c r="K102" i="1" l="1"/>
  <c r="I102" i="1" s="1"/>
  <c r="R103" i="1"/>
  <c r="M102" i="1"/>
  <c r="D102" i="1" s="1"/>
  <c r="F102" i="1" s="1"/>
  <c r="G102" i="1" l="1"/>
  <c r="H102" i="1"/>
  <c r="N102" i="1"/>
  <c r="E102" i="1" s="1"/>
  <c r="L102" i="1"/>
  <c r="Q103" i="1" l="1"/>
  <c r="S103" i="1" s="1"/>
  <c r="J103" i="1" s="1"/>
  <c r="R104" i="1" l="1"/>
  <c r="K103" i="1"/>
  <c r="I103" i="1" s="1"/>
  <c r="M103" i="1"/>
  <c r="D103" i="1" s="1"/>
  <c r="F103" i="1" s="1"/>
  <c r="H103" i="1" l="1"/>
  <c r="G103" i="1"/>
  <c r="N103" i="1"/>
  <c r="E103" i="1" s="1"/>
  <c r="L103" i="1"/>
  <c r="Q104" i="1" l="1"/>
  <c r="S104" i="1" s="1"/>
  <c r="J104" i="1" s="1"/>
  <c r="R105" i="1" l="1"/>
  <c r="M104" i="1"/>
  <c r="D104" i="1" s="1"/>
  <c r="F104" i="1" s="1"/>
  <c r="K104" i="1"/>
  <c r="I104" i="1" s="1"/>
  <c r="N104" i="1" l="1"/>
  <c r="E104" i="1" s="1"/>
  <c r="L104" i="1"/>
  <c r="H104" i="1"/>
  <c r="G104" i="1"/>
  <c r="Q105" i="1" l="1"/>
  <c r="S105" i="1" s="1"/>
  <c r="J105" i="1" s="1"/>
  <c r="K105" i="1" s="1"/>
  <c r="I105" i="1" s="1"/>
  <c r="R106" i="1" l="1"/>
  <c r="M105" i="1"/>
  <c r="D105" i="1" s="1"/>
  <c r="F105" i="1" s="1"/>
  <c r="N105" i="1"/>
  <c r="E105" i="1" s="1"/>
  <c r="L105" i="1"/>
  <c r="G105" i="1" l="1"/>
  <c r="H105" i="1"/>
  <c r="Q106" i="1"/>
  <c r="S106" i="1" s="1"/>
  <c r="J106" i="1" s="1"/>
  <c r="K106" i="1" l="1"/>
  <c r="I106" i="1" s="1"/>
  <c r="M106" i="1"/>
  <c r="D106" i="1" s="1"/>
  <c r="F106" i="1" s="1"/>
  <c r="R107" i="1"/>
  <c r="H106" i="1" l="1"/>
  <c r="G106" i="1"/>
  <c r="L106" i="1"/>
  <c r="N106" i="1"/>
  <c r="E106" i="1" s="1"/>
  <c r="Q107" i="1" l="1"/>
  <c r="S107" i="1" s="1"/>
  <c r="J107" i="1" s="1"/>
  <c r="R108" i="1" l="1"/>
  <c r="M107" i="1"/>
  <c r="D107" i="1" s="1"/>
  <c r="F107" i="1" s="1"/>
  <c r="K107" i="1"/>
  <c r="I107" i="1" s="1"/>
  <c r="L107" i="1" l="1"/>
  <c r="N107" i="1"/>
  <c r="E107" i="1" s="1"/>
  <c r="G107" i="1"/>
  <c r="H107" i="1"/>
  <c r="Q108" i="1" l="1"/>
  <c r="S108" i="1" s="1"/>
  <c r="J108" i="1" s="1"/>
  <c r="K108" i="1" s="1"/>
  <c r="I108" i="1" s="1"/>
  <c r="M108" i="1" l="1"/>
  <c r="D108" i="1" s="1"/>
  <c r="F108" i="1" s="1"/>
  <c r="R109" i="1"/>
  <c r="L108" i="1"/>
  <c r="N108" i="1"/>
  <c r="E108" i="1" s="1"/>
  <c r="H108" i="1" l="1"/>
  <c r="G108" i="1"/>
  <c r="Q109" i="1"/>
  <c r="S109" i="1" s="1"/>
  <c r="J109" i="1" s="1"/>
  <c r="K109" i="1" l="1"/>
  <c r="I109" i="1" s="1"/>
  <c r="R110" i="1"/>
  <c r="M109" i="1"/>
  <c r="D109" i="1" s="1"/>
  <c r="F109" i="1" s="1"/>
  <c r="H109" i="1" l="1"/>
  <c r="G109" i="1"/>
  <c r="N109" i="1"/>
  <c r="E109" i="1" s="1"/>
  <c r="L109" i="1"/>
  <c r="Q110" i="1" l="1"/>
  <c r="S110" i="1" s="1"/>
  <c r="J110" i="1" s="1"/>
  <c r="K110" i="1" l="1"/>
  <c r="I110" i="1" s="1"/>
  <c r="M110" i="1"/>
  <c r="D110" i="1" s="1"/>
  <c r="F110" i="1" s="1"/>
  <c r="R111" i="1"/>
  <c r="H110" i="1" l="1"/>
  <c r="G110" i="1"/>
  <c r="L110" i="1"/>
  <c r="N110" i="1"/>
  <c r="E110" i="1" s="1"/>
  <c r="Q111" i="1" l="1"/>
  <c r="S111" i="1" s="1"/>
  <c r="J111" i="1" s="1"/>
  <c r="K111" i="1" l="1"/>
  <c r="I111" i="1" s="1"/>
  <c r="R112" i="1"/>
  <c r="M111" i="1"/>
  <c r="D111" i="1" s="1"/>
  <c r="F111" i="1" s="1"/>
  <c r="H111" i="1" l="1"/>
  <c r="G111" i="1"/>
  <c r="L111" i="1"/>
  <c r="N111" i="1"/>
  <c r="E111" i="1" s="1"/>
  <c r="Q112" i="1" l="1"/>
  <c r="S112" i="1" s="1"/>
  <c r="J112" i="1" s="1"/>
  <c r="K112" i="1" s="1"/>
  <c r="I112" i="1" s="1"/>
  <c r="R113" i="1" l="1"/>
  <c r="M112" i="1"/>
  <c r="D112" i="1" s="1"/>
  <c r="F112" i="1" s="1"/>
  <c r="N112" i="1"/>
  <c r="E112" i="1" s="1"/>
  <c r="L112" i="1"/>
  <c r="H112" i="1" l="1"/>
  <c r="G112" i="1"/>
  <c r="Q113" i="1"/>
  <c r="S113" i="1" s="1"/>
  <c r="J113" i="1" s="1"/>
  <c r="M113" i="1" l="1"/>
  <c r="D113" i="1" s="1"/>
  <c r="F113" i="1" s="1"/>
  <c r="R114" i="1"/>
  <c r="K113" i="1"/>
  <c r="I113" i="1" s="1"/>
  <c r="L113" i="1" l="1"/>
  <c r="N113" i="1"/>
  <c r="E113" i="1" s="1"/>
  <c r="G113" i="1"/>
  <c r="H113" i="1"/>
  <c r="Q114" i="1" l="1"/>
  <c r="S114" i="1" s="1"/>
  <c r="J114" i="1" s="1"/>
  <c r="K114" i="1" l="1"/>
  <c r="I114" i="1" s="1"/>
  <c r="M114" i="1"/>
  <c r="D114" i="1" s="1"/>
  <c r="F114" i="1" s="1"/>
  <c r="R115" i="1"/>
  <c r="G114" i="1" l="1"/>
  <c r="H114" i="1"/>
  <c r="N114" i="1"/>
  <c r="E114" i="1" s="1"/>
  <c r="L114" i="1"/>
  <c r="Q115" i="1" l="1"/>
  <c r="S115" i="1" s="1"/>
  <c r="J115" i="1" s="1"/>
  <c r="R116" i="1" s="1"/>
  <c r="M115" i="1" l="1"/>
  <c r="D115" i="1" s="1"/>
  <c r="F115" i="1" s="1"/>
  <c r="K115" i="1"/>
  <c r="I115" i="1" s="1"/>
  <c r="N115" i="1" l="1"/>
  <c r="E115" i="1" s="1"/>
  <c r="G115" i="1"/>
  <c r="H115" i="1"/>
  <c r="Q116" i="1"/>
  <c r="S116" i="1" s="1"/>
  <c r="J116" i="1" s="1"/>
  <c r="L115" i="1" l="1"/>
  <c r="M116" i="1"/>
  <c r="D116" i="1" s="1"/>
  <c r="F116" i="1" s="1"/>
  <c r="R117" i="1"/>
  <c r="K116" i="1"/>
  <c r="I116" i="1" s="1"/>
  <c r="N116" i="1" l="1"/>
  <c r="E116" i="1" s="1"/>
  <c r="H116" i="1"/>
  <c r="G116" i="1"/>
  <c r="L116" i="1" l="1"/>
  <c r="Q117" i="1"/>
  <c r="S117" i="1" s="1"/>
  <c r="J117" i="1" s="1"/>
  <c r="M117" i="1" l="1"/>
  <c r="D117" i="1" s="1"/>
  <c r="F117" i="1" s="1"/>
  <c r="R118" i="1"/>
  <c r="K117" i="1"/>
  <c r="I117" i="1" s="1"/>
  <c r="N117" i="1" l="1"/>
  <c r="E117" i="1" s="1"/>
  <c r="H117" i="1"/>
  <c r="G117" i="1"/>
  <c r="L117" i="1" l="1"/>
  <c r="Q118" i="1"/>
  <c r="S118" i="1" s="1"/>
  <c r="J118" i="1" s="1"/>
  <c r="R119" i="1" l="1"/>
  <c r="M118" i="1"/>
  <c r="D118" i="1" s="1"/>
  <c r="F118" i="1" s="1"/>
  <c r="K118" i="1"/>
  <c r="I118" i="1" s="1"/>
  <c r="N118" i="1" l="1"/>
  <c r="E118" i="1" s="1"/>
  <c r="G118" i="1"/>
  <c r="H118" i="1"/>
  <c r="L118" i="1" l="1"/>
  <c r="Q119" i="1"/>
  <c r="S119" i="1" s="1"/>
  <c r="J119" i="1" s="1"/>
  <c r="K119" i="1" l="1"/>
  <c r="I119" i="1" s="1"/>
  <c r="R120" i="1"/>
  <c r="M119" i="1"/>
  <c r="D119" i="1" s="1"/>
  <c r="F119" i="1" s="1"/>
  <c r="G119" i="1" l="1"/>
  <c r="H119" i="1"/>
  <c r="N119" i="1"/>
  <c r="E119" i="1" s="1"/>
  <c r="L119" i="1" l="1"/>
  <c r="Q120" i="1"/>
  <c r="S120" i="1" s="1"/>
  <c r="J120" i="1" s="1"/>
  <c r="K120" i="1" l="1"/>
  <c r="I120" i="1" s="1"/>
  <c r="R121" i="1"/>
  <c r="M120" i="1"/>
  <c r="D120" i="1" s="1"/>
  <c r="F120" i="1" s="1"/>
  <c r="H120" i="1" l="1"/>
  <c r="G120" i="1"/>
  <c r="L120" i="1"/>
  <c r="N120" i="1"/>
  <c r="E120" i="1" s="1"/>
  <c r="Q121" i="1" l="1"/>
  <c r="S121" i="1" s="1"/>
  <c r="J121" i="1" s="1"/>
  <c r="R122" i="1" s="1"/>
  <c r="M121" i="1" l="1"/>
  <c r="D121" i="1" s="1"/>
  <c r="F121" i="1" s="1"/>
  <c r="K121" i="1"/>
  <c r="I121" i="1" s="1"/>
  <c r="G121" i="1" l="1"/>
  <c r="H121" i="1"/>
  <c r="N121" i="1"/>
  <c r="E121" i="1" s="1"/>
  <c r="L121" i="1"/>
  <c r="Q122" i="1"/>
  <c r="S122" i="1" s="1"/>
  <c r="J122" i="1" s="1"/>
  <c r="R123" i="1" l="1"/>
  <c r="K122" i="1"/>
  <c r="I122" i="1" s="1"/>
  <c r="M122" i="1"/>
  <c r="D122" i="1" s="1"/>
  <c r="F122" i="1" s="1"/>
  <c r="G122" i="1" l="1"/>
  <c r="H122" i="1"/>
  <c r="N122" i="1"/>
  <c r="E122" i="1" s="1"/>
  <c r="L122" i="1"/>
  <c r="Q123" i="1" l="1"/>
  <c r="S123" i="1" s="1"/>
  <c r="J123" i="1" s="1"/>
  <c r="K123" i="1" l="1"/>
  <c r="I123" i="1" s="1"/>
  <c r="M123" i="1"/>
  <c r="D123" i="1" s="1"/>
  <c r="F123" i="1" s="1"/>
  <c r="R124" i="1"/>
  <c r="G123" i="1" l="1"/>
  <c r="H123" i="1"/>
  <c r="N123" i="1"/>
  <c r="E123" i="1" s="1"/>
  <c r="L123" i="1" l="1"/>
  <c r="Q124" i="1"/>
  <c r="S124" i="1" s="1"/>
  <c r="J124" i="1" s="1"/>
  <c r="R125" i="1" l="1"/>
  <c r="K124" i="1"/>
  <c r="I124" i="1" s="1"/>
  <c r="M124" i="1"/>
  <c r="D124" i="1" s="1"/>
  <c r="F124" i="1" s="1"/>
  <c r="N124" i="1" l="1"/>
  <c r="E124" i="1" s="1"/>
  <c r="L124" i="1"/>
  <c r="H124" i="1"/>
  <c r="G124" i="1"/>
  <c r="Q125" i="1" l="1"/>
  <c r="S125" i="1" s="1"/>
  <c r="J125" i="1" s="1"/>
  <c r="R126" i="1" l="1"/>
  <c r="M125" i="1"/>
  <c r="D125" i="1" s="1"/>
  <c r="F125" i="1" s="1"/>
  <c r="K125" i="1"/>
  <c r="I125" i="1" s="1"/>
  <c r="N125" i="1" l="1"/>
  <c r="E125" i="1" s="1"/>
  <c r="L125" i="1"/>
  <c r="H125" i="1"/>
  <c r="G125" i="1"/>
  <c r="Q126" i="1" l="1"/>
  <c r="S126" i="1" s="1"/>
  <c r="J126" i="1" s="1"/>
  <c r="R127" i="1" l="1"/>
  <c r="M126" i="1"/>
  <c r="D126" i="1" s="1"/>
  <c r="F126" i="1" s="1"/>
  <c r="K126" i="1"/>
  <c r="I126" i="1" s="1"/>
  <c r="L126" i="1" l="1"/>
  <c r="N126" i="1"/>
  <c r="E126" i="1" s="1"/>
  <c r="H126" i="1"/>
  <c r="G126" i="1"/>
  <c r="Q127" i="1" l="1"/>
  <c r="S127" i="1" s="1"/>
  <c r="J127" i="1" s="1"/>
  <c r="R128" i="1" s="1"/>
  <c r="K127" i="1" l="1"/>
  <c r="I127" i="1" s="1"/>
  <c r="M127" i="1"/>
  <c r="D127" i="1" s="1"/>
  <c r="F127" i="1" s="1"/>
  <c r="N127" i="1" l="1"/>
  <c r="E127" i="1" s="1"/>
  <c r="L127" i="1"/>
  <c r="H127" i="1"/>
  <c r="G127" i="1"/>
  <c r="Q128" i="1" l="1"/>
  <c r="S128" i="1" s="1"/>
  <c r="J128" i="1" s="1"/>
  <c r="R129" i="1" s="1"/>
  <c r="K128" i="1" l="1"/>
  <c r="I128" i="1" s="1"/>
  <c r="M128" i="1"/>
  <c r="D128" i="1" s="1"/>
  <c r="F128" i="1" s="1"/>
  <c r="L128" i="1" l="1"/>
  <c r="H128" i="1"/>
  <c r="G128" i="1"/>
  <c r="N128" i="1"/>
  <c r="E128" i="1" s="1"/>
  <c r="Q129" i="1"/>
  <c r="S129" i="1" s="1"/>
  <c r="J129" i="1" s="1"/>
  <c r="R130" i="1" s="1"/>
  <c r="M129" i="1" l="1"/>
  <c r="D129" i="1" s="1"/>
  <c r="F129" i="1" s="1"/>
  <c r="K129" i="1"/>
  <c r="I129" i="1" s="1"/>
  <c r="L129" i="1" l="1"/>
  <c r="N129" i="1"/>
  <c r="E129" i="1" s="1"/>
  <c r="H129" i="1"/>
  <c r="G129" i="1"/>
  <c r="Q130" i="1" l="1"/>
  <c r="S130" i="1" s="1"/>
  <c r="J130" i="1" s="1"/>
  <c r="K130" i="1" s="1"/>
  <c r="I130" i="1" s="1"/>
  <c r="L130" i="1" l="1"/>
  <c r="N130" i="1"/>
  <c r="E130" i="1" s="1"/>
  <c r="R131" i="1"/>
  <c r="M130" i="1"/>
  <c r="D130" i="1" s="1"/>
  <c r="F130" i="1" s="1"/>
  <c r="Q131" i="1" l="1"/>
  <c r="S131" i="1" s="1"/>
  <c r="J131" i="1" s="1"/>
  <c r="G130" i="1"/>
  <c r="H130" i="1"/>
  <c r="R132" i="1" l="1"/>
  <c r="K131" i="1"/>
  <c r="I131" i="1" s="1"/>
  <c r="M131" i="1"/>
  <c r="D131" i="1" s="1"/>
  <c r="F131" i="1" s="1"/>
  <c r="H131" i="1" l="1"/>
  <c r="G131" i="1"/>
  <c r="N131" i="1"/>
  <c r="E131" i="1" s="1"/>
  <c r="L131" i="1"/>
  <c r="Q132" i="1" l="1"/>
  <c r="S132" i="1" s="1"/>
  <c r="J132" i="1" s="1"/>
  <c r="R133" i="1" l="1"/>
  <c r="K132" i="1"/>
  <c r="I132" i="1" s="1"/>
  <c r="M132" i="1"/>
  <c r="D132" i="1" s="1"/>
  <c r="F132" i="1" s="1"/>
  <c r="H132" i="1" l="1"/>
  <c r="G132" i="1"/>
  <c r="N132" i="1"/>
  <c r="E132" i="1" s="1"/>
  <c r="L132" i="1"/>
  <c r="Q133" i="1" l="1"/>
  <c r="S133" i="1" s="1"/>
  <c r="J133" i="1" s="1"/>
  <c r="R134" i="1" l="1"/>
  <c r="M133" i="1"/>
  <c r="D133" i="1" s="1"/>
  <c r="F133" i="1" s="1"/>
  <c r="K133" i="1"/>
  <c r="I133" i="1" s="1"/>
  <c r="L133" i="1" l="1"/>
  <c r="N133" i="1"/>
  <c r="E133" i="1" s="1"/>
  <c r="H133" i="1"/>
  <c r="G133" i="1"/>
  <c r="Q134" i="1" l="1"/>
  <c r="S134" i="1" s="1"/>
  <c r="J134" i="1" s="1"/>
  <c r="R135" i="1" s="1"/>
  <c r="K134" i="1" l="1"/>
  <c r="I134" i="1" s="1"/>
  <c r="M134" i="1"/>
  <c r="D134" i="1" s="1"/>
  <c r="F134" i="1" s="1"/>
  <c r="N134" i="1" l="1"/>
  <c r="E134" i="1" s="1"/>
  <c r="L134" i="1"/>
  <c r="G134" i="1"/>
  <c r="H134" i="1"/>
  <c r="Q135" i="1" l="1"/>
  <c r="S135" i="1" s="1"/>
  <c r="J135" i="1" s="1"/>
  <c r="M135" i="1" s="1"/>
  <c r="D135" i="1" s="1"/>
  <c r="F135" i="1" s="1"/>
  <c r="K135" i="1" l="1"/>
  <c r="I135" i="1" s="1"/>
  <c r="R136" i="1"/>
  <c r="H135" i="1"/>
  <c r="G135" i="1"/>
  <c r="N135" i="1" l="1"/>
  <c r="E135" i="1" s="1"/>
  <c r="L135" i="1"/>
  <c r="Q136" i="1"/>
  <c r="S136" i="1" s="1"/>
  <c r="J136" i="1" s="1"/>
  <c r="M136" i="1" l="1"/>
  <c r="D136" i="1" s="1"/>
  <c r="F136" i="1" s="1"/>
  <c r="K136" i="1"/>
  <c r="I136" i="1" s="1"/>
  <c r="R137" i="1"/>
  <c r="N136" i="1" l="1"/>
  <c r="E136" i="1" s="1"/>
  <c r="L136" i="1"/>
  <c r="G136" i="1"/>
  <c r="H136" i="1"/>
  <c r="Q137" i="1" l="1"/>
  <c r="S137" i="1" s="1"/>
  <c r="J137" i="1" s="1"/>
  <c r="M137" i="1" s="1"/>
  <c r="D137" i="1" s="1"/>
  <c r="F137" i="1" s="1"/>
  <c r="G137" i="1" l="1"/>
  <c r="H137" i="1"/>
  <c r="K137" i="1"/>
  <c r="I137" i="1" s="1"/>
  <c r="R138" i="1"/>
  <c r="N137" i="1" l="1"/>
  <c r="E137" i="1" s="1"/>
  <c r="L137" i="1"/>
  <c r="Q138" i="1" l="1"/>
  <c r="S138" i="1" s="1"/>
  <c r="J138" i="1" s="1"/>
  <c r="R139" i="1" s="1"/>
  <c r="M138" i="1" l="1"/>
  <c r="D138" i="1" s="1"/>
  <c r="F138" i="1" s="1"/>
  <c r="K138" i="1"/>
  <c r="I138" i="1" s="1"/>
  <c r="H138" i="1" l="1"/>
  <c r="G138" i="1"/>
  <c r="N138" i="1"/>
  <c r="E138" i="1" s="1"/>
  <c r="L138" i="1" l="1"/>
  <c r="Q139" i="1"/>
  <c r="S139" i="1" s="1"/>
  <c r="J139" i="1" s="1"/>
  <c r="R140" i="1" l="1"/>
  <c r="K139" i="1"/>
  <c r="I139" i="1" s="1"/>
  <c r="M139" i="1"/>
  <c r="D139" i="1" s="1"/>
  <c r="F139" i="1" s="1"/>
  <c r="L139" i="1" l="1"/>
  <c r="N139" i="1"/>
  <c r="E139" i="1" s="1"/>
  <c r="H139" i="1"/>
  <c r="G139" i="1"/>
  <c r="Q140" i="1" l="1"/>
  <c r="S140" i="1" s="1"/>
  <c r="J140" i="1" s="1"/>
  <c r="M140" i="1" s="1"/>
  <c r="D140" i="1" s="1"/>
  <c r="F140" i="1" s="1"/>
  <c r="H140" i="1" l="1"/>
  <c r="K140" i="1"/>
  <c r="I140" i="1" s="1"/>
  <c r="G140" i="1"/>
  <c r="R141" i="1"/>
  <c r="L140" i="1" l="1"/>
  <c r="N140" i="1"/>
  <c r="E140" i="1" s="1"/>
  <c r="Q141" i="1" l="1"/>
  <c r="S141" i="1" s="1"/>
  <c r="J141" i="1" s="1"/>
  <c r="M141" i="1" s="1"/>
  <c r="D141" i="1" s="1"/>
  <c r="F141" i="1" s="1"/>
  <c r="G141" i="1" l="1"/>
  <c r="H141" i="1"/>
  <c r="K141" i="1"/>
  <c r="I141" i="1" s="1"/>
  <c r="R142" i="1"/>
  <c r="N141" i="1" l="1"/>
  <c r="E141" i="1" s="1"/>
  <c r="L141" i="1"/>
  <c r="Q142" i="1"/>
  <c r="S142" i="1" s="1"/>
  <c r="J142" i="1" s="1"/>
  <c r="M142" i="1" s="1"/>
  <c r="D142" i="1" s="1"/>
  <c r="F142" i="1" s="1"/>
  <c r="G142" i="1" l="1"/>
  <c r="R143" i="1"/>
  <c r="H142" i="1"/>
  <c r="K142" i="1"/>
  <c r="I142" i="1" s="1"/>
  <c r="N142" i="1" l="1"/>
  <c r="E142" i="1" s="1"/>
  <c r="L142" i="1" l="1"/>
  <c r="Q143" i="1"/>
  <c r="S143" i="1" s="1"/>
  <c r="J143" i="1" s="1"/>
  <c r="R144" i="1" l="1"/>
  <c r="M143" i="1"/>
  <c r="D143" i="1" s="1"/>
  <c r="F143" i="1" s="1"/>
  <c r="K143" i="1"/>
  <c r="I143" i="1" s="1"/>
  <c r="G143" i="1" l="1"/>
  <c r="H143" i="1"/>
  <c r="L143" i="1"/>
  <c r="N143" i="1"/>
  <c r="E143" i="1" s="1"/>
  <c r="Q144" i="1" l="1"/>
  <c r="S144" i="1" s="1"/>
  <c r="J144" i="1" s="1"/>
  <c r="M144" i="1" l="1"/>
  <c r="D144" i="1" s="1"/>
  <c r="F144" i="1" s="1"/>
  <c r="K144" i="1"/>
  <c r="I144" i="1" s="1"/>
  <c r="R145" i="1"/>
  <c r="L144" i="1" l="1"/>
  <c r="N144" i="1"/>
  <c r="E144" i="1" s="1"/>
  <c r="G144" i="1"/>
  <c r="H144" i="1"/>
  <c r="Q145" i="1" l="1"/>
  <c r="S145" i="1" s="1"/>
  <c r="J145" i="1" s="1"/>
  <c r="M145" i="1" l="1"/>
  <c r="D145" i="1" s="1"/>
  <c r="F145" i="1" s="1"/>
  <c r="K145" i="1"/>
  <c r="I145" i="1" s="1"/>
  <c r="R146" i="1"/>
  <c r="N145" i="1" l="1"/>
  <c r="E145" i="1" s="1"/>
  <c r="L145" i="1"/>
  <c r="G145" i="1"/>
  <c r="H145" i="1"/>
  <c r="Q146" i="1" l="1"/>
  <c r="S146" i="1" s="1"/>
  <c r="J146" i="1" s="1"/>
  <c r="K146" i="1" l="1"/>
  <c r="I146" i="1" s="1"/>
  <c r="M146" i="1"/>
  <c r="D146" i="1" s="1"/>
  <c r="F146" i="1" s="1"/>
  <c r="R147" i="1"/>
  <c r="H146" i="1" l="1"/>
  <c r="G146" i="1"/>
  <c r="L146" i="1"/>
  <c r="N146" i="1"/>
  <c r="E146" i="1" s="1"/>
  <c r="Q147" i="1" l="1"/>
  <c r="S147" i="1" s="1"/>
  <c r="J147" i="1" s="1"/>
  <c r="K147" i="1" s="1"/>
  <c r="I147" i="1" s="1"/>
  <c r="R148" i="1" l="1"/>
  <c r="M147" i="1"/>
  <c r="D147" i="1" s="1"/>
  <c r="F147" i="1" s="1"/>
  <c r="N147" i="1"/>
  <c r="E147" i="1" s="1"/>
  <c r="H147" i="1" l="1"/>
  <c r="G147" i="1"/>
  <c r="L147" i="1"/>
  <c r="Q148" i="1"/>
  <c r="S148" i="1" s="1"/>
  <c r="J148" i="1" s="1"/>
  <c r="K148" i="1" l="1"/>
  <c r="I148" i="1" s="1"/>
  <c r="M148" i="1"/>
  <c r="D148" i="1" s="1"/>
  <c r="F148" i="1" s="1"/>
  <c r="R149" i="1"/>
  <c r="G148" i="1" l="1"/>
  <c r="H148" i="1"/>
  <c r="N148" i="1"/>
  <c r="E148" i="1" s="1"/>
  <c r="L148" i="1"/>
  <c r="Q149" i="1" l="1"/>
  <c r="S149" i="1" s="1"/>
  <c r="J149" i="1" s="1"/>
  <c r="R150" i="1" l="1"/>
  <c r="M149" i="1"/>
  <c r="D149" i="1" s="1"/>
  <c r="F149" i="1" s="1"/>
  <c r="K149" i="1"/>
  <c r="I149" i="1" s="1"/>
  <c r="L149" i="1" l="1"/>
  <c r="N149" i="1"/>
  <c r="E149" i="1" s="1"/>
  <c r="H149" i="1"/>
  <c r="G149" i="1"/>
  <c r="Q150" i="1" l="1"/>
  <c r="S150" i="1" s="1"/>
  <c r="J150" i="1" s="1"/>
  <c r="K150" i="1" l="1"/>
  <c r="I150" i="1" s="1"/>
  <c r="M150" i="1"/>
  <c r="D150" i="1" s="1"/>
  <c r="F150" i="1" s="1"/>
  <c r="R151" i="1"/>
  <c r="H150" i="1" l="1"/>
  <c r="G150" i="1"/>
  <c r="L150" i="1"/>
  <c r="N150" i="1"/>
  <c r="E150" i="1" s="1"/>
  <c r="Q151" i="1" l="1"/>
  <c r="S151" i="1" s="1"/>
  <c r="J151" i="1" s="1"/>
  <c r="M151" i="1" s="1"/>
  <c r="D151" i="1" s="1"/>
  <c r="F151" i="1" s="1"/>
  <c r="R152" i="1" l="1"/>
  <c r="K151" i="1"/>
  <c r="I151" i="1" s="1"/>
  <c r="G151" i="1"/>
  <c r="H151" i="1"/>
  <c r="L151" i="1" l="1"/>
  <c r="N151" i="1"/>
  <c r="E151" i="1" s="1"/>
  <c r="Q152" i="1"/>
  <c r="S152" i="1" s="1"/>
  <c r="J152" i="1" s="1"/>
  <c r="K152" i="1" l="1"/>
  <c r="I152" i="1" s="1"/>
  <c r="R153" i="1"/>
  <c r="M152" i="1"/>
  <c r="D152" i="1" s="1"/>
  <c r="F152" i="1" s="1"/>
  <c r="L152" i="1" l="1"/>
  <c r="N152" i="1"/>
  <c r="E152" i="1" s="1"/>
  <c r="H152" i="1"/>
  <c r="G152" i="1"/>
  <c r="Q153" i="1" l="1"/>
  <c r="S153" i="1" s="1"/>
  <c r="J153" i="1" s="1"/>
  <c r="K153" i="1" l="1"/>
  <c r="I153" i="1" s="1"/>
  <c r="M153" i="1"/>
  <c r="D153" i="1" s="1"/>
  <c r="F153" i="1" s="1"/>
  <c r="R154" i="1"/>
  <c r="L153" i="1" l="1"/>
  <c r="N153" i="1"/>
  <c r="E153" i="1" s="1"/>
  <c r="G153" i="1"/>
  <c r="H153" i="1"/>
  <c r="Q154" i="1" l="1"/>
  <c r="S154" i="1" s="1"/>
  <c r="J154" i="1" s="1"/>
  <c r="R155" i="1" l="1"/>
  <c r="K154" i="1"/>
  <c r="I154" i="1" s="1"/>
  <c r="M154" i="1"/>
  <c r="D154" i="1" s="1"/>
  <c r="F154" i="1" s="1"/>
  <c r="G154" i="1" l="1"/>
  <c r="H154" i="1"/>
  <c r="L154" i="1"/>
  <c r="N154" i="1"/>
  <c r="E154" i="1" s="1"/>
  <c r="Q155" i="1" l="1"/>
  <c r="S155" i="1" s="1"/>
  <c r="J155" i="1" s="1"/>
  <c r="K155" i="1" l="1"/>
  <c r="I155" i="1" s="1"/>
  <c r="R156" i="1"/>
  <c r="M155" i="1"/>
  <c r="D155" i="1" s="1"/>
  <c r="F155" i="1" s="1"/>
  <c r="G155" i="1" l="1"/>
  <c r="H155" i="1"/>
  <c r="N155" i="1"/>
  <c r="E155" i="1" s="1"/>
  <c r="L155" i="1" l="1"/>
  <c r="Q156" i="1"/>
  <c r="S156" i="1" s="1"/>
  <c r="J156" i="1" s="1"/>
  <c r="M156" i="1" l="1"/>
  <c r="D156" i="1" s="1"/>
  <c r="F156" i="1" s="1"/>
  <c r="R157" i="1"/>
  <c r="K156" i="1"/>
  <c r="I156" i="1" s="1"/>
  <c r="N156" i="1" l="1"/>
  <c r="E156" i="1" s="1"/>
  <c r="L156" i="1"/>
  <c r="G156" i="1"/>
  <c r="H156" i="1"/>
  <c r="Q157" i="1" l="1"/>
  <c r="S157" i="1" s="1"/>
  <c r="J157" i="1" s="1"/>
  <c r="M157" i="1" l="1"/>
  <c r="D157" i="1" s="1"/>
  <c r="F157" i="1" s="1"/>
  <c r="R158" i="1"/>
  <c r="K157" i="1"/>
  <c r="I157" i="1" s="1"/>
  <c r="N157" i="1" l="1"/>
  <c r="E157" i="1" s="1"/>
  <c r="L157" i="1"/>
  <c r="H157" i="1"/>
  <c r="G157" i="1"/>
  <c r="Q158" i="1" l="1"/>
  <c r="S158" i="1" s="1"/>
  <c r="J158" i="1" s="1"/>
  <c r="R159" i="1" l="1"/>
  <c r="M158" i="1"/>
  <c r="D158" i="1" s="1"/>
  <c r="F158" i="1" s="1"/>
  <c r="K158" i="1"/>
  <c r="I158" i="1" s="1"/>
  <c r="H158" i="1" l="1"/>
  <c r="G158" i="1"/>
  <c r="N158" i="1"/>
  <c r="E158" i="1" s="1"/>
  <c r="L158" i="1"/>
  <c r="Q159" i="1" l="1"/>
  <c r="S159" i="1" s="1"/>
  <c r="J159" i="1" s="1"/>
  <c r="K159" i="1" l="1"/>
  <c r="I159" i="1" s="1"/>
  <c r="M159" i="1"/>
  <c r="D159" i="1" s="1"/>
  <c r="F159" i="1" s="1"/>
  <c r="R160" i="1"/>
  <c r="G159" i="1" l="1"/>
  <c r="H159" i="1"/>
  <c r="N159" i="1"/>
  <c r="E159" i="1" s="1"/>
  <c r="L159" i="1" l="1"/>
  <c r="Q160" i="1"/>
  <c r="S160" i="1" s="1"/>
  <c r="J160" i="1" s="1"/>
  <c r="K160" i="1" l="1"/>
  <c r="I160" i="1" s="1"/>
  <c r="R161" i="1"/>
  <c r="M160" i="1"/>
  <c r="D160" i="1" s="1"/>
  <c r="F160" i="1" s="1"/>
  <c r="G160" i="1" l="1"/>
  <c r="H160" i="1"/>
  <c r="N160" i="1"/>
  <c r="E160" i="1" s="1"/>
  <c r="L160" i="1"/>
  <c r="Q161" i="1" l="1"/>
  <c r="S161" i="1" s="1"/>
  <c r="J161" i="1" s="1"/>
  <c r="M161" i="1" l="1"/>
  <c r="D161" i="1" s="1"/>
  <c r="F161" i="1" s="1"/>
  <c r="K161" i="1"/>
  <c r="I161" i="1" s="1"/>
  <c r="R162" i="1"/>
  <c r="N161" i="1" l="1"/>
  <c r="E161" i="1" s="1"/>
  <c r="L161" i="1"/>
  <c r="H161" i="1"/>
  <c r="G161" i="1"/>
  <c r="Q162" i="1" l="1"/>
  <c r="S162" i="1" s="1"/>
  <c r="J162" i="1" s="1"/>
  <c r="R163" i="1" l="1"/>
  <c r="M162" i="1"/>
  <c r="D162" i="1" s="1"/>
  <c r="F162" i="1" s="1"/>
  <c r="K162" i="1"/>
  <c r="I162" i="1" s="1"/>
  <c r="N162" i="1" l="1"/>
  <c r="E162" i="1" s="1"/>
  <c r="L162" i="1"/>
  <c r="H162" i="1"/>
  <c r="G162" i="1"/>
  <c r="Q163" i="1" l="1"/>
  <c r="S163" i="1" s="1"/>
  <c r="J163" i="1" s="1"/>
  <c r="R164" i="1" l="1"/>
  <c r="M163" i="1"/>
  <c r="D163" i="1" s="1"/>
  <c r="F163" i="1" s="1"/>
  <c r="K163" i="1"/>
  <c r="I163" i="1" s="1"/>
  <c r="N163" i="1" l="1"/>
  <c r="E163" i="1" s="1"/>
  <c r="L163" i="1"/>
  <c r="H163" i="1"/>
  <c r="G163" i="1"/>
  <c r="Q164" i="1" l="1"/>
  <c r="S164" i="1" s="1"/>
  <c r="J164" i="1" s="1"/>
  <c r="K164" i="1" s="1"/>
  <c r="I164" i="1" s="1"/>
  <c r="N164" i="1" l="1"/>
  <c r="E164" i="1" s="1"/>
  <c r="M164" i="1"/>
  <c r="D164" i="1" s="1"/>
  <c r="F164" i="1" s="1"/>
  <c r="R165" i="1"/>
  <c r="H164" i="1" l="1"/>
  <c r="G164" i="1"/>
  <c r="L164" i="1"/>
  <c r="Q165" i="1"/>
  <c r="S165" i="1" s="1"/>
  <c r="J165" i="1" s="1"/>
  <c r="K165" i="1" l="1"/>
  <c r="I165" i="1" s="1"/>
  <c r="M165" i="1"/>
  <c r="D165" i="1" s="1"/>
  <c r="F165" i="1" s="1"/>
  <c r="R166" i="1"/>
  <c r="G165" i="1" l="1"/>
  <c r="H165" i="1"/>
  <c r="L165" i="1"/>
  <c r="N165" i="1"/>
  <c r="E165" i="1" s="1"/>
  <c r="Q166" i="1" l="1"/>
  <c r="S166" i="1" s="1"/>
  <c r="J166" i="1" s="1"/>
  <c r="M166" i="1" l="1"/>
  <c r="D166" i="1" s="1"/>
  <c r="F166" i="1" s="1"/>
  <c r="R167" i="1"/>
  <c r="K166" i="1"/>
  <c r="I166" i="1" s="1"/>
  <c r="L166" i="1" l="1"/>
  <c r="N166" i="1"/>
  <c r="E166" i="1" s="1"/>
  <c r="G166" i="1"/>
  <c r="H166" i="1"/>
  <c r="Q167" i="1" l="1"/>
  <c r="S167" i="1" s="1"/>
  <c r="J167" i="1" s="1"/>
  <c r="R168" i="1" s="1"/>
  <c r="K167" i="1" l="1"/>
  <c r="I167" i="1" s="1"/>
  <c r="M167" i="1"/>
  <c r="D167" i="1" s="1"/>
  <c r="F167" i="1" s="1"/>
  <c r="L167" i="1" l="1"/>
  <c r="H167" i="1"/>
  <c r="N167" i="1"/>
  <c r="E167" i="1" s="1"/>
  <c r="G167" i="1"/>
  <c r="Q168" i="1"/>
  <c r="S168" i="1" s="1"/>
  <c r="J168" i="1" s="1"/>
  <c r="R169" i="1" s="1"/>
  <c r="K168" i="1" l="1"/>
  <c r="I168" i="1" s="1"/>
  <c r="M168" i="1"/>
  <c r="D168" i="1" s="1"/>
  <c r="F168" i="1" s="1"/>
  <c r="L168" i="1" l="1"/>
  <c r="H168" i="1"/>
  <c r="N168" i="1"/>
  <c r="E168" i="1" s="1"/>
  <c r="G168" i="1"/>
  <c r="Q169" i="1" l="1"/>
  <c r="S169" i="1" s="1"/>
  <c r="J169" i="1" s="1"/>
  <c r="R170" i="1" s="1"/>
  <c r="M169" i="1" l="1"/>
  <c r="D169" i="1" s="1"/>
  <c r="F169" i="1" s="1"/>
  <c r="K169" i="1"/>
  <c r="I169" i="1" s="1"/>
  <c r="H169" i="1" l="1"/>
  <c r="L169" i="1"/>
  <c r="G169" i="1"/>
  <c r="N169" i="1"/>
  <c r="E169" i="1" s="1"/>
  <c r="Q170" i="1" l="1"/>
  <c r="S170" i="1" s="1"/>
  <c r="J170" i="1" s="1"/>
  <c r="R171" i="1" s="1"/>
  <c r="K170" i="1" l="1"/>
  <c r="M170" i="1"/>
  <c r="D170" i="1" s="1"/>
  <c r="F170" i="1" s="1"/>
  <c r="N170" i="1" l="1"/>
  <c r="E170" i="1" s="1"/>
  <c r="I170" i="1"/>
  <c r="L170" i="1" s="1"/>
  <c r="G170" i="1"/>
  <c r="H170" i="1"/>
  <c r="Q171" i="1" l="1"/>
  <c r="S171" i="1" s="1"/>
  <c r="J171" i="1" s="1"/>
  <c r="K171" i="1" s="1"/>
  <c r="I171" i="1" s="1"/>
  <c r="L171" i="1" s="1"/>
  <c r="N171" i="1" l="1"/>
  <c r="E171" i="1" s="1"/>
  <c r="R172" i="1"/>
  <c r="M171" i="1"/>
  <c r="D171" i="1" s="1"/>
  <c r="F171" i="1" s="1"/>
  <c r="Q172" i="1"/>
  <c r="S172" i="1" s="1"/>
  <c r="J172" i="1" s="1"/>
  <c r="K172" i="1" s="1"/>
  <c r="I172" i="1" s="1"/>
  <c r="H171" i="1" l="1"/>
  <c r="G171" i="1"/>
  <c r="M172" i="1"/>
  <c r="D172" i="1" s="1"/>
  <c r="F172" i="1" s="1"/>
  <c r="R173" i="1"/>
  <c r="N172" i="1"/>
  <c r="E172" i="1" s="1"/>
  <c r="L172" i="1"/>
  <c r="H172" i="1" l="1"/>
  <c r="G172" i="1"/>
  <c r="Q173" i="1"/>
  <c r="S173" i="1" s="1"/>
  <c r="J173" i="1" s="1"/>
  <c r="K173" i="1" s="1"/>
  <c r="I173" i="1" s="1"/>
  <c r="R174" i="1" l="1"/>
  <c r="M173" i="1"/>
  <c r="D173" i="1" s="1"/>
  <c r="F173" i="1" s="1"/>
  <c r="N173" i="1"/>
  <c r="E173" i="1" s="1"/>
  <c r="G173" i="1" l="1"/>
  <c r="H173" i="1"/>
  <c r="L173" i="1"/>
  <c r="Q174" i="1"/>
  <c r="S174" i="1" s="1"/>
  <c r="J174" i="1" s="1"/>
  <c r="M174" i="1" l="1"/>
  <c r="D174" i="1" s="1"/>
  <c r="F174" i="1" s="1"/>
  <c r="R175" i="1"/>
  <c r="K174" i="1"/>
  <c r="I174" i="1" s="1"/>
  <c r="N174" i="1" l="1"/>
  <c r="E174" i="1" s="1"/>
  <c r="H174" i="1"/>
  <c r="G174" i="1"/>
  <c r="L174" i="1" l="1"/>
  <c r="Q175" i="1"/>
  <c r="S175" i="1" s="1"/>
  <c r="J175" i="1" s="1"/>
  <c r="M175" i="1" l="1"/>
  <c r="D175" i="1" s="1"/>
  <c r="F175" i="1" s="1"/>
  <c r="K175" i="1"/>
  <c r="I175" i="1" s="1"/>
  <c r="R176" i="1"/>
  <c r="N175" i="1" l="1"/>
  <c r="E175" i="1" s="1"/>
  <c r="G175" i="1"/>
  <c r="H175" i="1"/>
  <c r="L175" i="1" l="1"/>
  <c r="Q176" i="1"/>
  <c r="S176" i="1" s="1"/>
  <c r="J176" i="1" s="1"/>
  <c r="K176" i="1" l="1"/>
  <c r="I176" i="1" s="1"/>
  <c r="M176" i="1"/>
  <c r="D176" i="1" s="1"/>
  <c r="F176" i="1" s="1"/>
  <c r="R177" i="1"/>
  <c r="H176" i="1" l="1"/>
  <c r="G176" i="1"/>
  <c r="N176" i="1"/>
  <c r="E176" i="1" s="1"/>
  <c r="L176" i="1" l="1"/>
  <c r="Q177" i="1"/>
  <c r="S177" i="1" s="1"/>
  <c r="J177" i="1" s="1"/>
  <c r="R178" i="1" l="1"/>
  <c r="K177" i="1"/>
  <c r="I177" i="1" s="1"/>
  <c r="M177" i="1"/>
  <c r="D177" i="1" s="1"/>
  <c r="F177" i="1" s="1"/>
  <c r="G177" i="1" l="1"/>
  <c r="H177" i="1"/>
  <c r="L177" i="1"/>
  <c r="N177" i="1"/>
  <c r="E177" i="1" s="1"/>
  <c r="Q178" i="1" l="1"/>
  <c r="S178" i="1" s="1"/>
  <c r="J178" i="1" s="1"/>
  <c r="R179" i="1" l="1"/>
  <c r="M178" i="1"/>
  <c r="D178" i="1" s="1"/>
  <c r="F178" i="1" s="1"/>
  <c r="K178" i="1"/>
  <c r="I178" i="1" s="1"/>
  <c r="L178" i="1" l="1"/>
  <c r="N178" i="1"/>
  <c r="E178" i="1" s="1"/>
  <c r="H178" i="1"/>
  <c r="G178" i="1"/>
  <c r="Q179" i="1" l="1"/>
  <c r="S179" i="1" s="1"/>
  <c r="J179" i="1" s="1"/>
  <c r="R180" i="1" l="1"/>
  <c r="K179" i="1"/>
  <c r="I179" i="1" s="1"/>
  <c r="M179" i="1"/>
  <c r="D179" i="1" s="1"/>
  <c r="F179" i="1" s="1"/>
  <c r="H179" i="1" l="1"/>
  <c r="G179" i="1"/>
  <c r="N179" i="1"/>
  <c r="E179" i="1" s="1"/>
  <c r="L179" i="1"/>
  <c r="Q180" i="1" l="1"/>
  <c r="S180" i="1" s="1"/>
  <c r="J180" i="1" s="1"/>
  <c r="M180" i="1" s="1"/>
  <c r="D180" i="1" s="1"/>
  <c r="F180" i="1" s="1"/>
  <c r="R181" i="1" l="1"/>
  <c r="K180" i="1"/>
  <c r="I180" i="1" s="1"/>
  <c r="H180" i="1"/>
  <c r="G180" i="1"/>
  <c r="N180" i="1" l="1"/>
  <c r="E180" i="1" s="1"/>
  <c r="L180" i="1"/>
  <c r="Q181" i="1" l="1"/>
  <c r="S181" i="1" s="1"/>
  <c r="J181" i="1" s="1"/>
  <c r="M181" i="1" s="1"/>
  <c r="D181" i="1" s="1"/>
  <c r="F181" i="1" s="1"/>
  <c r="K181" i="1" l="1"/>
  <c r="I181" i="1" s="1"/>
  <c r="R182" i="1"/>
  <c r="H181" i="1"/>
  <c r="G181" i="1"/>
  <c r="L181" i="1" l="1"/>
  <c r="N181" i="1"/>
  <c r="E181" i="1" s="1"/>
  <c r="Q182" i="1"/>
  <c r="S182" i="1" s="1"/>
  <c r="J182" i="1" s="1"/>
  <c r="M182" i="1" l="1"/>
  <c r="D182" i="1" s="1"/>
  <c r="F182" i="1" s="1"/>
  <c r="K182" i="1"/>
  <c r="I182" i="1" s="1"/>
  <c r="R183" i="1"/>
  <c r="L182" i="1" l="1"/>
  <c r="N182" i="1"/>
  <c r="E182" i="1" s="1"/>
  <c r="H182" i="1"/>
  <c r="G182" i="1"/>
  <c r="Q183" i="1" l="1"/>
  <c r="S183" i="1" s="1"/>
  <c r="J183" i="1" s="1"/>
  <c r="K183" i="1" s="1"/>
  <c r="I183" i="1" s="1"/>
  <c r="M183" i="1" l="1"/>
  <c r="D183" i="1" s="1"/>
  <c r="F183" i="1" s="1"/>
  <c r="R184" i="1"/>
  <c r="L183" i="1"/>
  <c r="N183" i="1"/>
  <c r="E183" i="1" s="1"/>
  <c r="G183" i="1" l="1"/>
  <c r="Q184" i="1"/>
  <c r="S184" i="1" s="1"/>
  <c r="J184" i="1" s="1"/>
  <c r="R185" i="1" s="1"/>
  <c r="H183" i="1"/>
  <c r="K184" i="1" l="1"/>
  <c r="I184" i="1" s="1"/>
  <c r="M184" i="1"/>
  <c r="D184" i="1" s="1"/>
  <c r="F184" i="1" s="1"/>
  <c r="N184" i="1" l="1"/>
  <c r="E184" i="1" s="1"/>
  <c r="L184" i="1"/>
  <c r="G184" i="1"/>
  <c r="H184" i="1"/>
  <c r="Q185" i="1" l="1"/>
  <c r="S185" i="1" s="1"/>
  <c r="J185" i="1" s="1"/>
  <c r="K185" i="1" s="1"/>
  <c r="I185" i="1" s="1"/>
  <c r="R186" i="1" l="1"/>
  <c r="M185" i="1"/>
  <c r="D185" i="1" s="1"/>
  <c r="F185" i="1" s="1"/>
  <c r="L185" i="1"/>
  <c r="N185" i="1"/>
  <c r="E185" i="1" s="1"/>
  <c r="G185" i="1" l="1"/>
  <c r="H185" i="1"/>
  <c r="Q186" i="1"/>
  <c r="S186" i="1" s="1"/>
  <c r="J186" i="1" s="1"/>
  <c r="M186" i="1" l="1"/>
  <c r="D186" i="1" s="1"/>
  <c r="F186" i="1" s="1"/>
  <c r="R187" i="1"/>
  <c r="K186" i="1"/>
  <c r="I186" i="1" s="1"/>
  <c r="L186" i="1" l="1"/>
  <c r="N186" i="1"/>
  <c r="E186" i="1" s="1"/>
  <c r="H186" i="1"/>
  <c r="G186" i="1"/>
  <c r="Q187" i="1" l="1"/>
  <c r="S187" i="1" s="1"/>
  <c r="J187" i="1" s="1"/>
  <c r="K187" i="1" s="1"/>
  <c r="I187" i="1" s="1"/>
  <c r="M187" i="1" l="1"/>
  <c r="D187" i="1" s="1"/>
  <c r="F187" i="1" s="1"/>
  <c r="R188" i="1"/>
  <c r="N187" i="1"/>
  <c r="E187" i="1" s="1"/>
  <c r="L187" i="1"/>
  <c r="G187" i="1" l="1"/>
  <c r="H187" i="1"/>
  <c r="Q188" i="1"/>
  <c r="S188" i="1" s="1"/>
  <c r="J188" i="1" s="1"/>
  <c r="K188" i="1" l="1"/>
  <c r="I188" i="1" s="1"/>
  <c r="M188" i="1"/>
  <c r="D188" i="1" s="1"/>
  <c r="F188" i="1" s="1"/>
  <c r="R189" i="1"/>
  <c r="G188" i="1" l="1"/>
  <c r="H188" i="1"/>
  <c r="N188" i="1"/>
  <c r="E188" i="1" s="1"/>
  <c r="L188" i="1" l="1"/>
  <c r="Q189" i="1"/>
  <c r="S189" i="1" s="1"/>
  <c r="J189" i="1" s="1"/>
  <c r="R190" i="1" l="1"/>
  <c r="M189" i="1"/>
  <c r="D189" i="1" s="1"/>
  <c r="F189" i="1" s="1"/>
  <c r="K189" i="1"/>
  <c r="I189" i="1" s="1"/>
  <c r="L189" i="1" l="1"/>
  <c r="N189" i="1"/>
  <c r="E189" i="1" s="1"/>
  <c r="G189" i="1"/>
  <c r="H189" i="1"/>
  <c r="Q190" i="1" l="1"/>
  <c r="S190" i="1" s="1"/>
  <c r="J190" i="1" s="1"/>
  <c r="M190" i="1" s="1"/>
  <c r="D190" i="1" s="1"/>
  <c r="F190" i="1" s="1"/>
  <c r="R191" i="1" l="1"/>
  <c r="H190" i="1"/>
  <c r="G190" i="1"/>
  <c r="K190" i="1"/>
  <c r="I190" i="1" s="1"/>
  <c r="L190" i="1" l="1"/>
  <c r="Q191" i="1"/>
  <c r="S191" i="1" s="1"/>
  <c r="J191" i="1" s="1"/>
  <c r="M191" i="1" s="1"/>
  <c r="D191" i="1" s="1"/>
  <c r="F191" i="1" s="1"/>
  <c r="N190" i="1"/>
  <c r="E190" i="1" s="1"/>
  <c r="R192" i="1" l="1"/>
  <c r="K191" i="1"/>
  <c r="I191" i="1" s="1"/>
  <c r="H191" i="1"/>
  <c r="G191" i="1"/>
  <c r="L191" i="1" l="1"/>
  <c r="N191" i="1"/>
  <c r="E191" i="1" s="1"/>
  <c r="Q192" i="1"/>
  <c r="S192" i="1" s="1"/>
  <c r="J192" i="1" s="1"/>
  <c r="R193" i="1" s="1"/>
  <c r="M192" i="1" l="1"/>
  <c r="D192" i="1" s="1"/>
  <c r="F192" i="1" s="1"/>
  <c r="K192" i="1"/>
  <c r="I192" i="1" s="1"/>
  <c r="L192" i="1" l="1"/>
  <c r="H192" i="1"/>
  <c r="G192" i="1"/>
  <c r="N192" i="1"/>
  <c r="E192" i="1" s="1"/>
  <c r="Q193" i="1"/>
  <c r="S193" i="1" s="1"/>
  <c r="J193" i="1" s="1"/>
  <c r="M193" i="1" l="1"/>
  <c r="D193" i="1" s="1"/>
  <c r="F193" i="1" s="1"/>
  <c r="K193" i="1"/>
  <c r="I193" i="1" s="1"/>
  <c r="R194" i="1"/>
  <c r="N193" i="1" l="1"/>
  <c r="E193" i="1" s="1"/>
  <c r="L193" i="1"/>
  <c r="G193" i="1"/>
  <c r="H193" i="1"/>
  <c r="Q194" i="1" l="1"/>
  <c r="S194" i="1" s="1"/>
  <c r="J194" i="1" s="1"/>
  <c r="R195" i="1" s="1"/>
  <c r="K194" i="1" l="1"/>
  <c r="I194" i="1" s="1"/>
  <c r="M194" i="1"/>
  <c r="D194" i="1" s="1"/>
  <c r="F194" i="1" s="1"/>
  <c r="N194" i="1" l="1"/>
  <c r="E194" i="1" s="1"/>
  <c r="L194" i="1"/>
  <c r="H194" i="1"/>
  <c r="G194" i="1"/>
  <c r="Q195" i="1" l="1"/>
  <c r="S195" i="1" s="1"/>
  <c r="J195" i="1" s="1"/>
  <c r="R196" i="1" s="1"/>
  <c r="M195" i="1" l="1"/>
  <c r="D195" i="1" s="1"/>
  <c r="F195" i="1" s="1"/>
  <c r="K195" i="1"/>
  <c r="I195" i="1" s="1"/>
  <c r="H195" i="1" l="1"/>
  <c r="G195" i="1"/>
  <c r="N195" i="1"/>
  <c r="E195" i="1" s="1"/>
  <c r="L195" i="1"/>
  <c r="Q196" i="1"/>
  <c r="S196" i="1" s="1"/>
  <c r="J196" i="1" s="1"/>
  <c r="M196" i="1" l="1"/>
  <c r="D196" i="1" s="1"/>
  <c r="F196" i="1" s="1"/>
  <c r="R197" i="1"/>
  <c r="K196" i="1"/>
  <c r="I196" i="1" s="1"/>
  <c r="N196" i="1" l="1"/>
  <c r="E196" i="1" s="1"/>
  <c r="L196" i="1"/>
  <c r="G196" i="1"/>
  <c r="H196" i="1"/>
  <c r="Q197" i="1" l="1"/>
  <c r="S197" i="1" s="1"/>
  <c r="J197" i="1" s="1"/>
  <c r="K197" i="1" s="1"/>
  <c r="I197" i="1" s="1"/>
  <c r="R198" i="1" l="1"/>
  <c r="M197" i="1"/>
  <c r="D197" i="1" s="1"/>
  <c r="F197" i="1" s="1"/>
  <c r="N197" i="1"/>
  <c r="E197" i="1" s="1"/>
  <c r="H197" i="1" l="1"/>
  <c r="G197" i="1"/>
  <c r="L197" i="1"/>
  <c r="Q198" i="1"/>
  <c r="S198" i="1" s="1"/>
  <c r="J198" i="1" s="1"/>
  <c r="R199" i="1" l="1"/>
  <c r="K198" i="1"/>
  <c r="I198" i="1" s="1"/>
  <c r="M198" i="1"/>
  <c r="D198" i="1" s="1"/>
  <c r="F198" i="1" s="1"/>
  <c r="G198" i="1" l="1"/>
  <c r="H198" i="1"/>
  <c r="N198" i="1"/>
  <c r="E198" i="1" s="1"/>
  <c r="L198" i="1" l="1"/>
  <c r="Q199" i="1"/>
  <c r="S199" i="1" s="1"/>
  <c r="J199" i="1" s="1"/>
  <c r="M199" i="1" l="1"/>
  <c r="D199" i="1" s="1"/>
  <c r="F199" i="1" s="1"/>
  <c r="K199" i="1"/>
  <c r="I199" i="1" s="1"/>
  <c r="R200" i="1"/>
  <c r="N199" i="1" l="1"/>
  <c r="E199" i="1" s="1"/>
  <c r="G199" i="1"/>
  <c r="H199" i="1"/>
  <c r="L199" i="1" l="1"/>
  <c r="Q200" i="1"/>
  <c r="S200" i="1" s="1"/>
  <c r="J200" i="1" s="1"/>
  <c r="M200" i="1" l="1"/>
  <c r="D200" i="1" s="1"/>
  <c r="F200" i="1" s="1"/>
  <c r="K200" i="1"/>
  <c r="I200" i="1" s="1"/>
  <c r="R201" i="1"/>
  <c r="N200" i="1" l="1"/>
  <c r="E200" i="1" s="1"/>
  <c r="L200" i="1"/>
  <c r="G200" i="1"/>
  <c r="H200" i="1"/>
  <c r="Q201" i="1" l="1"/>
  <c r="S201" i="1" s="1"/>
  <c r="J201" i="1" s="1"/>
  <c r="K201" i="1" l="1"/>
  <c r="I201" i="1" s="1"/>
  <c r="M201" i="1"/>
  <c r="D201" i="1" s="1"/>
  <c r="F201" i="1" s="1"/>
  <c r="R202" i="1"/>
  <c r="H201" i="1" l="1"/>
  <c r="G201" i="1"/>
  <c r="N201" i="1"/>
  <c r="E201" i="1" s="1"/>
  <c r="L201" i="1"/>
  <c r="Q202" i="1" l="1"/>
  <c r="S202" i="1" s="1"/>
  <c r="J202" i="1" s="1"/>
  <c r="R203" i="1" l="1"/>
  <c r="K202" i="1"/>
  <c r="I202" i="1" s="1"/>
  <c r="M202" i="1"/>
  <c r="D202" i="1" s="1"/>
  <c r="F202" i="1" s="1"/>
  <c r="N202" i="1" l="1"/>
  <c r="E202" i="1" s="1"/>
  <c r="L202" i="1"/>
  <c r="H202" i="1"/>
  <c r="G202" i="1"/>
  <c r="Q203" i="1" l="1"/>
  <c r="S203" i="1" s="1"/>
  <c r="J203" i="1" s="1"/>
  <c r="M203" i="1" l="1"/>
  <c r="D203" i="1" s="1"/>
  <c r="F203" i="1" s="1"/>
  <c r="R204" i="1"/>
  <c r="K203" i="1"/>
  <c r="I203" i="1" s="1"/>
  <c r="L203" i="1" l="1"/>
  <c r="N203" i="1"/>
  <c r="E203" i="1" s="1"/>
  <c r="G203" i="1"/>
  <c r="H203" i="1"/>
  <c r="Q204" i="1" l="1"/>
  <c r="S204" i="1" s="1"/>
  <c r="J204" i="1" s="1"/>
  <c r="K204" i="1" l="1"/>
  <c r="I204" i="1" s="1"/>
  <c r="M204" i="1"/>
  <c r="D204" i="1" s="1"/>
  <c r="F204" i="1" s="1"/>
  <c r="L204" i="1" l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<sst xmlns="http://schemas.openxmlformats.org/spreadsheetml/2006/main" count="44" uniqueCount="40">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</sst>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113609</c:v>
                </c:pt>
                <c:pt idx="40" formatCode="0">
                  <c:v>114695</c:v>
                </c:pt>
                <c:pt idx="41" formatCode="0">
                  <c:v>115323</c:v>
                </c:pt>
                <c:pt idx="42" formatCode="0">
                  <c:v>115499</c:v>
                </c:pt>
                <c:pt idx="43" formatCode="0">
                  <c:v>115499</c:v>
                </c:pt>
                <c:pt idx="44" formatCode="0">
                  <c:v>115499</c:v>
                </c:pt>
                <c:pt idx="45" formatCode="0">
                  <c:v>115499</c:v>
                </c:pt>
                <c:pt idx="46" formatCode="0">
                  <c:v>115499</c:v>
                </c:pt>
                <c:pt idx="47" formatCode="0">
                  <c:v>115499</c:v>
                </c:pt>
                <c:pt idx="48" formatCode="0">
                  <c:v>115499</c:v>
                </c:pt>
                <c:pt idx="49" formatCode="0">
                  <c:v>115499</c:v>
                </c:pt>
                <c:pt idx="50" formatCode="0">
                  <c:v>115499</c:v>
                </c:pt>
                <c:pt idx="51" formatCode="0">
                  <c:v>115499</c:v>
                </c:pt>
                <c:pt idx="52" formatCode="0">
                  <c:v>115499</c:v>
                </c:pt>
                <c:pt idx="53" formatCode="0">
                  <c:v>115499</c:v>
                </c:pt>
                <c:pt idx="54" formatCode="0">
                  <c:v>115499</c:v>
                </c:pt>
                <c:pt idx="55">
                  <c:v>115499</c:v>
                </c:pt>
                <c:pt idx="56">
                  <c:v>115499</c:v>
                </c:pt>
                <c:pt idx="57">
                  <c:v>115499</c:v>
                </c:pt>
                <c:pt idx="58">
                  <c:v>115499</c:v>
                </c:pt>
                <c:pt idx="59">
                  <c:v>115499</c:v>
                </c:pt>
                <c:pt idx="60">
                  <c:v>115499</c:v>
                </c:pt>
                <c:pt idx="61">
                  <c:v>115499</c:v>
                </c:pt>
                <c:pt idx="62">
                  <c:v>115499</c:v>
                </c:pt>
                <c:pt idx="63">
                  <c:v>115499</c:v>
                </c:pt>
                <c:pt idx="64">
                  <c:v>115499</c:v>
                </c:pt>
                <c:pt idx="65">
                  <c:v>115499</c:v>
                </c:pt>
                <c:pt idx="66">
                  <c:v>115499</c:v>
                </c:pt>
                <c:pt idx="67">
                  <c:v>115499</c:v>
                </c:pt>
                <c:pt idx="68">
                  <c:v>115499</c:v>
                </c:pt>
                <c:pt idx="69">
                  <c:v>115499</c:v>
                </c:pt>
                <c:pt idx="70">
                  <c:v>115499</c:v>
                </c:pt>
                <c:pt idx="71">
                  <c:v>115499</c:v>
                </c:pt>
                <c:pt idx="72">
                  <c:v>115499</c:v>
                </c:pt>
                <c:pt idx="73">
                  <c:v>115499</c:v>
                </c:pt>
                <c:pt idx="74">
                  <c:v>115499</c:v>
                </c:pt>
                <c:pt idx="75">
                  <c:v>115499</c:v>
                </c:pt>
                <c:pt idx="76">
                  <c:v>115499</c:v>
                </c:pt>
                <c:pt idx="77">
                  <c:v>115499</c:v>
                </c:pt>
                <c:pt idx="78">
                  <c:v>115499</c:v>
                </c:pt>
                <c:pt idx="79">
                  <c:v>115499</c:v>
                </c:pt>
                <c:pt idx="80">
                  <c:v>115499</c:v>
                </c:pt>
                <c:pt idx="81">
                  <c:v>115499</c:v>
                </c:pt>
                <c:pt idx="82">
                  <c:v>115499</c:v>
                </c:pt>
                <c:pt idx="83">
                  <c:v>115499</c:v>
                </c:pt>
                <c:pt idx="84">
                  <c:v>115499</c:v>
                </c:pt>
                <c:pt idx="85">
                  <c:v>115499</c:v>
                </c:pt>
                <c:pt idx="86">
                  <c:v>115499</c:v>
                </c:pt>
                <c:pt idx="87">
                  <c:v>115499</c:v>
                </c:pt>
                <c:pt idx="88">
                  <c:v>115499</c:v>
                </c:pt>
                <c:pt idx="89">
                  <c:v>115499</c:v>
                </c:pt>
                <c:pt idx="90">
                  <c:v>115499</c:v>
                </c:pt>
                <c:pt idx="91">
                  <c:v>115499</c:v>
                </c:pt>
                <c:pt idx="92">
                  <c:v>115499</c:v>
                </c:pt>
                <c:pt idx="93">
                  <c:v>115499</c:v>
                </c:pt>
                <c:pt idx="94">
                  <c:v>115499</c:v>
                </c:pt>
                <c:pt idx="95">
                  <c:v>115499</c:v>
                </c:pt>
                <c:pt idx="96">
                  <c:v>115499</c:v>
                </c:pt>
                <c:pt idx="97">
                  <c:v>115499</c:v>
                </c:pt>
                <c:pt idx="98">
                  <c:v>115499</c:v>
                </c:pt>
                <c:pt idx="99">
                  <c:v>115499</c:v>
                </c:pt>
                <c:pt idx="100">
                  <c:v>115499</c:v>
                </c:pt>
                <c:pt idx="101">
                  <c:v>115499</c:v>
                </c:pt>
                <c:pt idx="102">
                  <c:v>115499</c:v>
                </c:pt>
                <c:pt idx="103">
                  <c:v>115499</c:v>
                </c:pt>
                <c:pt idx="104">
                  <c:v>115499</c:v>
                </c:pt>
                <c:pt idx="105">
                  <c:v>115499</c:v>
                </c:pt>
                <c:pt idx="106">
                  <c:v>115499</c:v>
                </c:pt>
                <c:pt idx="107">
                  <c:v>115499</c:v>
                </c:pt>
                <c:pt idx="108">
                  <c:v>115499</c:v>
                </c:pt>
                <c:pt idx="109">
                  <c:v>115499</c:v>
                </c:pt>
                <c:pt idx="110">
                  <c:v>115499</c:v>
                </c:pt>
                <c:pt idx="111">
                  <c:v>115499</c:v>
                </c:pt>
                <c:pt idx="112">
                  <c:v>115499</c:v>
                </c:pt>
                <c:pt idx="113">
                  <c:v>115499</c:v>
                </c:pt>
                <c:pt idx="114">
                  <c:v>115499</c:v>
                </c:pt>
                <c:pt idx="115">
                  <c:v>115499</c:v>
                </c:pt>
                <c:pt idx="116">
                  <c:v>115499</c:v>
                </c:pt>
                <c:pt idx="117">
                  <c:v>115499</c:v>
                </c:pt>
                <c:pt idx="118">
                  <c:v>115499</c:v>
                </c:pt>
                <c:pt idx="119">
                  <c:v>115499</c:v>
                </c:pt>
                <c:pt idx="120">
                  <c:v>115499</c:v>
                </c:pt>
                <c:pt idx="121">
                  <c:v>115499</c:v>
                </c:pt>
                <c:pt idx="122">
                  <c:v>115499</c:v>
                </c:pt>
                <c:pt idx="123">
                  <c:v>115499</c:v>
                </c:pt>
                <c:pt idx="124">
                  <c:v>115499</c:v>
                </c:pt>
                <c:pt idx="125">
                  <c:v>115499</c:v>
                </c:pt>
                <c:pt idx="126">
                  <c:v>115499</c:v>
                </c:pt>
                <c:pt idx="127">
                  <c:v>115499</c:v>
                </c:pt>
                <c:pt idx="128">
                  <c:v>115499</c:v>
                </c:pt>
                <c:pt idx="129">
                  <c:v>115499</c:v>
                </c:pt>
                <c:pt idx="130">
                  <c:v>115499</c:v>
                </c:pt>
                <c:pt idx="131">
                  <c:v>115499</c:v>
                </c:pt>
                <c:pt idx="132">
                  <c:v>115499</c:v>
                </c:pt>
                <c:pt idx="133">
                  <c:v>115499</c:v>
                </c:pt>
                <c:pt idx="134">
                  <c:v>115499</c:v>
                </c:pt>
                <c:pt idx="135">
                  <c:v>115499</c:v>
                </c:pt>
                <c:pt idx="136">
                  <c:v>115499</c:v>
                </c:pt>
                <c:pt idx="137">
                  <c:v>115499</c:v>
                </c:pt>
                <c:pt idx="138">
                  <c:v>115499</c:v>
                </c:pt>
                <c:pt idx="139">
                  <c:v>115499</c:v>
                </c:pt>
                <c:pt idx="140">
                  <c:v>115499</c:v>
                </c:pt>
                <c:pt idx="141">
                  <c:v>115499</c:v>
                </c:pt>
                <c:pt idx="142">
                  <c:v>115499</c:v>
                </c:pt>
                <c:pt idx="143">
                  <c:v>115499</c:v>
                </c:pt>
                <c:pt idx="144">
                  <c:v>115499</c:v>
                </c:pt>
                <c:pt idx="145">
                  <c:v>115499</c:v>
                </c:pt>
                <c:pt idx="146">
                  <c:v>115499</c:v>
                </c:pt>
                <c:pt idx="147">
                  <c:v>115499</c:v>
                </c:pt>
                <c:pt idx="148">
                  <c:v>115499</c:v>
                </c:pt>
                <c:pt idx="149">
                  <c:v>115499</c:v>
                </c:pt>
                <c:pt idx="150">
                  <c:v>115499</c:v>
                </c:pt>
                <c:pt idx="151">
                  <c:v>115499</c:v>
                </c:pt>
                <c:pt idx="152">
                  <c:v>115499</c:v>
                </c:pt>
                <c:pt idx="153">
                  <c:v>115499</c:v>
                </c:pt>
                <c:pt idx="154">
                  <c:v>115499</c:v>
                </c:pt>
                <c:pt idx="155">
                  <c:v>115499</c:v>
                </c:pt>
                <c:pt idx="156">
                  <c:v>115499</c:v>
                </c:pt>
                <c:pt idx="157">
                  <c:v>115499</c:v>
                </c:pt>
                <c:pt idx="158">
                  <c:v>115499</c:v>
                </c:pt>
                <c:pt idx="159">
                  <c:v>115499</c:v>
                </c:pt>
                <c:pt idx="160">
                  <c:v>115499</c:v>
                </c:pt>
                <c:pt idx="161">
                  <c:v>115499</c:v>
                </c:pt>
                <c:pt idx="162">
                  <c:v>115499</c:v>
                </c:pt>
                <c:pt idx="163">
                  <c:v>115499</c:v>
                </c:pt>
                <c:pt idx="164">
                  <c:v>115499</c:v>
                </c:pt>
                <c:pt idx="165">
                  <c:v>115499</c:v>
                </c:pt>
                <c:pt idx="166">
                  <c:v>115499</c:v>
                </c:pt>
                <c:pt idx="167">
                  <c:v>115499</c:v>
                </c:pt>
                <c:pt idx="168">
                  <c:v>115499</c:v>
                </c:pt>
                <c:pt idx="169">
                  <c:v>115499</c:v>
                </c:pt>
                <c:pt idx="170">
                  <c:v>115499</c:v>
                </c:pt>
                <c:pt idx="171">
                  <c:v>115499</c:v>
                </c:pt>
                <c:pt idx="172">
                  <c:v>115499</c:v>
                </c:pt>
                <c:pt idx="173">
                  <c:v>115499</c:v>
                </c:pt>
                <c:pt idx="174">
                  <c:v>115499</c:v>
                </c:pt>
                <c:pt idx="175">
                  <c:v>115499</c:v>
                </c:pt>
                <c:pt idx="176">
                  <c:v>115499</c:v>
                </c:pt>
                <c:pt idx="177">
                  <c:v>115499</c:v>
                </c:pt>
                <c:pt idx="178">
                  <c:v>115499</c:v>
                </c:pt>
                <c:pt idx="179">
                  <c:v>115499</c:v>
                </c:pt>
                <c:pt idx="180">
                  <c:v>115499</c:v>
                </c:pt>
                <c:pt idx="181">
                  <c:v>115499</c:v>
                </c:pt>
                <c:pt idx="182">
                  <c:v>115499</c:v>
                </c:pt>
                <c:pt idx="183">
                  <c:v>115499</c:v>
                </c:pt>
                <c:pt idx="184">
                  <c:v>115499</c:v>
                </c:pt>
                <c:pt idx="185">
                  <c:v>115499</c:v>
                </c:pt>
                <c:pt idx="186">
                  <c:v>115499</c:v>
                </c:pt>
                <c:pt idx="187">
                  <c:v>115499</c:v>
                </c:pt>
                <c:pt idx="188">
                  <c:v>115499</c:v>
                </c:pt>
                <c:pt idx="189">
                  <c:v>115499</c:v>
                </c:pt>
                <c:pt idx="190">
                  <c:v>115499</c:v>
                </c:pt>
                <c:pt idx="191">
                  <c:v>115499</c:v>
                </c:pt>
                <c:pt idx="192">
                  <c:v>115499</c:v>
                </c:pt>
                <c:pt idx="193">
                  <c:v>115499</c:v>
                </c:pt>
                <c:pt idx="194">
                  <c:v>115499</c:v>
                </c:pt>
                <c:pt idx="195">
                  <c:v>115499</c:v>
                </c:pt>
                <c:pt idx="196">
                  <c:v>115499</c:v>
                </c:pt>
                <c:pt idx="197">
                  <c:v>115499</c:v>
                </c:pt>
                <c:pt idx="198">
                  <c:v>115499</c:v>
                </c:pt>
                <c:pt idx="199">
                  <c:v>115499</c:v>
                </c:pt>
                <c:pt idx="200">
                  <c:v>115499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76518</c:v>
                </c:pt>
                <c:pt idx="40" formatCode="0">
                  <c:v>77604</c:v>
                </c:pt>
                <c:pt idx="41" formatCode="0">
                  <c:v>78232</c:v>
                </c:pt>
                <c:pt idx="42" formatCode="0">
                  <c:v>78408</c:v>
                </c:pt>
                <c:pt idx="43" formatCode="0">
                  <c:v>78144</c:v>
                </c:pt>
                <c:pt idx="44" formatCode="0">
                  <c:v>77456</c:v>
                </c:pt>
                <c:pt idx="45" formatCode="0">
                  <c:v>76364</c:v>
                </c:pt>
                <c:pt idx="46" formatCode="0">
                  <c:v>74890</c:v>
                </c:pt>
                <c:pt idx="47" formatCode="0">
                  <c:v>73059</c:v>
                </c:pt>
                <c:pt idx="48" formatCode="0">
                  <c:v>70897</c:v>
                </c:pt>
                <c:pt idx="49" formatCode="0">
                  <c:v>68432</c:v>
                </c:pt>
                <c:pt idx="50" formatCode="0">
                  <c:v>65692</c:v>
                </c:pt>
                <c:pt idx="51" formatCode="0">
                  <c:v>62708</c:v>
                </c:pt>
                <c:pt idx="52" formatCode="0">
                  <c:v>59511</c:v>
                </c:pt>
                <c:pt idx="53" formatCode="0">
                  <c:v>56134</c:v>
                </c:pt>
                <c:pt idx="54" formatCode="0">
                  <c:v>52611</c:v>
                </c:pt>
                <c:pt idx="55">
                  <c:v>48977</c:v>
                </c:pt>
                <c:pt idx="56">
                  <c:v>45269</c:v>
                </c:pt>
                <c:pt idx="57">
                  <c:v>41524</c:v>
                </c:pt>
                <c:pt idx="58">
                  <c:v>37781</c:v>
                </c:pt>
                <c:pt idx="59">
                  <c:v>34080</c:v>
                </c:pt>
                <c:pt idx="60">
                  <c:v>30458</c:v>
                </c:pt>
                <c:pt idx="61">
                  <c:v>26953</c:v>
                </c:pt>
                <c:pt idx="62">
                  <c:v>23601</c:v>
                </c:pt>
                <c:pt idx="63">
                  <c:v>20434</c:v>
                </c:pt>
                <c:pt idx="64">
                  <c:v>17481</c:v>
                </c:pt>
                <c:pt idx="65">
                  <c:v>14765</c:v>
                </c:pt>
                <c:pt idx="66">
                  <c:v>12303</c:v>
                </c:pt>
                <c:pt idx="67">
                  <c:v>10106</c:v>
                </c:pt>
                <c:pt idx="68">
                  <c:v>8177</c:v>
                </c:pt>
                <c:pt idx="69">
                  <c:v>6513</c:v>
                </c:pt>
                <c:pt idx="70">
                  <c:v>5102</c:v>
                </c:pt>
                <c:pt idx="71">
                  <c:v>3928</c:v>
                </c:pt>
                <c:pt idx="72">
                  <c:v>2971</c:v>
                </c:pt>
                <c:pt idx="73">
                  <c:v>2206</c:v>
                </c:pt>
                <c:pt idx="74">
                  <c:v>1607</c:v>
                </c:pt>
                <c:pt idx="75">
                  <c:v>1147</c:v>
                </c:pt>
                <c:pt idx="76">
                  <c:v>802</c:v>
                </c:pt>
                <c:pt idx="77">
                  <c:v>549</c:v>
                </c:pt>
                <c:pt idx="78">
                  <c:v>368</c:v>
                </c:pt>
                <c:pt idx="79">
                  <c:v>241</c:v>
                </c:pt>
                <c:pt idx="80">
                  <c:v>154</c:v>
                </c:pt>
                <c:pt idx="81">
                  <c:v>96</c:v>
                </c:pt>
                <c:pt idx="82">
                  <c:v>58</c:v>
                </c:pt>
                <c:pt idx="83">
                  <c:v>34</c:v>
                </c:pt>
                <c:pt idx="84">
                  <c:v>19</c:v>
                </c:pt>
                <c:pt idx="85">
                  <c:v>10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0" i="0" u="none" strike="noStrike" cap="all" baseline="0">
                    <a:effectLst/>
                  </a:rPr>
                  <a:t>DATE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5772</c:v>
                </c:pt>
                <c:pt idx="1">
                  <c:v>6669</c:v>
                </c:pt>
                <c:pt idx="2">
                  <c:v>8240</c:v>
                </c:pt>
                <c:pt idx="3">
                  <c:v>10533</c:v>
                </c:pt>
                <c:pt idx="4">
                  <c:v>11940</c:v>
                </c:pt>
                <c:pt idx="5">
                  <c:v>15097</c:v>
                </c:pt>
                <c:pt idx="6">
                  <c:v>18556</c:v>
                </c:pt>
                <c:pt idx="7">
                  <c:v>21528</c:v>
                </c:pt>
                <c:pt idx="8">
                  <c:v>24982</c:v>
                </c:pt>
                <c:pt idx="9">
                  <c:v>27592</c:v>
                </c:pt>
                <c:pt idx="10" formatCode="0">
                  <c:v>32960</c:v>
                </c:pt>
                <c:pt idx="11">
                  <c:v>39000</c:v>
                </c:pt>
                <c:pt idx="12">
                  <c:v>44319</c:v>
                </c:pt>
                <c:pt idx="13">
                  <c:v>50211</c:v>
                </c:pt>
                <c:pt idx="14">
                  <c:v>54893</c:v>
                </c:pt>
                <c:pt idx="15">
                  <c:v>58429</c:v>
                </c:pt>
                <c:pt idx="16">
                  <c:v>61809</c:v>
                </c:pt>
                <c:pt idx="17">
                  <c:v>66305</c:v>
                </c:pt>
                <c:pt idx="18">
                  <c:v>70637</c:v>
                </c:pt>
                <c:pt idx="19">
                  <c:v>74066</c:v>
                </c:pt>
                <c:pt idx="20">
                  <c:v>76518</c:v>
                </c:pt>
                <c:pt idx="21">
                  <c:v>77604</c:v>
                </c:pt>
                <c:pt idx="22">
                  <c:v>78232</c:v>
                </c:pt>
                <c:pt idx="23">
                  <c:v>78408</c:v>
                </c:pt>
                <c:pt idx="24">
                  <c:v>78144</c:v>
                </c:pt>
                <c:pt idx="25">
                  <c:v>77456</c:v>
                </c:pt>
                <c:pt idx="26">
                  <c:v>76364</c:v>
                </c:pt>
                <c:pt idx="27">
                  <c:v>74890</c:v>
                </c:pt>
                <c:pt idx="28">
                  <c:v>73059</c:v>
                </c:pt>
                <c:pt idx="29">
                  <c:v>70897</c:v>
                </c:pt>
                <c:pt idx="30">
                  <c:v>68432</c:v>
                </c:pt>
                <c:pt idx="31">
                  <c:v>65692</c:v>
                </c:pt>
                <c:pt idx="32">
                  <c:v>62708</c:v>
                </c:pt>
                <c:pt idx="33">
                  <c:v>59511</c:v>
                </c:pt>
                <c:pt idx="34">
                  <c:v>56134</c:v>
                </c:pt>
                <c:pt idx="35">
                  <c:v>52611</c:v>
                </c:pt>
                <c:pt idx="36">
                  <c:v>48977</c:v>
                </c:pt>
                <c:pt idx="37">
                  <c:v>45269</c:v>
                </c:pt>
                <c:pt idx="38">
                  <c:v>41524</c:v>
                </c:pt>
                <c:pt idx="39">
                  <c:v>37781</c:v>
                </c:pt>
                <c:pt idx="40">
                  <c:v>34080</c:v>
                </c:pt>
                <c:pt idx="41">
                  <c:v>30458</c:v>
                </c:pt>
                <c:pt idx="42">
                  <c:v>26953</c:v>
                </c:pt>
                <c:pt idx="43">
                  <c:v>23601</c:v>
                </c:pt>
                <c:pt idx="44">
                  <c:v>20434</c:v>
                </c:pt>
                <c:pt idx="45">
                  <c:v>17481</c:v>
                </c:pt>
                <c:pt idx="46">
                  <c:v>14765</c:v>
                </c:pt>
                <c:pt idx="47">
                  <c:v>12303</c:v>
                </c:pt>
                <c:pt idx="48">
                  <c:v>10106</c:v>
                </c:pt>
                <c:pt idx="49">
                  <c:v>8177</c:v>
                </c:pt>
                <c:pt idx="50">
                  <c:v>6513</c:v>
                </c:pt>
                <c:pt idx="51">
                  <c:v>5102</c:v>
                </c:pt>
                <c:pt idx="52">
                  <c:v>3928</c:v>
                </c:pt>
                <c:pt idx="53">
                  <c:v>2971</c:v>
                </c:pt>
                <c:pt idx="54">
                  <c:v>2206</c:v>
                </c:pt>
                <c:pt idx="55">
                  <c:v>1607</c:v>
                </c:pt>
                <c:pt idx="56">
                  <c:v>1147</c:v>
                </c:pt>
                <c:pt idx="57">
                  <c:v>802</c:v>
                </c:pt>
                <c:pt idx="58">
                  <c:v>549</c:v>
                </c:pt>
                <c:pt idx="59">
                  <c:v>368</c:v>
                </c:pt>
                <c:pt idx="60">
                  <c:v>241</c:v>
                </c:pt>
                <c:pt idx="61">
                  <c:v>154</c:v>
                </c:pt>
                <c:pt idx="62">
                  <c:v>96</c:v>
                </c:pt>
                <c:pt idx="63">
                  <c:v>58</c:v>
                </c:pt>
                <c:pt idx="64">
                  <c:v>34</c:v>
                </c:pt>
                <c:pt idx="65">
                  <c:v>19</c:v>
                </c:pt>
                <c:pt idx="66">
                  <c:v>10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" zoomScale="85" zoomScaleNormal="85" workbookViewId="0">
      <selection activeCell="U9" sqref="U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SUM(I23:I42)/COUNT(I23:I42)</f>
        <v>77026.350000000006</v>
      </c>
      <c r="Q13" s="34">
        <f t="shared" ref="Q13:U13" si="9">SUM(J23:J42)/COUNT(J23:J42)</f>
        <v>36079.85</v>
      </c>
      <c r="R13" s="34">
        <f t="shared" si="9"/>
        <v>7621</v>
      </c>
      <c r="S13" s="34">
        <f t="shared" si="9"/>
        <v>-4524.8999999999996</v>
      </c>
      <c r="T13" s="34">
        <f t="shared" si="9"/>
        <v>3503.4</v>
      </c>
      <c r="U13" s="42">
        <f t="shared" si="9"/>
        <v>1327.5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2.8465112798417961E-2</v>
      </c>
      <c r="R17" s="59">
        <f>(T13+Q13*(P17-Q17))/(P13*Q13)</f>
        <v>1.4103768101586082E-6</v>
      </c>
      <c r="S17" s="60">
        <f>(S13 + R17*P13*Q13)/R13</f>
        <v>-7.9428290250623326E-2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64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1.3302486257371684E-6</v>
      </c>
      <c r="Q23" s="115">
        <f t="shared" ref="Q23:Q54" si="11">(1+P$17-Q$17)*(1+P$17+S$17)-R$17*((S$17*K22)+((I22+J22)*(1+P$17+S$17)))</f>
        <v>0.80874494499556082</v>
      </c>
      <c r="R23" s="115">
        <f t="shared" ref="R23:R54" si="12">-J22*(1+P$17+S$17)</f>
        <v>-4712.5648080304418</v>
      </c>
      <c r="S23" s="118">
        <f t="shared" ref="S23:S86" si="13">INT((-Q23+SQRT((Q23^2)-(4*P23*R23)))/(2*P23))</f>
        <v>5772</v>
      </c>
      <c r="T23" s="46">
        <f>J23</f>
        <v>5678</v>
      </c>
      <c r="U23" s="70">
        <f>S23-T23</f>
        <v>94</v>
      </c>
      <c r="V23" s="116">
        <f t="shared" ref="V23:V32" si="14">U23/T23</f>
        <v>1.6555125044029589E-2</v>
      </c>
      <c r="W23" s="47">
        <f>U23</f>
        <v>94</v>
      </c>
      <c r="X23" s="117">
        <f>W23/T23</f>
        <v>1.6555125044029589E-2</v>
      </c>
    </row>
    <row r="24" spans="2:24" x14ac:dyDescent="0.25">
      <c r="B24" s="9">
        <v>20</v>
      </c>
      <c r="C24" s="165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1.3302486257371684E-6</v>
      </c>
      <c r="Q24" s="52">
        <f t="shared" si="11"/>
        <v>0.80895194148885463</v>
      </c>
      <c r="R24" s="52">
        <f t="shared" si="12"/>
        <v>-5454.1261679569607</v>
      </c>
      <c r="S24" s="119">
        <f t="shared" si="13"/>
        <v>6669</v>
      </c>
      <c r="T24" s="9">
        <f t="shared" ref="T24:T35" si="15">J24</f>
        <v>7036</v>
      </c>
      <c r="U24" s="2">
        <f t="shared" ref="U24:U32" si="16">S24-T24</f>
        <v>-367</v>
      </c>
      <c r="V24" s="109">
        <f t="shared" si="14"/>
        <v>-5.2160318362706085E-2</v>
      </c>
      <c r="W24" s="38">
        <f>W23+U24</f>
        <v>-273</v>
      </c>
      <c r="X24" s="105">
        <f t="shared" ref="X24:X41" si="17">W24/T24</f>
        <v>-3.8800454803865833E-2</v>
      </c>
    </row>
    <row r="25" spans="2:24" x14ac:dyDescent="0.25">
      <c r="B25" s="11">
        <v>21</v>
      </c>
      <c r="C25" s="166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1.3302486257371684E-6</v>
      </c>
      <c r="Q25" s="103">
        <f t="shared" si="11"/>
        <v>0.80921205695712828</v>
      </c>
      <c r="R25" s="103">
        <f t="shared" si="12"/>
        <v>-6758.5825497966143</v>
      </c>
      <c r="S25" s="120">
        <f t="shared" si="13"/>
        <v>8240</v>
      </c>
      <c r="T25" s="11">
        <f t="shared" si="15"/>
        <v>9029</v>
      </c>
      <c r="U25" s="4">
        <f t="shared" si="16"/>
        <v>-789</v>
      </c>
      <c r="V25" s="108">
        <f t="shared" si="14"/>
        <v>-8.7385092479787346E-2</v>
      </c>
      <c r="W25" s="18">
        <f t="shared" ref="W25:W32" si="18">W24+U25</f>
        <v>-1062</v>
      </c>
      <c r="X25" s="106">
        <f t="shared" si="17"/>
        <v>-0.11762099900321188</v>
      </c>
    </row>
    <row r="26" spans="2:24" x14ac:dyDescent="0.25">
      <c r="B26" s="9">
        <v>22</v>
      </c>
      <c r="C26" s="165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1.3302486257371684E-6</v>
      </c>
      <c r="Q26" s="52">
        <f t="shared" si="11"/>
        <v>0.80935358304972738</v>
      </c>
      <c r="R26" s="52">
        <f t="shared" si="12"/>
        <v>-8673.0019673271217</v>
      </c>
      <c r="S26" s="119">
        <f t="shared" si="13"/>
        <v>10533</v>
      </c>
      <c r="T26" s="9">
        <f t="shared" si="15"/>
        <v>10265</v>
      </c>
      <c r="U26" s="2">
        <f t="shared" si="16"/>
        <v>268</v>
      </c>
      <c r="V26" s="109">
        <f t="shared" si="14"/>
        <v>2.610813443740867E-2</v>
      </c>
      <c r="W26" s="38">
        <f t="shared" si="18"/>
        <v>-794</v>
      </c>
      <c r="X26" s="105">
        <f t="shared" si="17"/>
        <v>-7.7350219191427178E-2</v>
      </c>
    </row>
    <row r="27" spans="2:24" x14ac:dyDescent="0.25">
      <c r="B27" s="11">
        <v>23</v>
      </c>
      <c r="C27" s="166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1.3302486257371684E-6</v>
      </c>
      <c r="Q27" s="103">
        <f t="shared" si="11"/>
        <v>0.80992229933526516</v>
      </c>
      <c r="R27" s="103">
        <f t="shared" si="12"/>
        <v>-9860.2686005773521</v>
      </c>
      <c r="S27" s="120">
        <f t="shared" si="13"/>
        <v>11940</v>
      </c>
      <c r="T27" s="11">
        <f t="shared" si="15"/>
        <v>13050</v>
      </c>
      <c r="U27" s="4">
        <f t="shared" si="16"/>
        <v>-1110</v>
      </c>
      <c r="V27" s="108">
        <f t="shared" si="14"/>
        <v>-8.5057471264367815E-2</v>
      </c>
      <c r="W27" s="18">
        <f t="shared" si="18"/>
        <v>-1904</v>
      </c>
      <c r="X27" s="106">
        <f t="shared" si="17"/>
        <v>-0.14590038314176246</v>
      </c>
    </row>
    <row r="28" spans="2:24" x14ac:dyDescent="0.25">
      <c r="B28" s="9">
        <v>24</v>
      </c>
      <c r="C28" s="165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1.3302486257371684E-6</v>
      </c>
      <c r="Q28" s="52">
        <f t="shared" si="11"/>
        <v>0.81021273789107728</v>
      </c>
      <c r="R28" s="52">
        <f t="shared" si="12"/>
        <v>-12535.460812229365</v>
      </c>
      <c r="S28" s="119">
        <f t="shared" si="13"/>
        <v>15097</v>
      </c>
      <c r="T28" s="9">
        <f t="shared" si="15"/>
        <v>16139</v>
      </c>
      <c r="U28" s="2">
        <f t="shared" si="16"/>
        <v>-1042</v>
      </c>
      <c r="V28" s="109">
        <f t="shared" si="14"/>
        <v>-6.4564099386579088E-2</v>
      </c>
      <c r="W28" s="38">
        <f t="shared" si="18"/>
        <v>-2946</v>
      </c>
      <c r="X28" s="105">
        <f t="shared" si="17"/>
        <v>-0.18253919078009789</v>
      </c>
    </row>
    <row r="29" spans="2:24" x14ac:dyDescent="0.25">
      <c r="B29" s="11">
        <v>25</v>
      </c>
      <c r="C29" s="166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1.3302486257371684E-6</v>
      </c>
      <c r="Q29" s="103">
        <f t="shared" si="11"/>
        <v>0.81073859098303691</v>
      </c>
      <c r="R29" s="103">
        <f t="shared" si="12"/>
        <v>-15502.66682364519</v>
      </c>
      <c r="S29" s="120">
        <f t="shared" si="13"/>
        <v>18556</v>
      </c>
      <c r="T29" s="11">
        <f t="shared" si="15"/>
        <v>18829</v>
      </c>
      <c r="U29" s="4">
        <f t="shared" si="16"/>
        <v>-273</v>
      </c>
      <c r="V29" s="108">
        <f t="shared" si="14"/>
        <v>-1.449891125391683E-2</v>
      </c>
      <c r="W29" s="18">
        <f t="shared" si="18"/>
        <v>-3219</v>
      </c>
      <c r="X29" s="106">
        <f t="shared" si="17"/>
        <v>-0.17095968984014021</v>
      </c>
    </row>
    <row r="30" spans="2:24" x14ac:dyDescent="0.25">
      <c r="B30" s="9">
        <v>26</v>
      </c>
      <c r="C30" s="165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1.3302486257371684E-6</v>
      </c>
      <c r="Q30" s="52">
        <f t="shared" si="11"/>
        <v>0.81150237290529947</v>
      </c>
      <c r="R30" s="52">
        <f t="shared" si="12"/>
        <v>-18086.604722871012</v>
      </c>
      <c r="S30" s="119">
        <f t="shared" si="13"/>
        <v>21528</v>
      </c>
      <c r="T30" s="9">
        <f t="shared" si="15"/>
        <v>21992</v>
      </c>
      <c r="U30" s="2">
        <f t="shared" si="16"/>
        <v>-464</v>
      </c>
      <c r="V30" s="109">
        <f t="shared" si="14"/>
        <v>-2.1098581302291742E-2</v>
      </c>
      <c r="W30" s="38">
        <f t="shared" si="18"/>
        <v>-3683</v>
      </c>
      <c r="X30" s="105">
        <f t="shared" si="17"/>
        <v>-0.16746998908694072</v>
      </c>
    </row>
    <row r="31" spans="2:24" x14ac:dyDescent="0.25">
      <c r="B31" s="11">
        <v>27</v>
      </c>
      <c r="C31" s="166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1.3302486257371684E-6</v>
      </c>
      <c r="Q31" s="103">
        <f t="shared" si="11"/>
        <v>0.81233745702847426</v>
      </c>
      <c r="R31" s="103">
        <f t="shared" si="12"/>
        <v>-21124.893040808292</v>
      </c>
      <c r="S31" s="120">
        <f t="shared" si="13"/>
        <v>24982</v>
      </c>
      <c r="T31" s="11">
        <f t="shared" si="15"/>
        <v>24421</v>
      </c>
      <c r="U31" s="4">
        <f t="shared" si="16"/>
        <v>561</v>
      </c>
      <c r="V31" s="108">
        <f t="shared" si="14"/>
        <v>2.297203226731092E-2</v>
      </c>
      <c r="W31" s="18">
        <f t="shared" si="18"/>
        <v>-3122</v>
      </c>
      <c r="X31" s="106">
        <f t="shared" si="17"/>
        <v>-0.12784079276032922</v>
      </c>
    </row>
    <row r="32" spans="2:24" x14ac:dyDescent="0.25">
      <c r="B32" s="9">
        <v>28</v>
      </c>
      <c r="C32" s="165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1.3302486257371684E-6</v>
      </c>
      <c r="Q32" s="52">
        <f t="shared" si="11"/>
        <v>0.81345271544510722</v>
      </c>
      <c r="R32" s="52">
        <f t="shared" si="12"/>
        <v>-23458.121723789529</v>
      </c>
      <c r="S32" s="119">
        <f t="shared" si="13"/>
        <v>27592</v>
      </c>
      <c r="T32" s="9">
        <f t="shared" si="15"/>
        <v>29470</v>
      </c>
      <c r="U32" s="2">
        <f t="shared" si="16"/>
        <v>-1878</v>
      </c>
      <c r="V32" s="109">
        <f t="shared" si="14"/>
        <v>-6.3725822870715987E-2</v>
      </c>
      <c r="W32" s="38">
        <f t="shared" si="18"/>
        <v>-5000</v>
      </c>
      <c r="X32" s="105">
        <f t="shared" si="17"/>
        <v>-0.16966406515100102</v>
      </c>
    </row>
    <row r="33" spans="2:30" x14ac:dyDescent="0.25">
      <c r="B33" s="11">
        <v>29</v>
      </c>
      <c r="C33" s="166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1.3302486257371684E-6</v>
      </c>
      <c r="Q33" s="103">
        <f t="shared" si="11"/>
        <v>0.81500053399655759</v>
      </c>
      <c r="R33" s="103">
        <f t="shared" si="12"/>
        <v>-28308.04828631413</v>
      </c>
      <c r="S33" s="64">
        <f t="shared" si="13"/>
        <v>32960</v>
      </c>
      <c r="T33" s="11">
        <f t="shared" si="15"/>
        <v>35273</v>
      </c>
      <c r="U33" s="4">
        <f t="shared" ref="U33:U34" si="27">S33-T33</f>
        <v>-2313</v>
      </c>
      <c r="V33" s="108">
        <f t="shared" ref="V33:V34" si="28">U33/T33</f>
        <v>-6.5574235250758367E-2</v>
      </c>
      <c r="W33" s="4">
        <f t="shared" ref="W33:W34" si="29">W32+U33</f>
        <v>-7313</v>
      </c>
      <c r="X33" s="106">
        <f t="shared" si="17"/>
        <v>-0.20732571655373799</v>
      </c>
    </row>
    <row r="34" spans="2:30" x14ac:dyDescent="0.25">
      <c r="B34" s="9">
        <v>30</v>
      </c>
      <c r="C34" s="165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1.3302486257371684E-6</v>
      </c>
      <c r="Q34" s="52">
        <f t="shared" si="11"/>
        <v>0.81689219701987836</v>
      </c>
      <c r="R34" s="52">
        <f t="shared" si="12"/>
        <v>-33882.245917989763</v>
      </c>
      <c r="S34" s="119">
        <f t="shared" si="13"/>
        <v>39000</v>
      </c>
      <c r="T34" s="127">
        <f t="shared" si="15"/>
        <v>40501</v>
      </c>
      <c r="U34" s="124">
        <f t="shared" si="27"/>
        <v>-1501</v>
      </c>
      <c r="V34" s="125">
        <f t="shared" si="28"/>
        <v>-3.7060813313251527E-2</v>
      </c>
      <c r="W34" s="124">
        <f t="shared" si="29"/>
        <v>-8814</v>
      </c>
      <c r="X34" s="126">
        <f t="shared" si="17"/>
        <v>-0.21762425619120515</v>
      </c>
    </row>
    <row r="35" spans="2:30" x14ac:dyDescent="0.25">
      <c r="B35" s="11">
        <v>31</v>
      </c>
      <c r="C35" s="166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1.3302486257371684E-6</v>
      </c>
      <c r="Q35" s="103">
        <f t="shared" si="11"/>
        <v>0.8188458661864686</v>
      </c>
      <c r="R35" s="103">
        <f t="shared" si="12"/>
        <v>-38904.114816559508</v>
      </c>
      <c r="S35" s="120">
        <f t="shared" si="13"/>
        <v>44319</v>
      </c>
      <c r="T35" s="11">
        <f t="shared" si="15"/>
        <v>46406</v>
      </c>
      <c r="U35" s="4">
        <f t="shared" ref="U35" si="39">S35-T35</f>
        <v>-2087</v>
      </c>
      <c r="V35" s="108">
        <f t="shared" ref="V35" si="40">U35/T35</f>
        <v>-4.4972632849200535E-2</v>
      </c>
      <c r="W35" s="4">
        <f t="shared" ref="W35" si="41">W34+U35</f>
        <v>-10901</v>
      </c>
      <c r="X35" s="106">
        <f t="shared" si="17"/>
        <v>-0.23490496918501919</v>
      </c>
    </row>
    <row r="36" spans="2:30" x14ac:dyDescent="0.25">
      <c r="B36" s="9">
        <v>32</v>
      </c>
      <c r="C36" s="165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1.3302486257371684E-6</v>
      </c>
      <c r="Q36" s="52">
        <f t="shared" si="11"/>
        <v>0.8209759283793836</v>
      </c>
      <c r="R36" s="52">
        <f t="shared" si="12"/>
        <v>-44576.290762629571</v>
      </c>
      <c r="S36" s="119">
        <f t="shared" si="13"/>
        <v>50211</v>
      </c>
      <c r="T36" s="134">
        <f t="shared" ref="T36:T39" si="46">J36</f>
        <v>51224</v>
      </c>
      <c r="U36" s="135">
        <f t="shared" ref="U36" si="47">S36-T36</f>
        <v>-1013</v>
      </c>
      <c r="V36" s="109">
        <f t="shared" ref="V36" si="48">U36/T36</f>
        <v>-1.9775886303295329E-2</v>
      </c>
      <c r="W36" s="135">
        <f t="shared" ref="W36" si="49">W35+U36</f>
        <v>-11914</v>
      </c>
      <c r="X36" s="105">
        <f t="shared" si="17"/>
        <v>-0.2325862876776511</v>
      </c>
    </row>
    <row r="37" spans="2:30" x14ac:dyDescent="0.25">
      <c r="B37" s="11">
        <v>33</v>
      </c>
      <c r="C37" s="167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1.3302486257371684E-6</v>
      </c>
      <c r="Q37" s="103">
        <f t="shared" si="11"/>
        <v>0.8233327595894665</v>
      </c>
      <c r="R37" s="103">
        <f t="shared" si="12"/>
        <v>-49204.325260202073</v>
      </c>
      <c r="S37" s="120">
        <f t="shared" si="13"/>
        <v>54893</v>
      </c>
      <c r="T37" s="150">
        <f t="shared" si="46"/>
        <v>54968</v>
      </c>
      <c r="U37" s="19">
        <f t="shared" ref="U37" si="51">S37-T37</f>
        <v>-75</v>
      </c>
      <c r="V37" s="108">
        <f t="shared" ref="V37" si="52">U37/T37</f>
        <v>-1.3644302139426575E-3</v>
      </c>
      <c r="W37" s="19">
        <f t="shared" ref="W37" si="53">W36+U37</f>
        <v>-11989</v>
      </c>
      <c r="X37" s="106">
        <f t="shared" si="17"/>
        <v>-0.21810871779944696</v>
      </c>
    </row>
    <row r="38" spans="2:30" x14ac:dyDescent="0.25">
      <c r="B38" s="9">
        <v>34</v>
      </c>
      <c r="C38" s="165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1.3302486257371684E-6</v>
      </c>
      <c r="Q38" s="52">
        <f t="shared" si="11"/>
        <v>0.82594761382234971</v>
      </c>
      <c r="R38" s="52">
        <f t="shared" si="12"/>
        <v>-52800.705741503734</v>
      </c>
      <c r="S38" s="119">
        <f t="shared" si="13"/>
        <v>58429</v>
      </c>
      <c r="T38" s="134">
        <f t="shared" si="46"/>
        <v>58598</v>
      </c>
      <c r="U38" s="135">
        <f t="shared" ref="U38" si="55">S38-T38</f>
        <v>-169</v>
      </c>
      <c r="V38" s="109">
        <f t="shared" ref="V38" si="56">U38/T38</f>
        <v>-2.8840574763643809E-3</v>
      </c>
      <c r="W38" s="135">
        <f t="shared" ref="W38" si="57">W37+U38</f>
        <v>-12158</v>
      </c>
      <c r="X38" s="105">
        <f t="shared" si="17"/>
        <v>-0.20748148400969316</v>
      </c>
    </row>
    <row r="39" spans="2:30" x14ac:dyDescent="0.25">
      <c r="B39" s="11">
        <v>35</v>
      </c>
      <c r="C39" s="166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1.3302486257371684E-6</v>
      </c>
      <c r="Q39" s="103">
        <f t="shared" si="11"/>
        <v>0.82844368871969798</v>
      </c>
      <c r="R39" s="103">
        <f t="shared" si="12"/>
        <v>-56287.581047893975</v>
      </c>
      <c r="S39" s="120">
        <f t="shared" si="13"/>
        <v>61809</v>
      </c>
      <c r="T39" s="150">
        <f t="shared" si="46"/>
        <v>63460</v>
      </c>
      <c r="U39" s="19">
        <f t="shared" ref="U39" si="59">S39-T39</f>
        <v>-1651</v>
      </c>
      <c r="V39" s="108">
        <f t="shared" ref="V39" si="60">U39/T39</f>
        <v>-2.6016388276079421E-2</v>
      </c>
      <c r="W39" s="19">
        <f t="shared" ref="W39" si="61">W38+U39</f>
        <v>-13809</v>
      </c>
      <c r="X39" s="106">
        <f t="shared" si="17"/>
        <v>-0.21760163882760794</v>
      </c>
    </row>
    <row r="40" spans="2:30" x14ac:dyDescent="0.25">
      <c r="B40" s="9">
        <v>36</v>
      </c>
      <c r="C40" s="165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1.3302486257371684E-6</v>
      </c>
      <c r="Q40" s="52">
        <f t="shared" si="11"/>
        <v>0.83114949653282832</v>
      </c>
      <c r="R40" s="52">
        <f t="shared" si="12"/>
        <v>-60957.880700695445</v>
      </c>
      <c r="S40" s="119">
        <f t="shared" si="13"/>
        <v>66305</v>
      </c>
      <c r="T40" s="134">
        <f t="shared" ref="T40" si="64">J40</f>
        <v>68200</v>
      </c>
      <c r="U40" s="135">
        <f t="shared" ref="U40" si="65">S40-T40</f>
        <v>-1895</v>
      </c>
      <c r="V40" s="109">
        <f t="shared" ref="V40" si="66">U40/T40</f>
        <v>-2.7785923753665689E-2</v>
      </c>
      <c r="W40" s="135">
        <f t="shared" ref="W40" si="67">W39+U40</f>
        <v>-15704</v>
      </c>
      <c r="X40" s="105">
        <f t="shared" si="17"/>
        <v>-0.23026392961876832</v>
      </c>
    </row>
    <row r="41" spans="2:30" x14ac:dyDescent="0.25">
      <c r="B41" s="11">
        <v>37</v>
      </c>
      <c r="C41" s="166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1.3302486257371684E-6</v>
      </c>
      <c r="Q41" s="103">
        <f t="shared" si="11"/>
        <v>0.83345393660286859</v>
      </c>
      <c r="R41" s="103">
        <f t="shared" si="12"/>
        <v>-65510.990604907485</v>
      </c>
      <c r="S41" s="120">
        <f t="shared" si="13"/>
        <v>70637</v>
      </c>
      <c r="T41" s="150">
        <f t="shared" ref="T41" si="69">J41</f>
        <v>72084</v>
      </c>
      <c r="U41" s="19">
        <f t="shared" ref="U41" si="70">S41-T41</f>
        <v>-1447</v>
      </c>
      <c r="V41" s="108">
        <f t="shared" ref="V41" si="71">U41/T41</f>
        <v>-2.0073802785638976E-2</v>
      </c>
      <c r="W41" s="19">
        <f t="shared" ref="W41" si="72">W40+U41</f>
        <v>-17151</v>
      </c>
      <c r="X41" s="106">
        <f t="shared" si="17"/>
        <v>-0.23793074746129517</v>
      </c>
    </row>
    <row r="42" spans="2:30" ht="15.75" thickBot="1" x14ac:dyDescent="0.3">
      <c r="B42" s="73">
        <v>38</v>
      </c>
      <c r="C42" s="168">
        <v>43923</v>
      </c>
      <c r="D42" s="172">
        <v>112065</v>
      </c>
      <c r="E42" s="161">
        <v>26743</v>
      </c>
      <c r="F42" s="163">
        <v>10348</v>
      </c>
      <c r="G42" s="170">
        <f t="shared" si="0"/>
        <v>2.379279358925135E-3</v>
      </c>
      <c r="H42" s="84">
        <f t="shared" si="8"/>
        <v>1.0763268599089495</v>
      </c>
      <c r="I42" s="172">
        <f t="shared" ref="I42" si="73">INT(U$3*U$9-D42-F42+E42)</f>
        <v>24859</v>
      </c>
      <c r="J42" s="162">
        <f t="shared" ref="J42" si="74">D42-E42-F42</f>
        <v>74974</v>
      </c>
      <c r="K42" s="163">
        <f t="shared" ref="K42" si="75">E42</f>
        <v>26743</v>
      </c>
      <c r="L42" s="171">
        <f t="shared" si="32"/>
        <v>-4812</v>
      </c>
      <c r="M42" s="162">
        <f>J42-J41</f>
        <v>2890</v>
      </c>
      <c r="N42" s="163">
        <f>K42-K41</f>
        <v>4096</v>
      </c>
      <c r="P42" s="77">
        <f t="shared" si="10"/>
        <v>1.3302486257371684E-6</v>
      </c>
      <c r="Q42" s="78">
        <f t="shared" si="11"/>
        <v>0.8363343751464265</v>
      </c>
      <c r="R42" s="78">
        <f t="shared" si="12"/>
        <v>-69241.851125574074</v>
      </c>
      <c r="S42" s="169">
        <f t="shared" si="13"/>
        <v>74066</v>
      </c>
      <c r="T42" s="131">
        <f t="shared" ref="T42" si="76">J42</f>
        <v>74974</v>
      </c>
      <c r="U42" s="128">
        <f t="shared" ref="U42" si="77">S42-T42</f>
        <v>-908</v>
      </c>
      <c r="V42" s="129">
        <f t="shared" ref="V42" si="78">U42/T42</f>
        <v>-1.2110865099901299E-2</v>
      </c>
      <c r="W42" s="128">
        <f t="shared" ref="W42" si="79">W41+U42</f>
        <v>-18059</v>
      </c>
      <c r="X42" s="130">
        <f t="shared" ref="X42" si="80">W42/T42</f>
        <v>-0.24087016832501934</v>
      </c>
    </row>
    <row r="43" spans="2:30" x14ac:dyDescent="0.25">
      <c r="B43" s="151">
        <v>39</v>
      </c>
      <c r="C43" s="152">
        <v>43924</v>
      </c>
      <c r="D43" s="153">
        <f t="shared" ref="D43:D97" si="81">D42+IF(M43&gt;0,M43,0)</f>
        <v>113609</v>
      </c>
      <c r="E43" s="154">
        <f>E42+IF(N43&gt;0,N43,0)</f>
        <v>30108</v>
      </c>
      <c r="F43" s="155">
        <f>D43*F$42/D$42</f>
        <v>10490.571828849328</v>
      </c>
      <c r="G43" s="156">
        <f t="shared" si="0"/>
        <v>2.4120603996620324E-3</v>
      </c>
      <c r="H43" s="157">
        <f t="shared" si="8"/>
        <v>1.0137777182884933</v>
      </c>
      <c r="I43" s="153">
        <f t="shared" ref="I43:I68" si="82">INT((S$17*K43+I42)/(1+R$17*J43))</f>
        <v>20279</v>
      </c>
      <c r="J43" s="158">
        <f>S43</f>
        <v>76518</v>
      </c>
      <c r="K43" s="159">
        <f t="shared" ref="K43:K68" si="83">INT((Q$17*J43+K42)/(1+P$17+S$17))</f>
        <v>30108</v>
      </c>
      <c r="L43" s="160">
        <f t="shared" si="32"/>
        <v>-4580</v>
      </c>
      <c r="M43" s="158">
        <f t="shared" si="33"/>
        <v>1544</v>
      </c>
      <c r="N43" s="159">
        <f t="shared" si="34"/>
        <v>3365</v>
      </c>
      <c r="P43" s="54">
        <f t="shared" si="10"/>
        <v>1.3302486257371684E-6</v>
      </c>
      <c r="Q43" s="55">
        <f t="shared" si="11"/>
        <v>0.83939708892643972</v>
      </c>
      <c r="R43" s="55">
        <f t="shared" si="12"/>
        <v>-72017.903366749772</v>
      </c>
      <c r="S43" s="56">
        <f t="shared" si="13"/>
        <v>76518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81"/>
        <v>114695</v>
      </c>
      <c r="E44" s="5">
        <f t="shared" ref="E44:E97" si="84">E43+IF(N44&gt;0,N44,0)</f>
        <v>33643</v>
      </c>
      <c r="F44" s="63">
        <f t="shared" ref="F44:F107" si="85">D44*F$42/D$42</f>
        <v>10590.852273234284</v>
      </c>
      <c r="G44" s="28">
        <f t="shared" si="0"/>
        <v>2.4351175306466639E-3</v>
      </c>
      <c r="H44" s="81">
        <f t="shared" si="8"/>
        <v>1.0095591018317212</v>
      </c>
      <c r="I44" s="49">
        <f t="shared" si="82"/>
        <v>15869</v>
      </c>
      <c r="J44" s="38">
        <f t="shared" ref="J44:J97" si="86">S44</f>
        <v>77604</v>
      </c>
      <c r="K44" s="37">
        <f t="shared" si="83"/>
        <v>33643</v>
      </c>
      <c r="L44" s="90">
        <f t="shared" si="32"/>
        <v>-4410</v>
      </c>
      <c r="M44" s="38">
        <f t="shared" si="33"/>
        <v>1086</v>
      </c>
      <c r="N44" s="37">
        <f t="shared" si="34"/>
        <v>3535</v>
      </c>
      <c r="P44" s="53">
        <f t="shared" si="10"/>
        <v>1.3302486257371684E-6</v>
      </c>
      <c r="Q44" s="52">
        <f t="shared" si="11"/>
        <v>0.84388712491823947</v>
      </c>
      <c r="R44" s="52">
        <f t="shared" si="12"/>
        <v>-73501.026086602811</v>
      </c>
      <c r="S44" s="16">
        <f t="shared" si="13"/>
        <v>77604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81"/>
        <v>115323</v>
      </c>
      <c r="E45" s="35">
        <f t="shared" si="84"/>
        <v>37342</v>
      </c>
      <c r="F45" s="30">
        <f t="shared" si="85"/>
        <v>10648.841333154865</v>
      </c>
      <c r="G45" s="27">
        <f t="shared" si="0"/>
        <v>2.4484507518790287E-3</v>
      </c>
      <c r="H45" s="83">
        <f t="shared" si="8"/>
        <v>1.0054753912550678</v>
      </c>
      <c r="I45" s="23">
        <f t="shared" si="82"/>
        <v>11620</v>
      </c>
      <c r="J45" s="35">
        <f t="shared" si="86"/>
        <v>78232</v>
      </c>
      <c r="K45" s="39">
        <f t="shared" si="83"/>
        <v>37342</v>
      </c>
      <c r="L45" s="92">
        <f t="shared" si="32"/>
        <v>-4249</v>
      </c>
      <c r="M45" s="35">
        <f t="shared" si="33"/>
        <v>628</v>
      </c>
      <c r="N45" s="39">
        <f t="shared" si="34"/>
        <v>3699</v>
      </c>
      <c r="P45" s="54">
        <f t="shared" si="10"/>
        <v>1.3302486257371684E-6</v>
      </c>
      <c r="Q45" s="55">
        <f t="shared" si="11"/>
        <v>0.84878637816161839</v>
      </c>
      <c r="R45" s="55">
        <f t="shared" si="12"/>
        <v>-74544.206963390621</v>
      </c>
      <c r="S45" s="56">
        <f t="shared" si="13"/>
        <v>78232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81"/>
        <v>115499</v>
      </c>
      <c r="E46" s="5">
        <f t="shared" si="84"/>
        <v>41198</v>
      </c>
      <c r="F46" s="63">
        <f t="shared" si="85"/>
        <v>10665.093044215411</v>
      </c>
      <c r="G46" s="28">
        <f t="shared" si="0"/>
        <v>2.4521874508231312E-3</v>
      </c>
      <c r="H46" s="81">
        <f t="shared" si="8"/>
        <v>1.0015261482965236</v>
      </c>
      <c r="I46" s="49">
        <f t="shared" si="82"/>
        <v>7516</v>
      </c>
      <c r="J46" s="38">
        <f t="shared" si="86"/>
        <v>78408</v>
      </c>
      <c r="K46" s="37">
        <f t="shared" si="83"/>
        <v>41198</v>
      </c>
      <c r="L46" s="90">
        <f t="shared" si="32"/>
        <v>-4104</v>
      </c>
      <c r="M46" s="38">
        <f t="shared" si="33"/>
        <v>176</v>
      </c>
      <c r="N46" s="37">
        <f t="shared" si="34"/>
        <v>3856</v>
      </c>
      <c r="P46" s="53">
        <f t="shared" si="10"/>
        <v>1.3302486257371684E-6</v>
      </c>
      <c r="Q46" s="52">
        <f t="shared" si="11"/>
        <v>0.85410636942624008</v>
      </c>
      <c r="R46" s="52">
        <f t="shared" si="12"/>
        <v>-75147.445997113231</v>
      </c>
      <c r="S46" s="16">
        <f t="shared" si="13"/>
        <v>78408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81"/>
        <v>115499</v>
      </c>
      <c r="E47" s="35">
        <f t="shared" si="84"/>
        <v>45204</v>
      </c>
      <c r="F47" s="30">
        <f t="shared" si="85"/>
        <v>10665.093044215411</v>
      </c>
      <c r="G47" s="27">
        <f t="shared" si="0"/>
        <v>2.4521874508231312E-3</v>
      </c>
      <c r="H47" s="83">
        <f t="shared" si="8"/>
        <v>1</v>
      </c>
      <c r="I47" s="23">
        <f t="shared" si="82"/>
        <v>3535</v>
      </c>
      <c r="J47" s="35">
        <f t="shared" si="86"/>
        <v>78144</v>
      </c>
      <c r="K47" s="39">
        <f t="shared" si="83"/>
        <v>45204</v>
      </c>
      <c r="L47" s="92">
        <f t="shared" si="32"/>
        <v>-3981</v>
      </c>
      <c r="M47" s="35">
        <f t="shared" si="33"/>
        <v>-264</v>
      </c>
      <c r="N47" s="39">
        <f t="shared" si="34"/>
        <v>4006</v>
      </c>
      <c r="P47" s="54">
        <f t="shared" si="10"/>
        <v>1.3302486257371684E-6</v>
      </c>
      <c r="Q47" s="55">
        <f t="shared" si="11"/>
        <v>0.85985986222601307</v>
      </c>
      <c r="R47" s="55">
        <f t="shared" si="12"/>
        <v>-75316.506618029132</v>
      </c>
      <c r="S47" s="56">
        <f t="shared" si="13"/>
        <v>78144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81"/>
        <v>115499</v>
      </c>
      <c r="E48" s="5">
        <f t="shared" si="84"/>
        <v>49354</v>
      </c>
      <c r="F48" s="63">
        <f t="shared" si="85"/>
        <v>10665.093044215411</v>
      </c>
      <c r="G48" s="28">
        <f t="shared" si="0"/>
        <v>2.4521874508231312E-3</v>
      </c>
      <c r="H48" s="81">
        <f t="shared" si="8"/>
        <v>1</v>
      </c>
      <c r="I48" s="49">
        <f t="shared" si="82"/>
        <v>-348</v>
      </c>
      <c r="J48" s="38">
        <f t="shared" si="86"/>
        <v>77456</v>
      </c>
      <c r="K48" s="37">
        <f t="shared" si="83"/>
        <v>49354</v>
      </c>
      <c r="L48" s="90">
        <f t="shared" si="32"/>
        <v>-3883</v>
      </c>
      <c r="M48" s="38">
        <f t="shared" si="33"/>
        <v>-688</v>
      </c>
      <c r="N48" s="37">
        <f t="shared" si="34"/>
        <v>4150</v>
      </c>
      <c r="P48" s="53">
        <f t="shared" si="10"/>
        <v>1.3302486257371684E-6</v>
      </c>
      <c r="Q48" s="52">
        <f t="shared" si="11"/>
        <v>0.86605962007484638</v>
      </c>
      <c r="R48" s="52">
        <f t="shared" si="12"/>
        <v>-75062.915686655295</v>
      </c>
      <c r="S48" s="16">
        <f t="shared" si="13"/>
        <v>77456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81"/>
        <v>115499</v>
      </c>
      <c r="E49" s="35">
        <f t="shared" si="84"/>
        <v>53642</v>
      </c>
      <c r="F49" s="30">
        <f t="shared" si="85"/>
        <v>10665.093044215411</v>
      </c>
      <c r="G49" s="27">
        <f t="shared" si="0"/>
        <v>2.4521874508231312E-3</v>
      </c>
      <c r="H49" s="83">
        <f t="shared" si="8"/>
        <v>1</v>
      </c>
      <c r="I49" s="23">
        <f t="shared" si="82"/>
        <v>-4161</v>
      </c>
      <c r="J49" s="35">
        <f t="shared" si="86"/>
        <v>76364</v>
      </c>
      <c r="K49" s="39">
        <f t="shared" si="83"/>
        <v>53642</v>
      </c>
      <c r="L49" s="92">
        <f t="shared" si="32"/>
        <v>-3813</v>
      </c>
      <c r="M49" s="35">
        <f t="shared" si="33"/>
        <v>-1092</v>
      </c>
      <c r="N49" s="39">
        <f t="shared" si="34"/>
        <v>4288</v>
      </c>
      <c r="P49" s="54">
        <f t="shared" si="10"/>
        <v>1.3302486257371684E-6</v>
      </c>
      <c r="Q49" s="55">
        <f t="shared" si="11"/>
        <v>0.87271716374240327</v>
      </c>
      <c r="R49" s="55">
        <f t="shared" si="12"/>
        <v>-74402.042350347721</v>
      </c>
      <c r="S49" s="56">
        <f t="shared" si="13"/>
        <v>76364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81"/>
        <v>115499</v>
      </c>
      <c r="E50" s="5">
        <f t="shared" si="84"/>
        <v>58063</v>
      </c>
      <c r="F50" s="63">
        <f t="shared" si="85"/>
        <v>10665.093044215411</v>
      </c>
      <c r="G50" s="28">
        <f t="shared" si="0"/>
        <v>2.4521874508231312E-3</v>
      </c>
      <c r="H50" s="81">
        <f t="shared" si="8"/>
        <v>1</v>
      </c>
      <c r="I50" s="49">
        <f t="shared" si="82"/>
        <v>-7935</v>
      </c>
      <c r="J50" s="38">
        <f t="shared" si="86"/>
        <v>74890</v>
      </c>
      <c r="K50" s="37">
        <f t="shared" si="83"/>
        <v>58063</v>
      </c>
      <c r="L50" s="90">
        <f t="shared" si="32"/>
        <v>-3774</v>
      </c>
      <c r="M50" s="38">
        <f t="shared" si="33"/>
        <v>-1474</v>
      </c>
      <c r="N50" s="37">
        <f t="shared" si="34"/>
        <v>4421</v>
      </c>
      <c r="P50" s="53">
        <f t="shared" si="10"/>
        <v>1.3302486257371684E-6</v>
      </c>
      <c r="Q50" s="52">
        <f t="shared" si="11"/>
        <v>0.87984265923028349</v>
      </c>
      <c r="R50" s="52">
        <f t="shared" si="12"/>
        <v>-73353.098043301405</v>
      </c>
      <c r="S50" s="16">
        <f t="shared" si="13"/>
        <v>74890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81"/>
        <v>115499</v>
      </c>
      <c r="E51" s="35">
        <f t="shared" si="84"/>
        <v>62611</v>
      </c>
      <c r="F51" s="30">
        <f t="shared" si="85"/>
        <v>10665.093044215411</v>
      </c>
      <c r="G51" s="27">
        <f t="shared" si="0"/>
        <v>2.4521874508231312E-3</v>
      </c>
      <c r="H51" s="83">
        <f t="shared" si="8"/>
        <v>1</v>
      </c>
      <c r="I51" s="50">
        <f t="shared" si="82"/>
        <v>-11703</v>
      </c>
      <c r="J51" s="18">
        <f t="shared" si="86"/>
        <v>73059</v>
      </c>
      <c r="K51" s="36">
        <f t="shared" si="83"/>
        <v>62611</v>
      </c>
      <c r="L51" s="91">
        <f t="shared" si="32"/>
        <v>-3768</v>
      </c>
      <c r="M51" s="18">
        <f t="shared" si="33"/>
        <v>-1831</v>
      </c>
      <c r="N51" s="36">
        <f t="shared" si="34"/>
        <v>4548</v>
      </c>
      <c r="P51" s="54">
        <f t="shared" si="10"/>
        <v>1.3302486257371684E-6</v>
      </c>
      <c r="Q51" s="55">
        <f t="shared" si="11"/>
        <v>0.88744773933196908</v>
      </c>
      <c r="R51" s="55">
        <f t="shared" si="12"/>
        <v>-71937.215343130825</v>
      </c>
      <c r="S51" s="56">
        <f t="shared" si="13"/>
        <v>73059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81"/>
        <v>115499</v>
      </c>
      <c r="E52" s="5">
        <f t="shared" si="84"/>
        <v>67281</v>
      </c>
      <c r="F52" s="63">
        <f t="shared" si="85"/>
        <v>10665.093044215411</v>
      </c>
      <c r="G52" s="28">
        <f t="shared" si="0"/>
        <v>2.4521874508231312E-3</v>
      </c>
      <c r="H52" s="81">
        <f t="shared" si="8"/>
        <v>1</v>
      </c>
      <c r="I52" s="49">
        <f t="shared" si="82"/>
        <v>-15498</v>
      </c>
      <c r="J52" s="38">
        <f t="shared" si="86"/>
        <v>70897</v>
      </c>
      <c r="K52" s="37">
        <f t="shared" si="83"/>
        <v>67281</v>
      </c>
      <c r="L52" s="90">
        <f t="shared" si="32"/>
        <v>-3795</v>
      </c>
      <c r="M52" s="38">
        <f t="shared" si="33"/>
        <v>-2162</v>
      </c>
      <c r="N52" s="37">
        <f t="shared" si="34"/>
        <v>4670</v>
      </c>
      <c r="P52" s="53">
        <f t="shared" si="10"/>
        <v>1.3302486257371684E-6</v>
      </c>
      <c r="Q52" s="52">
        <f t="shared" si="11"/>
        <v>0.89554257004905957</v>
      </c>
      <c r="R52" s="52">
        <f t="shared" si="12"/>
        <v>-70178.408542579709</v>
      </c>
      <c r="S52" s="16">
        <f t="shared" si="13"/>
        <v>70897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81"/>
        <v>115499</v>
      </c>
      <c r="E53" s="35">
        <f t="shared" si="84"/>
        <v>72070</v>
      </c>
      <c r="F53" s="30">
        <f t="shared" si="85"/>
        <v>10665.093044215411</v>
      </c>
      <c r="G53" s="27">
        <f t="shared" si="0"/>
        <v>2.4521874508231312E-3</v>
      </c>
      <c r="H53" s="83">
        <f t="shared" si="8"/>
        <v>1</v>
      </c>
      <c r="I53" s="50">
        <f t="shared" si="82"/>
        <v>-19355</v>
      </c>
      <c r="J53" s="18">
        <f t="shared" si="86"/>
        <v>68432</v>
      </c>
      <c r="K53" s="36">
        <f t="shared" si="83"/>
        <v>72070</v>
      </c>
      <c r="L53" s="91">
        <f t="shared" si="32"/>
        <v>-3857</v>
      </c>
      <c r="M53" s="18">
        <f t="shared" si="33"/>
        <v>-2465</v>
      </c>
      <c r="N53" s="36">
        <f t="shared" si="34"/>
        <v>4789</v>
      </c>
      <c r="P53" s="54">
        <f t="shared" si="10"/>
        <v>1.3302486257371684E-6</v>
      </c>
      <c r="Q53" s="55">
        <f t="shared" si="11"/>
        <v>0.90413607463890933</v>
      </c>
      <c r="R53" s="55">
        <f t="shared" si="12"/>
        <v>-68101.652506101556</v>
      </c>
      <c r="S53" s="56">
        <f t="shared" si="13"/>
        <v>68432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81"/>
        <v>115499</v>
      </c>
      <c r="E54" s="5">
        <f t="shared" si="84"/>
        <v>76974</v>
      </c>
      <c r="F54" s="63">
        <f t="shared" si="85"/>
        <v>10665.093044215411</v>
      </c>
      <c r="G54" s="28">
        <f t="shared" si="0"/>
        <v>2.4521874508231312E-3</v>
      </c>
      <c r="H54" s="81">
        <f t="shared" si="8"/>
        <v>1</v>
      </c>
      <c r="I54" s="49">
        <f t="shared" si="82"/>
        <v>-23310</v>
      </c>
      <c r="J54" s="38">
        <f t="shared" si="86"/>
        <v>65692</v>
      </c>
      <c r="K54" s="37">
        <f t="shared" si="83"/>
        <v>76974</v>
      </c>
      <c r="L54" s="90">
        <f t="shared" si="32"/>
        <v>-3955</v>
      </c>
      <c r="M54" s="38">
        <f t="shared" si="33"/>
        <v>-2740</v>
      </c>
      <c r="N54" s="37">
        <f t="shared" si="34"/>
        <v>4904</v>
      </c>
      <c r="P54" s="53">
        <f t="shared" si="10"/>
        <v>1.3302486257371684E-6</v>
      </c>
      <c r="Q54" s="52">
        <f t="shared" si="11"/>
        <v>0.9132374004065098</v>
      </c>
      <c r="R54" s="52">
        <f t="shared" si="12"/>
        <v>-65733.843241569339</v>
      </c>
      <c r="S54" s="16">
        <f t="shared" si="13"/>
        <v>65692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81"/>
        <v>115499</v>
      </c>
      <c r="E55" s="35">
        <f t="shared" si="84"/>
        <v>81991</v>
      </c>
      <c r="F55" s="30">
        <f t="shared" si="85"/>
        <v>10665.093044215411</v>
      </c>
      <c r="G55" s="27">
        <f t="shared" si="0"/>
        <v>2.4521874508231312E-3</v>
      </c>
      <c r="H55" s="83">
        <f t="shared" si="8"/>
        <v>1</v>
      </c>
      <c r="I55" s="23">
        <f t="shared" si="82"/>
        <v>-27400</v>
      </c>
      <c r="J55" s="35">
        <f t="shared" si="86"/>
        <v>62708</v>
      </c>
      <c r="K55" s="39">
        <f t="shared" si="83"/>
        <v>81991</v>
      </c>
      <c r="L55" s="92">
        <f t="shared" si="32"/>
        <v>-4090</v>
      </c>
      <c r="M55" s="35">
        <f t="shared" si="33"/>
        <v>-2984</v>
      </c>
      <c r="N55" s="39">
        <f t="shared" si="34"/>
        <v>5017</v>
      </c>
      <c r="P55" s="54">
        <f t="shared" ref="P55:P86" si="87">R$17*((1+P$17-Q$17)*(1+P$17+S$17)-Q$17)</f>
        <v>1.3302486257371684E-6</v>
      </c>
      <c r="Q55" s="55">
        <f t="shared" ref="Q55:Q86" si="88">(1+P$17-Q$17)*(1+P$17+S$17)-R$17*((S$17*K54)+((I54+J54)*(1+P$17+S$17)))</f>
        <v>0.92285693740109787</v>
      </c>
      <c r="R55" s="55">
        <f t="shared" ref="R55:R86" si="89">-J54*(1+P$17+S$17)</f>
        <v>-63101.876756856051</v>
      </c>
      <c r="S55" s="56">
        <f t="shared" si="13"/>
        <v>62708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81"/>
        <v>115499</v>
      </c>
      <c r="E56" s="5">
        <f t="shared" si="84"/>
        <v>87119</v>
      </c>
      <c r="F56" s="63">
        <f t="shared" si="85"/>
        <v>10665.093044215411</v>
      </c>
      <c r="G56" s="28">
        <f t="shared" si="0"/>
        <v>2.4521874508231312E-3</v>
      </c>
      <c r="H56" s="81">
        <f t="shared" si="8"/>
        <v>1</v>
      </c>
      <c r="I56" s="49">
        <f t="shared" si="82"/>
        <v>-31663</v>
      </c>
      <c r="J56" s="38">
        <f t="shared" si="86"/>
        <v>59511</v>
      </c>
      <c r="K56" s="37">
        <f t="shared" si="83"/>
        <v>87119</v>
      </c>
      <c r="L56" s="90">
        <f t="shared" si="32"/>
        <v>-4263</v>
      </c>
      <c r="M56" s="38">
        <f t="shared" si="33"/>
        <v>-3197</v>
      </c>
      <c r="N56" s="37">
        <f t="shared" si="34"/>
        <v>5128</v>
      </c>
      <c r="P56" s="53">
        <f t="shared" si="87"/>
        <v>1.3302486257371684E-6</v>
      </c>
      <c r="Q56" s="52">
        <f t="shared" si="88"/>
        <v>0.9330025901834198</v>
      </c>
      <c r="R56" s="52">
        <f t="shared" si="89"/>
        <v>-60235.530774963911</v>
      </c>
      <c r="S56" s="16">
        <f t="shared" si="13"/>
        <v>59511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81"/>
        <v>115499</v>
      </c>
      <c r="E57" s="35">
        <f t="shared" si="84"/>
        <v>92358</v>
      </c>
      <c r="F57" s="30">
        <f t="shared" si="85"/>
        <v>10665.093044215411</v>
      </c>
      <c r="G57" s="27">
        <f t="shared" si="0"/>
        <v>2.4521874508231312E-3</v>
      </c>
      <c r="H57" s="83">
        <f t="shared" si="8"/>
        <v>1</v>
      </c>
      <c r="I57" s="23">
        <f t="shared" si="82"/>
        <v>-36138</v>
      </c>
      <c r="J57" s="35">
        <f t="shared" si="86"/>
        <v>56134</v>
      </c>
      <c r="K57" s="39">
        <f t="shared" si="83"/>
        <v>92358</v>
      </c>
      <c r="L57" s="92">
        <f t="shared" si="32"/>
        <v>-4475</v>
      </c>
      <c r="M57" s="35">
        <f t="shared" si="33"/>
        <v>-3377</v>
      </c>
      <c r="N57" s="39">
        <f t="shared" si="34"/>
        <v>5239</v>
      </c>
      <c r="P57" s="54">
        <f t="shared" si="87"/>
        <v>1.3302486257371684E-6</v>
      </c>
      <c r="Q57" s="55">
        <f t="shared" si="88"/>
        <v>0.94368361808228574</v>
      </c>
      <c r="R57" s="55">
        <f t="shared" si="89"/>
        <v>-57164.583018895151</v>
      </c>
      <c r="S57" s="56">
        <f t="shared" si="13"/>
        <v>56134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81"/>
        <v>115499</v>
      </c>
      <c r="E58" s="5">
        <f t="shared" si="84"/>
        <v>97708</v>
      </c>
      <c r="F58" s="63">
        <f t="shared" si="85"/>
        <v>10665.093044215411</v>
      </c>
      <c r="G58" s="28">
        <f t="shared" si="0"/>
        <v>2.4521874508231312E-3</v>
      </c>
      <c r="H58" s="81">
        <f t="shared" si="8"/>
        <v>1</v>
      </c>
      <c r="I58" s="49">
        <f t="shared" si="82"/>
        <v>-40867</v>
      </c>
      <c r="J58" s="5">
        <f t="shared" si="86"/>
        <v>52611</v>
      </c>
      <c r="K58" s="37">
        <f t="shared" si="83"/>
        <v>97708</v>
      </c>
      <c r="L58" s="90">
        <f t="shared" si="32"/>
        <v>-4729</v>
      </c>
      <c r="M58" s="5">
        <f t="shared" si="33"/>
        <v>-3523</v>
      </c>
      <c r="N58" s="37">
        <f t="shared" si="34"/>
        <v>5350</v>
      </c>
      <c r="P58" s="53">
        <f t="shared" si="87"/>
        <v>1.3302486257371684E-6</v>
      </c>
      <c r="Q58" s="52">
        <f t="shared" si="88"/>
        <v>0.9549081497060794</v>
      </c>
      <c r="R58" s="52">
        <f t="shared" si="89"/>
        <v>-53920.732355071508</v>
      </c>
      <c r="S58" s="16">
        <f t="shared" si="13"/>
        <v>52611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81"/>
        <v>115499</v>
      </c>
      <c r="E59" s="4">
        <f t="shared" si="84"/>
        <v>103169</v>
      </c>
      <c r="F59" s="64">
        <f t="shared" si="85"/>
        <v>10665.093044215411</v>
      </c>
      <c r="G59" s="27">
        <f t="shared" si="0"/>
        <v>2.4521874508231312E-3</v>
      </c>
      <c r="H59" s="80">
        <f t="shared" si="8"/>
        <v>1</v>
      </c>
      <c r="I59" s="11">
        <f t="shared" si="82"/>
        <v>-45892</v>
      </c>
      <c r="J59" s="4">
        <f t="shared" si="86"/>
        <v>48977</v>
      </c>
      <c r="K59" s="51">
        <f t="shared" si="83"/>
        <v>103169</v>
      </c>
      <c r="L59" s="86">
        <f t="shared" si="32"/>
        <v>-5025</v>
      </c>
      <c r="M59" s="4">
        <f t="shared" si="33"/>
        <v>-3634</v>
      </c>
      <c r="N59" s="51">
        <f t="shared" si="34"/>
        <v>5461</v>
      </c>
      <c r="P59" s="54">
        <f t="shared" si="87"/>
        <v>1.3302486257371684E-6</v>
      </c>
      <c r="Q59" s="55">
        <f t="shared" si="88"/>
        <v>0.96668702319931199</v>
      </c>
      <c r="R59" s="55">
        <f t="shared" si="89"/>
        <v>-50536.638221624453</v>
      </c>
      <c r="S59" s="56">
        <f t="shared" si="13"/>
        <v>48977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81"/>
        <v>115499</v>
      </c>
      <c r="E60" s="2">
        <f t="shared" si="84"/>
        <v>108745</v>
      </c>
      <c r="F60" s="63">
        <f t="shared" si="85"/>
        <v>10665.093044215411</v>
      </c>
      <c r="G60" s="28">
        <f t="shared" si="0"/>
        <v>2.4521874508231312E-3</v>
      </c>
      <c r="H60" s="81">
        <f t="shared" si="8"/>
        <v>1</v>
      </c>
      <c r="I60" s="9">
        <f t="shared" si="82"/>
        <v>-51257</v>
      </c>
      <c r="J60" s="2">
        <f t="shared" si="86"/>
        <v>45269</v>
      </c>
      <c r="K60" s="48">
        <f t="shared" si="83"/>
        <v>108745</v>
      </c>
      <c r="L60" s="87">
        <f t="shared" si="32"/>
        <v>-5365</v>
      </c>
      <c r="M60" s="2">
        <f t="shared" si="33"/>
        <v>-3708</v>
      </c>
      <c r="N60" s="48">
        <f t="shared" si="34"/>
        <v>5576</v>
      </c>
      <c r="P60" s="53">
        <f t="shared" si="87"/>
        <v>1.3302486257371684E-6</v>
      </c>
      <c r="Q60" s="52">
        <f t="shared" si="88"/>
        <v>0.97902972193843119</v>
      </c>
      <c r="R60" s="52">
        <f t="shared" si="89"/>
        <v>-47045.920628395223</v>
      </c>
      <c r="S60" s="16">
        <f t="shared" si="13"/>
        <v>45269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81"/>
        <v>115499</v>
      </c>
      <c r="E61" s="4">
        <f t="shared" si="84"/>
        <v>114439</v>
      </c>
      <c r="F61" s="64">
        <f t="shared" si="85"/>
        <v>10665.093044215411</v>
      </c>
      <c r="G61" s="27">
        <f t="shared" si="0"/>
        <v>2.4521874508231312E-3</v>
      </c>
      <c r="H61" s="80">
        <f t="shared" si="8"/>
        <v>1</v>
      </c>
      <c r="I61" s="11">
        <f t="shared" si="82"/>
        <v>-57009</v>
      </c>
      <c r="J61" s="4">
        <f t="shared" si="86"/>
        <v>41524</v>
      </c>
      <c r="K61" s="51">
        <f t="shared" si="83"/>
        <v>114439</v>
      </c>
      <c r="L61" s="86">
        <f t="shared" si="32"/>
        <v>-5752</v>
      </c>
      <c r="M61" s="4">
        <f t="shared" si="33"/>
        <v>-3745</v>
      </c>
      <c r="N61" s="51">
        <f t="shared" si="34"/>
        <v>5694</v>
      </c>
      <c r="P61" s="54">
        <f t="shared" si="87"/>
        <v>1.3302486257371684E-6</v>
      </c>
      <c r="Q61" s="55">
        <f t="shared" si="88"/>
        <v>0.99194617739515878</v>
      </c>
      <c r="R61" s="55">
        <f t="shared" si="89"/>
        <v>-43484.120728644535</v>
      </c>
      <c r="S61" s="56">
        <f t="shared" si="13"/>
        <v>41524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81"/>
        <v>115499</v>
      </c>
      <c r="E62" s="2">
        <f t="shared" si="84"/>
        <v>120255</v>
      </c>
      <c r="F62" s="63">
        <f t="shared" si="85"/>
        <v>10665.093044215411</v>
      </c>
      <c r="G62" s="28">
        <f t="shared" si="0"/>
        <v>2.4521874508231312E-3</v>
      </c>
      <c r="H62" s="81">
        <f t="shared" si="8"/>
        <v>1</v>
      </c>
      <c r="I62" s="9">
        <f t="shared" si="82"/>
        <v>-63194</v>
      </c>
      <c r="J62" s="2">
        <f t="shared" si="86"/>
        <v>37781</v>
      </c>
      <c r="K62" s="48">
        <f t="shared" si="83"/>
        <v>120255</v>
      </c>
      <c r="L62" s="87">
        <f t="shared" si="32"/>
        <v>-6185</v>
      </c>
      <c r="M62" s="2">
        <f t="shared" si="33"/>
        <v>-3743</v>
      </c>
      <c r="N62" s="48">
        <f t="shared" si="34"/>
        <v>5816</v>
      </c>
      <c r="P62" s="53">
        <f t="shared" si="87"/>
        <v>1.3302486257371684E-6</v>
      </c>
      <c r="Q62" s="52">
        <f t="shared" si="88"/>
        <v>1.0054502733215902</v>
      </c>
      <c r="R62" s="52">
        <f t="shared" si="89"/>
        <v>-39886.779675633115</v>
      </c>
      <c r="S62" s="16">
        <f t="shared" si="13"/>
        <v>37781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81"/>
        <v>115499</v>
      </c>
      <c r="E63" s="4">
        <f t="shared" si="84"/>
        <v>126200</v>
      </c>
      <c r="F63" s="64">
        <f t="shared" si="85"/>
        <v>10665.093044215411</v>
      </c>
      <c r="G63" s="27">
        <f t="shared" si="0"/>
        <v>2.4521874508231312E-3</v>
      </c>
      <c r="H63" s="80">
        <f t="shared" si="8"/>
        <v>1</v>
      </c>
      <c r="I63" s="11">
        <f t="shared" si="82"/>
        <v>-69860</v>
      </c>
      <c r="J63" s="4">
        <f t="shared" si="86"/>
        <v>34080</v>
      </c>
      <c r="K63" s="51">
        <f t="shared" si="83"/>
        <v>126200</v>
      </c>
      <c r="L63" s="86">
        <f t="shared" si="32"/>
        <v>-6666</v>
      </c>
      <c r="M63" s="4">
        <f t="shared" si="33"/>
        <v>-3701</v>
      </c>
      <c r="N63" s="51">
        <f t="shared" si="34"/>
        <v>5945</v>
      </c>
      <c r="P63" s="54">
        <f t="shared" si="87"/>
        <v>1.3302486257371684E-6</v>
      </c>
      <c r="Q63" s="55">
        <f t="shared" si="88"/>
        <v>1.0195519411894471</v>
      </c>
      <c r="R63" s="55">
        <f t="shared" si="89"/>
        <v>-36291.359766041198</v>
      </c>
      <c r="S63" s="56">
        <f t="shared" si="13"/>
        <v>34080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81"/>
        <v>115499</v>
      </c>
      <c r="E64" s="2">
        <f t="shared" si="84"/>
        <v>132282</v>
      </c>
      <c r="F64" s="63">
        <f t="shared" si="85"/>
        <v>10665.093044215411</v>
      </c>
      <c r="G64" s="28">
        <f t="shared" si="0"/>
        <v>2.4521874508231312E-3</v>
      </c>
      <c r="H64" s="81">
        <f t="shared" si="8"/>
        <v>1</v>
      </c>
      <c r="I64" s="9">
        <f t="shared" si="82"/>
        <v>-77057</v>
      </c>
      <c r="J64" s="2">
        <f t="shared" si="86"/>
        <v>30458</v>
      </c>
      <c r="K64" s="48">
        <f t="shared" si="83"/>
        <v>132282</v>
      </c>
      <c r="L64" s="87">
        <f t="shared" si="32"/>
        <v>-7197</v>
      </c>
      <c r="M64" s="2">
        <f t="shared" si="33"/>
        <v>-3622</v>
      </c>
      <c r="N64" s="48">
        <f t="shared" si="34"/>
        <v>6082</v>
      </c>
      <c r="P64" s="53">
        <f t="shared" si="87"/>
        <v>1.3302486257371684E-6</v>
      </c>
      <c r="Q64" s="52">
        <f t="shared" si="88"/>
        <v>1.0342628033099719</v>
      </c>
      <c r="R64" s="52">
        <f t="shared" si="89"/>
        <v>-32736.283868258757</v>
      </c>
      <c r="S64" s="16">
        <f t="shared" si="13"/>
        <v>30458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81"/>
        <v>115499</v>
      </c>
      <c r="E65" s="4">
        <f t="shared" si="84"/>
        <v>138510</v>
      </c>
      <c r="F65" s="64">
        <f t="shared" si="85"/>
        <v>10665.093044215411</v>
      </c>
      <c r="G65" s="27">
        <f t="shared" si="0"/>
        <v>2.4521874508231312E-3</v>
      </c>
      <c r="H65" s="80">
        <f t="shared" si="8"/>
        <v>1</v>
      </c>
      <c r="I65" s="11">
        <f t="shared" si="82"/>
        <v>-84834</v>
      </c>
      <c r="J65" s="4">
        <f t="shared" si="86"/>
        <v>26953</v>
      </c>
      <c r="K65" s="51">
        <f t="shared" si="83"/>
        <v>138510</v>
      </c>
      <c r="L65" s="86">
        <f t="shared" si="32"/>
        <v>-7777</v>
      </c>
      <c r="M65" s="4">
        <f t="shared" si="33"/>
        <v>-3505</v>
      </c>
      <c r="N65" s="51">
        <f t="shared" si="34"/>
        <v>6228</v>
      </c>
      <c r="P65" s="54">
        <f t="shared" si="87"/>
        <v>1.3302486257371684E-6</v>
      </c>
      <c r="Q65" s="55">
        <f t="shared" si="88"/>
        <v>1.0496013678585443</v>
      </c>
      <c r="R65" s="55">
        <f t="shared" si="89"/>
        <v>-29257.093135546515</v>
      </c>
      <c r="S65" s="56">
        <f t="shared" si="13"/>
        <v>26953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81"/>
        <v>115499</v>
      </c>
      <c r="E66" s="2">
        <f t="shared" si="84"/>
        <v>144894</v>
      </c>
      <c r="F66" s="63">
        <f t="shared" si="85"/>
        <v>10665.093044215411</v>
      </c>
      <c r="G66" s="28">
        <f t="shared" si="0"/>
        <v>2.4521874508231312E-3</v>
      </c>
      <c r="H66" s="81">
        <f t="shared" si="8"/>
        <v>1</v>
      </c>
      <c r="I66" s="9">
        <f t="shared" si="82"/>
        <v>-93240</v>
      </c>
      <c r="J66" s="2">
        <f t="shared" si="86"/>
        <v>23601</v>
      </c>
      <c r="K66" s="48">
        <f t="shared" si="83"/>
        <v>144894</v>
      </c>
      <c r="L66" s="87">
        <f t="shared" si="32"/>
        <v>-8406</v>
      </c>
      <c r="M66" s="2">
        <f t="shared" si="33"/>
        <v>-3352</v>
      </c>
      <c r="N66" s="48">
        <f t="shared" si="34"/>
        <v>6384</v>
      </c>
      <c r="P66" s="53">
        <f t="shared" si="87"/>
        <v>1.3302486257371684E-6</v>
      </c>
      <c r="Q66" s="52">
        <f t="shared" si="88"/>
        <v>1.0655835454982354</v>
      </c>
      <c r="R66" s="52">
        <f t="shared" si="89"/>
        <v>-25890.28929287495</v>
      </c>
      <c r="S66" s="16">
        <f t="shared" si="13"/>
        <v>23601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81"/>
        <v>115499</v>
      </c>
      <c r="E67" s="4">
        <f t="shared" si="84"/>
        <v>151446</v>
      </c>
      <c r="F67" s="64">
        <f t="shared" si="85"/>
        <v>10665.093044215411</v>
      </c>
      <c r="G67" s="27">
        <f t="shared" si="0"/>
        <v>2.4521874508231312E-3</v>
      </c>
      <c r="H67" s="80">
        <f t="shared" si="8"/>
        <v>1</v>
      </c>
      <c r="I67" s="11">
        <f t="shared" si="82"/>
        <v>-102321</v>
      </c>
      <c r="J67" s="4">
        <f t="shared" si="86"/>
        <v>20434</v>
      </c>
      <c r="K67" s="51">
        <f t="shared" si="83"/>
        <v>151446</v>
      </c>
      <c r="L67" s="86">
        <f t="shared" si="32"/>
        <v>-9081</v>
      </c>
      <c r="M67" s="4">
        <f t="shared" si="33"/>
        <v>-3167</v>
      </c>
      <c r="N67" s="51">
        <f t="shared" si="34"/>
        <v>6552</v>
      </c>
      <c r="P67" s="54">
        <f t="shared" si="87"/>
        <v>1.3302486257371684E-6</v>
      </c>
      <c r="Q67" s="55">
        <f t="shared" si="88"/>
        <v>1.0822280684520627</v>
      </c>
      <c r="R67" s="55">
        <f t="shared" si="89"/>
        <v>-22670.45292179504</v>
      </c>
      <c r="S67" s="56">
        <f t="shared" si="13"/>
        <v>20434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81"/>
        <v>115499</v>
      </c>
      <c r="E68" s="2">
        <f t="shared" si="84"/>
        <v>158180</v>
      </c>
      <c r="F68" s="63">
        <f t="shared" si="85"/>
        <v>10665.093044215411</v>
      </c>
      <c r="G68" s="28">
        <f t="shared" ref="G68:G131" si="90">D68/U$3</f>
        <v>2.4521874508231312E-3</v>
      </c>
      <c r="H68" s="81">
        <f t="shared" si="8"/>
        <v>1</v>
      </c>
      <c r="I68" s="9">
        <f t="shared" si="82"/>
        <v>-112121</v>
      </c>
      <c r="J68" s="2">
        <f t="shared" si="86"/>
        <v>17481</v>
      </c>
      <c r="K68" s="48">
        <f t="shared" si="83"/>
        <v>158180</v>
      </c>
      <c r="L68" s="87">
        <f t="shared" si="32"/>
        <v>-9800</v>
      </c>
      <c r="M68" s="2">
        <f t="shared" si="33"/>
        <v>-2953</v>
      </c>
      <c r="N68" s="48">
        <f t="shared" si="34"/>
        <v>6734</v>
      </c>
      <c r="P68" s="53">
        <f t="shared" si="87"/>
        <v>1.3302486257371684E-6</v>
      </c>
      <c r="Q68" s="52">
        <f t="shared" si="88"/>
        <v>1.0995552477587445</v>
      </c>
      <c r="R68" s="52">
        <f t="shared" si="89"/>
        <v>-19628.322317018763</v>
      </c>
      <c r="S68" s="16">
        <f t="shared" si="13"/>
        <v>17481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81"/>
        <v>115499</v>
      </c>
      <c r="E69" s="4">
        <f t="shared" si="84"/>
        <v>165110</v>
      </c>
      <c r="F69" s="64">
        <f t="shared" si="85"/>
        <v>10665.093044215411</v>
      </c>
      <c r="G69" s="27">
        <f t="shared" si="90"/>
        <v>2.4521874508231312E-3</v>
      </c>
      <c r="H69" s="80">
        <f t="shared" ref="H69:H132" si="91">D69/D68</f>
        <v>1</v>
      </c>
      <c r="I69" s="11">
        <f t="shared" ref="I69:I100" si="92">INT((S$17*K69+I68)/(1+R$17*J69))</f>
        <v>-122681</v>
      </c>
      <c r="J69" s="4">
        <f t="shared" si="86"/>
        <v>14765</v>
      </c>
      <c r="K69" s="51">
        <f t="shared" ref="K69:K100" si="93">INT((Q$17*J69+K68)/(1+P$17+S$17))</f>
        <v>165110</v>
      </c>
      <c r="L69" s="86">
        <f t="shared" si="32"/>
        <v>-10560</v>
      </c>
      <c r="M69" s="4">
        <f t="shared" si="33"/>
        <v>-2716</v>
      </c>
      <c r="N69" s="51">
        <f t="shared" si="34"/>
        <v>6930</v>
      </c>
      <c r="P69" s="54">
        <f t="shared" si="87"/>
        <v>1.3302486257371684E-6</v>
      </c>
      <c r="Q69" s="55">
        <f t="shared" si="88"/>
        <v>1.1175869732727011</v>
      </c>
      <c r="R69" s="55">
        <f t="shared" si="89"/>
        <v>-16791.754058128852</v>
      </c>
      <c r="S69" s="56">
        <f t="shared" si="13"/>
        <v>14765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81"/>
        <v>115499</v>
      </c>
      <c r="E70" s="2">
        <f t="shared" si="84"/>
        <v>172251</v>
      </c>
      <c r="F70" s="63">
        <f t="shared" si="85"/>
        <v>10665.093044215411</v>
      </c>
      <c r="G70" s="28">
        <f t="shared" si="90"/>
        <v>2.4521874508231312E-3</v>
      </c>
      <c r="H70" s="81">
        <f t="shared" si="91"/>
        <v>1</v>
      </c>
      <c r="I70" s="9">
        <f t="shared" si="92"/>
        <v>-134037</v>
      </c>
      <c r="J70" s="2">
        <f t="shared" si="86"/>
        <v>12303</v>
      </c>
      <c r="K70" s="48">
        <f t="shared" si="93"/>
        <v>172251</v>
      </c>
      <c r="L70" s="87">
        <f t="shared" si="32"/>
        <v>-11356</v>
      </c>
      <c r="M70" s="2">
        <f t="shared" si="33"/>
        <v>-2462</v>
      </c>
      <c r="N70" s="48">
        <f t="shared" si="34"/>
        <v>7141</v>
      </c>
      <c r="P70" s="53">
        <f t="shared" si="87"/>
        <v>1.3302486257371684E-6</v>
      </c>
      <c r="Q70" s="52">
        <f t="shared" si="88"/>
        <v>1.1363491991525438</v>
      </c>
      <c r="R70" s="52">
        <f t="shared" si="89"/>
        <v>-14182.841294449547</v>
      </c>
      <c r="S70" s="16">
        <f t="shared" si="13"/>
        <v>12303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81"/>
        <v>115499</v>
      </c>
      <c r="E71" s="4">
        <f t="shared" si="84"/>
        <v>179620</v>
      </c>
      <c r="F71" s="64">
        <f t="shared" si="85"/>
        <v>10665.093044215411</v>
      </c>
      <c r="G71" s="27">
        <f t="shared" si="90"/>
        <v>2.4521874508231312E-3</v>
      </c>
      <c r="H71" s="80">
        <f t="shared" si="91"/>
        <v>1</v>
      </c>
      <c r="I71" s="11">
        <f t="shared" si="92"/>
        <v>-146220</v>
      </c>
      <c r="J71" s="4">
        <f t="shared" si="86"/>
        <v>10106</v>
      </c>
      <c r="K71" s="51">
        <f t="shared" si="93"/>
        <v>179620</v>
      </c>
      <c r="L71" s="86">
        <f t="shared" si="32"/>
        <v>-12183</v>
      </c>
      <c r="M71" s="4">
        <f t="shared" si="33"/>
        <v>-2197</v>
      </c>
      <c r="N71" s="51">
        <f t="shared" si="34"/>
        <v>7369</v>
      </c>
      <c r="P71" s="54">
        <f t="shared" si="87"/>
        <v>1.3302486257371684E-6</v>
      </c>
      <c r="Q71" s="55">
        <f t="shared" si="88"/>
        <v>1.1558693463487668</v>
      </c>
      <c r="R71" s="55">
        <f t="shared" si="89"/>
        <v>-11817.913745046581</v>
      </c>
      <c r="S71" s="56">
        <f t="shared" si="13"/>
        <v>10106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81"/>
        <v>115499</v>
      </c>
      <c r="E72" s="2">
        <f t="shared" si="84"/>
        <v>187235</v>
      </c>
      <c r="F72" s="63">
        <f t="shared" si="85"/>
        <v>10665.093044215411</v>
      </c>
      <c r="G72" s="28">
        <f t="shared" si="90"/>
        <v>2.4521874508231312E-3</v>
      </c>
      <c r="H72" s="81">
        <f t="shared" si="91"/>
        <v>1</v>
      </c>
      <c r="I72" s="9">
        <f t="shared" si="92"/>
        <v>-159256</v>
      </c>
      <c r="J72" s="2">
        <f t="shared" si="86"/>
        <v>8177</v>
      </c>
      <c r="K72" s="48">
        <f t="shared" si="93"/>
        <v>187235</v>
      </c>
      <c r="L72" s="87">
        <f t="shared" si="32"/>
        <v>-13036</v>
      </c>
      <c r="M72" s="2">
        <f t="shared" si="33"/>
        <v>-1929</v>
      </c>
      <c r="N72" s="48">
        <f t="shared" si="34"/>
        <v>7615</v>
      </c>
      <c r="P72" s="53">
        <f t="shared" si="87"/>
        <v>1.3302486257371684E-6</v>
      </c>
      <c r="Q72" s="52">
        <f t="shared" si="88"/>
        <v>1.1761764146275655</v>
      </c>
      <c r="R72" s="52">
        <f t="shared" si="89"/>
        <v>-9707.5376987272011</v>
      </c>
      <c r="S72" s="16">
        <f t="shared" si="13"/>
        <v>8177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81"/>
        <v>115499</v>
      </c>
      <c r="E73" s="4">
        <f t="shared" si="84"/>
        <v>195113</v>
      </c>
      <c r="F73" s="64">
        <f t="shared" si="85"/>
        <v>10665.093044215411</v>
      </c>
      <c r="G73" s="27">
        <f t="shared" si="90"/>
        <v>2.4521874508231312E-3</v>
      </c>
      <c r="H73" s="80">
        <f t="shared" si="91"/>
        <v>1</v>
      </c>
      <c r="I73" s="11">
        <f t="shared" si="92"/>
        <v>-173163</v>
      </c>
      <c r="J73" s="4">
        <f t="shared" si="86"/>
        <v>6513</v>
      </c>
      <c r="K73" s="51">
        <f t="shared" si="93"/>
        <v>195113</v>
      </c>
      <c r="L73" s="86">
        <f t="shared" si="32"/>
        <v>-13907</v>
      </c>
      <c r="M73" s="4">
        <f t="shared" si="33"/>
        <v>-1664</v>
      </c>
      <c r="N73" s="51">
        <f t="shared" si="34"/>
        <v>7878</v>
      </c>
      <c r="P73" s="54">
        <f t="shared" si="87"/>
        <v>1.3302486257371684E-6</v>
      </c>
      <c r="Q73" s="55">
        <f t="shared" si="88"/>
        <v>1.197303580083146</v>
      </c>
      <c r="R73" s="55">
        <f t="shared" si="89"/>
        <v>-7854.5948706206527</v>
      </c>
      <c r="S73" s="56">
        <f t="shared" si="13"/>
        <v>6513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81"/>
        <v>115499</v>
      </c>
      <c r="E74" s="2">
        <f t="shared" si="84"/>
        <v>203272</v>
      </c>
      <c r="F74" s="63">
        <f t="shared" si="85"/>
        <v>10665.093044215411</v>
      </c>
      <c r="G74" s="28">
        <f t="shared" si="90"/>
        <v>2.4521874508231312E-3</v>
      </c>
      <c r="H74" s="81">
        <f t="shared" si="91"/>
        <v>1</v>
      </c>
      <c r="I74" s="9">
        <f t="shared" si="92"/>
        <v>-187957</v>
      </c>
      <c r="J74" s="2">
        <f t="shared" si="86"/>
        <v>5102</v>
      </c>
      <c r="K74" s="48">
        <f t="shared" si="93"/>
        <v>203272</v>
      </c>
      <c r="L74" s="87">
        <f t="shared" si="32"/>
        <v>-14794</v>
      </c>
      <c r="M74" s="2">
        <f t="shared" si="33"/>
        <v>-1411</v>
      </c>
      <c r="N74" s="48">
        <f t="shared" si="34"/>
        <v>8159</v>
      </c>
      <c r="P74" s="53">
        <f t="shared" si="87"/>
        <v>1.3302486257371684E-6</v>
      </c>
      <c r="Q74" s="52">
        <f t="shared" si="88"/>
        <v>1.219281197249767</v>
      </c>
      <c r="R74" s="52">
        <f t="shared" si="89"/>
        <v>-6256.2035455976902</v>
      </c>
      <c r="S74" s="16">
        <f t="shared" si="13"/>
        <v>5102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81"/>
        <v>115499</v>
      </c>
      <c r="E75" s="4">
        <f t="shared" si="84"/>
        <v>211732</v>
      </c>
      <c r="F75" s="64">
        <f t="shared" si="85"/>
        <v>10665.093044215411</v>
      </c>
      <c r="G75" s="27">
        <f t="shared" si="90"/>
        <v>2.4521874508231312E-3</v>
      </c>
      <c r="H75" s="80">
        <f t="shared" si="91"/>
        <v>1</v>
      </c>
      <c r="I75" s="11">
        <f t="shared" si="92"/>
        <v>-203647</v>
      </c>
      <c r="J75" s="4">
        <f t="shared" si="86"/>
        <v>3928</v>
      </c>
      <c r="K75" s="51">
        <f t="shared" si="93"/>
        <v>211732</v>
      </c>
      <c r="L75" s="86">
        <f t="shared" si="32"/>
        <v>-15690</v>
      </c>
      <c r="M75" s="4">
        <f t="shared" si="33"/>
        <v>-1174</v>
      </c>
      <c r="N75" s="51">
        <f t="shared" si="34"/>
        <v>8460</v>
      </c>
      <c r="P75" s="54">
        <f t="shared" si="87"/>
        <v>1.3302486257371684E-6</v>
      </c>
      <c r="Q75" s="55">
        <f t="shared" si="88"/>
        <v>1.2421492160619545</v>
      </c>
      <c r="R75" s="55">
        <f t="shared" si="89"/>
        <v>-4900.8368631413196</v>
      </c>
      <c r="S75" s="56">
        <f t="shared" si="13"/>
        <v>3928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81"/>
        <v>115499</v>
      </c>
      <c r="E76" s="2">
        <f t="shared" si="84"/>
        <v>220510</v>
      </c>
      <c r="F76" s="63">
        <f t="shared" si="85"/>
        <v>10665.093044215411</v>
      </c>
      <c r="G76" s="28">
        <f t="shared" si="90"/>
        <v>2.4521874508231312E-3</v>
      </c>
      <c r="H76" s="81">
        <f t="shared" si="91"/>
        <v>1</v>
      </c>
      <c r="I76" s="9">
        <f t="shared" si="92"/>
        <v>-220239</v>
      </c>
      <c r="J76" s="2">
        <f t="shared" si="86"/>
        <v>2971</v>
      </c>
      <c r="K76" s="48">
        <f t="shared" si="93"/>
        <v>220510</v>
      </c>
      <c r="L76" s="87">
        <f t="shared" si="32"/>
        <v>-16592</v>
      </c>
      <c r="M76" s="2">
        <f t="shared" si="33"/>
        <v>-957</v>
      </c>
      <c r="N76" s="48">
        <f t="shared" si="34"/>
        <v>8778</v>
      </c>
      <c r="P76" s="53">
        <f t="shared" si="87"/>
        <v>1.3302486257371684E-6</v>
      </c>
      <c r="Q76" s="52">
        <f t="shared" si="88"/>
        <v>1.265943746197679</v>
      </c>
      <c r="R76" s="52">
        <f t="shared" si="89"/>
        <v>-3773.1256758955515</v>
      </c>
      <c r="S76" s="16">
        <f t="shared" si="13"/>
        <v>2971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81"/>
        <v>115499</v>
      </c>
      <c r="E77" s="4">
        <f t="shared" si="84"/>
        <v>229626</v>
      </c>
      <c r="F77" s="64">
        <f t="shared" si="85"/>
        <v>10665.093044215411</v>
      </c>
      <c r="G77" s="27">
        <f t="shared" si="90"/>
        <v>2.4521874508231312E-3</v>
      </c>
      <c r="H77" s="80">
        <f t="shared" si="91"/>
        <v>1</v>
      </c>
      <c r="I77" s="11">
        <f t="shared" si="92"/>
        <v>-237739</v>
      </c>
      <c r="J77" s="4">
        <f t="shared" si="86"/>
        <v>2206</v>
      </c>
      <c r="K77" s="51">
        <f t="shared" si="93"/>
        <v>229626</v>
      </c>
      <c r="L77" s="86">
        <f t="shared" si="32"/>
        <v>-17500</v>
      </c>
      <c r="M77" s="4">
        <f t="shared" si="33"/>
        <v>-765</v>
      </c>
      <c r="N77" s="51">
        <f t="shared" si="34"/>
        <v>9116</v>
      </c>
      <c r="P77" s="54">
        <f t="shared" si="87"/>
        <v>1.3302486257371684E-6</v>
      </c>
      <c r="Q77" s="55">
        <f t="shared" si="88"/>
        <v>1.2907019160315198</v>
      </c>
      <c r="R77" s="55">
        <f t="shared" si="89"/>
        <v>-2853.8585496653982</v>
      </c>
      <c r="S77" s="56">
        <f t="shared" si="13"/>
        <v>2206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81"/>
        <v>115499</v>
      </c>
      <c r="E78" s="2">
        <f t="shared" si="84"/>
        <v>239099</v>
      </c>
      <c r="F78" s="63">
        <f t="shared" si="85"/>
        <v>10665.093044215411</v>
      </c>
      <c r="G78" s="28">
        <f t="shared" si="90"/>
        <v>2.4521874508231312E-3</v>
      </c>
      <c r="H78" s="81">
        <f t="shared" si="91"/>
        <v>1</v>
      </c>
      <c r="I78" s="9">
        <f t="shared" si="92"/>
        <v>-256150</v>
      </c>
      <c r="J78" s="2">
        <f t="shared" si="86"/>
        <v>1607</v>
      </c>
      <c r="K78" s="48">
        <f t="shared" si="93"/>
        <v>239099</v>
      </c>
      <c r="L78" s="87">
        <f t="shared" si="32"/>
        <v>-18411</v>
      </c>
      <c r="M78" s="2">
        <f t="shared" si="33"/>
        <v>-599</v>
      </c>
      <c r="N78" s="48">
        <f t="shared" si="34"/>
        <v>9473</v>
      </c>
      <c r="P78" s="53">
        <f t="shared" si="87"/>
        <v>1.3302486257371684E-6</v>
      </c>
      <c r="Q78" s="52">
        <f t="shared" si="88"/>
        <v>1.3164679638498309</v>
      </c>
      <c r="R78" s="52">
        <f t="shared" si="89"/>
        <v>-2119.0211917071251</v>
      </c>
      <c r="S78" s="16">
        <f t="shared" si="13"/>
        <v>1607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81"/>
        <v>115499</v>
      </c>
      <c r="E79" s="4">
        <f t="shared" si="84"/>
        <v>248947</v>
      </c>
      <c r="F79" s="64">
        <f t="shared" si="85"/>
        <v>10665.093044215411</v>
      </c>
      <c r="G79" s="27">
        <f t="shared" si="90"/>
        <v>2.4521874508231312E-3</v>
      </c>
      <c r="H79" s="80">
        <f t="shared" si="91"/>
        <v>1</v>
      </c>
      <c r="I79" s="11">
        <f t="shared" si="92"/>
        <v>-275478</v>
      </c>
      <c r="J79" s="4">
        <f t="shared" si="86"/>
        <v>1147</v>
      </c>
      <c r="K79" s="51">
        <f t="shared" si="93"/>
        <v>248947</v>
      </c>
      <c r="L79" s="86">
        <f t="shared" si="32"/>
        <v>-19328</v>
      </c>
      <c r="M79" s="4">
        <f t="shared" si="33"/>
        <v>-460</v>
      </c>
      <c r="N79" s="51">
        <f t="shared" si="34"/>
        <v>9848</v>
      </c>
      <c r="P79" s="54">
        <f t="shared" si="87"/>
        <v>1.3302486257371684E-6</v>
      </c>
      <c r="Q79" s="55">
        <f t="shared" si="88"/>
        <v>1.3432833063790208</v>
      </c>
      <c r="R79" s="55">
        <f t="shared" si="89"/>
        <v>-1543.6387375672482</v>
      </c>
      <c r="S79" s="56">
        <f t="shared" si="13"/>
        <v>1147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81"/>
        <v>115499</v>
      </c>
      <c r="E80" s="2">
        <f t="shared" si="84"/>
        <v>259189</v>
      </c>
      <c r="F80" s="63">
        <f t="shared" si="85"/>
        <v>10665.093044215411</v>
      </c>
      <c r="G80" s="28">
        <f t="shared" si="90"/>
        <v>2.4521874508231312E-3</v>
      </c>
      <c r="H80" s="81">
        <f t="shared" si="91"/>
        <v>1</v>
      </c>
      <c r="I80" s="9">
        <f t="shared" si="92"/>
        <v>-295731</v>
      </c>
      <c r="J80" s="2">
        <f t="shared" si="86"/>
        <v>802</v>
      </c>
      <c r="K80" s="48">
        <f t="shared" si="93"/>
        <v>259189</v>
      </c>
      <c r="L80" s="87">
        <f t="shared" si="32"/>
        <v>-20253</v>
      </c>
      <c r="M80" s="2">
        <f t="shared" si="33"/>
        <v>-345</v>
      </c>
      <c r="N80" s="48">
        <f t="shared" si="34"/>
        <v>10242</v>
      </c>
      <c r="P80" s="53">
        <f t="shared" si="87"/>
        <v>1.3302486257371684E-6</v>
      </c>
      <c r="Q80" s="52">
        <f t="shared" si="88"/>
        <v>1.3711946673939344</v>
      </c>
      <c r="R80" s="52">
        <f t="shared" si="89"/>
        <v>-1101.775751082535</v>
      </c>
      <c r="S80" s="16">
        <f t="shared" si="13"/>
        <v>802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81"/>
        <v>115499</v>
      </c>
      <c r="E81" s="4">
        <f t="shared" si="84"/>
        <v>269844</v>
      </c>
      <c r="F81" s="64">
        <f t="shared" si="85"/>
        <v>10665.093044215411</v>
      </c>
      <c r="G81" s="27">
        <f t="shared" si="90"/>
        <v>2.4521874508231312E-3</v>
      </c>
      <c r="H81" s="80">
        <f t="shared" si="91"/>
        <v>1</v>
      </c>
      <c r="I81" s="11">
        <f t="shared" si="92"/>
        <v>-316919</v>
      </c>
      <c r="J81" s="4">
        <f t="shared" si="86"/>
        <v>549</v>
      </c>
      <c r="K81" s="51">
        <f t="shared" si="93"/>
        <v>269844</v>
      </c>
      <c r="L81" s="86">
        <f t="shared" si="32"/>
        <v>-21188</v>
      </c>
      <c r="M81" s="4">
        <f t="shared" si="33"/>
        <v>-253</v>
      </c>
      <c r="N81" s="51">
        <f t="shared" si="34"/>
        <v>10655</v>
      </c>
      <c r="P81" s="54">
        <f t="shared" si="87"/>
        <v>1.3302486257371684E-6</v>
      </c>
      <c r="Q81" s="55">
        <f t="shared" si="88"/>
        <v>1.4002475279251709</v>
      </c>
      <c r="R81" s="55">
        <f t="shared" si="89"/>
        <v>-770.37851121900007</v>
      </c>
      <c r="S81" s="56">
        <f t="shared" si="13"/>
        <v>549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81"/>
        <v>115499</v>
      </c>
      <c r="E82" s="2">
        <f t="shared" si="84"/>
        <v>280931</v>
      </c>
      <c r="F82" s="63">
        <f t="shared" si="85"/>
        <v>10665.093044215411</v>
      </c>
      <c r="G82" s="28">
        <f t="shared" si="90"/>
        <v>2.4521874508231312E-3</v>
      </c>
      <c r="H82" s="81">
        <f t="shared" si="91"/>
        <v>1</v>
      </c>
      <c r="I82" s="9">
        <f t="shared" si="92"/>
        <v>-339057</v>
      </c>
      <c r="J82" s="2">
        <f t="shared" si="86"/>
        <v>368</v>
      </c>
      <c r="K82" s="48">
        <f t="shared" si="93"/>
        <v>280931</v>
      </c>
      <c r="L82" s="87">
        <f t="shared" si="32"/>
        <v>-22138</v>
      </c>
      <c r="M82" s="2">
        <f t="shared" si="33"/>
        <v>-181</v>
      </c>
      <c r="N82" s="48">
        <f t="shared" si="34"/>
        <v>11087</v>
      </c>
      <c r="P82" s="53">
        <f t="shared" si="87"/>
        <v>1.3302486257371684E-6</v>
      </c>
      <c r="Q82" s="52">
        <f t="shared" si="88"/>
        <v>1.4304887237713948</v>
      </c>
      <c r="R82" s="52">
        <f t="shared" si="89"/>
        <v>-527.35386865240775</v>
      </c>
      <c r="S82" s="16">
        <f t="shared" si="13"/>
        <v>368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81"/>
        <v>115499</v>
      </c>
      <c r="E83" s="4">
        <f t="shared" si="84"/>
        <v>292469</v>
      </c>
      <c r="F83" s="64">
        <f t="shared" si="85"/>
        <v>10665.093044215411</v>
      </c>
      <c r="G83" s="27">
        <f t="shared" si="90"/>
        <v>2.4521874508231312E-3</v>
      </c>
      <c r="H83" s="80">
        <f t="shared" si="91"/>
        <v>1</v>
      </c>
      <c r="I83" s="11">
        <f t="shared" si="92"/>
        <v>-362165</v>
      </c>
      <c r="J83" s="4">
        <f t="shared" si="86"/>
        <v>241</v>
      </c>
      <c r="K83" s="51">
        <f t="shared" si="93"/>
        <v>292469</v>
      </c>
      <c r="L83" s="86">
        <f t="shared" si="32"/>
        <v>-23108</v>
      </c>
      <c r="M83" s="4">
        <f t="shared" si="33"/>
        <v>-127</v>
      </c>
      <c r="N83" s="51">
        <f t="shared" si="34"/>
        <v>11538</v>
      </c>
      <c r="P83" s="54">
        <f t="shared" si="87"/>
        <v>1.3302486257371684E-6</v>
      </c>
      <c r="Q83" s="55">
        <f t="shared" si="88"/>
        <v>1.4619678002673973</v>
      </c>
      <c r="R83" s="55">
        <f t="shared" si="89"/>
        <v>-353.49038918777063</v>
      </c>
      <c r="S83" s="56">
        <f t="shared" si="13"/>
        <v>241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81"/>
        <v>115499</v>
      </c>
      <c r="E84" s="2">
        <f t="shared" si="84"/>
        <v>304478</v>
      </c>
      <c r="F84" s="63">
        <f t="shared" si="85"/>
        <v>10665.093044215411</v>
      </c>
      <c r="G84" s="28">
        <f t="shared" si="90"/>
        <v>2.4521874508231312E-3</v>
      </c>
      <c r="H84" s="81">
        <f t="shared" si="91"/>
        <v>1</v>
      </c>
      <c r="I84" s="9">
        <f t="shared" si="92"/>
        <v>-386266</v>
      </c>
      <c r="J84" s="2">
        <f t="shared" si="86"/>
        <v>154</v>
      </c>
      <c r="K84" s="48">
        <f t="shared" si="93"/>
        <v>304478</v>
      </c>
      <c r="L84" s="87">
        <f t="shared" si="32"/>
        <v>-24101</v>
      </c>
      <c r="M84" s="2">
        <f t="shared" si="33"/>
        <v>-87</v>
      </c>
      <c r="N84" s="48">
        <f t="shared" si="34"/>
        <v>12009</v>
      </c>
      <c r="P84" s="53">
        <f t="shared" si="87"/>
        <v>1.3302486257371684E-6</v>
      </c>
      <c r="Q84" s="52">
        <f t="shared" si="88"/>
        <v>1.4947383670521615</v>
      </c>
      <c r="R84" s="52">
        <f t="shared" si="89"/>
        <v>-231.49778204959978</v>
      </c>
      <c r="S84" s="16">
        <f t="shared" si="13"/>
        <v>154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81"/>
        <v>115499</v>
      </c>
      <c r="E85" s="4">
        <f t="shared" si="84"/>
        <v>316978</v>
      </c>
      <c r="F85" s="64">
        <f t="shared" si="85"/>
        <v>10665.093044215411</v>
      </c>
      <c r="G85" s="27">
        <f t="shared" si="90"/>
        <v>2.4521874508231312E-3</v>
      </c>
      <c r="H85" s="80">
        <f t="shared" si="91"/>
        <v>1</v>
      </c>
      <c r="I85" s="11">
        <f t="shared" si="92"/>
        <v>-411388</v>
      </c>
      <c r="J85" s="4">
        <f t="shared" si="86"/>
        <v>96</v>
      </c>
      <c r="K85" s="51">
        <f t="shared" si="93"/>
        <v>316978</v>
      </c>
      <c r="L85" s="86">
        <f t="shared" si="32"/>
        <v>-25122</v>
      </c>
      <c r="M85" s="4">
        <f t="shared" si="33"/>
        <v>-58</v>
      </c>
      <c r="N85" s="51">
        <f t="shared" si="34"/>
        <v>12500</v>
      </c>
      <c r="P85" s="54">
        <f t="shared" si="87"/>
        <v>1.3302486257371684E-6</v>
      </c>
      <c r="Q85" s="55">
        <f t="shared" si="88"/>
        <v>1.5288527910204257</v>
      </c>
      <c r="R85" s="55">
        <f t="shared" si="89"/>
        <v>-147.92804330140402</v>
      </c>
      <c r="S85" s="56">
        <f t="shared" si="13"/>
        <v>96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81"/>
        <v>115499</v>
      </c>
      <c r="E86" s="2">
        <f t="shared" si="84"/>
        <v>329990</v>
      </c>
      <c r="F86" s="63">
        <f t="shared" si="85"/>
        <v>10665.093044215411</v>
      </c>
      <c r="G86" s="28">
        <f t="shared" si="90"/>
        <v>2.4521874508231312E-3</v>
      </c>
      <c r="H86" s="81">
        <f t="shared" si="91"/>
        <v>1</v>
      </c>
      <c r="I86" s="9">
        <f t="shared" si="92"/>
        <v>-437563</v>
      </c>
      <c r="J86" s="2">
        <f t="shared" si="86"/>
        <v>58</v>
      </c>
      <c r="K86" s="48">
        <f t="shared" si="93"/>
        <v>329990</v>
      </c>
      <c r="L86" s="87">
        <f t="shared" si="32"/>
        <v>-26175</v>
      </c>
      <c r="M86" s="2">
        <f t="shared" si="33"/>
        <v>-38</v>
      </c>
      <c r="N86" s="48">
        <f t="shared" si="34"/>
        <v>13012</v>
      </c>
      <c r="P86" s="53">
        <f t="shared" si="87"/>
        <v>1.3302486257371684E-6</v>
      </c>
      <c r="Q86" s="52">
        <f t="shared" si="88"/>
        <v>1.5643661486030558</v>
      </c>
      <c r="R86" s="52">
        <f t="shared" si="89"/>
        <v>-92.214884135940167</v>
      </c>
      <c r="S86" s="16">
        <f t="shared" si="13"/>
        <v>58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81"/>
        <v>115499</v>
      </c>
      <c r="E87" s="4">
        <f t="shared" si="84"/>
        <v>343536</v>
      </c>
      <c r="F87" s="64">
        <f t="shared" si="85"/>
        <v>10665.093044215411</v>
      </c>
      <c r="G87" s="27">
        <f t="shared" si="90"/>
        <v>2.4521874508231312E-3</v>
      </c>
      <c r="H87" s="80">
        <f t="shared" si="91"/>
        <v>1</v>
      </c>
      <c r="I87" s="11">
        <f t="shared" si="92"/>
        <v>-464828</v>
      </c>
      <c r="J87" s="4">
        <f t="shared" si="86"/>
        <v>34</v>
      </c>
      <c r="K87" s="51">
        <f t="shared" si="93"/>
        <v>343536</v>
      </c>
      <c r="L87" s="86">
        <f t="shared" si="32"/>
        <v>-27265</v>
      </c>
      <c r="M87" s="4">
        <f t="shared" si="33"/>
        <v>-24</v>
      </c>
      <c r="N87" s="51">
        <f t="shared" si="34"/>
        <v>13546</v>
      </c>
      <c r="P87" s="54">
        <f t="shared" ref="P87:P118" si="94">R$17*((1+P$17-Q$17)*(1+P$17+S$17)-Q$17)</f>
        <v>1.3302486257371684E-6</v>
      </c>
      <c r="Q87" s="55">
        <f t="shared" ref="Q87:Q118" si="95">(1+P$17-Q$17)*(1+P$17+S$17)-R$17*((S$17*K86)+((I86+J86)*(1+P$17+S$17)))</f>
        <v>1.6013363377908638</v>
      </c>
      <c r="R87" s="55">
        <f t="shared" ref="R87:R118" si="96">-J86*(1+P$17+S$17)</f>
        <v>-55.71315916546385</v>
      </c>
      <c r="S87" s="56">
        <f t="shared" ref="S87:S150" si="97">INT((-Q87+SQRT((Q87^2)-(4*P87*R87)))/(2*P87))</f>
        <v>34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81"/>
        <v>115499</v>
      </c>
      <c r="E88" s="2">
        <f t="shared" si="84"/>
        <v>357637</v>
      </c>
      <c r="F88" s="63">
        <f t="shared" si="85"/>
        <v>10665.093044215411</v>
      </c>
      <c r="G88" s="28">
        <f t="shared" si="90"/>
        <v>2.4521874508231312E-3</v>
      </c>
      <c r="H88" s="81">
        <f t="shared" si="91"/>
        <v>1</v>
      </c>
      <c r="I88" s="9">
        <f t="shared" si="92"/>
        <v>-493222</v>
      </c>
      <c r="J88" s="2">
        <f t="shared" si="86"/>
        <v>19</v>
      </c>
      <c r="K88" s="48">
        <f t="shared" si="93"/>
        <v>357637</v>
      </c>
      <c r="L88" s="87">
        <f t="shared" si="32"/>
        <v>-28394</v>
      </c>
      <c r="M88" s="2">
        <f t="shared" si="33"/>
        <v>-15</v>
      </c>
      <c r="N88" s="48">
        <f t="shared" si="34"/>
        <v>14101</v>
      </c>
      <c r="P88" s="53">
        <f t="shared" si="94"/>
        <v>1.3302486257371684E-6</v>
      </c>
      <c r="Q88" s="52">
        <f t="shared" si="95"/>
        <v>1.639824078134609</v>
      </c>
      <c r="R88" s="52">
        <f t="shared" si="96"/>
        <v>-32.659438131478808</v>
      </c>
      <c r="S88" s="16">
        <f t="shared" si="97"/>
        <v>19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81"/>
        <v>115499</v>
      </c>
      <c r="E89" s="4">
        <f t="shared" si="84"/>
        <v>372317</v>
      </c>
      <c r="F89" s="64">
        <f t="shared" si="85"/>
        <v>10665.093044215411</v>
      </c>
      <c r="G89" s="27">
        <f t="shared" si="90"/>
        <v>2.4521874508231312E-3</v>
      </c>
      <c r="H89" s="80">
        <f t="shared" si="91"/>
        <v>1</v>
      </c>
      <c r="I89" s="11">
        <f t="shared" si="92"/>
        <v>-522788</v>
      </c>
      <c r="J89" s="4">
        <f t="shared" si="86"/>
        <v>10</v>
      </c>
      <c r="K89" s="51">
        <f t="shared" si="93"/>
        <v>372317</v>
      </c>
      <c r="L89" s="86">
        <f t="shared" si="32"/>
        <v>-29566</v>
      </c>
      <c r="M89" s="4">
        <f t="shared" si="33"/>
        <v>-9</v>
      </c>
      <c r="N89" s="51">
        <f t="shared" si="34"/>
        <v>14680</v>
      </c>
      <c r="P89" s="54">
        <f t="shared" si="94"/>
        <v>1.3302486257371684E-6</v>
      </c>
      <c r="Q89" s="55">
        <f t="shared" si="95"/>
        <v>1.6798913319292952</v>
      </c>
      <c r="R89" s="55">
        <f t="shared" si="96"/>
        <v>-18.250862485238155</v>
      </c>
      <c r="S89" s="56">
        <f t="shared" si="97"/>
        <v>10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81"/>
        <v>115499</v>
      </c>
      <c r="E90" s="2">
        <f t="shared" si="84"/>
        <v>387599</v>
      </c>
      <c r="F90" s="63">
        <f t="shared" si="85"/>
        <v>10665.093044215411</v>
      </c>
      <c r="G90" s="28">
        <f t="shared" si="90"/>
        <v>2.4521874508231312E-3</v>
      </c>
      <c r="H90" s="81">
        <f t="shared" si="91"/>
        <v>1</v>
      </c>
      <c r="I90" s="9">
        <f t="shared" si="92"/>
        <v>-553571</v>
      </c>
      <c r="J90" s="2">
        <f t="shared" si="86"/>
        <v>5</v>
      </c>
      <c r="K90" s="48">
        <f t="shared" si="93"/>
        <v>387599</v>
      </c>
      <c r="L90" s="87">
        <f t="shared" si="32"/>
        <v>-30783</v>
      </c>
      <c r="M90" s="2">
        <f t="shared" si="33"/>
        <v>-5</v>
      </c>
      <c r="N90" s="48">
        <f t="shared" si="34"/>
        <v>15282</v>
      </c>
      <c r="P90" s="53">
        <f t="shared" si="94"/>
        <v>1.3302486257371684E-6</v>
      </c>
      <c r="Q90" s="52">
        <f t="shared" si="95"/>
        <v>1.7216031070775104</v>
      </c>
      <c r="R90" s="52">
        <f t="shared" si="96"/>
        <v>-9.6057170974937662</v>
      </c>
      <c r="S90" s="16">
        <f t="shared" si="97"/>
        <v>5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81"/>
        <v>115499</v>
      </c>
      <c r="E91" s="4">
        <f t="shared" si="84"/>
        <v>403508</v>
      </c>
      <c r="F91" s="64">
        <f t="shared" si="85"/>
        <v>10665.093044215411</v>
      </c>
      <c r="G91" s="27">
        <f t="shared" si="90"/>
        <v>2.4521874508231312E-3</v>
      </c>
      <c r="H91" s="80">
        <f t="shared" si="91"/>
        <v>1</v>
      </c>
      <c r="I91" s="11">
        <f t="shared" si="92"/>
        <v>-585620</v>
      </c>
      <c r="J91" s="4">
        <f t="shared" si="86"/>
        <v>2</v>
      </c>
      <c r="K91" s="51">
        <f t="shared" si="93"/>
        <v>403508</v>
      </c>
      <c r="L91" s="86">
        <f t="shared" si="32"/>
        <v>-32049</v>
      </c>
      <c r="M91" s="4">
        <f t="shared" si="33"/>
        <v>-3</v>
      </c>
      <c r="N91" s="51">
        <f t="shared" si="34"/>
        <v>15909</v>
      </c>
      <c r="P91" s="54">
        <f t="shared" si="94"/>
        <v>1.3302486257371684E-6</v>
      </c>
      <c r="Q91" s="55">
        <f t="shared" si="95"/>
        <v>1.765025654226088</v>
      </c>
      <c r="R91" s="55">
        <f t="shared" si="96"/>
        <v>-4.8028585487468831</v>
      </c>
      <c r="S91" s="56">
        <f t="shared" si="97"/>
        <v>2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81"/>
        <v>115499</v>
      </c>
      <c r="E92" s="2">
        <f t="shared" si="84"/>
        <v>420070</v>
      </c>
      <c r="F92" s="63">
        <f t="shared" si="85"/>
        <v>10665.093044215411</v>
      </c>
      <c r="G92" s="28">
        <f t="shared" si="90"/>
        <v>2.4521874508231312E-3</v>
      </c>
      <c r="H92" s="81">
        <f t="shared" si="91"/>
        <v>1</v>
      </c>
      <c r="I92" s="9">
        <f t="shared" si="92"/>
        <v>-618985</v>
      </c>
      <c r="J92" s="2">
        <f t="shared" si="86"/>
        <v>1</v>
      </c>
      <c r="K92" s="48">
        <f t="shared" si="93"/>
        <v>420070</v>
      </c>
      <c r="L92" s="87">
        <f t="shared" si="32"/>
        <v>-33365</v>
      </c>
      <c r="M92" s="2">
        <f t="shared" si="33"/>
        <v>-1</v>
      </c>
      <c r="N92" s="48">
        <f t="shared" si="34"/>
        <v>16562</v>
      </c>
      <c r="P92" s="53">
        <f t="shared" si="94"/>
        <v>1.3302486257371684E-6</v>
      </c>
      <c r="Q92" s="52">
        <f t="shared" si="95"/>
        <v>1.810230867141754</v>
      </c>
      <c r="R92" s="52">
        <f t="shared" si="96"/>
        <v>-1.9211434194987533</v>
      </c>
      <c r="S92" s="16">
        <f t="shared" si="97"/>
        <v>1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81"/>
        <v>115499</v>
      </c>
      <c r="E93" s="4">
        <f t="shared" si="84"/>
        <v>437312</v>
      </c>
      <c r="F93" s="64">
        <f t="shared" si="85"/>
        <v>10665.093044215411</v>
      </c>
      <c r="G93" s="27">
        <f t="shared" si="90"/>
        <v>2.4521874508231312E-3</v>
      </c>
      <c r="H93" s="80">
        <f t="shared" si="91"/>
        <v>1</v>
      </c>
      <c r="I93" s="11">
        <f t="shared" si="92"/>
        <v>-653720</v>
      </c>
      <c r="J93" s="4">
        <f t="shared" si="86"/>
        <v>0</v>
      </c>
      <c r="K93" s="51">
        <f t="shared" si="93"/>
        <v>437312</v>
      </c>
      <c r="L93" s="86">
        <f t="shared" si="32"/>
        <v>-34735</v>
      </c>
      <c r="M93" s="4">
        <f t="shared" si="33"/>
        <v>-1</v>
      </c>
      <c r="N93" s="51">
        <f t="shared" si="34"/>
        <v>17242</v>
      </c>
      <c r="P93" s="54">
        <f t="shared" si="94"/>
        <v>1.3302486257371684E-6</v>
      </c>
      <c r="Q93" s="55">
        <f t="shared" si="95"/>
        <v>1.8572893968469892</v>
      </c>
      <c r="R93" s="55">
        <f t="shared" si="96"/>
        <v>-0.96057170974937667</v>
      </c>
      <c r="S93" s="56">
        <f t="shared" si="97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81"/>
        <v>115499</v>
      </c>
      <c r="E94" s="2">
        <f t="shared" si="84"/>
        <v>455262</v>
      </c>
      <c r="F94" s="63">
        <f t="shared" si="85"/>
        <v>10665.093044215411</v>
      </c>
      <c r="G94" s="28">
        <f t="shared" si="90"/>
        <v>2.4521874508231312E-3</v>
      </c>
      <c r="H94" s="81">
        <f t="shared" si="91"/>
        <v>1</v>
      </c>
      <c r="I94" s="9">
        <f t="shared" si="92"/>
        <v>-689881</v>
      </c>
      <c r="J94" s="2">
        <f t="shared" si="86"/>
        <v>0</v>
      </c>
      <c r="K94" s="48">
        <f t="shared" si="93"/>
        <v>455262</v>
      </c>
      <c r="L94" s="87">
        <f t="shared" si="32"/>
        <v>-36161</v>
      </c>
      <c r="M94" s="2">
        <f t="shared" si="33"/>
        <v>0</v>
      </c>
      <c r="N94" s="48">
        <f t="shared" si="34"/>
        <v>17950</v>
      </c>
      <c r="P94" s="53">
        <f t="shared" si="94"/>
        <v>1.3302486257371684E-6</v>
      </c>
      <c r="Q94" s="52">
        <f t="shared" si="95"/>
        <v>1.9062801349964769</v>
      </c>
      <c r="R94" s="52">
        <f t="shared" si="96"/>
        <v>0</v>
      </c>
      <c r="S94" s="16">
        <f t="shared" si="97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81"/>
        <v>115499</v>
      </c>
      <c r="E95" s="4">
        <f t="shared" si="84"/>
        <v>473948</v>
      </c>
      <c r="F95" s="64">
        <f t="shared" si="85"/>
        <v>10665.093044215411</v>
      </c>
      <c r="G95" s="27">
        <f t="shared" si="90"/>
        <v>2.4521874508231312E-3</v>
      </c>
      <c r="H95" s="80">
        <f t="shared" si="91"/>
        <v>1</v>
      </c>
      <c r="I95" s="11">
        <f t="shared" si="92"/>
        <v>-727526</v>
      </c>
      <c r="J95" s="4">
        <f t="shared" si="86"/>
        <v>0</v>
      </c>
      <c r="K95" s="51">
        <f t="shared" si="93"/>
        <v>473948</v>
      </c>
      <c r="L95" s="86">
        <f t="shared" si="32"/>
        <v>-37645</v>
      </c>
      <c r="M95" s="4">
        <f t="shared" si="33"/>
        <v>0</v>
      </c>
      <c r="N95" s="51">
        <f t="shared" si="34"/>
        <v>18686</v>
      </c>
      <c r="P95" s="54">
        <f t="shared" si="94"/>
        <v>1.3302486257371684E-6</v>
      </c>
      <c r="Q95" s="55">
        <f t="shared" si="95"/>
        <v>1.9572807305006543</v>
      </c>
      <c r="R95" s="55">
        <f t="shared" si="96"/>
        <v>0</v>
      </c>
      <c r="S95" s="56">
        <f t="shared" si="97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81"/>
        <v>115499</v>
      </c>
      <c r="E96" s="2">
        <f t="shared" si="84"/>
        <v>493401</v>
      </c>
      <c r="F96" s="63">
        <f t="shared" si="85"/>
        <v>10665.093044215411</v>
      </c>
      <c r="G96" s="28">
        <f t="shared" si="90"/>
        <v>2.4521874508231312E-3</v>
      </c>
      <c r="H96" s="81">
        <f t="shared" si="91"/>
        <v>1</v>
      </c>
      <c r="I96" s="9">
        <f t="shared" si="92"/>
        <v>-766716</v>
      </c>
      <c r="J96" s="2">
        <f t="shared" si="86"/>
        <v>0</v>
      </c>
      <c r="K96" s="48">
        <f t="shared" si="93"/>
        <v>493401</v>
      </c>
      <c r="L96" s="87">
        <f t="shared" si="32"/>
        <v>-39190</v>
      </c>
      <c r="M96" s="2">
        <f t="shared" si="33"/>
        <v>0</v>
      </c>
      <c r="N96" s="48">
        <f t="shared" si="34"/>
        <v>19453</v>
      </c>
      <c r="P96" s="53">
        <f t="shared" si="94"/>
        <v>1.3302486257371684E-6</v>
      </c>
      <c r="Q96" s="52">
        <f t="shared" si="95"/>
        <v>2.0103742513422156</v>
      </c>
      <c r="R96" s="52">
        <f t="shared" si="96"/>
        <v>0</v>
      </c>
      <c r="S96" s="16">
        <f t="shared" si="97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81"/>
        <v>115499</v>
      </c>
      <c r="E97" s="4">
        <f t="shared" si="84"/>
        <v>513653</v>
      </c>
      <c r="F97" s="64">
        <f t="shared" si="85"/>
        <v>10665.093044215411</v>
      </c>
      <c r="G97" s="27">
        <f t="shared" si="90"/>
        <v>2.4521874508231312E-3</v>
      </c>
      <c r="H97" s="80">
        <f t="shared" si="91"/>
        <v>1</v>
      </c>
      <c r="I97" s="11">
        <f t="shared" si="92"/>
        <v>-807515</v>
      </c>
      <c r="J97" s="4">
        <f t="shared" si="86"/>
        <v>0</v>
      </c>
      <c r="K97" s="51">
        <f t="shared" si="93"/>
        <v>513653</v>
      </c>
      <c r="L97" s="86">
        <f t="shared" si="32"/>
        <v>-40799</v>
      </c>
      <c r="M97" s="4">
        <f t="shared" si="33"/>
        <v>0</v>
      </c>
      <c r="N97" s="51">
        <f t="shared" si="34"/>
        <v>20252</v>
      </c>
      <c r="P97" s="54">
        <f t="shared" si="94"/>
        <v>1.3302486257371684E-6</v>
      </c>
      <c r="Q97" s="55">
        <f t="shared" si="95"/>
        <v>2.0656468111114381</v>
      </c>
      <c r="R97" s="55">
        <f t="shared" si="96"/>
        <v>0</v>
      </c>
      <c r="S97" s="56">
        <f t="shared" si="97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8">D97+IF(M98&gt;0,M98,0)</f>
        <v>115499</v>
      </c>
      <c r="E98" s="2">
        <f t="shared" ref="E98:E161" si="99">E97+IF(N98&gt;0,N98,0)</f>
        <v>534736</v>
      </c>
      <c r="F98" s="63">
        <f t="shared" si="85"/>
        <v>10665.093044215411</v>
      </c>
      <c r="G98" s="28">
        <f t="shared" si="90"/>
        <v>2.4521874508231312E-3</v>
      </c>
      <c r="H98" s="81">
        <f t="shared" si="91"/>
        <v>1</v>
      </c>
      <c r="I98" s="9">
        <f t="shared" si="92"/>
        <v>-849989</v>
      </c>
      <c r="J98" s="2">
        <f t="shared" ref="J98:J161" si="100">S98</f>
        <v>0</v>
      </c>
      <c r="K98" s="48">
        <f t="shared" si="93"/>
        <v>534736</v>
      </c>
      <c r="L98" s="87">
        <f t="shared" ref="L98:L161" si="101">I98-I97</f>
        <v>-42474</v>
      </c>
      <c r="M98" s="2">
        <f t="shared" ref="M98:M161" si="102">J98-J97</f>
        <v>0</v>
      </c>
      <c r="N98" s="48">
        <f t="shared" ref="N98:N161" si="103">K98-K97</f>
        <v>21083</v>
      </c>
      <c r="P98" s="53">
        <f t="shared" si="94"/>
        <v>1.3302486257371684E-6</v>
      </c>
      <c r="Q98" s="52">
        <f t="shared" si="95"/>
        <v>2.123188699726609</v>
      </c>
      <c r="R98" s="52">
        <f t="shared" si="96"/>
        <v>0</v>
      </c>
      <c r="S98" s="16">
        <f t="shared" si="97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8"/>
        <v>115499</v>
      </c>
      <c r="E99" s="4">
        <f t="shared" si="99"/>
        <v>556685</v>
      </c>
      <c r="F99" s="64">
        <f t="shared" si="85"/>
        <v>10665.093044215411</v>
      </c>
      <c r="G99" s="27">
        <f t="shared" si="90"/>
        <v>2.4521874508231312E-3</v>
      </c>
      <c r="H99" s="80">
        <f t="shared" si="91"/>
        <v>1</v>
      </c>
      <c r="I99" s="11">
        <f t="shared" si="92"/>
        <v>-894206</v>
      </c>
      <c r="J99" s="4">
        <f t="shared" si="100"/>
        <v>0</v>
      </c>
      <c r="K99" s="51">
        <f t="shared" si="93"/>
        <v>556685</v>
      </c>
      <c r="L99" s="86">
        <f t="shared" si="101"/>
        <v>-44217</v>
      </c>
      <c r="M99" s="4">
        <f t="shared" si="102"/>
        <v>0</v>
      </c>
      <c r="N99" s="51">
        <f t="shared" si="103"/>
        <v>21949</v>
      </c>
      <c r="P99" s="54">
        <f t="shared" si="94"/>
        <v>1.3302486257371684E-6</v>
      </c>
      <c r="Q99" s="55">
        <f t="shared" si="95"/>
        <v>2.1830929166421442</v>
      </c>
      <c r="R99" s="55">
        <f t="shared" si="96"/>
        <v>0</v>
      </c>
      <c r="S99" s="56">
        <f t="shared" si="97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8"/>
        <v>115499</v>
      </c>
      <c r="E100" s="2">
        <f t="shared" si="99"/>
        <v>579535</v>
      </c>
      <c r="F100" s="63">
        <f t="shared" si="85"/>
        <v>10665.093044215411</v>
      </c>
      <c r="G100" s="28">
        <f t="shared" si="90"/>
        <v>2.4521874508231312E-3</v>
      </c>
      <c r="H100" s="81">
        <f t="shared" si="91"/>
        <v>1</v>
      </c>
      <c r="I100" s="9">
        <f t="shared" si="92"/>
        <v>-940238</v>
      </c>
      <c r="J100" s="2">
        <f t="shared" si="100"/>
        <v>0</v>
      </c>
      <c r="K100" s="48">
        <f t="shared" si="93"/>
        <v>579535</v>
      </c>
      <c r="L100" s="87">
        <f t="shared" si="101"/>
        <v>-46032</v>
      </c>
      <c r="M100" s="2">
        <f t="shared" si="102"/>
        <v>0</v>
      </c>
      <c r="N100" s="48">
        <f t="shared" si="103"/>
        <v>22850</v>
      </c>
      <c r="P100" s="53">
        <f t="shared" si="94"/>
        <v>1.3302486257371684E-6</v>
      </c>
      <c r="Q100" s="52">
        <f t="shared" si="95"/>
        <v>2.2454555069200426</v>
      </c>
      <c r="R100" s="52">
        <f t="shared" si="96"/>
        <v>0</v>
      </c>
      <c r="S100" s="16">
        <f t="shared" si="97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8"/>
        <v>115499</v>
      </c>
      <c r="E101" s="4">
        <f t="shared" si="99"/>
        <v>603322</v>
      </c>
      <c r="F101" s="64">
        <f t="shared" si="85"/>
        <v>10665.093044215411</v>
      </c>
      <c r="G101" s="27">
        <f t="shared" si="90"/>
        <v>2.4521874508231312E-3</v>
      </c>
      <c r="H101" s="80">
        <f t="shared" si="91"/>
        <v>1</v>
      </c>
      <c r="I101" s="11">
        <f t="shared" ref="I101:I132" si="104">INT((S$17*K101+I100)/(1+R$17*J101))</f>
        <v>-988159</v>
      </c>
      <c r="J101" s="4">
        <f t="shared" si="100"/>
        <v>0</v>
      </c>
      <c r="K101" s="51">
        <f t="shared" ref="K101:K132" si="105">INT((Q$17*J101+K100)/(1+P$17+S$17))</f>
        <v>603322</v>
      </c>
      <c r="L101" s="86">
        <f t="shared" si="101"/>
        <v>-47921</v>
      </c>
      <c r="M101" s="4">
        <f t="shared" si="102"/>
        <v>0</v>
      </c>
      <c r="N101" s="51">
        <f t="shared" si="103"/>
        <v>23787</v>
      </c>
      <c r="P101" s="54">
        <f t="shared" si="94"/>
        <v>1.3302486257371684E-6</v>
      </c>
      <c r="Q101" s="55">
        <f t="shared" si="95"/>
        <v>2.310377934694559</v>
      </c>
      <c r="R101" s="55">
        <f t="shared" si="96"/>
        <v>0</v>
      </c>
      <c r="S101" s="56">
        <f t="shared" si="97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8"/>
        <v>115499</v>
      </c>
      <c r="E102" s="2">
        <f t="shared" si="99"/>
        <v>628086</v>
      </c>
      <c r="F102" s="63">
        <f t="shared" si="85"/>
        <v>10665.093044215411</v>
      </c>
      <c r="G102" s="28">
        <f t="shared" si="90"/>
        <v>2.4521874508231312E-3</v>
      </c>
      <c r="H102" s="81">
        <f t="shared" si="91"/>
        <v>1</v>
      </c>
      <c r="I102" s="9">
        <f t="shared" si="104"/>
        <v>-1038047</v>
      </c>
      <c r="J102" s="2">
        <f t="shared" si="100"/>
        <v>0</v>
      </c>
      <c r="K102" s="48">
        <f t="shared" si="105"/>
        <v>628086</v>
      </c>
      <c r="L102" s="87">
        <f t="shared" si="101"/>
        <v>-49888</v>
      </c>
      <c r="M102" s="2">
        <f t="shared" si="102"/>
        <v>0</v>
      </c>
      <c r="N102" s="48">
        <f t="shared" si="103"/>
        <v>24764</v>
      </c>
      <c r="P102" s="53">
        <f t="shared" si="94"/>
        <v>1.3302486257371684E-6</v>
      </c>
      <c r="Q102" s="52">
        <f t="shared" si="95"/>
        <v>2.3779644856598958</v>
      </c>
      <c r="R102" s="52">
        <f t="shared" si="96"/>
        <v>0</v>
      </c>
      <c r="S102" s="16">
        <f t="shared" si="97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8"/>
        <v>115499</v>
      </c>
      <c r="E103" s="4">
        <f t="shared" si="99"/>
        <v>653866</v>
      </c>
      <c r="F103" s="64">
        <f t="shared" si="85"/>
        <v>10665.093044215411</v>
      </c>
      <c r="G103" s="27">
        <f t="shared" si="90"/>
        <v>2.4521874508231312E-3</v>
      </c>
      <c r="H103" s="80">
        <f t="shared" si="91"/>
        <v>1</v>
      </c>
      <c r="I103" s="11">
        <f t="shared" si="104"/>
        <v>-1089983</v>
      </c>
      <c r="J103" s="4">
        <f t="shared" si="100"/>
        <v>0</v>
      </c>
      <c r="K103" s="51">
        <f t="shared" si="105"/>
        <v>653866</v>
      </c>
      <c r="L103" s="86">
        <f t="shared" si="101"/>
        <v>-51936</v>
      </c>
      <c r="M103" s="4">
        <f t="shared" si="102"/>
        <v>0</v>
      </c>
      <c r="N103" s="51">
        <f t="shared" si="103"/>
        <v>25780</v>
      </c>
      <c r="P103" s="54">
        <f t="shared" si="94"/>
        <v>1.3302486257371684E-6</v>
      </c>
      <c r="Q103" s="55">
        <f t="shared" si="95"/>
        <v>2.4483253126777842</v>
      </c>
      <c r="R103" s="55">
        <f t="shared" si="96"/>
        <v>0</v>
      </c>
      <c r="S103" s="56">
        <f t="shared" si="97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8"/>
        <v>115499</v>
      </c>
      <c r="E104" s="2">
        <f t="shared" si="99"/>
        <v>680705</v>
      </c>
      <c r="F104" s="63">
        <f t="shared" si="85"/>
        <v>10665.093044215411</v>
      </c>
      <c r="G104" s="28">
        <f t="shared" si="90"/>
        <v>2.4521874508231312E-3</v>
      </c>
      <c r="H104" s="81">
        <f t="shared" si="91"/>
        <v>1</v>
      </c>
      <c r="I104" s="9">
        <f t="shared" si="104"/>
        <v>-1144051</v>
      </c>
      <c r="J104" s="2">
        <f t="shared" si="100"/>
        <v>0</v>
      </c>
      <c r="K104" s="48">
        <f t="shared" si="105"/>
        <v>680705</v>
      </c>
      <c r="L104" s="87">
        <f t="shared" si="101"/>
        <v>-54068</v>
      </c>
      <c r="M104" s="2">
        <f t="shared" si="102"/>
        <v>0</v>
      </c>
      <c r="N104" s="48">
        <f t="shared" si="103"/>
        <v>26839</v>
      </c>
      <c r="P104" s="53">
        <f t="shared" si="94"/>
        <v>1.3302486257371684E-6</v>
      </c>
      <c r="Q104" s="52">
        <f t="shared" si="95"/>
        <v>2.5215745208903293</v>
      </c>
      <c r="R104" s="52">
        <f t="shared" si="96"/>
        <v>0</v>
      </c>
      <c r="S104" s="16">
        <f t="shared" si="97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8"/>
        <v>115499</v>
      </c>
      <c r="E105" s="4">
        <f t="shared" si="99"/>
        <v>708645</v>
      </c>
      <c r="F105" s="64">
        <f t="shared" si="85"/>
        <v>10665.093044215411</v>
      </c>
      <c r="G105" s="27">
        <f t="shared" si="90"/>
        <v>2.4521874508231312E-3</v>
      </c>
      <c r="H105" s="80">
        <f t="shared" si="91"/>
        <v>1</v>
      </c>
      <c r="I105" s="11">
        <f t="shared" si="104"/>
        <v>-1200338</v>
      </c>
      <c r="J105" s="4">
        <f t="shared" si="100"/>
        <v>0</v>
      </c>
      <c r="K105" s="51">
        <f t="shared" si="105"/>
        <v>708645</v>
      </c>
      <c r="L105" s="86">
        <f t="shared" si="101"/>
        <v>-56287</v>
      </c>
      <c r="M105" s="4">
        <f t="shared" si="102"/>
        <v>0</v>
      </c>
      <c r="N105" s="51">
        <f t="shared" si="103"/>
        <v>27940</v>
      </c>
      <c r="P105" s="54">
        <f t="shared" si="94"/>
        <v>1.3302486257371684E-6</v>
      </c>
      <c r="Q105" s="55">
        <f t="shared" si="95"/>
        <v>2.5978307278391015</v>
      </c>
      <c r="R105" s="55">
        <f t="shared" si="96"/>
        <v>0</v>
      </c>
      <c r="S105" s="56">
        <f t="shared" si="97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8"/>
        <v>115499</v>
      </c>
      <c r="E106" s="2">
        <f t="shared" si="99"/>
        <v>737732</v>
      </c>
      <c r="F106" s="63">
        <f t="shared" si="85"/>
        <v>10665.093044215411</v>
      </c>
      <c r="G106" s="28">
        <f t="shared" si="90"/>
        <v>2.4521874508231312E-3</v>
      </c>
      <c r="H106" s="81">
        <f t="shared" si="91"/>
        <v>1</v>
      </c>
      <c r="I106" s="9">
        <f t="shared" si="104"/>
        <v>-1258935</v>
      </c>
      <c r="J106" s="2">
        <f t="shared" si="100"/>
        <v>0</v>
      </c>
      <c r="K106" s="48">
        <f t="shared" si="105"/>
        <v>737732</v>
      </c>
      <c r="L106" s="87">
        <f t="shared" si="101"/>
        <v>-58597</v>
      </c>
      <c r="M106" s="2">
        <f t="shared" si="102"/>
        <v>0</v>
      </c>
      <c r="N106" s="48">
        <f t="shared" si="103"/>
        <v>29087</v>
      </c>
      <c r="P106" s="53">
        <f t="shared" si="94"/>
        <v>1.3302486257371684E-6</v>
      </c>
      <c r="Q106" s="52">
        <f t="shared" si="95"/>
        <v>2.6772165033460462</v>
      </c>
      <c r="R106" s="52">
        <f t="shared" si="96"/>
        <v>0</v>
      </c>
      <c r="S106" s="16">
        <f t="shared" si="97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8"/>
        <v>115499</v>
      </c>
      <c r="E107" s="4">
        <f t="shared" si="99"/>
        <v>768013</v>
      </c>
      <c r="F107" s="64">
        <f t="shared" si="85"/>
        <v>10665.093044215411</v>
      </c>
      <c r="G107" s="27">
        <f t="shared" si="90"/>
        <v>2.4521874508231312E-3</v>
      </c>
      <c r="H107" s="80">
        <f t="shared" si="91"/>
        <v>1</v>
      </c>
      <c r="I107" s="11">
        <f t="shared" si="104"/>
        <v>-1319937</v>
      </c>
      <c r="J107" s="4">
        <f t="shared" si="100"/>
        <v>0</v>
      </c>
      <c r="K107" s="51">
        <f t="shared" si="105"/>
        <v>768013</v>
      </c>
      <c r="L107" s="86">
        <f t="shared" si="101"/>
        <v>-61002</v>
      </c>
      <c r="M107" s="4">
        <f t="shared" si="102"/>
        <v>0</v>
      </c>
      <c r="N107" s="51">
        <f t="shared" si="103"/>
        <v>30281</v>
      </c>
      <c r="P107" s="54">
        <f t="shared" si="94"/>
        <v>1.3302486257371684E-6</v>
      </c>
      <c r="Q107" s="55">
        <f t="shared" si="95"/>
        <v>2.7598602844006375</v>
      </c>
      <c r="R107" s="55">
        <f t="shared" si="96"/>
        <v>0</v>
      </c>
      <c r="S107" s="56">
        <f t="shared" si="97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8"/>
        <v>115499</v>
      </c>
      <c r="E108" s="2">
        <f t="shared" si="99"/>
        <v>799537</v>
      </c>
      <c r="F108" s="63">
        <f t="shared" ref="F108:F171" si="106">D108*F$42/D$42</f>
        <v>10665.093044215411</v>
      </c>
      <c r="G108" s="28">
        <f t="shared" si="90"/>
        <v>2.4521874508231312E-3</v>
      </c>
      <c r="H108" s="81">
        <f t="shared" si="91"/>
        <v>1</v>
      </c>
      <c r="I108" s="9">
        <f t="shared" si="104"/>
        <v>-1383443</v>
      </c>
      <c r="J108" s="2">
        <f t="shared" si="100"/>
        <v>0</v>
      </c>
      <c r="K108" s="48">
        <f t="shared" si="105"/>
        <v>799537</v>
      </c>
      <c r="L108" s="87">
        <f t="shared" si="101"/>
        <v>-63506</v>
      </c>
      <c r="M108" s="2">
        <f t="shared" si="102"/>
        <v>0</v>
      </c>
      <c r="N108" s="48">
        <f t="shared" si="103"/>
        <v>31524</v>
      </c>
      <c r="P108" s="53">
        <f t="shared" si="94"/>
        <v>1.3302486257371684E-6</v>
      </c>
      <c r="Q108" s="52">
        <f t="shared" si="95"/>
        <v>2.8458960390884243</v>
      </c>
      <c r="R108" s="52">
        <f t="shared" si="96"/>
        <v>0</v>
      </c>
      <c r="S108" s="16">
        <f t="shared" si="97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8"/>
        <v>115499</v>
      </c>
      <c r="E109" s="4">
        <f t="shared" si="99"/>
        <v>832355</v>
      </c>
      <c r="F109" s="64">
        <f t="shared" si="106"/>
        <v>10665.093044215411</v>
      </c>
      <c r="G109" s="27">
        <f t="shared" si="90"/>
        <v>2.4521874508231312E-3</v>
      </c>
      <c r="H109" s="80">
        <f t="shared" si="91"/>
        <v>1</v>
      </c>
      <c r="I109" s="11">
        <f t="shared" si="104"/>
        <v>-1449556</v>
      </c>
      <c r="J109" s="4">
        <f t="shared" si="100"/>
        <v>0</v>
      </c>
      <c r="K109" s="51">
        <f t="shared" si="105"/>
        <v>832355</v>
      </c>
      <c r="L109" s="86">
        <f t="shared" si="101"/>
        <v>-66113</v>
      </c>
      <c r="M109" s="4">
        <f t="shared" si="102"/>
        <v>0</v>
      </c>
      <c r="N109" s="51">
        <f t="shared" si="103"/>
        <v>32818</v>
      </c>
      <c r="P109" s="54">
        <f t="shared" si="94"/>
        <v>1.3302486257371684E-6</v>
      </c>
      <c r="Q109" s="55">
        <f t="shared" si="95"/>
        <v>2.9354633786148492</v>
      </c>
      <c r="R109" s="55">
        <f t="shared" si="96"/>
        <v>0</v>
      </c>
      <c r="S109" s="56">
        <f t="shared" si="9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8"/>
        <v>115499</v>
      </c>
      <c r="E110" s="2">
        <f t="shared" si="99"/>
        <v>866520</v>
      </c>
      <c r="F110" s="63">
        <f t="shared" si="106"/>
        <v>10665.093044215411</v>
      </c>
      <c r="G110" s="28">
        <f t="shared" si="90"/>
        <v>2.4521874508231312E-3</v>
      </c>
      <c r="H110" s="81">
        <f t="shared" si="91"/>
        <v>1</v>
      </c>
      <c r="I110" s="9">
        <f t="shared" si="104"/>
        <v>-1518383</v>
      </c>
      <c r="J110" s="2">
        <f t="shared" si="100"/>
        <v>0</v>
      </c>
      <c r="K110" s="48">
        <f t="shared" si="105"/>
        <v>866520</v>
      </c>
      <c r="L110" s="87">
        <f t="shared" si="101"/>
        <v>-68827</v>
      </c>
      <c r="M110" s="2">
        <f t="shared" si="102"/>
        <v>0</v>
      </c>
      <c r="N110" s="48">
        <f t="shared" si="103"/>
        <v>34165</v>
      </c>
      <c r="P110" s="53">
        <f t="shared" si="94"/>
        <v>1.3302486257371684E-6</v>
      </c>
      <c r="Q110" s="52">
        <f t="shared" si="95"/>
        <v>3.0287075573052462</v>
      </c>
      <c r="R110" s="52">
        <f t="shared" si="96"/>
        <v>0</v>
      </c>
      <c r="S110" s="16">
        <f t="shared" si="9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8"/>
        <v>115499</v>
      </c>
      <c r="E111" s="4">
        <f t="shared" si="99"/>
        <v>902087</v>
      </c>
      <c r="F111" s="64">
        <f t="shared" si="106"/>
        <v>10665.093044215411</v>
      </c>
      <c r="G111" s="27">
        <f t="shared" si="90"/>
        <v>2.4521874508231312E-3</v>
      </c>
      <c r="H111" s="80">
        <f t="shared" si="91"/>
        <v>1</v>
      </c>
      <c r="I111" s="11">
        <f t="shared" si="104"/>
        <v>-1590035</v>
      </c>
      <c r="J111" s="4">
        <f t="shared" si="100"/>
        <v>0</v>
      </c>
      <c r="K111" s="51">
        <f t="shared" si="105"/>
        <v>902087</v>
      </c>
      <c r="L111" s="86">
        <f t="shared" si="101"/>
        <v>-71652</v>
      </c>
      <c r="M111" s="4">
        <f t="shared" si="102"/>
        <v>0</v>
      </c>
      <c r="N111" s="51">
        <f t="shared" si="103"/>
        <v>35567</v>
      </c>
      <c r="P111" s="54">
        <f t="shared" si="94"/>
        <v>1.3302486257371684E-6</v>
      </c>
      <c r="Q111" s="55">
        <f t="shared" si="95"/>
        <v>3.1257794726048433</v>
      </c>
      <c r="R111" s="55">
        <f t="shared" si="96"/>
        <v>0</v>
      </c>
      <c r="S111" s="56">
        <f t="shared" si="9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8"/>
        <v>115499</v>
      </c>
      <c r="E112" s="2">
        <f t="shared" si="99"/>
        <v>939114</v>
      </c>
      <c r="F112" s="63">
        <f t="shared" si="106"/>
        <v>10665.093044215411</v>
      </c>
      <c r="G112" s="28">
        <f t="shared" si="90"/>
        <v>2.4521874508231312E-3</v>
      </c>
      <c r="H112" s="81">
        <f t="shared" si="91"/>
        <v>1</v>
      </c>
      <c r="I112" s="9">
        <f t="shared" si="104"/>
        <v>-1664628</v>
      </c>
      <c r="J112" s="2">
        <f t="shared" si="100"/>
        <v>0</v>
      </c>
      <c r="K112" s="48">
        <f t="shared" si="105"/>
        <v>939114</v>
      </c>
      <c r="L112" s="87">
        <f t="shared" si="101"/>
        <v>-74593</v>
      </c>
      <c r="M112" s="2">
        <f t="shared" si="102"/>
        <v>0</v>
      </c>
      <c r="N112" s="48">
        <f t="shared" si="103"/>
        <v>37027</v>
      </c>
      <c r="P112" s="53">
        <f t="shared" si="94"/>
        <v>1.3302486257371684E-6</v>
      </c>
      <c r="Q112" s="52">
        <f t="shared" si="95"/>
        <v>3.2268356650787622</v>
      </c>
      <c r="R112" s="52">
        <f t="shared" si="96"/>
        <v>0</v>
      </c>
      <c r="S112" s="16">
        <f t="shared" si="9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8"/>
        <v>115499</v>
      </c>
      <c r="E113" s="4">
        <f t="shared" si="99"/>
        <v>977661</v>
      </c>
      <c r="F113" s="64">
        <f t="shared" si="106"/>
        <v>10665.093044215411</v>
      </c>
      <c r="G113" s="27">
        <f t="shared" si="90"/>
        <v>2.4521874508231312E-3</v>
      </c>
      <c r="H113" s="80">
        <f t="shared" si="91"/>
        <v>1</v>
      </c>
      <c r="I113" s="11">
        <f t="shared" si="104"/>
        <v>-1742282</v>
      </c>
      <c r="J113" s="4">
        <f t="shared" si="100"/>
        <v>0</v>
      </c>
      <c r="K113" s="51">
        <f t="shared" si="105"/>
        <v>977661</v>
      </c>
      <c r="L113" s="86">
        <f t="shared" si="101"/>
        <v>-77654</v>
      </c>
      <c r="M113" s="4">
        <f t="shared" si="102"/>
        <v>0</v>
      </c>
      <c r="N113" s="51">
        <f t="shared" si="103"/>
        <v>38547</v>
      </c>
      <c r="P113" s="54">
        <f t="shared" si="94"/>
        <v>1.3302486257371684E-6</v>
      </c>
      <c r="Q113" s="55">
        <f t="shared" si="95"/>
        <v>3.3320397852038983</v>
      </c>
      <c r="R113" s="55">
        <f t="shared" si="96"/>
        <v>0</v>
      </c>
      <c r="S113" s="56">
        <f t="shared" si="9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8"/>
        <v>115499</v>
      </c>
      <c r="E114" s="2">
        <f t="shared" si="99"/>
        <v>1017790</v>
      </c>
      <c r="F114" s="63">
        <f t="shared" si="106"/>
        <v>10665.093044215411</v>
      </c>
      <c r="G114" s="28">
        <f t="shared" si="90"/>
        <v>2.4521874508231312E-3</v>
      </c>
      <c r="H114" s="81">
        <f t="shared" si="91"/>
        <v>1</v>
      </c>
      <c r="I114" s="9">
        <f t="shared" si="104"/>
        <v>-1823124</v>
      </c>
      <c r="J114" s="2">
        <f t="shared" si="100"/>
        <v>0</v>
      </c>
      <c r="K114" s="48">
        <f t="shared" si="105"/>
        <v>1017790</v>
      </c>
      <c r="L114" s="87">
        <f t="shared" si="101"/>
        <v>-80842</v>
      </c>
      <c r="M114" s="2">
        <f t="shared" si="102"/>
        <v>0</v>
      </c>
      <c r="N114" s="48">
        <f t="shared" si="103"/>
        <v>40129</v>
      </c>
      <c r="P114" s="53">
        <f t="shared" si="94"/>
        <v>1.3302486257371684E-6</v>
      </c>
      <c r="Q114" s="52">
        <f t="shared" si="95"/>
        <v>3.4415611265770418</v>
      </c>
      <c r="R114" s="52">
        <f t="shared" si="96"/>
        <v>0</v>
      </c>
      <c r="S114" s="16">
        <f t="shared" si="9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8"/>
        <v>115499</v>
      </c>
      <c r="E115" s="4">
        <f t="shared" si="99"/>
        <v>1059566</v>
      </c>
      <c r="F115" s="64">
        <f t="shared" si="106"/>
        <v>10665.093044215411</v>
      </c>
      <c r="G115" s="27">
        <f t="shared" si="90"/>
        <v>2.4521874508231312E-3</v>
      </c>
      <c r="H115" s="80">
        <f t="shared" si="91"/>
        <v>1</v>
      </c>
      <c r="I115" s="11">
        <f t="shared" si="104"/>
        <v>-1907284</v>
      </c>
      <c r="J115" s="4">
        <f t="shared" si="100"/>
        <v>0</v>
      </c>
      <c r="K115" s="51">
        <f t="shared" si="105"/>
        <v>1059566</v>
      </c>
      <c r="L115" s="86">
        <f t="shared" si="101"/>
        <v>-84160</v>
      </c>
      <c r="M115" s="4">
        <f t="shared" si="102"/>
        <v>0</v>
      </c>
      <c r="N115" s="51">
        <f t="shared" si="103"/>
        <v>41776</v>
      </c>
      <c r="P115" s="54">
        <f t="shared" si="94"/>
        <v>1.3302486257371684E-6</v>
      </c>
      <c r="Q115" s="55">
        <f t="shared" si="95"/>
        <v>3.555578690219066</v>
      </c>
      <c r="R115" s="55">
        <f t="shared" si="96"/>
        <v>0</v>
      </c>
      <c r="S115" s="56">
        <f t="shared" si="9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8"/>
        <v>115499</v>
      </c>
      <c r="E116" s="2">
        <f t="shared" si="99"/>
        <v>1103057</v>
      </c>
      <c r="F116" s="63">
        <f t="shared" si="106"/>
        <v>10665.093044215411</v>
      </c>
      <c r="G116" s="28">
        <f t="shared" si="90"/>
        <v>2.4521874508231312E-3</v>
      </c>
      <c r="H116" s="81">
        <f t="shared" si="91"/>
        <v>1</v>
      </c>
      <c r="I116" s="9">
        <f t="shared" si="104"/>
        <v>-1994898</v>
      </c>
      <c r="J116" s="2">
        <f t="shared" si="100"/>
        <v>0</v>
      </c>
      <c r="K116" s="48">
        <f t="shared" si="105"/>
        <v>1103057</v>
      </c>
      <c r="L116" s="87">
        <f t="shared" si="101"/>
        <v>-87614</v>
      </c>
      <c r="M116" s="2">
        <f t="shared" si="102"/>
        <v>0</v>
      </c>
      <c r="N116" s="48">
        <f t="shared" si="103"/>
        <v>43491</v>
      </c>
      <c r="P116" s="53">
        <f t="shared" si="94"/>
        <v>1.3302486257371684E-6</v>
      </c>
      <c r="Q116" s="52">
        <f t="shared" si="95"/>
        <v>3.6742758775264939</v>
      </c>
      <c r="R116" s="52">
        <f t="shared" si="96"/>
        <v>0</v>
      </c>
      <c r="S116" s="16">
        <f t="shared" si="9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8"/>
        <v>115499</v>
      </c>
      <c r="E117" s="4">
        <f t="shared" si="99"/>
        <v>1148333</v>
      </c>
      <c r="F117" s="64">
        <f t="shared" si="106"/>
        <v>10665.093044215411</v>
      </c>
      <c r="G117" s="27">
        <f t="shared" si="90"/>
        <v>2.4521874508231312E-3</v>
      </c>
      <c r="H117" s="80">
        <f t="shared" si="91"/>
        <v>1</v>
      </c>
      <c r="I117" s="11">
        <f t="shared" si="104"/>
        <v>-2086109</v>
      </c>
      <c r="J117" s="4">
        <f t="shared" si="100"/>
        <v>0</v>
      </c>
      <c r="K117" s="51">
        <f t="shared" si="105"/>
        <v>1148333</v>
      </c>
      <c r="L117" s="86">
        <f t="shared" si="101"/>
        <v>-91211</v>
      </c>
      <c r="M117" s="4">
        <f t="shared" si="102"/>
        <v>0</v>
      </c>
      <c r="N117" s="51">
        <f t="shared" si="103"/>
        <v>45276</v>
      </c>
      <c r="P117" s="54">
        <f t="shared" si="94"/>
        <v>1.3302486257371684E-6</v>
      </c>
      <c r="Q117" s="55">
        <f t="shared" si="95"/>
        <v>3.7978445545756854</v>
      </c>
      <c r="R117" s="55">
        <f t="shared" si="96"/>
        <v>0</v>
      </c>
      <c r="S117" s="56">
        <f t="shared" si="9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8"/>
        <v>115499</v>
      </c>
      <c r="E118" s="2">
        <f t="shared" si="99"/>
        <v>1195468</v>
      </c>
      <c r="F118" s="63">
        <f t="shared" si="106"/>
        <v>10665.093044215411</v>
      </c>
      <c r="G118" s="28">
        <f t="shared" si="90"/>
        <v>2.4521874508231312E-3</v>
      </c>
      <c r="H118" s="81">
        <f t="shared" si="91"/>
        <v>1</v>
      </c>
      <c r="I118" s="9">
        <f t="shared" si="104"/>
        <v>-2181063</v>
      </c>
      <c r="J118" s="2">
        <f t="shared" si="100"/>
        <v>0</v>
      </c>
      <c r="K118" s="48">
        <f t="shared" si="105"/>
        <v>1195468</v>
      </c>
      <c r="L118" s="87">
        <f t="shared" si="101"/>
        <v>-94954</v>
      </c>
      <c r="M118" s="2">
        <f t="shared" si="102"/>
        <v>0</v>
      </c>
      <c r="N118" s="48">
        <f t="shared" si="103"/>
        <v>47135</v>
      </c>
      <c r="P118" s="53">
        <f t="shared" si="94"/>
        <v>1.3302486257371684E-6</v>
      </c>
      <c r="Q118" s="52">
        <f t="shared" si="95"/>
        <v>3.9264862948670878</v>
      </c>
      <c r="R118" s="52">
        <f t="shared" si="96"/>
        <v>0</v>
      </c>
      <c r="S118" s="16">
        <f t="shared" si="9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8"/>
        <v>115499</v>
      </c>
      <c r="E119" s="4">
        <f t="shared" si="99"/>
        <v>1244538</v>
      </c>
      <c r="F119" s="64">
        <f t="shared" si="106"/>
        <v>10665.093044215411</v>
      </c>
      <c r="G119" s="27">
        <f t="shared" si="90"/>
        <v>2.4521874508231312E-3</v>
      </c>
      <c r="H119" s="80">
        <f t="shared" si="91"/>
        <v>1</v>
      </c>
      <c r="I119" s="11">
        <f t="shared" si="104"/>
        <v>-2279915</v>
      </c>
      <c r="J119" s="4">
        <f t="shared" si="100"/>
        <v>0</v>
      </c>
      <c r="K119" s="51">
        <f t="shared" si="105"/>
        <v>1244538</v>
      </c>
      <c r="L119" s="86">
        <f t="shared" si="101"/>
        <v>-98852</v>
      </c>
      <c r="M119" s="4">
        <f t="shared" si="102"/>
        <v>0</v>
      </c>
      <c r="N119" s="51">
        <f t="shared" si="103"/>
        <v>49070</v>
      </c>
      <c r="P119" s="54">
        <f t="shared" ref="P119:P150" si="107">R$17*((1+P$17-Q$17)*(1+P$17+S$17)-Q$17)</f>
        <v>1.3302486257371684E-6</v>
      </c>
      <c r="Q119" s="55">
        <f t="shared" ref="Q119:Q150" si="108">(1+P$17-Q$17)*(1+P$17+S$17)-R$17*((S$17*K118)+((I118+J118)*(1+P$17+S$17)))</f>
        <v>4.0604071843006135</v>
      </c>
      <c r="R119" s="55">
        <f t="shared" ref="R119:R150" si="109">-J118*(1+P$17+S$17)</f>
        <v>0</v>
      </c>
      <c r="S119" s="56">
        <f t="shared" si="9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8"/>
        <v>115499</v>
      </c>
      <c r="E120" s="2">
        <f t="shared" si="99"/>
        <v>1295622</v>
      </c>
      <c r="F120" s="63">
        <f t="shared" si="106"/>
        <v>10665.093044215411</v>
      </c>
      <c r="G120" s="28">
        <f t="shared" si="90"/>
        <v>2.4521874508231312E-3</v>
      </c>
      <c r="H120" s="81">
        <f t="shared" si="91"/>
        <v>1</v>
      </c>
      <c r="I120" s="9">
        <f t="shared" si="104"/>
        <v>-2382825</v>
      </c>
      <c r="J120" s="2">
        <f t="shared" si="100"/>
        <v>0</v>
      </c>
      <c r="K120" s="48">
        <f t="shared" si="105"/>
        <v>1295622</v>
      </c>
      <c r="L120" s="87">
        <f t="shared" si="101"/>
        <v>-102910</v>
      </c>
      <c r="M120" s="2">
        <f t="shared" si="102"/>
        <v>0</v>
      </c>
      <c r="N120" s="48">
        <f t="shared" si="103"/>
        <v>51084</v>
      </c>
      <c r="P120" s="53">
        <f t="shared" si="107"/>
        <v>1.3302486257371684E-6</v>
      </c>
      <c r="Q120" s="52">
        <f t="shared" si="108"/>
        <v>4.1998257257363854</v>
      </c>
      <c r="R120" s="52">
        <f t="shared" si="109"/>
        <v>0</v>
      </c>
      <c r="S120" s="16">
        <f t="shared" si="9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8"/>
        <v>115499</v>
      </c>
      <c r="E121" s="4">
        <f t="shared" si="99"/>
        <v>1348802</v>
      </c>
      <c r="F121" s="64">
        <f t="shared" si="106"/>
        <v>10665.093044215411</v>
      </c>
      <c r="G121" s="27">
        <f t="shared" si="90"/>
        <v>2.4521874508231312E-3</v>
      </c>
      <c r="H121" s="80">
        <f t="shared" si="91"/>
        <v>1</v>
      </c>
      <c r="I121" s="11">
        <f t="shared" si="104"/>
        <v>-2489959</v>
      </c>
      <c r="J121" s="4">
        <f t="shared" si="100"/>
        <v>0</v>
      </c>
      <c r="K121" s="51">
        <f t="shared" si="105"/>
        <v>1348802</v>
      </c>
      <c r="L121" s="86">
        <f t="shared" si="101"/>
        <v>-107134</v>
      </c>
      <c r="M121" s="4">
        <f t="shared" si="102"/>
        <v>0</v>
      </c>
      <c r="N121" s="51">
        <f t="shared" si="103"/>
        <v>53180</v>
      </c>
      <c r="P121" s="54">
        <f t="shared" si="107"/>
        <v>1.3302486257371684E-6</v>
      </c>
      <c r="Q121" s="55">
        <f t="shared" si="108"/>
        <v>4.344967531946307</v>
      </c>
      <c r="R121" s="55">
        <f t="shared" si="109"/>
        <v>0</v>
      </c>
      <c r="S121" s="56">
        <f t="shared" si="9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8"/>
        <v>115499</v>
      </c>
      <c r="E122" s="2">
        <f t="shared" si="99"/>
        <v>1404165</v>
      </c>
      <c r="F122" s="63">
        <f t="shared" si="106"/>
        <v>10665.093044215411</v>
      </c>
      <c r="G122" s="28">
        <f t="shared" si="90"/>
        <v>2.4521874508231312E-3</v>
      </c>
      <c r="H122" s="81">
        <f t="shared" si="91"/>
        <v>1</v>
      </c>
      <c r="I122" s="9">
        <f t="shared" si="104"/>
        <v>-2601490</v>
      </c>
      <c r="J122" s="2">
        <f t="shared" si="100"/>
        <v>0</v>
      </c>
      <c r="K122" s="48">
        <f t="shared" si="105"/>
        <v>1404165</v>
      </c>
      <c r="L122" s="87">
        <f t="shared" si="101"/>
        <v>-111531</v>
      </c>
      <c r="M122" s="2">
        <f t="shared" si="102"/>
        <v>0</v>
      </c>
      <c r="N122" s="48">
        <f t="shared" si="103"/>
        <v>55363</v>
      </c>
      <c r="P122" s="53">
        <f t="shared" si="107"/>
        <v>1.3302486257371684E-6</v>
      </c>
      <c r="Q122" s="52">
        <f t="shared" si="108"/>
        <v>4.4960666803821168</v>
      </c>
      <c r="R122" s="52">
        <f t="shared" si="109"/>
        <v>0</v>
      </c>
      <c r="S122" s="16">
        <f t="shared" si="9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8"/>
        <v>115499</v>
      </c>
      <c r="E123" s="4">
        <f t="shared" si="99"/>
        <v>1461801</v>
      </c>
      <c r="F123" s="64">
        <f t="shared" si="106"/>
        <v>10665.093044215411</v>
      </c>
      <c r="G123" s="27">
        <f t="shared" si="90"/>
        <v>2.4521874508231312E-3</v>
      </c>
      <c r="H123" s="80">
        <f t="shared" si="91"/>
        <v>1</v>
      </c>
      <c r="I123" s="11">
        <f t="shared" si="104"/>
        <v>-2717599</v>
      </c>
      <c r="J123" s="4">
        <f t="shared" si="100"/>
        <v>0</v>
      </c>
      <c r="K123" s="51">
        <f t="shared" si="105"/>
        <v>1461801</v>
      </c>
      <c r="L123" s="86">
        <f t="shared" si="101"/>
        <v>-116109</v>
      </c>
      <c r="M123" s="4">
        <f t="shared" si="102"/>
        <v>0</v>
      </c>
      <c r="N123" s="51">
        <f t="shared" si="103"/>
        <v>57636</v>
      </c>
      <c r="P123" s="54">
        <f t="shared" si="107"/>
        <v>1.3302486257371684E-6</v>
      </c>
      <c r="Q123" s="55">
        <f t="shared" si="108"/>
        <v>4.6533672919910956</v>
      </c>
      <c r="R123" s="55">
        <f t="shared" si="109"/>
        <v>0</v>
      </c>
      <c r="S123" s="56">
        <f t="shared" si="9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8"/>
        <v>115499</v>
      </c>
      <c r="E124" s="2">
        <f t="shared" si="99"/>
        <v>1521803</v>
      </c>
      <c r="F124" s="63">
        <f t="shared" si="106"/>
        <v>10665.093044215411</v>
      </c>
      <c r="G124" s="28">
        <f t="shared" si="90"/>
        <v>2.4521874508231312E-3</v>
      </c>
      <c r="H124" s="81">
        <f t="shared" si="91"/>
        <v>1</v>
      </c>
      <c r="I124" s="9">
        <f t="shared" si="104"/>
        <v>-2838474</v>
      </c>
      <c r="J124" s="2">
        <f t="shared" si="100"/>
        <v>0</v>
      </c>
      <c r="K124" s="48">
        <f t="shared" si="105"/>
        <v>1521803</v>
      </c>
      <c r="L124" s="87">
        <f t="shared" si="101"/>
        <v>-120875</v>
      </c>
      <c r="M124" s="2">
        <f t="shared" si="102"/>
        <v>0</v>
      </c>
      <c r="N124" s="48">
        <f t="shared" si="103"/>
        <v>60002</v>
      </c>
      <c r="P124" s="53">
        <f t="shared" si="107"/>
        <v>1.3302486257371684E-6</v>
      </c>
      <c r="Q124" s="52">
        <f t="shared" si="108"/>
        <v>4.8171246619364911</v>
      </c>
      <c r="R124" s="52">
        <f t="shared" si="109"/>
        <v>0</v>
      </c>
      <c r="S124" s="16">
        <f t="shared" si="9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8"/>
        <v>115499</v>
      </c>
      <c r="E125" s="4">
        <f t="shared" si="99"/>
        <v>1584267</v>
      </c>
      <c r="F125" s="64">
        <f t="shared" si="106"/>
        <v>10665.093044215411</v>
      </c>
      <c r="G125" s="27">
        <f t="shared" si="90"/>
        <v>2.4521874508231312E-3</v>
      </c>
      <c r="H125" s="80">
        <f t="shared" si="91"/>
        <v>1</v>
      </c>
      <c r="I125" s="11">
        <f t="shared" si="104"/>
        <v>-2964310</v>
      </c>
      <c r="J125" s="4">
        <f t="shared" si="100"/>
        <v>0</v>
      </c>
      <c r="K125" s="51">
        <f t="shared" si="105"/>
        <v>1584267</v>
      </c>
      <c r="L125" s="86">
        <f t="shared" si="101"/>
        <v>-125836</v>
      </c>
      <c r="M125" s="4">
        <f t="shared" si="102"/>
        <v>0</v>
      </c>
      <c r="N125" s="51">
        <f t="shared" si="103"/>
        <v>62464</v>
      </c>
      <c r="P125" s="54">
        <f t="shared" si="107"/>
        <v>1.3302486257371684E-6</v>
      </c>
      <c r="Q125" s="55">
        <f t="shared" si="108"/>
        <v>4.9876039048294558</v>
      </c>
      <c r="R125" s="55">
        <f t="shared" si="109"/>
        <v>0</v>
      </c>
      <c r="S125" s="56">
        <f t="shared" si="9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8"/>
        <v>115499</v>
      </c>
      <c r="E126" s="2">
        <f t="shared" si="99"/>
        <v>1649295</v>
      </c>
      <c r="F126" s="63">
        <f t="shared" si="106"/>
        <v>10665.093044215411</v>
      </c>
      <c r="G126" s="28">
        <f t="shared" si="90"/>
        <v>2.4521874508231312E-3</v>
      </c>
      <c r="H126" s="81">
        <f t="shared" si="91"/>
        <v>1</v>
      </c>
      <c r="I126" s="9">
        <f t="shared" si="104"/>
        <v>-3095311</v>
      </c>
      <c r="J126" s="2">
        <f t="shared" si="100"/>
        <v>0</v>
      </c>
      <c r="K126" s="48">
        <f t="shared" si="105"/>
        <v>1649295</v>
      </c>
      <c r="L126" s="87">
        <f t="shared" si="101"/>
        <v>-131001</v>
      </c>
      <c r="M126" s="2">
        <f t="shared" si="102"/>
        <v>0</v>
      </c>
      <c r="N126" s="48">
        <f t="shared" si="103"/>
        <v>65028</v>
      </c>
      <c r="P126" s="53">
        <f t="shared" si="107"/>
        <v>1.3302486257371684E-6</v>
      </c>
      <c r="Q126" s="52">
        <f t="shared" si="108"/>
        <v>5.1650799547290438</v>
      </c>
      <c r="R126" s="52">
        <f t="shared" si="109"/>
        <v>0</v>
      </c>
      <c r="S126" s="16">
        <f t="shared" si="9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8"/>
        <v>115499</v>
      </c>
      <c r="E127" s="4">
        <f t="shared" si="99"/>
        <v>1716993</v>
      </c>
      <c r="F127" s="64">
        <f t="shared" si="106"/>
        <v>10665.093044215411</v>
      </c>
      <c r="G127" s="27">
        <f t="shared" si="90"/>
        <v>2.4521874508231312E-3</v>
      </c>
      <c r="H127" s="80">
        <f t="shared" si="91"/>
        <v>1</v>
      </c>
      <c r="I127" s="11">
        <f t="shared" si="104"/>
        <v>-3231689</v>
      </c>
      <c r="J127" s="4">
        <f t="shared" si="100"/>
        <v>0</v>
      </c>
      <c r="K127" s="51">
        <f t="shared" si="105"/>
        <v>1716993</v>
      </c>
      <c r="L127" s="86">
        <f t="shared" si="101"/>
        <v>-136378</v>
      </c>
      <c r="M127" s="4">
        <f t="shared" si="102"/>
        <v>0</v>
      </c>
      <c r="N127" s="51">
        <f t="shared" si="103"/>
        <v>67698</v>
      </c>
      <c r="P127" s="54">
        <f t="shared" si="107"/>
        <v>1.3302486257371684E-6</v>
      </c>
      <c r="Q127" s="55">
        <f t="shared" si="108"/>
        <v>5.349840610749796</v>
      </c>
      <c r="R127" s="55">
        <f t="shared" si="109"/>
        <v>0</v>
      </c>
      <c r="S127" s="56">
        <f t="shared" si="9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8"/>
        <v>115499</v>
      </c>
      <c r="E128" s="2">
        <f t="shared" si="99"/>
        <v>1787469</v>
      </c>
      <c r="F128" s="63">
        <f t="shared" si="106"/>
        <v>10665.093044215411</v>
      </c>
      <c r="G128" s="28">
        <f t="shared" si="90"/>
        <v>2.4521874508231312E-3</v>
      </c>
      <c r="H128" s="81">
        <f t="shared" si="91"/>
        <v>1</v>
      </c>
      <c r="I128" s="9">
        <f t="shared" si="104"/>
        <v>-3373665</v>
      </c>
      <c r="J128" s="2">
        <f t="shared" si="100"/>
        <v>0</v>
      </c>
      <c r="K128" s="48">
        <f t="shared" si="105"/>
        <v>1787469</v>
      </c>
      <c r="L128" s="87">
        <f t="shared" si="101"/>
        <v>-141976</v>
      </c>
      <c r="M128" s="2">
        <f t="shared" si="102"/>
        <v>0</v>
      </c>
      <c r="N128" s="48">
        <f t="shared" si="103"/>
        <v>70476</v>
      </c>
      <c r="P128" s="53">
        <f t="shared" si="107"/>
        <v>1.3302486257371684E-6</v>
      </c>
      <c r="Q128" s="52">
        <f t="shared" si="108"/>
        <v>5.5421849582460423</v>
      </c>
      <c r="R128" s="52">
        <f t="shared" si="109"/>
        <v>0</v>
      </c>
      <c r="S128" s="16">
        <f t="shared" si="9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8"/>
        <v>115499</v>
      </c>
      <c r="E129" s="4">
        <f t="shared" si="99"/>
        <v>1860838</v>
      </c>
      <c r="F129" s="64">
        <f t="shared" si="106"/>
        <v>10665.093044215411</v>
      </c>
      <c r="G129" s="27">
        <f t="shared" si="90"/>
        <v>2.4521874508231312E-3</v>
      </c>
      <c r="H129" s="80">
        <f t="shared" si="91"/>
        <v>1</v>
      </c>
      <c r="I129" s="11">
        <f t="shared" si="104"/>
        <v>-3521469</v>
      </c>
      <c r="J129" s="4">
        <f t="shared" si="100"/>
        <v>0</v>
      </c>
      <c r="K129" s="51">
        <f t="shared" si="105"/>
        <v>1860838</v>
      </c>
      <c r="L129" s="86">
        <f t="shared" si="101"/>
        <v>-147804</v>
      </c>
      <c r="M129" s="4">
        <f t="shared" si="102"/>
        <v>0</v>
      </c>
      <c r="N129" s="51">
        <f t="shared" si="103"/>
        <v>73369</v>
      </c>
      <c r="P129" s="54">
        <f t="shared" si="107"/>
        <v>1.3302486257371684E-6</v>
      </c>
      <c r="Q129" s="55">
        <f t="shared" si="108"/>
        <v>5.7424244995323219</v>
      </c>
      <c r="R129" s="55">
        <f t="shared" si="109"/>
        <v>0</v>
      </c>
      <c r="S129" s="56">
        <f t="shared" si="9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8"/>
        <v>115499</v>
      </c>
      <c r="E130" s="2">
        <f t="shared" si="99"/>
        <v>1937219</v>
      </c>
      <c r="F130" s="63">
        <f t="shared" si="106"/>
        <v>10665.093044215411</v>
      </c>
      <c r="G130" s="28">
        <f t="shared" si="90"/>
        <v>2.4521874508231312E-3</v>
      </c>
      <c r="H130" s="81">
        <f t="shared" si="91"/>
        <v>1</v>
      </c>
      <c r="I130" s="9">
        <f t="shared" si="104"/>
        <v>-3675339</v>
      </c>
      <c r="J130" s="2">
        <f t="shared" si="100"/>
        <v>0</v>
      </c>
      <c r="K130" s="48">
        <f t="shared" si="105"/>
        <v>1937219</v>
      </c>
      <c r="L130" s="87">
        <f t="shared" si="101"/>
        <v>-153870</v>
      </c>
      <c r="M130" s="2">
        <f t="shared" si="102"/>
        <v>0</v>
      </c>
      <c r="N130" s="48">
        <f t="shared" si="103"/>
        <v>76381</v>
      </c>
      <c r="P130" s="53">
        <f t="shared" si="107"/>
        <v>1.3302486257371684E-6</v>
      </c>
      <c r="Q130" s="52">
        <f t="shared" si="108"/>
        <v>5.9508837140024822</v>
      </c>
      <c r="R130" s="52">
        <f t="shared" si="109"/>
        <v>0</v>
      </c>
      <c r="S130" s="16">
        <f t="shared" si="9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8"/>
        <v>115499</v>
      </c>
      <c r="E131" s="4">
        <f t="shared" si="99"/>
        <v>2016735</v>
      </c>
      <c r="F131" s="64">
        <f t="shared" si="106"/>
        <v>10665.093044215411</v>
      </c>
      <c r="G131" s="27">
        <f t="shared" si="90"/>
        <v>2.4521874508231312E-3</v>
      </c>
      <c r="H131" s="80">
        <f t="shared" si="91"/>
        <v>1</v>
      </c>
      <c r="I131" s="11">
        <f t="shared" si="104"/>
        <v>-3835525</v>
      </c>
      <c r="J131" s="4">
        <f t="shared" si="100"/>
        <v>0</v>
      </c>
      <c r="K131" s="51">
        <f t="shared" si="105"/>
        <v>2016735</v>
      </c>
      <c r="L131" s="86">
        <f t="shared" si="101"/>
        <v>-160186</v>
      </c>
      <c r="M131" s="4">
        <f t="shared" si="102"/>
        <v>0</v>
      </c>
      <c r="N131" s="51">
        <f t="shared" si="103"/>
        <v>79516</v>
      </c>
      <c r="P131" s="54">
        <f t="shared" si="107"/>
        <v>1.3302486257371684E-6</v>
      </c>
      <c r="Q131" s="55">
        <f t="shared" si="108"/>
        <v>6.1678983672901548</v>
      </c>
      <c r="R131" s="55">
        <f t="shared" si="109"/>
        <v>0</v>
      </c>
      <c r="S131" s="56">
        <f t="shared" si="9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8"/>
        <v>115499</v>
      </c>
      <c r="E132" s="2">
        <f t="shared" si="99"/>
        <v>2099515</v>
      </c>
      <c r="F132" s="63">
        <f t="shared" si="106"/>
        <v>10665.093044215411</v>
      </c>
      <c r="G132" s="28">
        <f t="shared" ref="G132:G195" si="110">D132/U$3</f>
        <v>2.4521874508231312E-3</v>
      </c>
      <c r="H132" s="81">
        <f t="shared" si="91"/>
        <v>1</v>
      </c>
      <c r="I132" s="9">
        <f t="shared" si="104"/>
        <v>-4002286</v>
      </c>
      <c r="J132" s="2">
        <f t="shared" si="100"/>
        <v>0</v>
      </c>
      <c r="K132" s="48">
        <f t="shared" si="105"/>
        <v>2099515</v>
      </c>
      <c r="L132" s="87">
        <f t="shared" si="101"/>
        <v>-166761</v>
      </c>
      <c r="M132" s="2">
        <f t="shared" si="102"/>
        <v>0</v>
      </c>
      <c r="N132" s="48">
        <f t="shared" si="103"/>
        <v>82780</v>
      </c>
      <c r="P132" s="53">
        <f t="shared" si="107"/>
        <v>1.3302486257371684E-6</v>
      </c>
      <c r="Q132" s="52">
        <f t="shared" si="108"/>
        <v>6.393820930341013</v>
      </c>
      <c r="R132" s="52">
        <f t="shared" si="109"/>
        <v>0</v>
      </c>
      <c r="S132" s="16">
        <f t="shared" si="9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8"/>
        <v>115499</v>
      </c>
      <c r="E133" s="4">
        <f t="shared" si="99"/>
        <v>2185693</v>
      </c>
      <c r="F133" s="64">
        <f t="shared" si="106"/>
        <v>10665.093044215411</v>
      </c>
      <c r="G133" s="27">
        <f t="shared" si="110"/>
        <v>2.4521874508231312E-3</v>
      </c>
      <c r="H133" s="80">
        <f t="shared" ref="H133:H196" si="111">D133/D132</f>
        <v>1</v>
      </c>
      <c r="I133" s="11">
        <f t="shared" ref="I133:I164" si="112">INT((S$17*K133+I132)/(1+R$17*J133))</f>
        <v>-4175892</v>
      </c>
      <c r="J133" s="4">
        <f t="shared" si="100"/>
        <v>0</v>
      </c>
      <c r="K133" s="51">
        <f t="shared" ref="K133:K164" si="113">INT((Q$17*J133+K132)/(1+P$17+S$17))</f>
        <v>2185693</v>
      </c>
      <c r="L133" s="86">
        <f t="shared" si="101"/>
        <v>-173606</v>
      </c>
      <c r="M133" s="4">
        <f t="shared" si="102"/>
        <v>0</v>
      </c>
      <c r="N133" s="51">
        <f t="shared" si="103"/>
        <v>86178</v>
      </c>
      <c r="P133" s="54">
        <f t="shared" si="107"/>
        <v>1.3302486257371684E-6</v>
      </c>
      <c r="Q133" s="55">
        <f t="shared" si="108"/>
        <v>6.6290167391562189</v>
      </c>
      <c r="R133" s="55">
        <f t="shared" si="109"/>
        <v>0</v>
      </c>
      <c r="S133" s="56">
        <f t="shared" si="9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8"/>
        <v>115499</v>
      </c>
      <c r="E134" s="2">
        <f t="shared" si="99"/>
        <v>2275408</v>
      </c>
      <c r="F134" s="63">
        <f t="shared" si="106"/>
        <v>10665.093044215411</v>
      </c>
      <c r="G134" s="28">
        <f t="shared" si="110"/>
        <v>2.4521874508231312E-3</v>
      </c>
      <c r="H134" s="81">
        <f t="shared" si="111"/>
        <v>1</v>
      </c>
      <c r="I134" s="9">
        <f t="shared" si="112"/>
        <v>-4356624</v>
      </c>
      <c r="J134" s="2">
        <f t="shared" si="100"/>
        <v>0</v>
      </c>
      <c r="K134" s="48">
        <f t="shared" si="113"/>
        <v>2275408</v>
      </c>
      <c r="L134" s="87">
        <f t="shared" si="101"/>
        <v>-180732</v>
      </c>
      <c r="M134" s="2">
        <f t="shared" si="102"/>
        <v>0</v>
      </c>
      <c r="N134" s="48">
        <f t="shared" si="103"/>
        <v>89715</v>
      </c>
      <c r="P134" s="53">
        <f t="shared" si="107"/>
        <v>1.3302486257371684E-6</v>
      </c>
      <c r="Q134" s="52">
        <f t="shared" si="108"/>
        <v>6.8738665923047302</v>
      </c>
      <c r="R134" s="52">
        <f t="shared" si="109"/>
        <v>0</v>
      </c>
      <c r="S134" s="16">
        <f t="shared" si="9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8"/>
        <v>115499</v>
      </c>
      <c r="E135" s="4">
        <f t="shared" si="99"/>
        <v>2368805</v>
      </c>
      <c r="F135" s="64">
        <f t="shared" si="106"/>
        <v>10665.093044215411</v>
      </c>
      <c r="G135" s="27">
        <f t="shared" si="110"/>
        <v>2.4521874508231312E-3</v>
      </c>
      <c r="H135" s="80">
        <f t="shared" si="111"/>
        <v>1</v>
      </c>
      <c r="I135" s="11">
        <f t="shared" si="112"/>
        <v>-4544775</v>
      </c>
      <c r="J135" s="4">
        <f t="shared" si="100"/>
        <v>0</v>
      </c>
      <c r="K135" s="51">
        <f t="shared" si="113"/>
        <v>2368805</v>
      </c>
      <c r="L135" s="86">
        <f t="shared" si="101"/>
        <v>-188151</v>
      </c>
      <c r="M135" s="4">
        <f t="shared" si="102"/>
        <v>0</v>
      </c>
      <c r="N135" s="51">
        <f t="shared" si="103"/>
        <v>93397</v>
      </c>
      <c r="P135" s="54">
        <f t="shared" si="107"/>
        <v>1.3302486257371684E-6</v>
      </c>
      <c r="Q135" s="55">
        <f t="shared" si="108"/>
        <v>7.1287667509232993</v>
      </c>
      <c r="R135" s="55">
        <f t="shared" si="109"/>
        <v>0</v>
      </c>
      <c r="S135" s="56">
        <f t="shared" si="9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8"/>
        <v>115499</v>
      </c>
      <c r="E136" s="2">
        <f t="shared" si="99"/>
        <v>2466036</v>
      </c>
      <c r="F136" s="63">
        <f t="shared" si="106"/>
        <v>10665.093044215411</v>
      </c>
      <c r="G136" s="28">
        <f t="shared" si="110"/>
        <v>2.4521874508231312E-3</v>
      </c>
      <c r="H136" s="81">
        <f t="shared" si="111"/>
        <v>1</v>
      </c>
      <c r="I136" s="9">
        <f t="shared" si="112"/>
        <v>-4740649</v>
      </c>
      <c r="J136" s="2">
        <f t="shared" si="100"/>
        <v>0</v>
      </c>
      <c r="K136" s="48">
        <f t="shared" si="113"/>
        <v>2466036</v>
      </c>
      <c r="L136" s="87">
        <f t="shared" si="101"/>
        <v>-195874</v>
      </c>
      <c r="M136" s="2">
        <f t="shared" si="102"/>
        <v>0</v>
      </c>
      <c r="N136" s="48">
        <f t="shared" si="103"/>
        <v>97231</v>
      </c>
      <c r="P136" s="53">
        <f t="shared" si="107"/>
        <v>1.3302486257371684E-6</v>
      </c>
      <c r="Q136" s="52">
        <f t="shared" si="108"/>
        <v>7.3941304055083616</v>
      </c>
      <c r="R136" s="52">
        <f t="shared" si="109"/>
        <v>0</v>
      </c>
      <c r="S136" s="16">
        <f t="shared" si="9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8"/>
        <v>115499</v>
      </c>
      <c r="E137" s="4">
        <f t="shared" si="99"/>
        <v>2567258</v>
      </c>
      <c r="F137" s="64">
        <f t="shared" si="106"/>
        <v>10665.093044215411</v>
      </c>
      <c r="G137" s="27">
        <f t="shared" si="110"/>
        <v>2.4521874508231312E-3</v>
      </c>
      <c r="H137" s="80">
        <f t="shared" si="111"/>
        <v>1</v>
      </c>
      <c r="I137" s="11">
        <f t="shared" si="112"/>
        <v>-4944562</v>
      </c>
      <c r="J137" s="4">
        <f t="shared" si="100"/>
        <v>0</v>
      </c>
      <c r="K137" s="51">
        <f t="shared" si="113"/>
        <v>2567258</v>
      </c>
      <c r="L137" s="86">
        <f t="shared" si="101"/>
        <v>-203913</v>
      </c>
      <c r="M137" s="4">
        <f t="shared" si="102"/>
        <v>0</v>
      </c>
      <c r="N137" s="51">
        <f t="shared" si="103"/>
        <v>101222</v>
      </c>
      <c r="P137" s="54">
        <f t="shared" si="107"/>
        <v>1.3302486257371684E-6</v>
      </c>
      <c r="Q137" s="55">
        <f t="shared" si="108"/>
        <v>7.6703864331717799</v>
      </c>
      <c r="R137" s="55">
        <f t="shared" si="109"/>
        <v>0</v>
      </c>
      <c r="S137" s="56">
        <f t="shared" si="9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8"/>
        <v>115499</v>
      </c>
      <c r="E138" s="2">
        <f t="shared" si="99"/>
        <v>2672635</v>
      </c>
      <c r="F138" s="63">
        <f t="shared" si="106"/>
        <v>10665.093044215411</v>
      </c>
      <c r="G138" s="28">
        <f t="shared" si="110"/>
        <v>2.4521874508231312E-3</v>
      </c>
      <c r="H138" s="81">
        <f t="shared" si="111"/>
        <v>1</v>
      </c>
      <c r="I138" s="9">
        <f t="shared" si="112"/>
        <v>-5156845</v>
      </c>
      <c r="J138" s="2">
        <f t="shared" si="100"/>
        <v>0</v>
      </c>
      <c r="K138" s="48">
        <f t="shared" si="113"/>
        <v>2672635</v>
      </c>
      <c r="L138" s="87">
        <f t="shared" si="101"/>
        <v>-212283</v>
      </c>
      <c r="M138" s="2">
        <f t="shared" si="102"/>
        <v>0</v>
      </c>
      <c r="N138" s="48">
        <f t="shared" si="103"/>
        <v>105377</v>
      </c>
      <c r="P138" s="53">
        <f t="shared" si="107"/>
        <v>1.3302486257371684E-6</v>
      </c>
      <c r="Q138" s="52">
        <f t="shared" si="108"/>
        <v>7.9579805283612854</v>
      </c>
      <c r="R138" s="52">
        <f t="shared" si="109"/>
        <v>0</v>
      </c>
      <c r="S138" s="16">
        <f t="shared" si="9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8"/>
        <v>115499</v>
      </c>
      <c r="E139" s="4">
        <f t="shared" si="99"/>
        <v>2782337</v>
      </c>
      <c r="F139" s="64">
        <f t="shared" si="106"/>
        <v>10665.093044215411</v>
      </c>
      <c r="G139" s="27">
        <f t="shared" si="110"/>
        <v>2.4521874508231312E-3</v>
      </c>
      <c r="H139" s="80">
        <f t="shared" si="111"/>
        <v>1</v>
      </c>
      <c r="I139" s="11">
        <f t="shared" si="112"/>
        <v>-5377842</v>
      </c>
      <c r="J139" s="4">
        <f t="shared" si="100"/>
        <v>0</v>
      </c>
      <c r="K139" s="51">
        <f t="shared" si="113"/>
        <v>2782337</v>
      </c>
      <c r="L139" s="86">
        <f t="shared" si="101"/>
        <v>-220997</v>
      </c>
      <c r="M139" s="4">
        <f t="shared" si="102"/>
        <v>0</v>
      </c>
      <c r="N139" s="51">
        <f t="shared" si="103"/>
        <v>109702</v>
      </c>
      <c r="P139" s="54">
        <f t="shared" si="107"/>
        <v>1.3302486257371684E-6</v>
      </c>
      <c r="Q139" s="55">
        <f t="shared" si="108"/>
        <v>8.2573794912122889</v>
      </c>
      <c r="R139" s="55">
        <f t="shared" si="109"/>
        <v>0</v>
      </c>
      <c r="S139" s="56">
        <f t="shared" si="9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8"/>
        <v>115499</v>
      </c>
      <c r="E140" s="2">
        <f t="shared" si="99"/>
        <v>2896542</v>
      </c>
      <c r="F140" s="63">
        <f t="shared" si="106"/>
        <v>10665.093044215411</v>
      </c>
      <c r="G140" s="28">
        <f t="shared" si="110"/>
        <v>2.4521874508231312E-3</v>
      </c>
      <c r="H140" s="81">
        <f t="shared" si="111"/>
        <v>1</v>
      </c>
      <c r="I140" s="9">
        <f t="shared" si="112"/>
        <v>-5607910</v>
      </c>
      <c r="J140" s="2">
        <f t="shared" si="100"/>
        <v>0</v>
      </c>
      <c r="K140" s="48">
        <f t="shared" si="113"/>
        <v>2896542</v>
      </c>
      <c r="L140" s="87">
        <f t="shared" si="101"/>
        <v>-230068</v>
      </c>
      <c r="M140" s="2">
        <f t="shared" si="102"/>
        <v>0</v>
      </c>
      <c r="N140" s="48">
        <f t="shared" si="103"/>
        <v>114205</v>
      </c>
      <c r="P140" s="53">
        <f t="shared" si="107"/>
        <v>1.3302486257371684E-6</v>
      </c>
      <c r="Q140" s="52">
        <f t="shared" si="108"/>
        <v>8.5690684059879541</v>
      </c>
      <c r="R140" s="52">
        <f t="shared" si="109"/>
        <v>0</v>
      </c>
      <c r="S140" s="16">
        <f t="shared" si="9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8"/>
        <v>115499</v>
      </c>
      <c r="E141" s="4">
        <f t="shared" si="99"/>
        <v>3015435</v>
      </c>
      <c r="F141" s="64">
        <f t="shared" si="106"/>
        <v>10665.093044215411</v>
      </c>
      <c r="G141" s="27">
        <f t="shared" si="110"/>
        <v>2.4521874508231312E-3</v>
      </c>
      <c r="H141" s="80">
        <f t="shared" si="111"/>
        <v>1</v>
      </c>
      <c r="I141" s="11">
        <f t="shared" si="112"/>
        <v>-5847421</v>
      </c>
      <c r="J141" s="4">
        <f t="shared" si="100"/>
        <v>0</v>
      </c>
      <c r="K141" s="51">
        <f t="shared" si="113"/>
        <v>3015435</v>
      </c>
      <c r="L141" s="86">
        <f t="shared" si="101"/>
        <v>-239511</v>
      </c>
      <c r="M141" s="4">
        <f t="shared" si="102"/>
        <v>0</v>
      </c>
      <c r="N141" s="51">
        <f t="shared" si="103"/>
        <v>118893</v>
      </c>
      <c r="P141" s="54">
        <f t="shared" si="107"/>
        <v>1.3302486257371684E-6</v>
      </c>
      <c r="Q141" s="55">
        <f t="shared" si="108"/>
        <v>8.8935508651268194</v>
      </c>
      <c r="R141" s="55">
        <f t="shared" si="109"/>
        <v>0</v>
      </c>
      <c r="S141" s="56">
        <f t="shared" si="9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8"/>
        <v>115499</v>
      </c>
      <c r="E142" s="2">
        <f t="shared" si="99"/>
        <v>3139208</v>
      </c>
      <c r="F142" s="63">
        <f t="shared" si="106"/>
        <v>10665.093044215411</v>
      </c>
      <c r="G142" s="28">
        <f t="shared" si="110"/>
        <v>2.4521874508231312E-3</v>
      </c>
      <c r="H142" s="81">
        <f t="shared" si="111"/>
        <v>1</v>
      </c>
      <c r="I142" s="9">
        <f t="shared" si="112"/>
        <v>-6096763</v>
      </c>
      <c r="J142" s="2">
        <f t="shared" si="100"/>
        <v>0</v>
      </c>
      <c r="K142" s="48">
        <f t="shared" si="113"/>
        <v>3139208</v>
      </c>
      <c r="L142" s="87">
        <f t="shared" si="101"/>
        <v>-249342</v>
      </c>
      <c r="M142" s="2">
        <f t="shared" si="102"/>
        <v>0</v>
      </c>
      <c r="N142" s="48">
        <f t="shared" si="103"/>
        <v>123773</v>
      </c>
      <c r="P142" s="53">
        <f t="shared" si="107"/>
        <v>1.3302486257371684E-6</v>
      </c>
      <c r="Q142" s="52">
        <f t="shared" si="108"/>
        <v>9.2313515667551105</v>
      </c>
      <c r="R142" s="52">
        <f t="shared" si="109"/>
        <v>0</v>
      </c>
      <c r="S142" s="16">
        <f t="shared" si="9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8"/>
        <v>115499</v>
      </c>
      <c r="E143" s="4">
        <f t="shared" si="99"/>
        <v>3268062</v>
      </c>
      <c r="F143" s="64">
        <f t="shared" si="106"/>
        <v>10665.093044215411</v>
      </c>
      <c r="G143" s="27">
        <f t="shared" si="110"/>
        <v>2.4521874508231312E-3</v>
      </c>
      <c r="H143" s="80">
        <f t="shared" si="111"/>
        <v>1</v>
      </c>
      <c r="I143" s="11">
        <f t="shared" si="112"/>
        <v>-6356340</v>
      </c>
      <c r="J143" s="4">
        <f t="shared" si="100"/>
        <v>0</v>
      </c>
      <c r="K143" s="51">
        <f t="shared" si="113"/>
        <v>3268062</v>
      </c>
      <c r="L143" s="86">
        <f t="shared" si="101"/>
        <v>-259577</v>
      </c>
      <c r="M143" s="4">
        <f t="shared" si="102"/>
        <v>0</v>
      </c>
      <c r="N143" s="51">
        <f t="shared" si="103"/>
        <v>128854</v>
      </c>
      <c r="P143" s="54">
        <f t="shared" si="107"/>
        <v>1.3302486257371684E-6</v>
      </c>
      <c r="Q143" s="55">
        <f t="shared" si="108"/>
        <v>9.5830176694548115</v>
      </c>
      <c r="R143" s="55">
        <f t="shared" si="109"/>
        <v>0</v>
      </c>
      <c r="S143" s="56">
        <f t="shared" si="9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8"/>
        <v>115499</v>
      </c>
      <c r="E144" s="2">
        <f t="shared" si="99"/>
        <v>3402205</v>
      </c>
      <c r="F144" s="63">
        <f t="shared" si="106"/>
        <v>10665.093044215411</v>
      </c>
      <c r="G144" s="28">
        <f t="shared" si="110"/>
        <v>2.4521874508231312E-3</v>
      </c>
      <c r="H144" s="81">
        <f t="shared" si="111"/>
        <v>1</v>
      </c>
      <c r="I144" s="9">
        <f t="shared" si="112"/>
        <v>-6626572</v>
      </c>
      <c r="J144" s="2">
        <f t="shared" si="100"/>
        <v>0</v>
      </c>
      <c r="K144" s="48">
        <f t="shared" si="113"/>
        <v>3402205</v>
      </c>
      <c r="L144" s="87">
        <f t="shared" si="101"/>
        <v>-270232</v>
      </c>
      <c r="M144" s="2">
        <f t="shared" si="102"/>
        <v>0</v>
      </c>
      <c r="N144" s="48">
        <f t="shared" si="103"/>
        <v>134143</v>
      </c>
      <c r="P144" s="53">
        <f t="shared" si="107"/>
        <v>1.3302486257371684E-6</v>
      </c>
      <c r="Q144" s="52">
        <f t="shared" si="108"/>
        <v>9.9491190163112933</v>
      </c>
      <c r="R144" s="52">
        <f t="shared" si="109"/>
        <v>0</v>
      </c>
      <c r="S144" s="16">
        <f t="shared" si="9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8"/>
        <v>115499</v>
      </c>
      <c r="E145" s="4">
        <f t="shared" si="99"/>
        <v>3541854</v>
      </c>
      <c r="F145" s="64">
        <f t="shared" si="106"/>
        <v>10665.093044215411</v>
      </c>
      <c r="G145" s="27">
        <f t="shared" si="110"/>
        <v>2.4521874508231312E-3</v>
      </c>
      <c r="H145" s="80">
        <f t="shared" si="111"/>
        <v>1</v>
      </c>
      <c r="I145" s="11">
        <f t="shared" si="112"/>
        <v>-6907896</v>
      </c>
      <c r="J145" s="4">
        <f t="shared" si="100"/>
        <v>0</v>
      </c>
      <c r="K145" s="51">
        <f t="shared" si="113"/>
        <v>3541854</v>
      </c>
      <c r="L145" s="86">
        <f t="shared" si="101"/>
        <v>-281324</v>
      </c>
      <c r="M145" s="4">
        <f t="shared" si="102"/>
        <v>0</v>
      </c>
      <c r="N145" s="51">
        <f t="shared" si="103"/>
        <v>139649</v>
      </c>
      <c r="P145" s="54">
        <f t="shared" si="107"/>
        <v>1.3302486257371684E-6</v>
      </c>
      <c r="Q145" s="55">
        <f t="shared" si="108"/>
        <v>10.330247910865683</v>
      </c>
      <c r="R145" s="55">
        <f t="shared" si="109"/>
        <v>0</v>
      </c>
      <c r="S145" s="56">
        <f t="shared" si="9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8"/>
        <v>115499</v>
      </c>
      <c r="E146" s="2">
        <f t="shared" si="99"/>
        <v>3687235</v>
      </c>
      <c r="F146" s="63">
        <f t="shared" si="106"/>
        <v>10665.093044215411</v>
      </c>
      <c r="G146" s="28">
        <f t="shared" si="110"/>
        <v>2.4521874508231312E-3</v>
      </c>
      <c r="H146" s="81">
        <f t="shared" si="111"/>
        <v>1</v>
      </c>
      <c r="I146" s="9">
        <f t="shared" si="112"/>
        <v>-7200767</v>
      </c>
      <c r="J146" s="2">
        <f t="shared" si="100"/>
        <v>0</v>
      </c>
      <c r="K146" s="48">
        <f t="shared" si="113"/>
        <v>3687235</v>
      </c>
      <c r="L146" s="87">
        <f t="shared" si="101"/>
        <v>-292871</v>
      </c>
      <c r="M146" s="2">
        <f t="shared" si="102"/>
        <v>0</v>
      </c>
      <c r="N146" s="48">
        <f t="shared" si="103"/>
        <v>145381</v>
      </c>
      <c r="P146" s="53">
        <f t="shared" si="107"/>
        <v>1.3302486257371684E-6</v>
      </c>
      <c r="Q146" s="52">
        <f t="shared" si="108"/>
        <v>10.727020695930561</v>
      </c>
      <c r="R146" s="52">
        <f t="shared" si="109"/>
        <v>0</v>
      </c>
      <c r="S146" s="16">
        <f t="shared" si="9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8"/>
        <v>115499</v>
      </c>
      <c r="E147" s="4">
        <f t="shared" si="99"/>
        <v>3838583</v>
      </c>
      <c r="F147" s="64">
        <f t="shared" si="106"/>
        <v>10665.093044215411</v>
      </c>
      <c r="G147" s="27">
        <f t="shared" si="110"/>
        <v>2.4521874508231312E-3</v>
      </c>
      <c r="H147" s="80">
        <f t="shared" si="111"/>
        <v>1</v>
      </c>
      <c r="I147" s="11">
        <f t="shared" si="112"/>
        <v>-7505660</v>
      </c>
      <c r="J147" s="4">
        <f t="shared" si="100"/>
        <v>0</v>
      </c>
      <c r="K147" s="51">
        <f t="shared" si="113"/>
        <v>3838583</v>
      </c>
      <c r="L147" s="86">
        <f t="shared" si="101"/>
        <v>-304893</v>
      </c>
      <c r="M147" s="4">
        <f t="shared" si="102"/>
        <v>0</v>
      </c>
      <c r="N147" s="51">
        <f t="shared" si="103"/>
        <v>151348</v>
      </c>
      <c r="P147" s="54">
        <f t="shared" si="107"/>
        <v>1.3302486257371684E-6</v>
      </c>
      <c r="Q147" s="55">
        <f t="shared" si="108"/>
        <v>11.140079108358023</v>
      </c>
      <c r="R147" s="55">
        <f t="shared" si="109"/>
        <v>0</v>
      </c>
      <c r="S147" s="56">
        <f t="shared" si="9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8"/>
        <v>115499</v>
      </c>
      <c r="E148" s="2">
        <f t="shared" si="99"/>
        <v>3996144</v>
      </c>
      <c r="F148" s="63">
        <f t="shared" si="106"/>
        <v>10665.093044215411</v>
      </c>
      <c r="G148" s="28">
        <f t="shared" si="110"/>
        <v>2.4521874508231312E-3</v>
      </c>
      <c r="H148" s="81">
        <f t="shared" si="111"/>
        <v>1</v>
      </c>
      <c r="I148" s="9">
        <f t="shared" si="112"/>
        <v>-7823067</v>
      </c>
      <c r="J148" s="2">
        <f t="shared" si="100"/>
        <v>0</v>
      </c>
      <c r="K148" s="48">
        <f t="shared" si="113"/>
        <v>3996144</v>
      </c>
      <c r="L148" s="87">
        <f t="shared" si="101"/>
        <v>-317407</v>
      </c>
      <c r="M148" s="2">
        <f t="shared" si="102"/>
        <v>0</v>
      </c>
      <c r="N148" s="48">
        <f t="shared" si="103"/>
        <v>157561</v>
      </c>
      <c r="P148" s="53">
        <f t="shared" si="107"/>
        <v>1.3302486257371684E-6</v>
      </c>
      <c r="Q148" s="52">
        <f t="shared" si="108"/>
        <v>11.570092988575817</v>
      </c>
      <c r="R148" s="52">
        <f t="shared" si="109"/>
        <v>0</v>
      </c>
      <c r="S148" s="16">
        <f t="shared" si="9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8"/>
        <v>115499</v>
      </c>
      <c r="E149" s="4">
        <f t="shared" si="99"/>
        <v>4160172</v>
      </c>
      <c r="F149" s="64">
        <f t="shared" si="106"/>
        <v>10665.093044215411</v>
      </c>
      <c r="G149" s="27">
        <f t="shared" si="110"/>
        <v>2.4521874508231312E-3</v>
      </c>
      <c r="H149" s="80">
        <f t="shared" si="111"/>
        <v>1</v>
      </c>
      <c r="I149" s="11">
        <f t="shared" si="112"/>
        <v>-8153503</v>
      </c>
      <c r="J149" s="4">
        <f t="shared" si="100"/>
        <v>0</v>
      </c>
      <c r="K149" s="51">
        <f t="shared" si="113"/>
        <v>4160172</v>
      </c>
      <c r="L149" s="86">
        <f t="shared" si="101"/>
        <v>-330436</v>
      </c>
      <c r="M149" s="4">
        <f t="shared" si="102"/>
        <v>0</v>
      </c>
      <c r="N149" s="51">
        <f t="shared" si="103"/>
        <v>164028</v>
      </c>
      <c r="P149" s="54">
        <f t="shared" si="107"/>
        <v>1.3302486257371684E-6</v>
      </c>
      <c r="Q149" s="55">
        <f t="shared" si="108"/>
        <v>12.017756440330777</v>
      </c>
      <c r="R149" s="55">
        <f t="shared" si="109"/>
        <v>0</v>
      </c>
      <c r="S149" s="56">
        <f t="shared" si="9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8"/>
        <v>115499</v>
      </c>
      <c r="E150" s="2">
        <f t="shared" si="99"/>
        <v>4330933</v>
      </c>
      <c r="F150" s="63">
        <f t="shared" si="106"/>
        <v>10665.093044215411</v>
      </c>
      <c r="G150" s="28">
        <f t="shared" si="110"/>
        <v>2.4521874508231312E-3</v>
      </c>
      <c r="H150" s="81">
        <f t="shared" si="111"/>
        <v>1</v>
      </c>
      <c r="I150" s="9">
        <f t="shared" si="112"/>
        <v>-8497502</v>
      </c>
      <c r="J150" s="2">
        <f t="shared" si="100"/>
        <v>0</v>
      </c>
      <c r="K150" s="48">
        <f t="shared" si="113"/>
        <v>4330933</v>
      </c>
      <c r="L150" s="87">
        <f t="shared" si="101"/>
        <v>-343999</v>
      </c>
      <c r="M150" s="2">
        <f t="shared" si="102"/>
        <v>0</v>
      </c>
      <c r="N150" s="48">
        <f t="shared" si="103"/>
        <v>170761</v>
      </c>
      <c r="P150" s="53">
        <f t="shared" si="107"/>
        <v>1.3302486257371684E-6</v>
      </c>
      <c r="Q150" s="52">
        <f t="shared" si="108"/>
        <v>12.48379562322576</v>
      </c>
      <c r="R150" s="52">
        <f t="shared" si="109"/>
        <v>0</v>
      </c>
      <c r="S150" s="16">
        <f t="shared" si="9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8"/>
        <v>115499</v>
      </c>
      <c r="E151" s="4">
        <f t="shared" si="99"/>
        <v>4508703</v>
      </c>
      <c r="F151" s="64">
        <f t="shared" si="106"/>
        <v>10665.093044215411</v>
      </c>
      <c r="G151" s="27">
        <f t="shared" si="110"/>
        <v>2.4521874508231312E-3</v>
      </c>
      <c r="H151" s="80">
        <f t="shared" si="111"/>
        <v>1</v>
      </c>
      <c r="I151" s="11">
        <f t="shared" si="112"/>
        <v>-8855621</v>
      </c>
      <c r="J151" s="4">
        <f t="shared" si="100"/>
        <v>0</v>
      </c>
      <c r="K151" s="51">
        <f t="shared" si="113"/>
        <v>4508703</v>
      </c>
      <c r="L151" s="86">
        <f t="shared" si="101"/>
        <v>-358119</v>
      </c>
      <c r="M151" s="4">
        <f t="shared" si="102"/>
        <v>0</v>
      </c>
      <c r="N151" s="51">
        <f t="shared" si="103"/>
        <v>177770</v>
      </c>
      <c r="P151" s="54">
        <f t="shared" ref="P151:P182" si="114">R$17*((1+P$17-Q$17)*(1+P$17+S$17)-Q$17)</f>
        <v>1.3302486257371684E-6</v>
      </c>
      <c r="Q151" s="55">
        <f t="shared" ref="Q151:Q182" si="115">(1+P$17-Q$17)*(1+P$17+S$17)-R$17*((S$17*K150)+((I150+J150)*(1+P$17+S$17)))</f>
        <v>12.968963781742659</v>
      </c>
      <c r="R151" s="55">
        <f t="shared" ref="R151:R182" si="116">-J150*(1+P$17+S$17)</f>
        <v>0</v>
      </c>
      <c r="S151" s="56">
        <f t="shared" ref="S151:S204" si="11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8"/>
        <v>115499</v>
      </c>
      <c r="E152" s="2">
        <f t="shared" si="99"/>
        <v>4693770</v>
      </c>
      <c r="F152" s="63">
        <f t="shared" si="106"/>
        <v>10665.093044215411</v>
      </c>
      <c r="G152" s="28">
        <f t="shared" si="110"/>
        <v>2.4521874508231312E-3</v>
      </c>
      <c r="H152" s="81">
        <f t="shared" si="111"/>
        <v>1</v>
      </c>
      <c r="I152" s="9">
        <f t="shared" si="112"/>
        <v>-9228440</v>
      </c>
      <c r="J152" s="2">
        <f t="shared" si="100"/>
        <v>0</v>
      </c>
      <c r="K152" s="48">
        <f t="shared" si="113"/>
        <v>4693770</v>
      </c>
      <c r="L152" s="87">
        <f t="shared" si="101"/>
        <v>-372819</v>
      </c>
      <c r="M152" s="2">
        <f t="shared" si="102"/>
        <v>0</v>
      </c>
      <c r="N152" s="48">
        <f t="shared" si="103"/>
        <v>185067</v>
      </c>
      <c r="P152" s="53">
        <f t="shared" si="114"/>
        <v>1.3302486257371684E-6</v>
      </c>
      <c r="Q152" s="52">
        <f t="shared" si="115"/>
        <v>13.474046440267029</v>
      </c>
      <c r="R152" s="52">
        <f t="shared" si="116"/>
        <v>0</v>
      </c>
      <c r="S152" s="16">
        <f t="shared" si="11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8"/>
        <v>115499</v>
      </c>
      <c r="E153" s="4">
        <f t="shared" si="99"/>
        <v>4886433</v>
      </c>
      <c r="F153" s="64">
        <f t="shared" si="106"/>
        <v>10665.093044215411</v>
      </c>
      <c r="G153" s="27">
        <f t="shared" si="110"/>
        <v>2.4521874508231312E-3</v>
      </c>
      <c r="H153" s="80">
        <f t="shared" si="111"/>
        <v>1</v>
      </c>
      <c r="I153" s="11">
        <f t="shared" si="112"/>
        <v>-9616562</v>
      </c>
      <c r="J153" s="4">
        <f t="shared" si="100"/>
        <v>0</v>
      </c>
      <c r="K153" s="51">
        <f t="shared" si="113"/>
        <v>4886433</v>
      </c>
      <c r="L153" s="86">
        <f t="shared" si="101"/>
        <v>-388122</v>
      </c>
      <c r="M153" s="4">
        <f t="shared" si="102"/>
        <v>0</v>
      </c>
      <c r="N153" s="51">
        <f t="shared" si="103"/>
        <v>192663</v>
      </c>
      <c r="P153" s="54">
        <f t="shared" si="114"/>
        <v>1.3302486257371684E-6</v>
      </c>
      <c r="Q153" s="55">
        <f t="shared" si="115"/>
        <v>13.99986162713571</v>
      </c>
      <c r="R153" s="55">
        <f t="shared" si="116"/>
        <v>0</v>
      </c>
      <c r="S153" s="56">
        <f t="shared" si="11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8"/>
        <v>115499</v>
      </c>
      <c r="E154" s="2">
        <f t="shared" si="99"/>
        <v>5087004</v>
      </c>
      <c r="F154" s="63">
        <f t="shared" si="106"/>
        <v>10665.093044215411</v>
      </c>
      <c r="G154" s="28">
        <f t="shared" si="110"/>
        <v>2.4521874508231312E-3</v>
      </c>
      <c r="H154" s="81">
        <f t="shared" si="111"/>
        <v>1</v>
      </c>
      <c r="I154" s="9">
        <f t="shared" si="112"/>
        <v>-10020615</v>
      </c>
      <c r="J154" s="2">
        <f t="shared" si="100"/>
        <v>0</v>
      </c>
      <c r="K154" s="48">
        <f t="shared" si="113"/>
        <v>5087004</v>
      </c>
      <c r="L154" s="87">
        <f t="shared" si="101"/>
        <v>-404053</v>
      </c>
      <c r="M154" s="2">
        <f t="shared" si="102"/>
        <v>0</v>
      </c>
      <c r="N154" s="48">
        <f t="shared" si="103"/>
        <v>200571</v>
      </c>
      <c r="P154" s="53">
        <f t="shared" si="114"/>
        <v>1.3302486257371684E-6</v>
      </c>
      <c r="Q154" s="52">
        <f t="shared" si="115"/>
        <v>14.547259762613024</v>
      </c>
      <c r="R154" s="52">
        <f t="shared" si="116"/>
        <v>0</v>
      </c>
      <c r="S154" s="16">
        <f t="shared" si="11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8"/>
        <v>115499</v>
      </c>
      <c r="E155" s="4">
        <f t="shared" si="99"/>
        <v>5295808</v>
      </c>
      <c r="F155" s="64">
        <f t="shared" si="106"/>
        <v>10665.093044215411</v>
      </c>
      <c r="G155" s="27">
        <f t="shared" si="110"/>
        <v>2.4521874508231312E-3</v>
      </c>
      <c r="H155" s="80">
        <f t="shared" si="111"/>
        <v>1</v>
      </c>
      <c r="I155" s="11">
        <f t="shared" si="112"/>
        <v>-10441252</v>
      </c>
      <c r="J155" s="4">
        <f t="shared" si="100"/>
        <v>0</v>
      </c>
      <c r="K155" s="51">
        <f t="shared" si="113"/>
        <v>5295808</v>
      </c>
      <c r="L155" s="86">
        <f t="shared" si="101"/>
        <v>-420637</v>
      </c>
      <c r="M155" s="4">
        <f t="shared" si="102"/>
        <v>0</v>
      </c>
      <c r="N155" s="51">
        <f t="shared" si="103"/>
        <v>208804</v>
      </c>
      <c r="P155" s="54">
        <f t="shared" si="114"/>
        <v>1.3302486257371684E-6</v>
      </c>
      <c r="Q155" s="55">
        <f t="shared" si="115"/>
        <v>15.117126592474531</v>
      </c>
      <c r="R155" s="55">
        <f t="shared" si="116"/>
        <v>0</v>
      </c>
      <c r="S155" s="56">
        <f t="shared" si="11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8"/>
        <v>115499</v>
      </c>
      <c r="E156" s="2">
        <f t="shared" si="99"/>
        <v>5513183</v>
      </c>
      <c r="F156" s="63">
        <f t="shared" si="106"/>
        <v>10665.093044215411</v>
      </c>
      <c r="G156" s="28">
        <f t="shared" si="110"/>
        <v>2.4521874508231312E-3</v>
      </c>
      <c r="H156" s="81">
        <f t="shared" si="111"/>
        <v>1</v>
      </c>
      <c r="I156" s="9">
        <f t="shared" si="112"/>
        <v>-10879155</v>
      </c>
      <c r="J156" s="2">
        <f t="shared" si="100"/>
        <v>0</v>
      </c>
      <c r="K156" s="48">
        <f t="shared" si="113"/>
        <v>5513183</v>
      </c>
      <c r="L156" s="87">
        <f t="shared" si="101"/>
        <v>-437903</v>
      </c>
      <c r="M156" s="2">
        <f t="shared" si="102"/>
        <v>0</v>
      </c>
      <c r="N156" s="48">
        <f t="shared" si="103"/>
        <v>217375</v>
      </c>
      <c r="P156" s="53">
        <f t="shared" si="114"/>
        <v>1.3302486257371684E-6</v>
      </c>
      <c r="Q156" s="52">
        <f t="shared" si="115"/>
        <v>15.710383188007031</v>
      </c>
      <c r="R156" s="52">
        <f t="shared" si="116"/>
        <v>0</v>
      </c>
      <c r="S156" s="16">
        <f t="shared" si="11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8"/>
        <v>115499</v>
      </c>
      <c r="E157" s="4">
        <f t="shared" si="99"/>
        <v>5739480</v>
      </c>
      <c r="F157" s="64">
        <f t="shared" si="106"/>
        <v>10665.093044215411</v>
      </c>
      <c r="G157" s="27">
        <f t="shared" si="110"/>
        <v>2.4521874508231312E-3</v>
      </c>
      <c r="H157" s="80">
        <f t="shared" si="111"/>
        <v>1</v>
      </c>
      <c r="I157" s="11">
        <f t="shared" si="112"/>
        <v>-11335033</v>
      </c>
      <c r="J157" s="4">
        <f t="shared" si="100"/>
        <v>0</v>
      </c>
      <c r="K157" s="51">
        <f t="shared" si="113"/>
        <v>5739480</v>
      </c>
      <c r="L157" s="86">
        <f t="shared" si="101"/>
        <v>-455878</v>
      </c>
      <c r="M157" s="4">
        <f t="shared" si="102"/>
        <v>0</v>
      </c>
      <c r="N157" s="51">
        <f t="shared" si="103"/>
        <v>226297</v>
      </c>
      <c r="P157" s="54">
        <f t="shared" si="114"/>
        <v>1.3302486257371684E-6</v>
      </c>
      <c r="Q157" s="55">
        <f t="shared" si="115"/>
        <v>16.327991365080827</v>
      </c>
      <c r="R157" s="55">
        <f t="shared" si="116"/>
        <v>0</v>
      </c>
      <c r="S157" s="56">
        <f t="shared" si="11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8"/>
        <v>115499</v>
      </c>
      <c r="E158" s="2">
        <f t="shared" si="99"/>
        <v>5975066</v>
      </c>
      <c r="F158" s="63">
        <f t="shared" si="106"/>
        <v>10665.093044215411</v>
      </c>
      <c r="G158" s="28">
        <f t="shared" si="110"/>
        <v>2.4521874508231312E-3</v>
      </c>
      <c r="H158" s="81">
        <f t="shared" si="111"/>
        <v>1</v>
      </c>
      <c r="I158" s="9">
        <f t="shared" si="112"/>
        <v>-11809623</v>
      </c>
      <c r="J158" s="2">
        <f t="shared" si="100"/>
        <v>0</v>
      </c>
      <c r="K158" s="48">
        <f t="shared" si="113"/>
        <v>5975066</v>
      </c>
      <c r="L158" s="87">
        <f t="shared" si="101"/>
        <v>-474590</v>
      </c>
      <c r="M158" s="2">
        <f t="shared" si="102"/>
        <v>0</v>
      </c>
      <c r="N158" s="48">
        <f t="shared" si="103"/>
        <v>235586</v>
      </c>
      <c r="P158" s="53">
        <f t="shared" si="114"/>
        <v>1.3302486257371684E-6</v>
      </c>
      <c r="Q158" s="52">
        <f t="shared" si="115"/>
        <v>16.970950974613572</v>
      </c>
      <c r="R158" s="52">
        <f t="shared" si="116"/>
        <v>0</v>
      </c>
      <c r="S158" s="16">
        <f t="shared" si="11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8"/>
        <v>115499</v>
      </c>
      <c r="E159" s="4">
        <f t="shared" si="99"/>
        <v>6220322</v>
      </c>
      <c r="F159" s="64">
        <f t="shared" si="106"/>
        <v>10665.093044215411</v>
      </c>
      <c r="G159" s="27">
        <f t="shared" si="110"/>
        <v>2.4521874508231312E-3</v>
      </c>
      <c r="H159" s="80">
        <f t="shared" si="111"/>
        <v>1</v>
      </c>
      <c r="I159" s="11">
        <f t="shared" si="112"/>
        <v>-12303693</v>
      </c>
      <c r="J159" s="4">
        <f t="shared" si="100"/>
        <v>0</v>
      </c>
      <c r="K159" s="51">
        <f t="shared" si="113"/>
        <v>6220322</v>
      </c>
      <c r="L159" s="86">
        <f t="shared" si="101"/>
        <v>-494070</v>
      </c>
      <c r="M159" s="4">
        <f t="shared" si="102"/>
        <v>0</v>
      </c>
      <c r="N159" s="51">
        <f t="shared" si="103"/>
        <v>245256</v>
      </c>
      <c r="P159" s="54">
        <f t="shared" si="114"/>
        <v>1.3302486257371684E-6</v>
      </c>
      <c r="Q159" s="55">
        <f t="shared" si="115"/>
        <v>17.640301593409838</v>
      </c>
      <c r="R159" s="55">
        <f t="shared" si="116"/>
        <v>0</v>
      </c>
      <c r="S159" s="56">
        <f t="shared" si="11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8"/>
        <v>115499</v>
      </c>
      <c r="E160" s="2">
        <f t="shared" si="99"/>
        <v>6475645</v>
      </c>
      <c r="F160" s="63">
        <f t="shared" si="106"/>
        <v>10665.093044215411</v>
      </c>
      <c r="G160" s="28">
        <f t="shared" si="110"/>
        <v>2.4521874508231312E-3</v>
      </c>
      <c r="H160" s="81">
        <f t="shared" si="111"/>
        <v>1</v>
      </c>
      <c r="I160" s="9">
        <f t="shared" si="112"/>
        <v>-12818043</v>
      </c>
      <c r="J160" s="2">
        <f t="shared" si="100"/>
        <v>0</v>
      </c>
      <c r="K160" s="48">
        <f t="shared" si="113"/>
        <v>6475645</v>
      </c>
      <c r="L160" s="87">
        <f t="shared" si="101"/>
        <v>-514350</v>
      </c>
      <c r="M160" s="2">
        <f t="shared" si="102"/>
        <v>0</v>
      </c>
      <c r="N160" s="48">
        <f t="shared" si="103"/>
        <v>255323</v>
      </c>
      <c r="P160" s="53">
        <f t="shared" si="114"/>
        <v>1.3302486257371684E-6</v>
      </c>
      <c r="Q160" s="52">
        <f t="shared" si="115"/>
        <v>18.337126364417603</v>
      </c>
      <c r="R160" s="52">
        <f t="shared" si="116"/>
        <v>0</v>
      </c>
      <c r="S160" s="16">
        <f t="shared" si="11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8"/>
        <v>115499</v>
      </c>
      <c r="E161" s="4">
        <f t="shared" si="99"/>
        <v>6741448</v>
      </c>
      <c r="F161" s="64">
        <f t="shared" si="106"/>
        <v>10665.093044215411</v>
      </c>
      <c r="G161" s="27">
        <f t="shared" si="110"/>
        <v>2.4521874508231312E-3</v>
      </c>
      <c r="H161" s="80">
        <f t="shared" si="111"/>
        <v>1</v>
      </c>
      <c r="I161" s="11">
        <f t="shared" si="112"/>
        <v>-13353505</v>
      </c>
      <c r="J161" s="4">
        <f t="shared" si="100"/>
        <v>0</v>
      </c>
      <c r="K161" s="51">
        <f t="shared" si="113"/>
        <v>6741448</v>
      </c>
      <c r="L161" s="86">
        <f t="shared" si="101"/>
        <v>-535462</v>
      </c>
      <c r="M161" s="4">
        <f t="shared" si="102"/>
        <v>0</v>
      </c>
      <c r="N161" s="51">
        <f t="shared" si="103"/>
        <v>265803</v>
      </c>
      <c r="P161" s="54">
        <f t="shared" si="114"/>
        <v>1.3302486257371684E-6</v>
      </c>
      <c r="Q161" s="55">
        <f t="shared" si="115"/>
        <v>19.062553575544015</v>
      </c>
      <c r="R161" s="55">
        <f t="shared" si="116"/>
        <v>0</v>
      </c>
      <c r="S161" s="56">
        <f t="shared" si="11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8">D161+IF(M162&gt;0,M162,0)</f>
        <v>115499</v>
      </c>
      <c r="E162" s="2">
        <f t="shared" ref="E162:E204" si="119">E161+IF(N162&gt;0,N162,0)</f>
        <v>7018162</v>
      </c>
      <c r="F162" s="63">
        <f t="shared" si="106"/>
        <v>10665.093044215411</v>
      </c>
      <c r="G162" s="28">
        <f t="shared" si="110"/>
        <v>2.4521874508231312E-3</v>
      </c>
      <c r="H162" s="81">
        <f t="shared" si="111"/>
        <v>1</v>
      </c>
      <c r="I162" s="9">
        <f t="shared" si="112"/>
        <v>-13910946</v>
      </c>
      <c r="J162" s="2">
        <f t="shared" ref="J162:J204" si="120">S162</f>
        <v>0</v>
      </c>
      <c r="K162" s="48">
        <f t="shared" si="113"/>
        <v>7018162</v>
      </c>
      <c r="L162" s="87">
        <f t="shared" ref="L162:L204" si="121">I162-I161</f>
        <v>-557441</v>
      </c>
      <c r="M162" s="2">
        <f t="shared" ref="M162:M204" si="122">J162-J161</f>
        <v>0</v>
      </c>
      <c r="N162" s="48">
        <f t="shared" ref="N162:N204" si="123">K162-K161</f>
        <v>276714</v>
      </c>
      <c r="P162" s="53">
        <f t="shared" si="114"/>
        <v>1.3302486257371684E-6</v>
      </c>
      <c r="Q162" s="52">
        <f t="shared" si="115"/>
        <v>19.817756659655359</v>
      </c>
      <c r="R162" s="52">
        <f t="shared" si="116"/>
        <v>0</v>
      </c>
      <c r="S162" s="16">
        <f t="shared" si="11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8"/>
        <v>115499</v>
      </c>
      <c r="E163" s="4">
        <f t="shared" si="119"/>
        <v>7306234</v>
      </c>
      <c r="F163" s="64">
        <f t="shared" si="106"/>
        <v>10665.093044215411</v>
      </c>
      <c r="G163" s="27">
        <f t="shared" si="110"/>
        <v>2.4521874508231312E-3</v>
      </c>
      <c r="H163" s="80">
        <f t="shared" si="111"/>
        <v>1</v>
      </c>
      <c r="I163" s="11">
        <f t="shared" si="112"/>
        <v>-14491268</v>
      </c>
      <c r="J163" s="4">
        <f t="shared" si="120"/>
        <v>0</v>
      </c>
      <c r="K163" s="51">
        <f t="shared" si="113"/>
        <v>7306234</v>
      </c>
      <c r="L163" s="86">
        <f t="shared" si="121"/>
        <v>-580322</v>
      </c>
      <c r="M163" s="4">
        <f t="shared" si="122"/>
        <v>0</v>
      </c>
      <c r="N163" s="51">
        <f t="shared" si="123"/>
        <v>288072</v>
      </c>
      <c r="P163" s="54">
        <f t="shared" si="114"/>
        <v>1.3302486257371684E-6</v>
      </c>
      <c r="Q163" s="55">
        <f t="shared" si="115"/>
        <v>20.603958482928888</v>
      </c>
      <c r="R163" s="55">
        <f t="shared" si="116"/>
        <v>0</v>
      </c>
      <c r="S163" s="56">
        <f t="shared" si="11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8"/>
        <v>115499</v>
      </c>
      <c r="E164" s="2">
        <f t="shared" si="119"/>
        <v>7606130</v>
      </c>
      <c r="F164" s="63">
        <f t="shared" si="106"/>
        <v>10665.093044215411</v>
      </c>
      <c r="G164" s="28">
        <f t="shared" si="110"/>
        <v>2.4521874508231312E-3</v>
      </c>
      <c r="H164" s="81">
        <f t="shared" si="111"/>
        <v>1</v>
      </c>
      <c r="I164" s="9">
        <f t="shared" si="112"/>
        <v>-15095410</v>
      </c>
      <c r="J164" s="2">
        <f t="shared" si="120"/>
        <v>0</v>
      </c>
      <c r="K164" s="48">
        <f t="shared" si="113"/>
        <v>7606130</v>
      </c>
      <c r="L164" s="87">
        <f t="shared" si="121"/>
        <v>-604142</v>
      </c>
      <c r="M164" s="2">
        <f t="shared" si="122"/>
        <v>0</v>
      </c>
      <c r="N164" s="48">
        <f t="shared" si="123"/>
        <v>299896</v>
      </c>
      <c r="P164" s="53">
        <f t="shared" si="114"/>
        <v>1.3302486257371684E-6</v>
      </c>
      <c r="Q164" s="52">
        <f t="shared" si="115"/>
        <v>21.422431120805204</v>
      </c>
      <c r="R164" s="52">
        <f t="shared" si="116"/>
        <v>0</v>
      </c>
      <c r="S164" s="16">
        <f t="shared" si="11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8"/>
        <v>115499</v>
      </c>
      <c r="E165" s="4">
        <f t="shared" si="119"/>
        <v>7918336</v>
      </c>
      <c r="F165" s="64">
        <f t="shared" si="106"/>
        <v>10665.093044215411</v>
      </c>
      <c r="G165" s="27">
        <f t="shared" si="110"/>
        <v>2.4521874508231312E-3</v>
      </c>
      <c r="H165" s="80">
        <f t="shared" si="111"/>
        <v>1</v>
      </c>
      <c r="I165" s="11">
        <f t="shared" ref="I165:I196" si="124">INT((S$17*K165+I164)/(1+R$17*J165))</f>
        <v>-15724350</v>
      </c>
      <c r="J165" s="4">
        <f t="shared" si="120"/>
        <v>0</v>
      </c>
      <c r="K165" s="51">
        <f t="shared" ref="K165:K196" si="125">INT((Q$17*J165+K164)/(1+P$17+S$17))</f>
        <v>7918336</v>
      </c>
      <c r="L165" s="86">
        <f t="shared" si="121"/>
        <v>-628940</v>
      </c>
      <c r="M165" s="4">
        <f t="shared" si="122"/>
        <v>0</v>
      </c>
      <c r="N165" s="51">
        <f t="shared" si="123"/>
        <v>312206</v>
      </c>
      <c r="P165" s="54">
        <f t="shared" si="114"/>
        <v>1.3302486257371684E-6</v>
      </c>
      <c r="Q165" s="55">
        <f t="shared" si="115"/>
        <v>22.274498903595802</v>
      </c>
      <c r="R165" s="55">
        <f t="shared" si="116"/>
        <v>0</v>
      </c>
      <c r="S165" s="56">
        <f t="shared" si="11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8"/>
        <v>115499</v>
      </c>
      <c r="E166" s="2">
        <f t="shared" si="119"/>
        <v>8243357</v>
      </c>
      <c r="F166" s="63">
        <f t="shared" si="106"/>
        <v>10665.093044215411</v>
      </c>
      <c r="G166" s="28">
        <f t="shared" si="110"/>
        <v>2.4521874508231312E-3</v>
      </c>
      <c r="H166" s="81">
        <f t="shared" si="111"/>
        <v>1</v>
      </c>
      <c r="I166" s="9">
        <f t="shared" si="124"/>
        <v>-16379106</v>
      </c>
      <c r="J166" s="2">
        <f t="shared" si="120"/>
        <v>0</v>
      </c>
      <c r="K166" s="48">
        <f t="shared" si="125"/>
        <v>8243357</v>
      </c>
      <c r="L166" s="87">
        <f t="shared" si="121"/>
        <v>-654756</v>
      </c>
      <c r="M166" s="2">
        <f t="shared" si="122"/>
        <v>0</v>
      </c>
      <c r="N166" s="48">
        <f t="shared" si="123"/>
        <v>325021</v>
      </c>
      <c r="P166" s="53">
        <f t="shared" si="114"/>
        <v>1.3302486257371684E-6</v>
      </c>
      <c r="Q166" s="52">
        <f t="shared" si="115"/>
        <v>23.161541238043075</v>
      </c>
      <c r="R166" s="52">
        <f t="shared" si="116"/>
        <v>0</v>
      </c>
      <c r="S166" s="16">
        <f t="shared" si="11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8"/>
        <v>115499</v>
      </c>
      <c r="E167" s="4">
        <f t="shared" si="119"/>
        <v>8581719</v>
      </c>
      <c r="F167" s="64">
        <f t="shared" si="106"/>
        <v>10665.093044215411</v>
      </c>
      <c r="G167" s="27">
        <f t="shared" si="110"/>
        <v>2.4521874508231312E-3</v>
      </c>
      <c r="H167" s="80">
        <f t="shared" si="111"/>
        <v>1</v>
      </c>
      <c r="I167" s="11">
        <f t="shared" si="124"/>
        <v>-17060738</v>
      </c>
      <c r="J167" s="4">
        <f t="shared" si="120"/>
        <v>0</v>
      </c>
      <c r="K167" s="51">
        <f t="shared" si="125"/>
        <v>8581719</v>
      </c>
      <c r="L167" s="86">
        <f t="shared" si="121"/>
        <v>-681632</v>
      </c>
      <c r="M167" s="4">
        <f t="shared" si="122"/>
        <v>0</v>
      </c>
      <c r="N167" s="51">
        <f t="shared" si="123"/>
        <v>338362</v>
      </c>
      <c r="P167" s="54">
        <f t="shared" si="114"/>
        <v>1.3302486257371684E-6</v>
      </c>
      <c r="Q167" s="55">
        <f t="shared" si="115"/>
        <v>24.084993850064503</v>
      </c>
      <c r="R167" s="55">
        <f t="shared" si="116"/>
        <v>0</v>
      </c>
      <c r="S167" s="56">
        <f t="shared" si="11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8"/>
        <v>115499</v>
      </c>
      <c r="E168" s="2">
        <f t="shared" si="119"/>
        <v>8933970</v>
      </c>
      <c r="F168" s="63">
        <f t="shared" si="106"/>
        <v>10665.093044215411</v>
      </c>
      <c r="G168" s="28">
        <f t="shared" si="110"/>
        <v>2.4521874508231312E-3</v>
      </c>
      <c r="H168" s="81">
        <f t="shared" si="111"/>
        <v>1</v>
      </c>
      <c r="I168" s="9">
        <f t="shared" si="124"/>
        <v>-17770348</v>
      </c>
      <c r="J168" s="2">
        <f t="shared" si="120"/>
        <v>0</v>
      </c>
      <c r="K168" s="48">
        <f t="shared" si="125"/>
        <v>8933970</v>
      </c>
      <c r="L168" s="87">
        <f t="shared" si="121"/>
        <v>-709610</v>
      </c>
      <c r="M168" s="2">
        <f t="shared" si="122"/>
        <v>0</v>
      </c>
      <c r="N168" s="48">
        <f t="shared" si="123"/>
        <v>352251</v>
      </c>
      <c r="P168" s="53">
        <f t="shared" si="114"/>
        <v>1.3302486257371684E-6</v>
      </c>
      <c r="Q168" s="52">
        <f t="shared" si="115"/>
        <v>25.046351718336457</v>
      </c>
      <c r="R168" s="52">
        <f t="shared" si="116"/>
        <v>0</v>
      </c>
      <c r="S168" s="16">
        <f t="shared" si="11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8"/>
        <v>115499</v>
      </c>
      <c r="E169" s="4">
        <f t="shared" si="119"/>
        <v>9300679</v>
      </c>
      <c r="F169" s="64">
        <f t="shared" si="106"/>
        <v>10665.093044215411</v>
      </c>
      <c r="G169" s="27">
        <f t="shared" si="110"/>
        <v>2.4521874508231312E-3</v>
      </c>
      <c r="H169" s="80">
        <f t="shared" si="111"/>
        <v>1</v>
      </c>
      <c r="I169" s="11">
        <f t="shared" si="124"/>
        <v>-18509086</v>
      </c>
      <c r="J169" s="4">
        <f t="shared" si="120"/>
        <v>0</v>
      </c>
      <c r="K169" s="51">
        <f t="shared" si="125"/>
        <v>9300679</v>
      </c>
      <c r="L169" s="86">
        <f t="shared" si="121"/>
        <v>-738738</v>
      </c>
      <c r="M169" s="4">
        <f t="shared" si="122"/>
        <v>0</v>
      </c>
      <c r="N169" s="51">
        <f t="shared" si="123"/>
        <v>366709</v>
      </c>
      <c r="P169" s="54">
        <f t="shared" si="114"/>
        <v>1.3302486257371684E-6</v>
      </c>
      <c r="Q169" s="55">
        <f t="shared" si="115"/>
        <v>26.047169186317991</v>
      </c>
      <c r="R169" s="55">
        <f t="shared" si="116"/>
        <v>0</v>
      </c>
      <c r="S169" s="56">
        <f t="shared" si="11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8"/>
        <v>115499</v>
      </c>
      <c r="E170" s="2">
        <f t="shared" si="119"/>
        <v>9682441</v>
      </c>
      <c r="F170" s="63">
        <f t="shared" si="106"/>
        <v>10665.093044215411</v>
      </c>
      <c r="G170" s="28">
        <f t="shared" si="110"/>
        <v>2.4521874508231312E-3</v>
      </c>
      <c r="H170" s="81">
        <f t="shared" si="111"/>
        <v>1</v>
      </c>
      <c r="I170" s="9">
        <f t="shared" si="124"/>
        <v>-19278146</v>
      </c>
      <c r="J170" s="2">
        <f t="shared" si="120"/>
        <v>0</v>
      </c>
      <c r="K170" s="48">
        <f t="shared" si="125"/>
        <v>9682441</v>
      </c>
      <c r="L170" s="87">
        <f t="shared" si="121"/>
        <v>-769060</v>
      </c>
      <c r="M170" s="2">
        <f t="shared" si="122"/>
        <v>0</v>
      </c>
      <c r="N170" s="48">
        <f t="shared" si="123"/>
        <v>381762</v>
      </c>
      <c r="P170" s="53">
        <f t="shared" si="114"/>
        <v>1.3302486257371684E-6</v>
      </c>
      <c r="Q170" s="52">
        <f t="shared" si="115"/>
        <v>27.089067978835427</v>
      </c>
      <c r="R170" s="52">
        <f t="shared" si="116"/>
        <v>0</v>
      </c>
      <c r="S170" s="16">
        <f t="shared" si="11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8"/>
        <v>115499</v>
      </c>
      <c r="E171" s="4">
        <f t="shared" si="119"/>
        <v>10079873</v>
      </c>
      <c r="F171" s="64">
        <f t="shared" si="106"/>
        <v>10665.093044215411</v>
      </c>
      <c r="G171" s="27">
        <f t="shared" si="110"/>
        <v>2.4521874508231312E-3</v>
      </c>
      <c r="H171" s="80">
        <f t="shared" si="111"/>
        <v>1</v>
      </c>
      <c r="I171" s="11">
        <f t="shared" si="124"/>
        <v>-20078774</v>
      </c>
      <c r="J171" s="4">
        <f t="shared" si="120"/>
        <v>0</v>
      </c>
      <c r="K171" s="51">
        <f t="shared" si="125"/>
        <v>10079873</v>
      </c>
      <c r="L171" s="86">
        <f t="shared" si="121"/>
        <v>-800628</v>
      </c>
      <c r="M171" s="4">
        <f t="shared" si="122"/>
        <v>0</v>
      </c>
      <c r="N171" s="51">
        <f t="shared" si="123"/>
        <v>397432</v>
      </c>
      <c r="P171" s="54">
        <f t="shared" si="114"/>
        <v>1.3302486257371684E-6</v>
      </c>
      <c r="Q171" s="55">
        <f t="shared" si="115"/>
        <v>28.173732343129181</v>
      </c>
      <c r="R171" s="55">
        <f t="shared" si="116"/>
        <v>0</v>
      </c>
      <c r="S171" s="56">
        <f t="shared" si="11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8"/>
        <v>115499</v>
      </c>
      <c r="E172" s="2">
        <f t="shared" si="119"/>
        <v>10493618</v>
      </c>
      <c r="F172" s="63">
        <f t="shared" ref="F172:F204" si="126">D172*F$42/D$42</f>
        <v>10665.093044215411</v>
      </c>
      <c r="G172" s="28">
        <f t="shared" si="110"/>
        <v>2.4521874508231312E-3</v>
      </c>
      <c r="H172" s="81">
        <f t="shared" si="111"/>
        <v>1</v>
      </c>
      <c r="I172" s="9">
        <f t="shared" si="124"/>
        <v>-20912265</v>
      </c>
      <c r="J172" s="2">
        <f t="shared" si="120"/>
        <v>0</v>
      </c>
      <c r="K172" s="48">
        <f t="shared" si="125"/>
        <v>10493618</v>
      </c>
      <c r="L172" s="87">
        <f t="shared" si="121"/>
        <v>-833491</v>
      </c>
      <c r="M172" s="2">
        <f t="shared" si="122"/>
        <v>0</v>
      </c>
      <c r="N172" s="48">
        <f t="shared" si="123"/>
        <v>413745</v>
      </c>
      <c r="P172" s="53">
        <f t="shared" si="114"/>
        <v>1.3302486257371684E-6</v>
      </c>
      <c r="Q172" s="52">
        <f t="shared" si="115"/>
        <v>29.302919438903015</v>
      </c>
      <c r="R172" s="52">
        <f t="shared" si="116"/>
        <v>0</v>
      </c>
      <c r="S172" s="16">
        <f t="shared" si="11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8"/>
        <v>115499</v>
      </c>
      <c r="E173" s="4">
        <f t="shared" si="119"/>
        <v>10924346</v>
      </c>
      <c r="F173" s="64">
        <f t="shared" si="126"/>
        <v>10665.093044215411</v>
      </c>
      <c r="G173" s="27">
        <f t="shared" si="110"/>
        <v>2.4521874508231312E-3</v>
      </c>
      <c r="H173" s="80">
        <f t="shared" si="111"/>
        <v>1</v>
      </c>
      <c r="I173" s="11">
        <f t="shared" si="124"/>
        <v>-21779968</v>
      </c>
      <c r="J173" s="4">
        <f t="shared" si="120"/>
        <v>0</v>
      </c>
      <c r="K173" s="51">
        <f t="shared" si="125"/>
        <v>10924346</v>
      </c>
      <c r="L173" s="86">
        <f t="shared" si="121"/>
        <v>-867703</v>
      </c>
      <c r="M173" s="4">
        <f t="shared" si="122"/>
        <v>0</v>
      </c>
      <c r="N173" s="51">
        <f t="shared" si="123"/>
        <v>430728</v>
      </c>
      <c r="P173" s="54">
        <f t="shared" si="114"/>
        <v>1.3302486257371684E-6</v>
      </c>
      <c r="Q173" s="55">
        <f t="shared" si="115"/>
        <v>30.478455722115086</v>
      </c>
      <c r="R173" s="55">
        <f t="shared" si="116"/>
        <v>0</v>
      </c>
      <c r="S173" s="56">
        <f t="shared" si="11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8"/>
        <v>115499</v>
      </c>
      <c r="E174" s="2">
        <f t="shared" si="119"/>
        <v>11372754</v>
      </c>
      <c r="F174" s="63">
        <f t="shared" si="126"/>
        <v>10665.093044215411</v>
      </c>
      <c r="G174" s="28">
        <f t="shared" si="110"/>
        <v>2.4521874508231312E-3</v>
      </c>
      <c r="H174" s="81">
        <f t="shared" si="111"/>
        <v>1</v>
      </c>
      <c r="I174" s="9">
        <f t="shared" si="124"/>
        <v>-22683287</v>
      </c>
      <c r="J174" s="2">
        <f t="shared" si="120"/>
        <v>0</v>
      </c>
      <c r="K174" s="48">
        <f t="shared" si="125"/>
        <v>11372754</v>
      </c>
      <c r="L174" s="87">
        <f t="shared" si="121"/>
        <v>-903319</v>
      </c>
      <c r="M174" s="2">
        <f t="shared" si="122"/>
        <v>0</v>
      </c>
      <c r="N174" s="48">
        <f t="shared" si="123"/>
        <v>448408</v>
      </c>
      <c r="P174" s="53">
        <f t="shared" si="114"/>
        <v>1.3302486257371684E-6</v>
      </c>
      <c r="Q174" s="52">
        <f t="shared" si="115"/>
        <v>31.702243830842118</v>
      </c>
      <c r="R174" s="52">
        <f t="shared" si="116"/>
        <v>0</v>
      </c>
      <c r="S174" s="16">
        <f t="shared" si="11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8"/>
        <v>115499</v>
      </c>
      <c r="E175" s="4">
        <f t="shared" si="119"/>
        <v>11839567</v>
      </c>
      <c r="F175" s="64">
        <f t="shared" si="126"/>
        <v>10665.093044215411</v>
      </c>
      <c r="G175" s="27">
        <f t="shared" si="110"/>
        <v>2.4521874508231312E-3</v>
      </c>
      <c r="H175" s="80">
        <f t="shared" si="111"/>
        <v>1</v>
      </c>
      <c r="I175" s="11">
        <f t="shared" si="124"/>
        <v>-23623684</v>
      </c>
      <c r="J175" s="4">
        <f t="shared" si="120"/>
        <v>0</v>
      </c>
      <c r="K175" s="51">
        <f t="shared" si="125"/>
        <v>11839567</v>
      </c>
      <c r="L175" s="86">
        <f t="shared" si="121"/>
        <v>-940397</v>
      </c>
      <c r="M175" s="4">
        <f t="shared" si="122"/>
        <v>0</v>
      </c>
      <c r="N175" s="51">
        <f t="shared" si="123"/>
        <v>466813</v>
      </c>
      <c r="P175" s="54">
        <f t="shared" si="114"/>
        <v>1.3302486257371684E-6</v>
      </c>
      <c r="Q175" s="55">
        <f t="shared" si="115"/>
        <v>32.976263940047453</v>
      </c>
      <c r="R175" s="55">
        <f t="shared" si="116"/>
        <v>0</v>
      </c>
      <c r="S175" s="56">
        <f t="shared" si="11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8"/>
        <v>115499</v>
      </c>
      <c r="E176" s="2">
        <f t="shared" si="119"/>
        <v>12325542</v>
      </c>
      <c r="F176" s="63">
        <f t="shared" si="126"/>
        <v>10665.093044215411</v>
      </c>
      <c r="G176" s="28">
        <f t="shared" si="110"/>
        <v>2.4521874508231312E-3</v>
      </c>
      <c r="H176" s="81">
        <f t="shared" si="111"/>
        <v>1</v>
      </c>
      <c r="I176" s="9">
        <f t="shared" si="124"/>
        <v>-24602681</v>
      </c>
      <c r="J176" s="2">
        <f t="shared" si="120"/>
        <v>0</v>
      </c>
      <c r="K176" s="48">
        <f t="shared" si="125"/>
        <v>12325542</v>
      </c>
      <c r="L176" s="87">
        <f t="shared" si="121"/>
        <v>-978997</v>
      </c>
      <c r="M176" s="2">
        <f t="shared" si="122"/>
        <v>0</v>
      </c>
      <c r="N176" s="48">
        <f t="shared" si="123"/>
        <v>485975</v>
      </c>
      <c r="P176" s="53">
        <f t="shared" si="114"/>
        <v>1.3302486257371684E-6</v>
      </c>
      <c r="Q176" s="52">
        <f t="shared" si="115"/>
        <v>34.302577937909064</v>
      </c>
      <c r="R176" s="52">
        <f t="shared" si="116"/>
        <v>0</v>
      </c>
      <c r="S176" s="16">
        <f t="shared" si="11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8"/>
        <v>115499</v>
      </c>
      <c r="E177" s="4">
        <f t="shared" si="119"/>
        <v>12831464</v>
      </c>
      <c r="F177" s="64">
        <f t="shared" si="126"/>
        <v>10665.093044215411</v>
      </c>
      <c r="G177" s="27">
        <f t="shared" si="110"/>
        <v>2.4521874508231312E-3</v>
      </c>
      <c r="H177" s="80">
        <f t="shared" si="111"/>
        <v>1</v>
      </c>
      <c r="I177" s="11">
        <f t="shared" si="124"/>
        <v>-25621863</v>
      </c>
      <c r="J177" s="4">
        <f t="shared" si="120"/>
        <v>0</v>
      </c>
      <c r="K177" s="51">
        <f t="shared" si="125"/>
        <v>12831464</v>
      </c>
      <c r="L177" s="86">
        <f t="shared" si="121"/>
        <v>-1019182</v>
      </c>
      <c r="M177" s="4">
        <f t="shared" si="122"/>
        <v>0</v>
      </c>
      <c r="N177" s="51">
        <f t="shared" si="123"/>
        <v>505922</v>
      </c>
      <c r="P177" s="54">
        <f t="shared" si="114"/>
        <v>1.3302486257371684E-6</v>
      </c>
      <c r="Q177" s="55">
        <f t="shared" si="115"/>
        <v>35.683332583450969</v>
      </c>
      <c r="R177" s="55">
        <f t="shared" si="116"/>
        <v>0</v>
      </c>
      <c r="S177" s="56">
        <f t="shared" si="11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8"/>
        <v>115499</v>
      </c>
      <c r="E178" s="2">
        <f t="shared" si="119"/>
        <v>13358153</v>
      </c>
      <c r="F178" s="63">
        <f t="shared" si="126"/>
        <v>10665.093044215411</v>
      </c>
      <c r="G178" s="28">
        <f t="shared" si="110"/>
        <v>2.4521874508231312E-3</v>
      </c>
      <c r="H178" s="81">
        <f t="shared" si="111"/>
        <v>1</v>
      </c>
      <c r="I178" s="9">
        <f t="shared" si="124"/>
        <v>-26682879</v>
      </c>
      <c r="J178" s="2">
        <f t="shared" si="120"/>
        <v>0</v>
      </c>
      <c r="K178" s="48">
        <f t="shared" si="125"/>
        <v>13358153</v>
      </c>
      <c r="L178" s="87">
        <f t="shared" si="121"/>
        <v>-1061016</v>
      </c>
      <c r="M178" s="2">
        <f t="shared" si="122"/>
        <v>0</v>
      </c>
      <c r="N178" s="48">
        <f t="shared" si="123"/>
        <v>526689</v>
      </c>
      <c r="P178" s="53">
        <f t="shared" si="114"/>
        <v>1.3302486257371684E-6</v>
      </c>
      <c r="Q178" s="52">
        <f t="shared" si="115"/>
        <v>37.120763122752095</v>
      </c>
      <c r="R178" s="52">
        <f t="shared" si="116"/>
        <v>0</v>
      </c>
      <c r="S178" s="16">
        <f t="shared" si="11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8"/>
        <v>115499</v>
      </c>
      <c r="E179" s="4">
        <f t="shared" si="119"/>
        <v>13906460</v>
      </c>
      <c r="F179" s="64">
        <f t="shared" si="126"/>
        <v>10665.093044215411</v>
      </c>
      <c r="G179" s="27">
        <f t="shared" si="110"/>
        <v>2.4521874508231312E-3</v>
      </c>
      <c r="H179" s="80">
        <f t="shared" si="111"/>
        <v>1</v>
      </c>
      <c r="I179" s="11">
        <f t="shared" si="124"/>
        <v>-27787446</v>
      </c>
      <c r="J179" s="4">
        <f t="shared" si="120"/>
        <v>0</v>
      </c>
      <c r="K179" s="51">
        <f t="shared" si="125"/>
        <v>13906460</v>
      </c>
      <c r="L179" s="86">
        <f t="shared" si="121"/>
        <v>-1104567</v>
      </c>
      <c r="M179" s="4">
        <f t="shared" si="122"/>
        <v>0</v>
      </c>
      <c r="N179" s="51">
        <f t="shared" si="123"/>
        <v>548307</v>
      </c>
      <c r="P179" s="54">
        <f t="shared" si="114"/>
        <v>1.3302486257371684E-6</v>
      </c>
      <c r="Q179" s="55">
        <f t="shared" si="115"/>
        <v>38.617195427881164</v>
      </c>
      <c r="R179" s="55">
        <f t="shared" si="116"/>
        <v>0</v>
      </c>
      <c r="S179" s="56">
        <f t="shared" si="11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8"/>
        <v>115499</v>
      </c>
      <c r="E180" s="2">
        <f t="shared" si="119"/>
        <v>14477274</v>
      </c>
      <c r="F180" s="63">
        <f t="shared" si="126"/>
        <v>10665.093044215411</v>
      </c>
      <c r="G180" s="28">
        <f t="shared" si="110"/>
        <v>2.4521874508231312E-3</v>
      </c>
      <c r="H180" s="81">
        <f t="shared" si="111"/>
        <v>1</v>
      </c>
      <c r="I180" s="9">
        <f t="shared" si="124"/>
        <v>-28937352</v>
      </c>
      <c r="J180" s="2">
        <f t="shared" si="120"/>
        <v>0</v>
      </c>
      <c r="K180" s="48">
        <f t="shared" si="125"/>
        <v>14477274</v>
      </c>
      <c r="L180" s="87">
        <f t="shared" si="121"/>
        <v>-1149906</v>
      </c>
      <c r="M180" s="2">
        <f t="shared" si="122"/>
        <v>0</v>
      </c>
      <c r="N180" s="48">
        <f t="shared" si="123"/>
        <v>570814</v>
      </c>
      <c r="P180" s="53">
        <f t="shared" si="114"/>
        <v>1.3302486257371684E-6</v>
      </c>
      <c r="Q180" s="52">
        <f t="shared" si="115"/>
        <v>40.175050967873588</v>
      </c>
      <c r="R180" s="52">
        <f t="shared" si="116"/>
        <v>0</v>
      </c>
      <c r="S180" s="16">
        <f t="shared" si="11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8"/>
        <v>115499</v>
      </c>
      <c r="E181" s="4">
        <f t="shared" si="119"/>
        <v>15071518</v>
      </c>
      <c r="F181" s="64">
        <f t="shared" si="126"/>
        <v>10665.093044215411</v>
      </c>
      <c r="G181" s="27">
        <f t="shared" si="110"/>
        <v>2.4521874508231312E-3</v>
      </c>
      <c r="H181" s="80">
        <f t="shared" si="111"/>
        <v>1</v>
      </c>
      <c r="I181" s="11">
        <f t="shared" si="124"/>
        <v>-30134457</v>
      </c>
      <c r="J181" s="4">
        <f t="shared" si="120"/>
        <v>0</v>
      </c>
      <c r="K181" s="51">
        <f t="shared" si="125"/>
        <v>15071518</v>
      </c>
      <c r="L181" s="86">
        <f t="shared" si="121"/>
        <v>-1197105</v>
      </c>
      <c r="M181" s="4">
        <f t="shared" si="122"/>
        <v>0</v>
      </c>
      <c r="N181" s="51">
        <f t="shared" si="123"/>
        <v>594244</v>
      </c>
      <c r="P181" s="54">
        <f t="shared" si="114"/>
        <v>1.3302486257371684E-6</v>
      </c>
      <c r="Q181" s="55">
        <f t="shared" si="115"/>
        <v>41.796851657202431</v>
      </c>
      <c r="R181" s="55">
        <f t="shared" si="116"/>
        <v>0</v>
      </c>
      <c r="S181" s="56">
        <f t="shared" si="11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8"/>
        <v>115499</v>
      </c>
      <c r="E182" s="2">
        <f t="shared" si="119"/>
        <v>15690153</v>
      </c>
      <c r="F182" s="63">
        <f t="shared" si="126"/>
        <v>10665.093044215411</v>
      </c>
      <c r="G182" s="28">
        <f t="shared" si="110"/>
        <v>2.4521874508231312E-3</v>
      </c>
      <c r="H182" s="81">
        <f t="shared" si="111"/>
        <v>1</v>
      </c>
      <c r="I182" s="9">
        <f t="shared" si="124"/>
        <v>-31380700</v>
      </c>
      <c r="J182" s="2">
        <f t="shared" si="120"/>
        <v>0</v>
      </c>
      <c r="K182" s="48">
        <f t="shared" si="125"/>
        <v>15690153</v>
      </c>
      <c r="L182" s="87">
        <f t="shared" si="121"/>
        <v>-1246243</v>
      </c>
      <c r="M182" s="2">
        <f t="shared" si="122"/>
        <v>0</v>
      </c>
      <c r="N182" s="48">
        <f t="shared" si="123"/>
        <v>618635</v>
      </c>
      <c r="P182" s="53">
        <f t="shared" si="114"/>
        <v>1.3302486257371684E-6</v>
      </c>
      <c r="Q182" s="52">
        <f t="shared" si="115"/>
        <v>43.485220762451206</v>
      </c>
      <c r="R182" s="52">
        <f t="shared" si="116"/>
        <v>0</v>
      </c>
      <c r="S182" s="16">
        <f t="shared" si="11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8"/>
        <v>115499</v>
      </c>
      <c r="E183" s="4">
        <f t="shared" si="119"/>
        <v>16334181</v>
      </c>
      <c r="F183" s="64">
        <f t="shared" si="126"/>
        <v>10665.093044215411</v>
      </c>
      <c r="G183" s="27">
        <f t="shared" si="110"/>
        <v>2.4521874508231312E-3</v>
      </c>
      <c r="H183" s="80">
        <f t="shared" si="111"/>
        <v>1</v>
      </c>
      <c r="I183" s="11">
        <f t="shared" si="124"/>
        <v>-32678097</v>
      </c>
      <c r="J183" s="4">
        <f t="shared" si="120"/>
        <v>0</v>
      </c>
      <c r="K183" s="51">
        <f t="shared" si="125"/>
        <v>16334181</v>
      </c>
      <c r="L183" s="86">
        <f t="shared" si="121"/>
        <v>-1297397</v>
      </c>
      <c r="M183" s="4">
        <f t="shared" si="122"/>
        <v>0</v>
      </c>
      <c r="N183" s="51">
        <f t="shared" si="123"/>
        <v>644028</v>
      </c>
      <c r="P183" s="54">
        <f t="shared" ref="P183:P204" si="127">R$17*((1+P$17-Q$17)*(1+P$17+S$17)-Q$17)</f>
        <v>1.3302486257371684E-6</v>
      </c>
      <c r="Q183" s="55">
        <f t="shared" ref="Q183:Q204" si="128">(1+P$17-Q$17)*(1+P$17+S$17)-R$17*((S$17*K182)+((I182+J182)*(1+P$17+S$17)))</f>
        <v>45.242892833785568</v>
      </c>
      <c r="R183" s="55">
        <f t="shared" ref="R183:R204" si="129">-J182*(1+P$17+S$17)</f>
        <v>0</v>
      </c>
      <c r="S183" s="56">
        <f t="shared" si="11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8"/>
        <v>115499</v>
      </c>
      <c r="E184" s="2">
        <f t="shared" si="119"/>
        <v>17004645</v>
      </c>
      <c r="F184" s="63">
        <f t="shared" si="126"/>
        <v>10665.093044215411</v>
      </c>
      <c r="G184" s="28">
        <f t="shared" si="110"/>
        <v>2.4521874508231312E-3</v>
      </c>
      <c r="H184" s="81">
        <f t="shared" si="111"/>
        <v>1</v>
      </c>
      <c r="I184" s="9">
        <f t="shared" si="124"/>
        <v>-34028747</v>
      </c>
      <c r="J184" s="2">
        <f t="shared" si="120"/>
        <v>0</v>
      </c>
      <c r="K184" s="48">
        <f t="shared" si="125"/>
        <v>17004645</v>
      </c>
      <c r="L184" s="87">
        <f t="shared" si="121"/>
        <v>-1350650</v>
      </c>
      <c r="M184" s="2">
        <f t="shared" si="122"/>
        <v>0</v>
      </c>
      <c r="N184" s="48">
        <f t="shared" si="123"/>
        <v>670464</v>
      </c>
      <c r="P184" s="53">
        <f t="shared" si="127"/>
        <v>1.3302486257371684E-6</v>
      </c>
      <c r="Q184" s="52">
        <f t="shared" si="128"/>
        <v>47.072711331488676</v>
      </c>
      <c r="R184" s="52">
        <f t="shared" si="129"/>
        <v>0</v>
      </c>
      <c r="S184" s="16">
        <f t="shared" si="11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8"/>
        <v>115499</v>
      </c>
      <c r="E185" s="4">
        <f t="shared" si="119"/>
        <v>17702629</v>
      </c>
      <c r="F185" s="64">
        <f t="shared" si="126"/>
        <v>10665.093044215411</v>
      </c>
      <c r="G185" s="27">
        <f t="shared" si="110"/>
        <v>2.4521874508231312E-3</v>
      </c>
      <c r="H185" s="80">
        <f t="shared" si="111"/>
        <v>1</v>
      </c>
      <c r="I185" s="11">
        <f t="shared" si="124"/>
        <v>-35434837</v>
      </c>
      <c r="J185" s="4">
        <f t="shared" si="120"/>
        <v>0</v>
      </c>
      <c r="K185" s="51">
        <f t="shared" si="125"/>
        <v>17702629</v>
      </c>
      <c r="L185" s="86">
        <f t="shared" si="121"/>
        <v>-1406090</v>
      </c>
      <c r="M185" s="4">
        <f t="shared" si="122"/>
        <v>0</v>
      </c>
      <c r="N185" s="51">
        <f t="shared" si="123"/>
        <v>697984</v>
      </c>
      <c r="P185" s="54">
        <f t="shared" si="127"/>
        <v>1.3302486257371684E-6</v>
      </c>
      <c r="Q185" s="55">
        <f t="shared" si="128"/>
        <v>48.977636754569538</v>
      </c>
      <c r="R185" s="55">
        <f t="shared" si="129"/>
        <v>0</v>
      </c>
      <c r="S185" s="56">
        <f t="shared" si="11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8"/>
        <v>115499</v>
      </c>
      <c r="E186" s="2">
        <f t="shared" si="119"/>
        <v>18429263</v>
      </c>
      <c r="F186" s="63">
        <f t="shared" si="126"/>
        <v>10665.093044215411</v>
      </c>
      <c r="G186" s="28">
        <f t="shared" si="110"/>
        <v>2.4521874508231312E-3</v>
      </c>
      <c r="H186" s="81">
        <f t="shared" si="111"/>
        <v>1</v>
      </c>
      <c r="I186" s="9">
        <f t="shared" si="124"/>
        <v>-36898642</v>
      </c>
      <c r="J186" s="2">
        <f t="shared" si="120"/>
        <v>0</v>
      </c>
      <c r="K186" s="48">
        <f t="shared" si="125"/>
        <v>18429263</v>
      </c>
      <c r="L186" s="87">
        <f t="shared" si="121"/>
        <v>-1463805</v>
      </c>
      <c r="M186" s="2">
        <f t="shared" si="122"/>
        <v>0</v>
      </c>
      <c r="N186" s="48">
        <f t="shared" si="123"/>
        <v>726634</v>
      </c>
      <c r="P186" s="53">
        <f t="shared" si="127"/>
        <v>1.3302486257371684E-6</v>
      </c>
      <c r="Q186" s="52">
        <f t="shared" si="128"/>
        <v>50.960753414603374</v>
      </c>
      <c r="R186" s="52">
        <f t="shared" si="129"/>
        <v>0</v>
      </c>
      <c r="S186" s="16">
        <f t="shared" si="11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8"/>
        <v>115499</v>
      </c>
      <c r="E187" s="4">
        <f t="shared" si="119"/>
        <v>19185723</v>
      </c>
      <c r="F187" s="64">
        <f t="shared" si="126"/>
        <v>10665.093044215411</v>
      </c>
      <c r="G187" s="27">
        <f t="shared" si="110"/>
        <v>2.4521874508231312E-3</v>
      </c>
      <c r="H187" s="80">
        <f t="shared" si="111"/>
        <v>1</v>
      </c>
      <c r="I187" s="11">
        <f t="shared" si="124"/>
        <v>-38422532</v>
      </c>
      <c r="J187" s="4">
        <f t="shared" si="120"/>
        <v>0</v>
      </c>
      <c r="K187" s="51">
        <f t="shared" si="125"/>
        <v>19185723</v>
      </c>
      <c r="L187" s="86">
        <f t="shared" si="121"/>
        <v>-1523890</v>
      </c>
      <c r="M187" s="4">
        <f t="shared" si="122"/>
        <v>0</v>
      </c>
      <c r="N187" s="51">
        <f t="shared" si="123"/>
        <v>756460</v>
      </c>
      <c r="P187" s="54">
        <f t="shared" si="127"/>
        <v>1.3302486257371684E-6</v>
      </c>
      <c r="Q187" s="55">
        <f t="shared" si="128"/>
        <v>53.025269995850685</v>
      </c>
      <c r="R187" s="55">
        <f t="shared" si="129"/>
        <v>0</v>
      </c>
      <c r="S187" s="56">
        <f t="shared" si="11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8"/>
        <v>115499</v>
      </c>
      <c r="E188" s="2">
        <f t="shared" si="119"/>
        <v>19973233</v>
      </c>
      <c r="F188" s="63">
        <f t="shared" si="126"/>
        <v>10665.093044215411</v>
      </c>
      <c r="G188" s="28">
        <f t="shared" si="110"/>
        <v>2.4521874508231312E-3</v>
      </c>
      <c r="H188" s="81">
        <f t="shared" si="111"/>
        <v>1</v>
      </c>
      <c r="I188" s="9">
        <f t="shared" si="124"/>
        <v>-40008972</v>
      </c>
      <c r="J188" s="2">
        <f t="shared" si="120"/>
        <v>0</v>
      </c>
      <c r="K188" s="48">
        <f t="shared" si="125"/>
        <v>19973233</v>
      </c>
      <c r="L188" s="87">
        <f t="shared" si="121"/>
        <v>-1586440</v>
      </c>
      <c r="M188" s="2">
        <f t="shared" si="122"/>
        <v>0</v>
      </c>
      <c r="N188" s="48">
        <f t="shared" si="123"/>
        <v>787510</v>
      </c>
      <c r="P188" s="53">
        <f t="shared" si="127"/>
        <v>1.3302486257371684E-6</v>
      </c>
      <c r="Q188" s="52">
        <f t="shared" si="128"/>
        <v>55.174529038633672</v>
      </c>
      <c r="R188" s="52">
        <f t="shared" si="129"/>
        <v>0</v>
      </c>
      <c r="S188" s="16">
        <f t="shared" si="11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8"/>
        <v>115499</v>
      </c>
      <c r="E189" s="4">
        <f t="shared" si="119"/>
        <v>20793068</v>
      </c>
      <c r="F189" s="64">
        <f t="shared" si="126"/>
        <v>10665.093044215411</v>
      </c>
      <c r="G189" s="27">
        <f t="shared" si="110"/>
        <v>2.4521874508231312E-3</v>
      </c>
      <c r="H189" s="80">
        <f t="shared" si="111"/>
        <v>1</v>
      </c>
      <c r="I189" s="11">
        <f t="shared" si="124"/>
        <v>-41660530</v>
      </c>
      <c r="J189" s="4">
        <f t="shared" si="120"/>
        <v>0</v>
      </c>
      <c r="K189" s="51">
        <f t="shared" si="125"/>
        <v>20793068</v>
      </c>
      <c r="L189" s="86">
        <f t="shared" si="121"/>
        <v>-1651558</v>
      </c>
      <c r="M189" s="4">
        <f t="shared" si="122"/>
        <v>0</v>
      </c>
      <c r="N189" s="51">
        <f t="shared" si="123"/>
        <v>819835</v>
      </c>
      <c r="P189" s="54">
        <f t="shared" si="127"/>
        <v>1.3302486257371684E-6</v>
      </c>
      <c r="Q189" s="55">
        <f t="shared" si="128"/>
        <v>57.412007163383933</v>
      </c>
      <c r="R189" s="55">
        <f t="shared" si="129"/>
        <v>0</v>
      </c>
      <c r="S189" s="56">
        <f t="shared" si="11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8"/>
        <v>115499</v>
      </c>
      <c r="E190" s="2">
        <f t="shared" si="119"/>
        <v>21646554</v>
      </c>
      <c r="F190" s="63">
        <f t="shared" si="126"/>
        <v>10665.093044215411</v>
      </c>
      <c r="G190" s="28">
        <f t="shared" si="110"/>
        <v>2.4521874508231312E-3</v>
      </c>
      <c r="H190" s="81">
        <f t="shared" si="111"/>
        <v>1</v>
      </c>
      <c r="I190" s="9">
        <f t="shared" si="124"/>
        <v>-43379879</v>
      </c>
      <c r="J190" s="2">
        <f t="shared" si="120"/>
        <v>0</v>
      </c>
      <c r="K190" s="48">
        <f t="shared" si="125"/>
        <v>21646554</v>
      </c>
      <c r="L190" s="87">
        <f t="shared" si="121"/>
        <v>-1719349</v>
      </c>
      <c r="M190" s="2">
        <f t="shared" si="122"/>
        <v>0</v>
      </c>
      <c r="N190" s="48">
        <f t="shared" si="123"/>
        <v>853486</v>
      </c>
      <c r="P190" s="53">
        <f t="shared" si="127"/>
        <v>1.3302486257371684E-6</v>
      </c>
      <c r="Q190" s="52">
        <f t="shared" si="128"/>
        <v>59.741326244858413</v>
      </c>
      <c r="R190" s="52">
        <f t="shared" si="129"/>
        <v>0</v>
      </c>
      <c r="S190" s="16">
        <f t="shared" si="11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8"/>
        <v>115499</v>
      </c>
      <c r="E191" s="4">
        <f t="shared" si="119"/>
        <v>22535073</v>
      </c>
      <c r="F191" s="64">
        <f t="shared" si="126"/>
        <v>10665.093044215411</v>
      </c>
      <c r="G191" s="27">
        <f t="shared" si="110"/>
        <v>2.4521874508231312E-3</v>
      </c>
      <c r="H191" s="80">
        <f t="shared" si="111"/>
        <v>1</v>
      </c>
      <c r="I191" s="11">
        <f t="shared" si="124"/>
        <v>-45169802</v>
      </c>
      <c r="J191" s="4">
        <f t="shared" si="120"/>
        <v>0</v>
      </c>
      <c r="K191" s="51">
        <f t="shared" si="125"/>
        <v>22535073</v>
      </c>
      <c r="L191" s="86">
        <f t="shared" si="121"/>
        <v>-1789923</v>
      </c>
      <c r="M191" s="4">
        <f t="shared" si="122"/>
        <v>0</v>
      </c>
      <c r="N191" s="51">
        <f t="shared" si="123"/>
        <v>888519</v>
      </c>
      <c r="P191" s="54">
        <f t="shared" si="127"/>
        <v>1.3302486257371684E-6</v>
      </c>
      <c r="Q191" s="55">
        <f t="shared" si="128"/>
        <v>62.166256121675481</v>
      </c>
      <c r="R191" s="55">
        <f t="shared" si="129"/>
        <v>0</v>
      </c>
      <c r="S191" s="56">
        <f t="shared" si="11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8"/>
        <v>115499</v>
      </c>
      <c r="E192" s="2">
        <f t="shared" si="119"/>
        <v>23460063</v>
      </c>
      <c r="F192" s="63">
        <f t="shared" si="126"/>
        <v>10665.093044215411</v>
      </c>
      <c r="G192" s="28">
        <f t="shared" si="110"/>
        <v>2.4521874508231312E-3</v>
      </c>
      <c r="H192" s="81">
        <f t="shared" si="111"/>
        <v>1</v>
      </c>
      <c r="I192" s="9">
        <f t="shared" si="124"/>
        <v>-47033195</v>
      </c>
      <c r="J192" s="2">
        <f t="shared" si="120"/>
        <v>0</v>
      </c>
      <c r="K192" s="48">
        <f t="shared" si="125"/>
        <v>23460063</v>
      </c>
      <c r="L192" s="87">
        <f t="shared" si="121"/>
        <v>-1863393</v>
      </c>
      <c r="M192" s="2">
        <f t="shared" si="122"/>
        <v>0</v>
      </c>
      <c r="N192" s="48">
        <f t="shared" si="123"/>
        <v>924990</v>
      </c>
      <c r="P192" s="53">
        <f t="shared" si="127"/>
        <v>1.3302486257371684E-6</v>
      </c>
      <c r="Q192" s="52">
        <f t="shared" si="128"/>
        <v>64.690721930274378</v>
      </c>
      <c r="R192" s="52">
        <f t="shared" si="129"/>
        <v>0</v>
      </c>
      <c r="S192" s="16">
        <f t="shared" si="11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8"/>
        <v>115499</v>
      </c>
      <c r="E193" s="4">
        <f t="shared" si="119"/>
        <v>24423020</v>
      </c>
      <c r="F193" s="64">
        <f t="shared" si="126"/>
        <v>10665.093044215411</v>
      </c>
      <c r="G193" s="27">
        <f t="shared" si="110"/>
        <v>2.4521874508231312E-3</v>
      </c>
      <c r="H193" s="80">
        <f t="shared" si="111"/>
        <v>1</v>
      </c>
      <c r="I193" s="11">
        <f t="shared" si="124"/>
        <v>-48973074</v>
      </c>
      <c r="J193" s="4">
        <f t="shared" si="120"/>
        <v>0</v>
      </c>
      <c r="K193" s="51">
        <f t="shared" si="125"/>
        <v>24423020</v>
      </c>
      <c r="L193" s="86">
        <f t="shared" si="121"/>
        <v>-1939879</v>
      </c>
      <c r="M193" s="4">
        <f t="shared" si="122"/>
        <v>0</v>
      </c>
      <c r="N193" s="51">
        <f t="shared" si="123"/>
        <v>962957</v>
      </c>
      <c r="P193" s="54">
        <f t="shared" si="127"/>
        <v>1.3302486257371684E-6</v>
      </c>
      <c r="Q193" s="55">
        <f t="shared" si="128"/>
        <v>67.318808169219466</v>
      </c>
      <c r="R193" s="55">
        <f t="shared" si="129"/>
        <v>0</v>
      </c>
      <c r="S193" s="56">
        <f t="shared" si="11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8"/>
        <v>115499</v>
      </c>
      <c r="E194" s="2">
        <f t="shared" si="119"/>
        <v>25425504</v>
      </c>
      <c r="F194" s="63">
        <f t="shared" si="126"/>
        <v>10665.093044215411</v>
      </c>
      <c r="G194" s="28">
        <f t="shared" si="110"/>
        <v>2.4521874508231312E-3</v>
      </c>
      <c r="H194" s="81">
        <f t="shared" si="111"/>
        <v>1</v>
      </c>
      <c r="I194" s="9">
        <f t="shared" si="124"/>
        <v>-50992579</v>
      </c>
      <c r="J194" s="2">
        <f t="shared" si="120"/>
        <v>0</v>
      </c>
      <c r="K194" s="48">
        <f t="shared" si="125"/>
        <v>25425504</v>
      </c>
      <c r="L194" s="87">
        <f t="shared" si="121"/>
        <v>-2019505</v>
      </c>
      <c r="M194" s="2">
        <f t="shared" si="122"/>
        <v>0</v>
      </c>
      <c r="N194" s="48">
        <f t="shared" si="123"/>
        <v>1002484</v>
      </c>
      <c r="P194" s="53">
        <f t="shared" si="127"/>
        <v>1.3302486257371684E-6</v>
      </c>
      <c r="Q194" s="52">
        <f t="shared" si="128"/>
        <v>70.054768406624248</v>
      </c>
      <c r="R194" s="52">
        <f t="shared" si="129"/>
        <v>0</v>
      </c>
      <c r="S194" s="16">
        <f t="shared" si="11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8"/>
        <v>115499</v>
      </c>
      <c r="E195" s="4">
        <f t="shared" si="119"/>
        <v>26469136</v>
      </c>
      <c r="F195" s="64">
        <f t="shared" si="126"/>
        <v>10665.093044215411</v>
      </c>
      <c r="G195" s="27">
        <f t="shared" si="110"/>
        <v>2.4521874508231312E-3</v>
      </c>
      <c r="H195" s="80">
        <f t="shared" si="111"/>
        <v>1</v>
      </c>
      <c r="I195" s="11">
        <f t="shared" si="124"/>
        <v>-53094978</v>
      </c>
      <c r="J195" s="4">
        <f t="shared" si="120"/>
        <v>0</v>
      </c>
      <c r="K195" s="51">
        <f t="shared" si="125"/>
        <v>26469136</v>
      </c>
      <c r="L195" s="86">
        <f t="shared" si="121"/>
        <v>-2102399</v>
      </c>
      <c r="M195" s="4">
        <f t="shared" si="122"/>
        <v>0</v>
      </c>
      <c r="N195" s="51">
        <f t="shared" si="123"/>
        <v>1043632</v>
      </c>
      <c r="P195" s="54">
        <f t="shared" si="127"/>
        <v>1.3302486257371684E-6</v>
      </c>
      <c r="Q195" s="55">
        <f t="shared" si="128"/>
        <v>72.903031371366467</v>
      </c>
      <c r="R195" s="55">
        <f t="shared" si="129"/>
        <v>0</v>
      </c>
      <c r="S195" s="56">
        <f t="shared" si="11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8"/>
        <v>115499</v>
      </c>
      <c r="E196" s="2">
        <f t="shared" si="119"/>
        <v>27555606</v>
      </c>
      <c r="F196" s="63">
        <f t="shared" si="126"/>
        <v>10665.093044215411</v>
      </c>
      <c r="G196" s="28">
        <f t="shared" ref="G196:G204" si="130">D196/U$3</f>
        <v>2.4521874508231312E-3</v>
      </c>
      <c r="H196" s="81">
        <f t="shared" si="111"/>
        <v>1</v>
      </c>
      <c r="I196" s="9">
        <f t="shared" si="124"/>
        <v>-55283673</v>
      </c>
      <c r="J196" s="2">
        <f t="shared" si="120"/>
        <v>0</v>
      </c>
      <c r="K196" s="48">
        <f t="shared" si="125"/>
        <v>27555606</v>
      </c>
      <c r="L196" s="87">
        <f t="shared" si="121"/>
        <v>-2188695</v>
      </c>
      <c r="M196" s="2">
        <f t="shared" si="122"/>
        <v>0</v>
      </c>
      <c r="N196" s="48">
        <f t="shared" si="123"/>
        <v>1086470</v>
      </c>
      <c r="P196" s="53">
        <f t="shared" si="127"/>
        <v>1.3302486257371684E-6</v>
      </c>
      <c r="Q196" s="52">
        <f t="shared" si="128"/>
        <v>75.868206036089106</v>
      </c>
      <c r="R196" s="52">
        <f t="shared" si="129"/>
        <v>0</v>
      </c>
      <c r="S196" s="16">
        <f t="shared" si="11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8"/>
        <v>115499</v>
      </c>
      <c r="E197" s="4">
        <f t="shared" si="119"/>
        <v>28686672</v>
      </c>
      <c r="F197" s="64">
        <f t="shared" si="126"/>
        <v>10665.093044215411</v>
      </c>
      <c r="G197" s="27">
        <f t="shared" si="130"/>
        <v>2.4521874508231312E-3</v>
      </c>
      <c r="H197" s="80">
        <f t="shared" ref="H197:H204" si="131">D197/D196</f>
        <v>1</v>
      </c>
      <c r="I197" s="11">
        <f t="shared" ref="I197:I204" si="132">INT((S$17*K197+I196)/(1+R$17*J197))</f>
        <v>-57562207</v>
      </c>
      <c r="J197" s="4">
        <f t="shared" si="120"/>
        <v>0</v>
      </c>
      <c r="K197" s="51">
        <f t="shared" ref="K197:K204" si="133">INT((Q$17*J197+K196)/(1+P$17+S$17))</f>
        <v>28686672</v>
      </c>
      <c r="L197" s="86">
        <f t="shared" si="121"/>
        <v>-2278534</v>
      </c>
      <c r="M197" s="4">
        <f t="shared" si="122"/>
        <v>0</v>
      </c>
      <c r="N197" s="51">
        <f t="shared" si="123"/>
        <v>1131066</v>
      </c>
      <c r="P197" s="54">
        <f t="shared" si="127"/>
        <v>1.3302486257371684E-6</v>
      </c>
      <c r="Q197" s="55">
        <f t="shared" si="128"/>
        <v>78.955090641999092</v>
      </c>
      <c r="R197" s="55">
        <f t="shared" si="129"/>
        <v>0</v>
      </c>
      <c r="S197" s="56">
        <f t="shared" si="11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8"/>
        <v>115499</v>
      </c>
      <c r="E198" s="2">
        <f t="shared" si="119"/>
        <v>29864164</v>
      </c>
      <c r="F198" s="63">
        <f t="shared" si="126"/>
        <v>10665.093044215411</v>
      </c>
      <c r="G198" s="28">
        <f t="shared" si="130"/>
        <v>2.4521874508231312E-3</v>
      </c>
      <c r="H198" s="81">
        <f t="shared" si="131"/>
        <v>1</v>
      </c>
      <c r="I198" s="9">
        <f t="shared" si="132"/>
        <v>-59934267</v>
      </c>
      <c r="J198" s="2">
        <f t="shared" si="120"/>
        <v>0</v>
      </c>
      <c r="K198" s="48">
        <f t="shared" si="133"/>
        <v>29864164</v>
      </c>
      <c r="L198" s="87">
        <f t="shared" si="121"/>
        <v>-2372060</v>
      </c>
      <c r="M198" s="2">
        <f t="shared" si="122"/>
        <v>0</v>
      </c>
      <c r="N198" s="48">
        <f t="shared" si="123"/>
        <v>1177492</v>
      </c>
      <c r="P198" s="53">
        <f t="shared" si="127"/>
        <v>1.3302486257371684E-6</v>
      </c>
      <c r="Q198" s="52">
        <f t="shared" si="128"/>
        <v>82.168682070220129</v>
      </c>
      <c r="R198" s="52">
        <f t="shared" si="129"/>
        <v>0</v>
      </c>
      <c r="S198" s="16">
        <f t="shared" si="11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8"/>
        <v>115499</v>
      </c>
      <c r="E199" s="4">
        <f t="shared" si="119"/>
        <v>31089989</v>
      </c>
      <c r="F199" s="64">
        <f t="shared" si="126"/>
        <v>10665.093044215411</v>
      </c>
      <c r="G199" s="27">
        <f t="shared" si="130"/>
        <v>2.4521874508231312E-3</v>
      </c>
      <c r="H199" s="80">
        <f t="shared" si="131"/>
        <v>1</v>
      </c>
      <c r="I199" s="11">
        <f t="shared" si="132"/>
        <v>-62403692</v>
      </c>
      <c r="J199" s="4">
        <f t="shared" si="120"/>
        <v>0</v>
      </c>
      <c r="K199" s="51">
        <f t="shared" si="133"/>
        <v>31089989</v>
      </c>
      <c r="L199" s="86">
        <f t="shared" si="121"/>
        <v>-2469425</v>
      </c>
      <c r="M199" s="4">
        <f t="shared" si="122"/>
        <v>0</v>
      </c>
      <c r="N199" s="51">
        <f t="shared" si="123"/>
        <v>1225825</v>
      </c>
      <c r="P199" s="54">
        <f t="shared" si="127"/>
        <v>1.3302486257371684E-6</v>
      </c>
      <c r="Q199" s="55">
        <f t="shared" si="128"/>
        <v>85.514180354191964</v>
      </c>
      <c r="R199" s="55">
        <f t="shared" si="129"/>
        <v>0</v>
      </c>
      <c r="S199" s="56">
        <f t="shared" si="11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8"/>
        <v>115499</v>
      </c>
      <c r="E200" s="2">
        <f t="shared" si="119"/>
        <v>32366130</v>
      </c>
      <c r="F200" s="63">
        <f t="shared" si="126"/>
        <v>10665.093044215411</v>
      </c>
      <c r="G200" s="28">
        <f t="shared" si="130"/>
        <v>2.4521874508231312E-3</v>
      </c>
      <c r="H200" s="81">
        <f t="shared" si="131"/>
        <v>1</v>
      </c>
      <c r="I200" s="9">
        <f t="shared" si="132"/>
        <v>-64974479</v>
      </c>
      <c r="J200" s="2">
        <f t="shared" si="120"/>
        <v>0</v>
      </c>
      <c r="K200" s="48">
        <f t="shared" si="133"/>
        <v>32366130</v>
      </c>
      <c r="L200" s="87">
        <f t="shared" si="121"/>
        <v>-2570787</v>
      </c>
      <c r="M200" s="2">
        <f t="shared" si="122"/>
        <v>0</v>
      </c>
      <c r="N200" s="48">
        <f t="shared" si="123"/>
        <v>1276141</v>
      </c>
      <c r="P200" s="53">
        <f t="shared" si="127"/>
        <v>1.3302486257371684E-6</v>
      </c>
      <c r="Q200" s="52">
        <f t="shared" si="128"/>
        <v>88.997000077934189</v>
      </c>
      <c r="R200" s="52">
        <f t="shared" si="129"/>
        <v>0</v>
      </c>
      <c r="S200" s="16">
        <f t="shared" si="11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8"/>
        <v>115499</v>
      </c>
      <c r="E201" s="4">
        <f t="shared" si="119"/>
        <v>33694652</v>
      </c>
      <c r="F201" s="64">
        <f t="shared" si="126"/>
        <v>10665.093044215411</v>
      </c>
      <c r="G201" s="27">
        <f t="shared" si="130"/>
        <v>2.4521874508231312E-3</v>
      </c>
      <c r="H201" s="80">
        <f t="shared" si="131"/>
        <v>1</v>
      </c>
      <c r="I201" s="11">
        <f t="shared" si="132"/>
        <v>-67650788</v>
      </c>
      <c r="J201" s="4">
        <f t="shared" si="120"/>
        <v>0</v>
      </c>
      <c r="K201" s="51">
        <f t="shared" si="133"/>
        <v>33694652</v>
      </c>
      <c r="L201" s="86">
        <f t="shared" si="121"/>
        <v>-2676309</v>
      </c>
      <c r="M201" s="4">
        <f t="shared" si="122"/>
        <v>0</v>
      </c>
      <c r="N201" s="51">
        <f t="shared" si="123"/>
        <v>1328522</v>
      </c>
      <c r="P201" s="54">
        <f t="shared" si="127"/>
        <v>1.3302486257371684E-6</v>
      </c>
      <c r="Q201" s="55">
        <f t="shared" si="128"/>
        <v>92.622778392630664</v>
      </c>
      <c r="R201" s="55">
        <f t="shared" si="129"/>
        <v>0</v>
      </c>
      <c r="S201" s="56">
        <f t="shared" si="11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8"/>
        <v>115499</v>
      </c>
      <c r="E202" s="2">
        <f t="shared" si="119"/>
        <v>35077705</v>
      </c>
      <c r="F202" s="63">
        <f t="shared" si="126"/>
        <v>10665.093044215411</v>
      </c>
      <c r="G202" s="28">
        <f t="shared" si="130"/>
        <v>2.4521874508231312E-3</v>
      </c>
      <c r="H202" s="81">
        <f t="shared" si="131"/>
        <v>1</v>
      </c>
      <c r="I202" s="9">
        <f t="shared" si="132"/>
        <v>-70436951</v>
      </c>
      <c r="J202" s="2">
        <f t="shared" si="120"/>
        <v>0</v>
      </c>
      <c r="K202" s="48">
        <f t="shared" si="133"/>
        <v>35077705</v>
      </c>
      <c r="L202" s="87">
        <f t="shared" si="121"/>
        <v>-2786163</v>
      </c>
      <c r="M202" s="2">
        <f t="shared" si="122"/>
        <v>0</v>
      </c>
      <c r="N202" s="48">
        <f t="shared" si="123"/>
        <v>1383053</v>
      </c>
      <c r="P202" s="53">
        <f t="shared" si="127"/>
        <v>1.3302486257371684E-6</v>
      </c>
      <c r="Q202" s="52">
        <f t="shared" si="128"/>
        <v>96.397382462612796</v>
      </c>
      <c r="R202" s="52">
        <f t="shared" si="129"/>
        <v>0</v>
      </c>
      <c r="S202" s="16">
        <f t="shared" si="11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8"/>
        <v>115499</v>
      </c>
      <c r="E203" s="4">
        <f t="shared" si="119"/>
        <v>36517528</v>
      </c>
      <c r="F203" s="64">
        <f t="shared" si="126"/>
        <v>10665.093044215411</v>
      </c>
      <c r="G203" s="27">
        <f t="shared" si="130"/>
        <v>2.4521874508231312E-3</v>
      </c>
      <c r="H203" s="80">
        <f t="shared" si="131"/>
        <v>1</v>
      </c>
      <c r="I203" s="11">
        <f t="shared" si="132"/>
        <v>-73337476</v>
      </c>
      <c r="J203" s="4">
        <f t="shared" si="120"/>
        <v>0</v>
      </c>
      <c r="K203" s="51">
        <f t="shared" si="133"/>
        <v>36517528</v>
      </c>
      <c r="L203" s="86">
        <f t="shared" si="121"/>
        <v>-2900525</v>
      </c>
      <c r="M203" s="4">
        <f t="shared" si="122"/>
        <v>0</v>
      </c>
      <c r="N203" s="51">
        <f t="shared" si="123"/>
        <v>1439823</v>
      </c>
      <c r="P203" s="54">
        <f t="shared" si="127"/>
        <v>1.3302486257371684E-6</v>
      </c>
      <c r="Q203" s="55">
        <f t="shared" si="128"/>
        <v>100.32692199434362</v>
      </c>
      <c r="R203" s="55">
        <f t="shared" si="129"/>
        <v>0</v>
      </c>
      <c r="S203" s="56">
        <f t="shared" si="11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8"/>
        <v>115499</v>
      </c>
      <c r="E204" s="94">
        <f t="shared" si="119"/>
        <v>38016451</v>
      </c>
      <c r="F204" s="75">
        <f t="shared" si="126"/>
        <v>10665.093044215411</v>
      </c>
      <c r="G204" s="76">
        <f t="shared" si="130"/>
        <v>2.4521874508231312E-3</v>
      </c>
      <c r="H204" s="84">
        <f t="shared" si="131"/>
        <v>1</v>
      </c>
      <c r="I204" s="73">
        <f t="shared" si="132"/>
        <v>-76357058</v>
      </c>
      <c r="J204" s="94">
        <f t="shared" si="120"/>
        <v>0</v>
      </c>
      <c r="K204" s="95">
        <f t="shared" si="133"/>
        <v>38016451</v>
      </c>
      <c r="L204" s="107">
        <f t="shared" si="121"/>
        <v>-3019582</v>
      </c>
      <c r="M204" s="94">
        <f t="shared" si="122"/>
        <v>0</v>
      </c>
      <c r="N204" s="95">
        <f t="shared" si="123"/>
        <v>1498923</v>
      </c>
      <c r="P204" s="77">
        <f t="shared" si="127"/>
        <v>1.3302486257371684E-6</v>
      </c>
      <c r="Q204" s="78">
        <f t="shared" si="128"/>
        <v>104.41775510358519</v>
      </c>
      <c r="R204" s="78">
        <f t="shared" si="129"/>
        <v>0</v>
      </c>
      <c r="S204" s="102">
        <f t="shared" si="11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2020-04-05T16:21:03Z</dcterms:modified>
</cp:coreProperties>
</file>